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sanmartin\Desktop\Reporte mensual\2021\Julio\"/>
    </mc:Choice>
  </mc:AlternateContent>
  <xr:revisionPtr revIDLastSave="0" documentId="13_ncr:1_{FB5DCD8E-4174-44AF-AA2C-95F7FEE457AB}" xr6:coauthVersionLast="47" xr6:coauthVersionMax="47" xr10:uidLastSave="{00000000-0000-0000-0000-000000000000}"/>
  <bookViews>
    <workbookView xWindow="-120" yWindow="-120" windowWidth="21840" windowHeight="13140" tabRatio="906" activeTab="1" xr2:uid="{00000000-000D-0000-FFFF-FFFF00000000}"/>
  </bookViews>
  <sheets>
    <sheet name="% Música Chilena (Resumen)" sheetId="32" r:id="rId1"/>
    <sheet name="Comp.Junio-Julio" sheetId="22" r:id="rId2"/>
    <sheet name="Por región" sheetId="24" r:id="rId3"/>
    <sheet name="Consorcios radiales" sheetId="25" r:id="rId4"/>
    <sheet name="Artistas Julio 2021" sheetId="29" r:id="rId5"/>
    <sheet name="Temas Julio 2021-Nacionales" sheetId="28" r:id="rId6"/>
    <sheet name="Temas Julio 2021 Todos" sheetId="27" r:id="rId7"/>
    <sheet name="Metodología de calculo" sheetId="26" r:id="rId8"/>
    <sheet name="Hoja1" sheetId="17" state="hidden" r:id="rId9"/>
  </sheets>
  <definedNames>
    <definedName name="_xlnm._FilterDatabase" localSheetId="4" hidden="1">'Artistas Julio 2021'!$B$11:$J$161</definedName>
    <definedName name="_xlnm._FilterDatabase" localSheetId="1" hidden="1">'Comp.Junio-Julio'!$A$11:$E$164</definedName>
    <definedName name="_xlnm._FilterDatabase" localSheetId="2" hidden="1">'Por región'!$A$9:$L$281</definedName>
    <definedName name="_xlnm._FilterDatabase" localSheetId="6" hidden="1">'Temas Julio 2021 Todos'!$B$11:$F$111</definedName>
    <definedName name="_xlnm._FilterDatabase" localSheetId="5" hidden="1">'Temas Julio 2021-Nacionales'!$B$11:$F$111</definedName>
    <definedName name="_xlnm.Print_Area" localSheetId="4">'Artistas Julio 2021'!$A$1:$K$112</definedName>
    <definedName name="_xlnm.Print_Area" localSheetId="1">'Comp.Junio-Julio'!$A$1:$F$165</definedName>
    <definedName name="_xlnm.Print_Area" localSheetId="3">'Consorcios radiales'!$A$1:$G$129</definedName>
    <definedName name="_xlnm.Print_Area" localSheetId="7">'Metodología de calculo'!$A$1:$J$59</definedName>
    <definedName name="_xlnm.Print_Area" localSheetId="2">'Por región'!$A$1:$M$170</definedName>
    <definedName name="_xlnm.Print_Area" localSheetId="6">'Temas Julio 2021 Todos'!$A$1:$G$112</definedName>
    <definedName name="_xlnm.Print_Area" localSheetId="5">'Temas Julio 2021-Nacionales'!$A$1:$G$112</definedName>
    <definedName name="_xlnm.Print_Titles" localSheetId="4">'Artistas Julio 2021'!$1:$11</definedName>
    <definedName name="_xlnm.Print_Titles" localSheetId="1">'Comp.Junio-Julio'!$1:$11</definedName>
    <definedName name="_xlnm.Print_Titles" localSheetId="2">'Por región'!$1:$9</definedName>
    <definedName name="_xlnm.Print_Titles" localSheetId="6">'Temas Julio 2021 Todos'!$1:$11</definedName>
    <definedName name="_xlnm.Print_Titles" localSheetId="5">'Temas Julio 2021-Nacionales'!$1:$11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6" i="24" l="1"/>
  <c r="L156" i="24"/>
  <c r="L152" i="24"/>
  <c r="L129" i="24"/>
  <c r="L125" i="24"/>
  <c r="L115" i="24"/>
  <c r="L108" i="24"/>
  <c r="L95" i="24"/>
  <c r="L85" i="24"/>
  <c r="L77" i="24"/>
  <c r="L55" i="24"/>
  <c r="L42" i="24"/>
  <c r="L32" i="24"/>
  <c r="L16" i="24"/>
  <c r="L14" i="24"/>
  <c r="L10" i="24"/>
  <c r="C126" i="25"/>
  <c r="C29" i="32" l="1"/>
  <c r="C28" i="32"/>
  <c r="E105" i="22"/>
  <c r="E88" i="22"/>
  <c r="E50" i="22"/>
  <c r="E97" i="22"/>
  <c r="E79" i="22"/>
  <c r="E45" i="22"/>
  <c r="E130" i="22"/>
  <c r="E133" i="22"/>
  <c r="E65" i="22"/>
  <c r="E162" i="22"/>
  <c r="E109" i="22"/>
  <c r="E153" i="22"/>
  <c r="E54" i="22"/>
  <c r="E145" i="22"/>
  <c r="E111" i="22"/>
  <c r="E155" i="22"/>
  <c r="E74" i="22"/>
  <c r="E33" i="22"/>
  <c r="E58" i="22"/>
  <c r="E136" i="22"/>
  <c r="E83" i="22"/>
  <c r="E61" i="22"/>
  <c r="E137" i="22"/>
  <c r="E62" i="22"/>
  <c r="E64" i="22"/>
  <c r="E89" i="22"/>
  <c r="E85" i="22"/>
  <c r="E21" i="22"/>
  <c r="E36" i="22"/>
  <c r="E38" i="22"/>
  <c r="E100" i="22"/>
  <c r="E32" i="22"/>
  <c r="E19" i="22"/>
  <c r="E49" i="22"/>
  <c r="E44" i="22"/>
  <c r="E30" i="22"/>
  <c r="E37" i="22"/>
  <c r="E47" i="22"/>
  <c r="E31" i="22"/>
  <c r="E41" i="22"/>
  <c r="E29" i="22"/>
  <c r="E82" i="22"/>
  <c r="E104" i="22"/>
  <c r="E125" i="22"/>
  <c r="E113" i="22"/>
  <c r="E95" i="22"/>
  <c r="E55" i="22"/>
  <c r="E57" i="22"/>
  <c r="E43" i="22"/>
  <c r="E117" i="22"/>
  <c r="E20" i="22"/>
  <c r="E146" i="22"/>
  <c r="E28" i="22"/>
  <c r="E67" i="22"/>
  <c r="E156" i="22"/>
  <c r="E80" i="22"/>
  <c r="E131" i="22"/>
  <c r="E75" i="22"/>
  <c r="E69" i="22"/>
  <c r="E110" i="22"/>
  <c r="E135" i="22"/>
  <c r="E114" i="22"/>
  <c r="E59" i="22"/>
  <c r="E106" i="22"/>
  <c r="E138" i="22"/>
  <c r="E127" i="22"/>
  <c r="E164" i="22"/>
  <c r="E52" i="22"/>
  <c r="E120" i="22"/>
  <c r="E17" i="22"/>
  <c r="E39" i="22"/>
  <c r="E71" i="22"/>
  <c r="E132" i="22"/>
  <c r="E53" i="22"/>
  <c r="E126" i="22"/>
  <c r="E46" i="22"/>
  <c r="E147" i="22"/>
  <c r="E128" i="22"/>
  <c r="E68" i="22"/>
  <c r="E139" i="22"/>
  <c r="E121" i="22"/>
  <c r="E119" i="22"/>
  <c r="E118" i="22"/>
  <c r="E94" i="22"/>
  <c r="E141" i="22"/>
  <c r="E158" i="22"/>
  <c r="E98" i="22"/>
  <c r="E56" i="22"/>
  <c r="E40" i="22"/>
  <c r="E78" i="22"/>
  <c r="E15" i="22"/>
  <c r="E161" i="22"/>
  <c r="E92" i="22"/>
  <c r="E116" i="22"/>
  <c r="E143" i="22"/>
  <c r="E66" i="22"/>
  <c r="E23" i="22"/>
  <c r="E108" i="22"/>
  <c r="E122" i="22"/>
  <c r="E123" i="22"/>
  <c r="E134" i="22"/>
  <c r="E13" i="22"/>
  <c r="E14" i="22"/>
  <c r="E101" i="22"/>
  <c r="E81" i="22"/>
  <c r="E144" i="22"/>
  <c r="E124" i="22"/>
  <c r="E24" i="22"/>
  <c r="E35" i="22"/>
  <c r="E12" i="22"/>
  <c r="E63" i="22"/>
  <c r="E91" i="22"/>
  <c r="E102" i="22"/>
  <c r="E93" i="22"/>
  <c r="E157" i="22"/>
  <c r="E103" i="22"/>
  <c r="E76" i="22"/>
  <c r="E154" i="22"/>
  <c r="E27" i="22"/>
  <c r="E96" i="22"/>
  <c r="E34" i="22"/>
  <c r="E148" i="22"/>
  <c r="E72" i="22"/>
  <c r="E84" i="22"/>
  <c r="E86" i="22"/>
  <c r="E99" i="22"/>
  <c r="E149" i="22"/>
  <c r="E112" i="22"/>
  <c r="E18" i="22"/>
  <c r="E140" i="22"/>
  <c r="E87" i="22"/>
  <c r="E142" i="22"/>
  <c r="E107" i="22"/>
  <c r="E22" i="22"/>
  <c r="E77" i="22"/>
  <c r="E70" i="22"/>
  <c r="E163" i="22"/>
  <c r="E160" i="22"/>
  <c r="E25" i="22"/>
  <c r="E42" i="22"/>
  <c r="E26" i="22"/>
  <c r="E48" i="22"/>
  <c r="E51" i="22"/>
  <c r="E16" i="22"/>
  <c r="E90" i="22"/>
  <c r="E152" i="22"/>
  <c r="E60" i="22"/>
  <c r="E73" i="22"/>
  <c r="E159" i="22"/>
  <c r="E150" i="22"/>
  <c r="E115" i="22"/>
  <c r="E151" i="22"/>
  <c r="E129" i="22"/>
  <c r="C27" i="25" l="1"/>
  <c r="E52" i="25" l="1"/>
  <c r="E53" i="25"/>
  <c r="E54" i="25"/>
  <c r="E55" i="25"/>
  <c r="E51" i="25" l="1"/>
  <c r="C27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K46" i="32"/>
  <c r="J46" i="32"/>
  <c r="I46" i="32"/>
  <c r="H46" i="32"/>
  <c r="G46" i="32"/>
  <c r="F46" i="32"/>
  <c r="E46" i="32"/>
  <c r="D46" i="32"/>
  <c r="C46" i="32"/>
  <c r="C26" i="32"/>
  <c r="C25" i="32"/>
  <c r="C24" i="32"/>
  <c r="C23" i="32"/>
  <c r="C22" i="32"/>
  <c r="M46" i="32" l="1"/>
  <c r="J77" i="24" l="1"/>
  <c r="K77" i="24" s="1"/>
  <c r="J54" i="24" l="1"/>
  <c r="K54" i="24" s="1"/>
  <c r="J158" i="24"/>
  <c r="K158" i="24" s="1"/>
  <c r="J142" i="24"/>
  <c r="K142" i="24" s="1"/>
  <c r="J143" i="24"/>
  <c r="K143" i="24" s="1"/>
  <c r="J79" i="24"/>
  <c r="J111" i="24"/>
  <c r="J139" i="24" l="1"/>
  <c r="K139" i="24" s="1"/>
  <c r="J138" i="24"/>
  <c r="K138" i="24" s="1"/>
  <c r="J136" i="24"/>
  <c r="K136" i="24" s="1"/>
  <c r="J137" i="24"/>
  <c r="K137" i="24" s="1"/>
  <c r="J135" i="24"/>
  <c r="K135" i="24" s="1"/>
  <c r="J134" i="24"/>
  <c r="K134" i="24" s="1"/>
  <c r="J162" i="24"/>
  <c r="K162" i="24" s="1"/>
  <c r="J161" i="24"/>
  <c r="K161" i="24" s="1"/>
  <c r="J160" i="24"/>
  <c r="K160" i="24" s="1"/>
  <c r="J159" i="24"/>
  <c r="K159" i="24" s="1"/>
  <c r="J156" i="24"/>
  <c r="K156" i="24" s="1"/>
  <c r="J157" i="24"/>
  <c r="K157" i="24" s="1"/>
  <c r="J155" i="24"/>
  <c r="K155" i="24" s="1"/>
  <c r="J154" i="24"/>
  <c r="K154" i="24" s="1"/>
  <c r="J153" i="24"/>
  <c r="K153" i="24" s="1"/>
  <c r="J151" i="24"/>
  <c r="K151" i="24" s="1"/>
  <c r="J152" i="24"/>
  <c r="K152" i="24" s="1"/>
  <c r="J150" i="24"/>
  <c r="K150" i="24" s="1"/>
  <c r="J149" i="24"/>
  <c r="K149" i="24" s="1"/>
  <c r="J148" i="24"/>
  <c r="K148" i="24" s="1"/>
  <c r="J147" i="24"/>
  <c r="K147" i="24" s="1"/>
  <c r="J146" i="24"/>
  <c r="K146" i="24" s="1"/>
  <c r="J145" i="24"/>
  <c r="K145" i="24" s="1"/>
  <c r="J144" i="24"/>
  <c r="K144" i="24" s="1"/>
  <c r="J141" i="24"/>
  <c r="K141" i="24" s="1"/>
  <c r="J133" i="24"/>
  <c r="K133" i="24" s="1"/>
  <c r="J121" i="24"/>
  <c r="K121" i="24" s="1"/>
  <c r="J117" i="24"/>
  <c r="K117" i="24" s="1"/>
  <c r="J107" i="24"/>
  <c r="K107" i="24" s="1"/>
  <c r="J104" i="24"/>
  <c r="K104" i="24" s="1"/>
  <c r="J19" i="24"/>
  <c r="K19" i="24" s="1"/>
  <c r="J90" i="24"/>
  <c r="K90" i="24" s="1"/>
  <c r="J92" i="24"/>
  <c r="K92" i="24" s="1"/>
  <c r="J91" i="24"/>
  <c r="K91" i="24" s="1"/>
  <c r="J110" i="24"/>
  <c r="K110" i="24" s="1"/>
  <c r="E105" i="25"/>
  <c r="E104" i="25"/>
  <c r="E103" i="25"/>
  <c r="C42" i="25"/>
  <c r="C123" i="25"/>
  <c r="C122" i="25"/>
  <c r="C121" i="25"/>
  <c r="C61" i="25"/>
  <c r="C120" i="25"/>
  <c r="C111" i="25"/>
  <c r="C79" i="25"/>
  <c r="C94" i="25"/>
  <c r="C124" i="25" l="1"/>
  <c r="C96" i="25"/>
  <c r="E88" i="25" s="1"/>
  <c r="C97" i="25" s="1"/>
  <c r="J71" i="24" l="1"/>
  <c r="K71" i="24" s="1"/>
  <c r="G166" i="24"/>
  <c r="J100" i="24" l="1"/>
  <c r="K100" i="24" s="1"/>
  <c r="J101" i="24"/>
  <c r="K101" i="24" s="1"/>
  <c r="J48" i="24" l="1"/>
  <c r="J49" i="24"/>
  <c r="J50" i="24"/>
  <c r="K50" i="24" s="1"/>
  <c r="J51" i="24"/>
  <c r="K49" i="24" l="1"/>
  <c r="K48" i="24"/>
  <c r="K79" i="24" l="1"/>
  <c r="G165" i="24" l="1"/>
  <c r="J80" i="24"/>
  <c r="K80" i="24" s="1"/>
  <c r="J88" i="24"/>
  <c r="K88" i="24" s="1"/>
  <c r="J78" i="24"/>
  <c r="K78" i="24" s="1"/>
  <c r="J41" i="24"/>
  <c r="K41" i="24" s="1"/>
  <c r="J42" i="24"/>
  <c r="K42" i="24" s="1"/>
  <c r="J11" i="24"/>
  <c r="K11" i="24" s="1"/>
  <c r="J12" i="24"/>
  <c r="K12" i="24" s="1"/>
  <c r="J13" i="24"/>
  <c r="K13" i="24" s="1"/>
  <c r="J14" i="24"/>
  <c r="K14" i="24" s="1"/>
  <c r="J15" i="24"/>
  <c r="K15" i="24" s="1"/>
  <c r="J16" i="24"/>
  <c r="K16" i="24" s="1"/>
  <c r="J17" i="24"/>
  <c r="K17" i="24" s="1"/>
  <c r="J18" i="24"/>
  <c r="K18" i="24" s="1"/>
  <c r="J20" i="24"/>
  <c r="K20" i="24" s="1"/>
  <c r="J21" i="24"/>
  <c r="K21" i="24" s="1"/>
  <c r="J22" i="24"/>
  <c r="K22" i="24" s="1"/>
  <c r="J23" i="24"/>
  <c r="K23" i="24" s="1"/>
  <c r="J24" i="24"/>
  <c r="K24" i="24" s="1"/>
  <c r="J25" i="24"/>
  <c r="K25" i="24" s="1"/>
  <c r="J26" i="24"/>
  <c r="K26" i="24" s="1"/>
  <c r="J27" i="24"/>
  <c r="K27" i="24" s="1"/>
  <c r="J28" i="24"/>
  <c r="K28" i="24" s="1"/>
  <c r="J29" i="24"/>
  <c r="K29" i="24" s="1"/>
  <c r="J30" i="24"/>
  <c r="K30" i="24" s="1"/>
  <c r="J31" i="24"/>
  <c r="K31" i="24" s="1"/>
  <c r="J32" i="24"/>
  <c r="K32" i="24" s="1"/>
  <c r="J33" i="24"/>
  <c r="K33" i="24" s="1"/>
  <c r="J34" i="24"/>
  <c r="K34" i="24" s="1"/>
  <c r="J35" i="24"/>
  <c r="K35" i="24" s="1"/>
  <c r="J36" i="24"/>
  <c r="K36" i="24" s="1"/>
  <c r="J37" i="24"/>
  <c r="K37" i="24" s="1"/>
  <c r="J38" i="24"/>
  <c r="K38" i="24" s="1"/>
  <c r="J39" i="24"/>
  <c r="K39" i="24" s="1"/>
  <c r="J40" i="24"/>
  <c r="K40" i="24" s="1"/>
  <c r="J43" i="24"/>
  <c r="K43" i="24" s="1"/>
  <c r="J44" i="24"/>
  <c r="K44" i="24" s="1"/>
  <c r="J45" i="24"/>
  <c r="K45" i="24" s="1"/>
  <c r="J46" i="24"/>
  <c r="K46" i="24" s="1"/>
  <c r="J47" i="24"/>
  <c r="K47" i="24" s="1"/>
  <c r="K51" i="24"/>
  <c r="J52" i="24"/>
  <c r="K52" i="24" s="1"/>
  <c r="J53" i="24"/>
  <c r="K53" i="24" s="1"/>
  <c r="J55" i="24"/>
  <c r="K55" i="24" s="1"/>
  <c r="J56" i="24"/>
  <c r="K56" i="24" s="1"/>
  <c r="J57" i="24"/>
  <c r="K57" i="24" s="1"/>
  <c r="J58" i="24"/>
  <c r="K58" i="24" s="1"/>
  <c r="J59" i="24"/>
  <c r="K59" i="24" s="1"/>
  <c r="J60" i="24"/>
  <c r="K60" i="24" s="1"/>
  <c r="J61" i="24"/>
  <c r="K61" i="24" s="1"/>
  <c r="J62" i="24"/>
  <c r="K62" i="24" s="1"/>
  <c r="J63" i="24"/>
  <c r="K63" i="24" s="1"/>
  <c r="J64" i="24"/>
  <c r="K64" i="24" s="1"/>
  <c r="J65" i="24"/>
  <c r="K65" i="24" s="1"/>
  <c r="J66" i="24"/>
  <c r="K66" i="24" s="1"/>
  <c r="J67" i="24"/>
  <c r="K67" i="24" s="1"/>
  <c r="J68" i="24"/>
  <c r="K68" i="24" s="1"/>
  <c r="J69" i="24"/>
  <c r="K69" i="24" s="1"/>
  <c r="J70" i="24"/>
  <c r="K70" i="24" s="1"/>
  <c r="J72" i="24"/>
  <c r="K72" i="24" s="1"/>
  <c r="J73" i="24"/>
  <c r="K73" i="24" s="1"/>
  <c r="J74" i="24"/>
  <c r="K74" i="24" s="1"/>
  <c r="J75" i="24"/>
  <c r="K75" i="24" s="1"/>
  <c r="J76" i="24"/>
  <c r="K76" i="24" s="1"/>
  <c r="J81" i="24"/>
  <c r="K81" i="24" s="1"/>
  <c r="J82" i="24"/>
  <c r="K82" i="24" s="1"/>
  <c r="J83" i="24"/>
  <c r="K83" i="24" s="1"/>
  <c r="J84" i="24"/>
  <c r="K84" i="24" s="1"/>
  <c r="J85" i="24"/>
  <c r="K85" i="24" s="1"/>
  <c r="J86" i="24"/>
  <c r="K86" i="24" s="1"/>
  <c r="J87" i="24"/>
  <c r="K87" i="24" s="1"/>
  <c r="J89" i="24"/>
  <c r="K89" i="24" s="1"/>
  <c r="J93" i="24"/>
  <c r="K93" i="24" s="1"/>
  <c r="J94" i="24"/>
  <c r="K94" i="24" s="1"/>
  <c r="J95" i="24"/>
  <c r="K95" i="24" s="1"/>
  <c r="J96" i="24"/>
  <c r="K96" i="24" s="1"/>
  <c r="J97" i="24"/>
  <c r="K97" i="24" s="1"/>
  <c r="J98" i="24"/>
  <c r="K98" i="24" s="1"/>
  <c r="J99" i="24"/>
  <c r="K99" i="24" s="1"/>
  <c r="J102" i="24"/>
  <c r="K102" i="24" s="1"/>
  <c r="J103" i="24"/>
  <c r="K103" i="24" s="1"/>
  <c r="J105" i="24"/>
  <c r="K105" i="24" s="1"/>
  <c r="J106" i="24"/>
  <c r="K106" i="24" s="1"/>
  <c r="J108" i="24"/>
  <c r="K108" i="24" s="1"/>
  <c r="J109" i="24"/>
  <c r="K109" i="24" s="1"/>
  <c r="K111" i="24"/>
  <c r="J112" i="24"/>
  <c r="K112" i="24" s="1"/>
  <c r="J113" i="24"/>
  <c r="K113" i="24" s="1"/>
  <c r="J114" i="24"/>
  <c r="K114" i="24" s="1"/>
  <c r="J115" i="24"/>
  <c r="K115" i="24" s="1"/>
  <c r="J116" i="24"/>
  <c r="K116" i="24" s="1"/>
  <c r="J118" i="24"/>
  <c r="K118" i="24" s="1"/>
  <c r="J119" i="24"/>
  <c r="K119" i="24" s="1"/>
  <c r="J120" i="24"/>
  <c r="K120" i="24" s="1"/>
  <c r="J122" i="24"/>
  <c r="K122" i="24" s="1"/>
  <c r="J123" i="24"/>
  <c r="K123" i="24" s="1"/>
  <c r="J124" i="24"/>
  <c r="K124" i="24" s="1"/>
  <c r="J125" i="24"/>
  <c r="K125" i="24" s="1"/>
  <c r="J126" i="24"/>
  <c r="K126" i="24" s="1"/>
  <c r="J127" i="24"/>
  <c r="K127" i="24" s="1"/>
  <c r="J128" i="24"/>
  <c r="K128" i="24" s="1"/>
  <c r="J129" i="24"/>
  <c r="K129" i="24" s="1"/>
  <c r="J130" i="24"/>
  <c r="K130" i="24" s="1"/>
  <c r="J131" i="24"/>
  <c r="K131" i="24" s="1"/>
  <c r="J132" i="24"/>
  <c r="K132" i="24" s="1"/>
  <c r="J140" i="24"/>
  <c r="K140" i="24" s="1"/>
  <c r="J10" i="24"/>
  <c r="K10" i="24" s="1"/>
  <c r="C81" i="25"/>
  <c r="E73" i="25" s="1"/>
  <c r="C44" i="25"/>
  <c r="E36" i="25" s="1"/>
  <c r="C45" i="25" s="1"/>
  <c r="C29" i="25"/>
  <c r="D47" i="17"/>
  <c r="D26" i="17"/>
  <c r="D21" i="17"/>
  <c r="E12" i="25" l="1"/>
  <c r="E21" i="25"/>
  <c r="E17" i="25"/>
  <c r="E13" i="25"/>
  <c r="E19" i="25"/>
  <c r="E18" i="25"/>
  <c r="E16" i="25"/>
  <c r="E14" i="25"/>
  <c r="E15" i="25"/>
  <c r="E20" i="25"/>
  <c r="E72" i="25"/>
  <c r="E71" i="25"/>
  <c r="E70" i="25"/>
  <c r="C30" i="25" l="1"/>
  <c r="C82" i="25"/>
  <c r="C114" i="25"/>
  <c r="C64" i="25"/>
  <c r="C127" i="25" l="1"/>
</calcChain>
</file>

<file path=xl/sharedStrings.xml><?xml version="1.0" encoding="utf-8"?>
<sst xmlns="http://schemas.openxmlformats.org/spreadsheetml/2006/main" count="2106" uniqueCount="1271">
  <si>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</si>
  <si>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</si>
  <si>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</si>
  <si>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</si>
  <si>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</si>
  <si>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</si>
  <si>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</si>
  <si>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</si>
  <si>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</si>
  <si>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</si>
  <si>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</si>
  <si>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</si>
  <si>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 / Año</t>
  </si>
  <si>
    <t>Año completo</t>
  </si>
  <si>
    <t>Los Vasquez</t>
  </si>
  <si>
    <t>Noche De Brujas</t>
  </si>
  <si>
    <t>La Noche</t>
  </si>
  <si>
    <t>Chico Trujillo</t>
  </si>
  <si>
    <t>Los Prisioneros</t>
  </si>
  <si>
    <t>Los Bunkers</t>
  </si>
  <si>
    <t>La Ley</t>
  </si>
  <si>
    <t>Los Tres</t>
  </si>
  <si>
    <t>Camila</t>
  </si>
  <si>
    <t>Alberto Plaza</t>
  </si>
  <si>
    <t>Natalino</t>
  </si>
  <si>
    <t>Garras De Amor</t>
  </si>
  <si>
    <t>Francisca Valenzuela</t>
  </si>
  <si>
    <t>Mario Guerrero</t>
  </si>
  <si>
    <t>Nicole</t>
  </si>
  <si>
    <t>Myriam Hernández</t>
  </si>
  <si>
    <t>Joe Vasconcellos</t>
  </si>
  <si>
    <t>La Sociedad</t>
  </si>
  <si>
    <t>Megapuesta</t>
  </si>
  <si>
    <t>Los Jaivas</t>
  </si>
  <si>
    <t>Gepe</t>
  </si>
  <si>
    <t>Luis Jara</t>
  </si>
  <si>
    <t>Los Huasos Quincheros</t>
  </si>
  <si>
    <t>Américo</t>
  </si>
  <si>
    <t>Los Charros De La Comuna De Lumaco</t>
  </si>
  <si>
    <t>Hechizo</t>
  </si>
  <si>
    <t>Pablo Herrera</t>
  </si>
  <si>
    <t>Javiera Mena</t>
  </si>
  <si>
    <t>Gondwana</t>
  </si>
  <si>
    <t>Javiera &amp; Los Imposibles</t>
  </si>
  <si>
    <t>Los Tres Del Sur</t>
  </si>
  <si>
    <t>The Ramblers</t>
  </si>
  <si>
    <t>Leo Rey</t>
  </si>
  <si>
    <t>Lucybell</t>
  </si>
  <si>
    <t>Los Vikings 5</t>
  </si>
  <si>
    <t>Illapu</t>
  </si>
  <si>
    <t>Buddy Richard</t>
  </si>
  <si>
    <t>Violeta Parra</t>
  </si>
  <si>
    <t>Inti Illimani</t>
  </si>
  <si>
    <t>Sonora Palacios</t>
  </si>
  <si>
    <t>Tomo Como Rey</t>
  </si>
  <si>
    <t>Alvaro Scaramelli</t>
  </si>
  <si>
    <t>La Sonora De Tommy Rey</t>
  </si>
  <si>
    <t>Cecilia</t>
  </si>
  <si>
    <t>Grupo C4</t>
  </si>
  <si>
    <t>La Otra Fe</t>
  </si>
  <si>
    <t>Los Llaneros De La Frontera</t>
  </si>
  <si>
    <t>Los Angeles Negros</t>
  </si>
  <si>
    <t>Dj Méndez</t>
  </si>
  <si>
    <t>Chancho En Piedra</t>
  </si>
  <si>
    <t>Víctor Jara</t>
  </si>
  <si>
    <t>Andrés De León</t>
  </si>
  <si>
    <t>Eyci And Cody</t>
  </si>
  <si>
    <t>Douglas</t>
  </si>
  <si>
    <t>Congreso</t>
  </si>
  <si>
    <t>Giolito Y Su Combo</t>
  </si>
  <si>
    <t>Zalo Reyes</t>
  </si>
  <si>
    <t>Grupo Alegria</t>
  </si>
  <si>
    <t>La Cumbia</t>
  </si>
  <si>
    <t>David Versailles</t>
  </si>
  <si>
    <t>Villa Cariño</t>
  </si>
  <si>
    <t>Alexitico</t>
  </si>
  <si>
    <t>Manuel García</t>
  </si>
  <si>
    <t>Banda Bordemar</t>
  </si>
  <si>
    <t>Amerikan Sound</t>
  </si>
  <si>
    <t>Camila Silva</t>
  </si>
  <si>
    <t>Croni-K</t>
  </si>
  <si>
    <t>Gervasio</t>
  </si>
  <si>
    <t>Luis Dimas</t>
  </si>
  <si>
    <t>Saiko</t>
  </si>
  <si>
    <t>María José Quintanilla</t>
  </si>
  <si>
    <t>Jordan</t>
  </si>
  <si>
    <t>Jorge González</t>
  </si>
  <si>
    <t>Quique Neira</t>
  </si>
  <si>
    <t>Pachuco Y La Cubanacan</t>
  </si>
  <si>
    <t>Juan Antonio Labra</t>
  </si>
  <si>
    <t>Leandro Martinez</t>
  </si>
  <si>
    <t>Palmenia Pizarro</t>
  </si>
  <si>
    <t>La Rue Morgue</t>
  </si>
  <si>
    <t>José Alfredo Fuentes</t>
  </si>
  <si>
    <t>Beto Cuevas</t>
  </si>
  <si>
    <t>Fernando Ubiergo</t>
  </si>
  <si>
    <t>Glup!</t>
  </si>
  <si>
    <t>Jose Veliz</t>
  </si>
  <si>
    <t>Yoan Amor</t>
  </si>
  <si>
    <t>Aterrizaje Forzoso</t>
  </si>
  <si>
    <t>Los Golpes</t>
  </si>
  <si>
    <t>Hector Pavez</t>
  </si>
  <si>
    <t>Los Tigres</t>
  </si>
  <si>
    <t>Aparato Raro</t>
  </si>
  <si>
    <t>Los Blue Splendor</t>
  </si>
  <si>
    <t>Ranking</t>
  </si>
  <si>
    <t>Ejecuciones</t>
  </si>
  <si>
    <t>Período:</t>
  </si>
  <si>
    <t>Los Reales Del Valle</t>
  </si>
  <si>
    <t>Nadie</t>
  </si>
  <si>
    <t>Ana Tijoux</t>
  </si>
  <si>
    <t>Upa!</t>
  </si>
  <si>
    <t>Santonio</t>
  </si>
  <si>
    <t>Keko Yunge</t>
  </si>
  <si>
    <t>Proyecto Power</t>
  </si>
  <si>
    <t>Ariztía</t>
  </si>
  <si>
    <t>Canal Magdalena</t>
  </si>
  <si>
    <t>Silvia Infantas Y Los Condores</t>
  </si>
  <si>
    <t>Los Hermanos Campos</t>
  </si>
  <si>
    <t>De Saloon</t>
  </si>
  <si>
    <t>Patricio Renan</t>
  </si>
  <si>
    <t>Lucho Gatica</t>
  </si>
  <si>
    <t>Sonora Barón</t>
  </si>
  <si>
    <t>Tema / Artista</t>
  </si>
  <si>
    <t>Semestre</t>
  </si>
  <si>
    <t>2012 (*)</t>
  </si>
  <si>
    <t>N° Radios</t>
  </si>
  <si>
    <t>% Nacional</t>
  </si>
  <si>
    <t>Huasos De Algarrobal</t>
  </si>
  <si>
    <t>Duo Rey Silva</t>
  </si>
  <si>
    <t>Tito Fernandez "El Temucano"</t>
  </si>
  <si>
    <t>Conjunto Graneros</t>
  </si>
  <si>
    <t>Los Cuatro Cuartos</t>
  </si>
  <si>
    <t>Conjunto Millaray</t>
  </si>
  <si>
    <t>Pedro Messone</t>
  </si>
  <si>
    <t>Alberto Rey</t>
  </si>
  <si>
    <t>Silvia Infantas Y Los Baqueanos</t>
  </si>
  <si>
    <t>Los De Ramon</t>
  </si>
  <si>
    <t>Rene Inostroza</t>
  </si>
  <si>
    <t>31 Minutos</t>
  </si>
  <si>
    <t>Chacareros De Paine</t>
  </si>
  <si>
    <t>Bafona</t>
  </si>
  <si>
    <t>Los Cuatro De Chile</t>
  </si>
  <si>
    <t>Astro</t>
  </si>
  <si>
    <t>Banda Tropikal De Vallenar</t>
  </si>
  <si>
    <t>Las Caracolito</t>
  </si>
  <si>
    <t>Juana Fe</t>
  </si>
  <si>
    <t>Santos Chávez</t>
  </si>
  <si>
    <t>Shamanes Crew</t>
  </si>
  <si>
    <t>Pedropiedra</t>
  </si>
  <si>
    <t>Adrián Y Los Dados Negros</t>
  </si>
  <si>
    <t>Iván Alejandro</t>
  </si>
  <si>
    <t>Los Bandoleros Del Sur</t>
  </si>
  <si>
    <t>Difuntos Correa</t>
  </si>
  <si>
    <t>Mike De La Cruz</t>
  </si>
  <si>
    <t>Tiro De Gracia</t>
  </si>
  <si>
    <t>Cecilia Echenique</t>
  </si>
  <si>
    <t>Camila Moreno</t>
  </si>
  <si>
    <t>Yoan Amor &amp; Team Impacto</t>
  </si>
  <si>
    <t>Movimiento Original</t>
  </si>
  <si>
    <t>Combo Ginebra</t>
  </si>
  <si>
    <t>Alvaro Veliz</t>
  </si>
  <si>
    <t>Kudai</t>
  </si>
  <si>
    <t>Valija Diplomática</t>
  </si>
  <si>
    <t>Maria Colores</t>
  </si>
  <si>
    <t>María Jimena Pereyra</t>
  </si>
  <si>
    <t>Los Galos</t>
  </si>
  <si>
    <t>Pettinellis</t>
  </si>
  <si>
    <t>Los Bric A Brac</t>
  </si>
  <si>
    <t>Danny Chilean</t>
  </si>
  <si>
    <t>Aleste</t>
  </si>
  <si>
    <t>Hinojosa/Don Latino/Pancho Bi Jah</t>
  </si>
  <si>
    <t>Eduardo Gatti</t>
  </si>
  <si>
    <t>Los Rancheros De Villarrica</t>
  </si>
  <si>
    <t>Quilapayún</t>
  </si>
  <si>
    <t>Marco Hinojosa</t>
  </si>
  <si>
    <t>Sergio Inostroza</t>
  </si>
  <si>
    <t>Cuncumen</t>
  </si>
  <si>
    <t>Vincent &amp; Angel</t>
  </si>
  <si>
    <t>Jaime Barría</t>
  </si>
  <si>
    <t>La 29</t>
  </si>
  <si>
    <t>Nano Stern</t>
  </si>
  <si>
    <t>Alex Anwandter</t>
  </si>
  <si>
    <t>Antonio Prieto</t>
  </si>
  <si>
    <t>Sinergia</t>
  </si>
  <si>
    <t>Supernova</t>
  </si>
  <si>
    <t>Orquesta Huambaly</t>
  </si>
  <si>
    <t>Tropikal Sound</t>
  </si>
  <si>
    <t>Sexual Democracia</t>
  </si>
  <si>
    <t>Los Tetas</t>
  </si>
  <si>
    <t>Carlos Gonzalez</t>
  </si>
  <si>
    <t>Alan Y Sus Bates</t>
  </si>
  <si>
    <t>Los Miserables</t>
  </si>
  <si>
    <t>Gloria Benavides</t>
  </si>
  <si>
    <t>Santa Feria</t>
  </si>
  <si>
    <t>La Sonora Tommy Rey</t>
  </si>
  <si>
    <t>Los Afuerinos</t>
  </si>
  <si>
    <t>Angel Parra Trio</t>
  </si>
  <si>
    <t>Daniel Muñoz, Félix Llancafil Y 3X7 Vientiuna</t>
  </si>
  <si>
    <t>Axe Bahia</t>
  </si>
  <si>
    <t>Sol Y Lluvia</t>
  </si>
  <si>
    <t>Carlos Esquivel</t>
  </si>
  <si>
    <t>Patricio Manns</t>
  </si>
  <si>
    <t>Aisack</t>
  </si>
  <si>
    <t>Emociones Clandestinas</t>
  </si>
  <si>
    <t>Ases Falsos</t>
  </si>
  <si>
    <t>Larry Wilson</t>
  </si>
  <si>
    <t>Cristóbal</t>
  </si>
  <si>
    <t>Banana Band</t>
  </si>
  <si>
    <t>Ricardo Garcia</t>
  </si>
  <si>
    <t>Teleradio Donoso</t>
  </si>
  <si>
    <t>Antonio Restucci</t>
  </si>
  <si>
    <t>Hernán Jara, Luis Orlandini, Jorge Hevia, Ensemble Bartok, Frida Conn, Orquesta Sinfónica De La Radio Nacional De España</t>
  </si>
  <si>
    <t>Fernando Milagros</t>
  </si>
  <si>
    <t>Batucanos</t>
  </si>
  <si>
    <t>Viena</t>
  </si>
  <si>
    <t>Alejandro De Rosas</t>
  </si>
  <si>
    <t>Juanito Ayala</t>
  </si>
  <si>
    <t>Ballet Folklorico Nacional De Chile</t>
  </si>
  <si>
    <t>La Pozze Latina</t>
  </si>
  <si>
    <t>Sindrome</t>
  </si>
  <si>
    <t>Peter Rock</t>
  </si>
  <si>
    <t>Luz Eliana</t>
  </si>
  <si>
    <t>Andrea Labarca</t>
  </si>
  <si>
    <t>Balboa</t>
  </si>
  <si>
    <t>Denise Rosenthal</t>
  </si>
  <si>
    <t>Denisse Malebran</t>
  </si>
  <si>
    <t>Angel Moya Y Sus Mariachis</t>
  </si>
  <si>
    <t>Markamaru</t>
  </si>
  <si>
    <t>Isabel Parra</t>
  </si>
  <si>
    <t>Los Hermanos Bustos</t>
  </si>
  <si>
    <t>Red Juniors</t>
  </si>
  <si>
    <t>Clan 91</t>
  </si>
  <si>
    <t>Denver</t>
  </si>
  <si>
    <t>Alexis Venegas</t>
  </si>
  <si>
    <t>La Guacha</t>
  </si>
  <si>
    <t>La Gran Magia Tropical</t>
  </si>
  <si>
    <t>Lalo Valenzuela</t>
  </si>
  <si>
    <t>D'Latin Sound</t>
  </si>
  <si>
    <t>Carolina Soto</t>
  </si>
  <si>
    <t>Beto Cuevas Feat Flo Rida</t>
  </si>
  <si>
    <t>Los Luceros Del Valle</t>
  </si>
  <si>
    <t>Rafael Peralta</t>
  </si>
  <si>
    <t>Eugenio "El Tiqui" Gonzalez</t>
  </si>
  <si>
    <t>Luis Alberto Martinez</t>
  </si>
  <si>
    <t>Daniela Castillo</t>
  </si>
  <si>
    <t>Los Gatos Negros</t>
  </si>
  <si>
    <t>Jorge Gajardo / Claudio Gajardo</t>
  </si>
  <si>
    <t>Banda Conmoción</t>
  </si>
  <si>
    <t>Cachureos</t>
  </si>
  <si>
    <t>Eclipse Musical</t>
  </si>
  <si>
    <t>Mc Cestar</t>
  </si>
  <si>
    <t>Chamal</t>
  </si>
  <si>
    <t>Willy Monti</t>
  </si>
  <si>
    <t>Crossfire</t>
  </si>
  <si>
    <t>Nazareno</t>
  </si>
  <si>
    <t>Christianes</t>
  </si>
  <si>
    <t>Conjunto Tierra Chilena</t>
  </si>
  <si>
    <t>Caituy</t>
  </si>
  <si>
    <t>Fernando Leiva</t>
  </si>
  <si>
    <t>Don Latino</t>
  </si>
  <si>
    <t>Fantasía</t>
  </si>
  <si>
    <t>Frecuencia Mod</t>
  </si>
  <si>
    <t>Electrodomésticos</t>
  </si>
  <si>
    <t>Américo Con Francisca Valenzuela</t>
  </si>
  <si>
    <t>Arak Pacha</t>
  </si>
  <si>
    <t>Emilio Garcia</t>
  </si>
  <si>
    <t>Guadalupe Del Carmen</t>
  </si>
  <si>
    <t>Javier Barria</t>
  </si>
  <si>
    <t>Consuelo Schuster</t>
  </si>
  <si>
    <t>Willy Sabor</t>
  </si>
  <si>
    <t>Tito Troncoso</t>
  </si>
  <si>
    <t>Perla</t>
  </si>
  <si>
    <t>Martín Pino - Jaime Barría</t>
  </si>
  <si>
    <t>Carolina Nissen</t>
  </si>
  <si>
    <t>Gonzalo Yáñez</t>
  </si>
  <si>
    <t>Mazapán</t>
  </si>
  <si>
    <t>Fernando Milagros Feat. Rubén Albarrán</t>
  </si>
  <si>
    <t>Zaturno</t>
  </si>
  <si>
    <t>Rolando Alarcon</t>
  </si>
  <si>
    <t>Carolina Molina</t>
  </si>
  <si>
    <t>Los Pata E Cumbia</t>
  </si>
  <si>
    <t>La Pé</t>
  </si>
  <si>
    <t>Rigeo</t>
  </si>
  <si>
    <t>Andrea Tessa</t>
  </si>
  <si>
    <t>Fresia Soto</t>
  </si>
  <si>
    <t>Cumbia Twins</t>
  </si>
  <si>
    <t>Los Potros Del Sur</t>
  </si>
  <si>
    <t>Silvestre</t>
  </si>
  <si>
    <t>The Carr Twins</t>
  </si>
  <si>
    <t>Ricardo Acevedo</t>
  </si>
  <si>
    <t>Adrian</t>
  </si>
  <si>
    <t>Prabha</t>
  </si>
  <si>
    <t>Los Principes Del Norte</t>
  </si>
  <si>
    <t>La Gran America Jr.</t>
  </si>
  <si>
    <t>Daniel Guerrero</t>
  </si>
  <si>
    <t>Coro Chile Canta</t>
  </si>
  <si>
    <t>Guachupe</t>
  </si>
  <si>
    <t>Alejandro Gaete</t>
  </si>
  <si>
    <t>Nano Acevedo</t>
  </si>
  <si>
    <t>Makiza</t>
  </si>
  <si>
    <t>Los Harmonic'S</t>
  </si>
  <si>
    <t>Roberto Blin</t>
  </si>
  <si>
    <t>Francesca Ancarola</t>
  </si>
  <si>
    <t>Chilote Peñaloza</t>
  </si>
  <si>
    <t>Bruno Alexei</t>
  </si>
  <si>
    <t>Santo Pecado</t>
  </si>
  <si>
    <t>Pánico</t>
  </si>
  <si>
    <t>Los Machos De La Cumbia</t>
  </si>
  <si>
    <t>Jc</t>
  </si>
  <si>
    <t>Karnaza</t>
  </si>
  <si>
    <t>Latin Bitman</t>
  </si>
  <si>
    <t>La Secta</t>
  </si>
  <si>
    <t>Niño Cohete</t>
  </si>
  <si>
    <t>Jaime Soval</t>
  </si>
  <si>
    <t>Monserrat</t>
  </si>
  <si>
    <t>Eliseo Guevara</t>
  </si>
  <si>
    <t>Antonio Zabaleta</t>
  </si>
  <si>
    <t>200</t>
  </si>
  <si>
    <t>Universo</t>
  </si>
  <si>
    <t>Presidente Ibañez</t>
  </si>
  <si>
    <t>Rock &amp; Pop</t>
  </si>
  <si>
    <t>Diferencia Fm</t>
  </si>
  <si>
    <t xml:space="preserve">Oleajes </t>
  </si>
  <si>
    <t>Ñuble</t>
  </si>
  <si>
    <t>Entre Olas</t>
  </si>
  <si>
    <t>Magallanes</t>
  </si>
  <si>
    <t>Super Andina</t>
  </si>
  <si>
    <t>Festival</t>
  </si>
  <si>
    <t>El Conquistador</t>
  </si>
  <si>
    <t>Orocoipo</t>
  </si>
  <si>
    <t>Sago</t>
  </si>
  <si>
    <t>Paulina</t>
  </si>
  <si>
    <t>Andina</t>
  </si>
  <si>
    <t>Comunicativa</t>
  </si>
  <si>
    <t>Radios</t>
  </si>
  <si>
    <t>Tasa de crecimiento</t>
  </si>
  <si>
    <t>Evolución porcentual de música nacional por semestre</t>
  </si>
  <si>
    <t>Evolución porcentual de música nacional por mes</t>
  </si>
  <si>
    <t>Comparación</t>
  </si>
  <si>
    <t>Temas internacionales y nacionales</t>
  </si>
  <si>
    <t>Santiago</t>
  </si>
  <si>
    <t>Centro</t>
  </si>
  <si>
    <t>Concepción</t>
  </si>
  <si>
    <t>Sur</t>
  </si>
  <si>
    <t>Osorno</t>
  </si>
  <si>
    <t>Puerto Montt</t>
  </si>
  <si>
    <t>Arica</t>
  </si>
  <si>
    <t>Norte</t>
  </si>
  <si>
    <t>Iquique</t>
  </si>
  <si>
    <t>Antofagasta</t>
  </si>
  <si>
    <t>Copiapó</t>
  </si>
  <si>
    <t>La Serena</t>
  </si>
  <si>
    <t>Coquimbo</t>
  </si>
  <si>
    <t>Andacollo</t>
  </si>
  <si>
    <t xml:space="preserve">Ovalle </t>
  </si>
  <si>
    <t>Ovalle</t>
  </si>
  <si>
    <t>La Ligua</t>
  </si>
  <si>
    <t>Los Andes</t>
  </si>
  <si>
    <t>3,4,5,13,6,7,8,14,10,11,12</t>
  </si>
  <si>
    <t>Limache</t>
  </si>
  <si>
    <t>Viña del Mar</t>
  </si>
  <si>
    <t>Valparaíso</t>
  </si>
  <si>
    <t>Digital FM</t>
  </si>
  <si>
    <t>ADN</t>
  </si>
  <si>
    <t>15,1,2,3,4,5,13,6,7,8,9,14,10,11,12</t>
  </si>
  <si>
    <t>5,13,8,10</t>
  </si>
  <si>
    <t>5,13,8</t>
  </si>
  <si>
    <t>15,1,2,3,4,13,8,9,10,12</t>
  </si>
  <si>
    <t>2,4,13,9</t>
  </si>
  <si>
    <t>15,1,2,3,4,5,13,6,9,14,12</t>
  </si>
  <si>
    <t>15,1,2,3,4,5,13,7,8,14,10,12</t>
  </si>
  <si>
    <t>1,2,3,4,5,13,6,7,8,9,12</t>
  </si>
  <si>
    <t>centro</t>
  </si>
  <si>
    <t>Rancagua</t>
  </si>
  <si>
    <t>Lolol</t>
  </si>
  <si>
    <t>Curicó</t>
  </si>
  <si>
    <t>Constitución</t>
  </si>
  <si>
    <t>Talca</t>
  </si>
  <si>
    <t>Paloma fm</t>
  </si>
  <si>
    <t>Linares</t>
  </si>
  <si>
    <t>Contigo FM</t>
  </si>
  <si>
    <t>San Carlos</t>
  </si>
  <si>
    <t>Chillán</t>
  </si>
  <si>
    <t>Cariñosa fm</t>
  </si>
  <si>
    <t>Angol</t>
  </si>
  <si>
    <t>9, 10</t>
  </si>
  <si>
    <t>Lumaco</t>
  </si>
  <si>
    <t>Curacautin</t>
  </si>
  <si>
    <t>Temuco</t>
  </si>
  <si>
    <t>FM Siempre</t>
  </si>
  <si>
    <t>Valdivia</t>
  </si>
  <si>
    <t>Ancud</t>
  </si>
  <si>
    <t>Chonchi</t>
  </si>
  <si>
    <t>Castro</t>
  </si>
  <si>
    <t>Coyhaique</t>
  </si>
  <si>
    <t>Punta Arenas</t>
  </si>
  <si>
    <t>Lautaro</t>
  </si>
  <si>
    <t>Porvenir</t>
  </si>
  <si>
    <t>Mejillones</t>
  </si>
  <si>
    <t>Paillaco</t>
  </si>
  <si>
    <t>Vallenar</t>
  </si>
  <si>
    <t>El Carmen</t>
  </si>
  <si>
    <t>Salamanca</t>
  </si>
  <si>
    <t>Calama</t>
  </si>
  <si>
    <t>San Fernando</t>
  </si>
  <si>
    <t>Los Muermos</t>
  </si>
  <si>
    <t>Puerto Aysen</t>
  </si>
  <si>
    <t>Arauco</t>
  </si>
  <si>
    <t>Yumbel</t>
  </si>
  <si>
    <t>La Unión</t>
  </si>
  <si>
    <t>Cunco</t>
  </si>
  <si>
    <t>Cañete</t>
  </si>
  <si>
    <t>I. RADIOS IBEROAMERICANA RADIO CHILE</t>
  </si>
  <si>
    <t>N° Frecuencias</t>
  </si>
  <si>
    <t>Ponderación por frecuencias</t>
  </si>
  <si>
    <t>N° Regiones de Cobertura</t>
  </si>
  <si>
    <t>40 Principales</t>
  </si>
  <si>
    <t>Concierto</t>
  </si>
  <si>
    <t>Corazón</t>
  </si>
  <si>
    <t>FM Dos</t>
  </si>
  <si>
    <t>Futuro</t>
  </si>
  <si>
    <t>Imagina</t>
  </si>
  <si>
    <t>Pudahuel</t>
  </si>
  <si>
    <t>EJECUCIONES NACIONALES (total radios IARC)</t>
  </si>
  <si>
    <t>EJECUCIONES EXTRANJERAS (total radios IARC)</t>
  </si>
  <si>
    <t>% MÚSICA NACIONAL IARC (total radios IARC)</t>
  </si>
  <si>
    <t>N° DE RADIOS IARC</t>
  </si>
  <si>
    <t>N° TOTAL DE FRECUENCIAS IARC</t>
  </si>
  <si>
    <t>% MÚSICA NACIONAL PONDERACIÓN POR FRECUENCIAS</t>
  </si>
  <si>
    <t>Carolina</t>
  </si>
  <si>
    <t>Duna</t>
  </si>
  <si>
    <t>EJECUCIONES NACIONALES</t>
  </si>
  <si>
    <t>EJECUCIONES EXTRANJERAS</t>
  </si>
  <si>
    <t>N° DE RADIOS GRUPO DIAL</t>
  </si>
  <si>
    <t>TOTAL FRECUENCIAS GRUPO DIAL</t>
  </si>
  <si>
    <t>Tiempo</t>
  </si>
  <si>
    <t>Romántica</t>
  </si>
  <si>
    <t>Infinita</t>
  </si>
  <si>
    <t>IV. RADIOS GRUPO LUKSIC</t>
  </si>
  <si>
    <t>Sonar</t>
  </si>
  <si>
    <t>Oasis</t>
  </si>
  <si>
    <t>N° DE RADIOS G. LUKSIC</t>
  </si>
  <si>
    <t>TOTAL FRECUENCIAS G. LUKSIC</t>
  </si>
  <si>
    <t>V. RADIOS COMPAÑÍA CHILENA DE COMUNICACIONES</t>
  </si>
  <si>
    <t>Cooperativa</t>
  </si>
  <si>
    <t>N° DE RADIOS CÍA. CHIL. COM.</t>
  </si>
  <si>
    <t>TOTAL FRECUENCIAS CÍA. CHIL. COM.</t>
  </si>
  <si>
    <t>TOTAL RADIOS CONSORCIOS RADIALES</t>
  </si>
  <si>
    <t>TODOS LOS CONSORCIOS RADIALES</t>
  </si>
  <si>
    <t>N° DE RADIOS (DE CONSORCIOS)</t>
  </si>
  <si>
    <t>TOTAL FRECUENCIAS (DE CONSORCIOS)</t>
  </si>
  <si>
    <t>Región</t>
  </si>
  <si>
    <t>Ciudad</t>
  </si>
  <si>
    <t>Zona</t>
  </si>
  <si>
    <t>Regiones de cobertura</t>
  </si>
  <si>
    <t>Ponderación</t>
  </si>
  <si>
    <t>% por ponderación</t>
  </si>
  <si>
    <t>Porcentaje de música chilena en consorcios radiales</t>
  </si>
  <si>
    <t>PORCENTAJE TOTAL DE MÚSICA CHILENA EN CONSORCIOS RADIALES</t>
  </si>
  <si>
    <t>Lota</t>
  </si>
  <si>
    <t>Calbuco</t>
  </si>
  <si>
    <t>Concordia</t>
  </si>
  <si>
    <t>Fm Quiero</t>
  </si>
  <si>
    <t>Universal</t>
  </si>
  <si>
    <t>Carahue</t>
  </si>
  <si>
    <t>Pitrufquen</t>
  </si>
  <si>
    <t>Chiloé</t>
  </si>
  <si>
    <t>Puerto Natales</t>
  </si>
  <si>
    <t>Curacavi</t>
  </si>
  <si>
    <t>Los Ángeles</t>
  </si>
  <si>
    <t>Paine</t>
  </si>
  <si>
    <t>300</t>
  </si>
  <si>
    <t>13</t>
  </si>
  <si>
    <t>7</t>
  </si>
  <si>
    <t>Adn</t>
  </si>
  <si>
    <t>Todos los Artistas</t>
  </si>
  <si>
    <t xml:space="preserve">Artistas Nacionales </t>
  </si>
  <si>
    <t>Artista</t>
  </si>
  <si>
    <t>Noche de Brujas</t>
  </si>
  <si>
    <t>Mana</t>
  </si>
  <si>
    <t>Soda Stereo</t>
  </si>
  <si>
    <t>Daddy Yankee</t>
  </si>
  <si>
    <t>Coldplay</t>
  </si>
  <si>
    <t>Marc Anthony</t>
  </si>
  <si>
    <t>Shakira</t>
  </si>
  <si>
    <t>Michael Jackson</t>
  </si>
  <si>
    <t>Los Kuatreros del Sur</t>
  </si>
  <si>
    <t>Andrés de León</t>
  </si>
  <si>
    <t>La Sonora de Tommy Rey</t>
  </si>
  <si>
    <t>Queen</t>
  </si>
  <si>
    <t>Diego de Almagro</t>
  </si>
  <si>
    <t>Punto 7</t>
  </si>
  <si>
    <t>4,5,7,8,9,10,14</t>
  </si>
  <si>
    <t>Laja</t>
  </si>
  <si>
    <t>La Voz De La Costa</t>
  </si>
  <si>
    <t>Buena Onda (Los Andes)</t>
  </si>
  <si>
    <t>Hualañe</t>
  </si>
  <si>
    <t>Bruno Mars</t>
  </si>
  <si>
    <t>2° Sem 2012</t>
  </si>
  <si>
    <t>1° Sem 2013</t>
  </si>
  <si>
    <t>2° Sem 2013</t>
  </si>
  <si>
    <t>1° Sem 2014</t>
  </si>
  <si>
    <t>2° Sem 2014</t>
  </si>
  <si>
    <t>1° Sem 2015</t>
  </si>
  <si>
    <t>2° Sem 2015</t>
  </si>
  <si>
    <t>1° Sem 2016</t>
  </si>
  <si>
    <t>2° Sem 2016</t>
  </si>
  <si>
    <t>Sello</t>
  </si>
  <si>
    <t>Tal Tal</t>
  </si>
  <si>
    <t xml:space="preserve">Definicion </t>
  </si>
  <si>
    <t>Caldera</t>
  </si>
  <si>
    <t>Tropical Latina (Linares)</t>
  </si>
  <si>
    <t>Coelemu</t>
  </si>
  <si>
    <t>Fm Centro</t>
  </si>
  <si>
    <t>Gorbea</t>
  </si>
  <si>
    <t>C y S</t>
  </si>
  <si>
    <t>Apocalipsis Fm</t>
  </si>
  <si>
    <t>Sol Austral</t>
  </si>
  <si>
    <t>1° Sem 2017</t>
  </si>
  <si>
    <t>Entre Rios</t>
  </si>
  <si>
    <t>La Voz De Yungay</t>
  </si>
  <si>
    <t>Yungay</t>
  </si>
  <si>
    <t>Mon Laferte</t>
  </si>
  <si>
    <t>Ed Sheeran</t>
  </si>
  <si>
    <t>Montecarmelo</t>
  </si>
  <si>
    <t>Carnaval (Antofagasta)</t>
  </si>
  <si>
    <t>Carnaval (Viña Del Mar)</t>
  </si>
  <si>
    <t>Oriente</t>
  </si>
  <si>
    <t>Peñalolen</t>
  </si>
  <si>
    <t>Fantasia</t>
  </si>
  <si>
    <t>Nuevo Mundo Patagonia</t>
  </si>
  <si>
    <t>Chiloe</t>
  </si>
  <si>
    <t>Carnaval (Patagonia)</t>
  </si>
  <si>
    <t>Patagonia</t>
  </si>
  <si>
    <t>Entre Valles</t>
  </si>
  <si>
    <t>Chépica</t>
  </si>
  <si>
    <t>Aukan</t>
  </si>
  <si>
    <t>Nuestra</t>
  </si>
  <si>
    <t>San Joaquin</t>
  </si>
  <si>
    <t>Tulahuen</t>
  </si>
  <si>
    <t>Raudal</t>
  </si>
  <si>
    <t>Nogales</t>
  </si>
  <si>
    <t>Moral Distraida</t>
  </si>
  <si>
    <t>San Ignacio</t>
  </si>
  <si>
    <t>Monte Patria</t>
  </si>
  <si>
    <t>2° Sem 2017</t>
  </si>
  <si>
    <t>Canela Baja</t>
  </si>
  <si>
    <t xml:space="preserve">Punto 7 </t>
  </si>
  <si>
    <t>Norte Verde</t>
  </si>
  <si>
    <t>Rio Elqui</t>
  </si>
  <si>
    <t>Camila Gallardo</t>
  </si>
  <si>
    <t>Impacto</t>
  </si>
  <si>
    <t>Santaferia</t>
  </si>
  <si>
    <t>1° Sem 2018</t>
  </si>
  <si>
    <t>EJECUCIONES NACIONALES CON IMPACTOS (total radios IARC)</t>
  </si>
  <si>
    <t>EJECUCIONES EXTRANJERAS CON IMPACTOS (total radios IARC)</t>
  </si>
  <si>
    <t>EJECUCIONES NACIONALES CON IMPACTOS</t>
  </si>
  <si>
    <t>EJECUCIONES EXTRANJERAS CON IMPACTOS</t>
  </si>
  <si>
    <t>Radio</t>
  </si>
  <si>
    <t>Cappissima</t>
  </si>
  <si>
    <t>Nuevo Mundo</t>
  </si>
  <si>
    <t>Angel</t>
  </si>
  <si>
    <t>Caramelo</t>
  </si>
  <si>
    <t>Nativa</t>
  </si>
  <si>
    <t>Festiva</t>
  </si>
  <si>
    <t>Alegría Del Transporte</t>
  </si>
  <si>
    <t>Ancoa</t>
  </si>
  <si>
    <t>Mirador</t>
  </si>
  <si>
    <t>Placeres</t>
  </si>
  <si>
    <t>Catalina</t>
  </si>
  <si>
    <t>Amiga De Vallenar</t>
  </si>
  <si>
    <t>Cristalina</t>
  </si>
  <si>
    <t>Diferencia De Paillaco</t>
  </si>
  <si>
    <t>Exodo</t>
  </si>
  <si>
    <t>Rinconada</t>
  </si>
  <si>
    <t>Pudeto</t>
  </si>
  <si>
    <t>Amiga De Calbuco</t>
  </si>
  <si>
    <t>Chilena De Maule</t>
  </si>
  <si>
    <t>Antillanca</t>
  </si>
  <si>
    <t>Romina</t>
  </si>
  <si>
    <t>Centinela</t>
  </si>
  <si>
    <t>Bahia</t>
  </si>
  <si>
    <t>Asuncion</t>
  </si>
  <si>
    <t>Austral</t>
  </si>
  <si>
    <t>T13</t>
  </si>
  <si>
    <t>Topater</t>
  </si>
  <si>
    <t>Oleajes</t>
  </si>
  <si>
    <t>Alegria</t>
  </si>
  <si>
    <t>Crystal</t>
  </si>
  <si>
    <t>Nostálgica</t>
  </si>
  <si>
    <t>Acogida</t>
  </si>
  <si>
    <t>Colección</t>
  </si>
  <si>
    <t>Estilo</t>
  </si>
  <si>
    <t>Balneario</t>
  </si>
  <si>
    <t>Ventisqueros</t>
  </si>
  <si>
    <t>Activa</t>
  </si>
  <si>
    <t>Milenaria</t>
  </si>
  <si>
    <t>Almeyda</t>
  </si>
  <si>
    <t>Araucania</t>
  </si>
  <si>
    <t>Definicion</t>
  </si>
  <si>
    <t>Indomita</t>
  </si>
  <si>
    <t>Xqa95</t>
  </si>
  <si>
    <t>Amanda</t>
  </si>
  <si>
    <t>Valparaiso</t>
  </si>
  <si>
    <t>Puerta Norte</t>
  </si>
  <si>
    <t>Bio Bio (Osorno)</t>
  </si>
  <si>
    <t>Martin Ruiz De Gamboa</t>
  </si>
  <si>
    <t>Estrella De Mar</t>
  </si>
  <si>
    <t>Del Lago</t>
  </si>
  <si>
    <t>El Carbon</t>
  </si>
  <si>
    <t>Bio Bio</t>
  </si>
  <si>
    <t>Chilena de Concepcion</t>
  </si>
  <si>
    <t>Genesis FM</t>
  </si>
  <si>
    <t>Asunción</t>
  </si>
  <si>
    <t>Valentin Letelier</t>
  </si>
  <si>
    <t>Universidad de Chile</t>
  </si>
  <si>
    <t>Corazón fm</t>
  </si>
  <si>
    <t xml:space="preserve">Bio Bio </t>
  </si>
  <si>
    <t>Tierra Del Fuego</t>
  </si>
  <si>
    <t>Santuario</t>
  </si>
  <si>
    <t>Cariñosa Fm</t>
  </si>
  <si>
    <t>Chilena De Concepcion</t>
  </si>
  <si>
    <t>Corazón Fm</t>
  </si>
  <si>
    <t>Dulce Fm</t>
  </si>
  <si>
    <t xml:space="preserve">Duna </t>
  </si>
  <si>
    <t>Femenina Fm</t>
  </si>
  <si>
    <t>Fm Plus</t>
  </si>
  <si>
    <t>Fm Siempre</t>
  </si>
  <si>
    <t>Genesis Fm</t>
  </si>
  <si>
    <t>La Voz de la Costa</t>
  </si>
  <si>
    <t>Paloma Fm</t>
  </si>
  <si>
    <t xml:space="preserve">Play Fm </t>
  </si>
  <si>
    <t>Universidad De Chile</t>
  </si>
  <si>
    <t>Xqa 95</t>
  </si>
  <si>
    <t>Bio Bio (Concepcion)</t>
  </si>
  <si>
    <t>Bio Bio (Puerto Montt)</t>
  </si>
  <si>
    <t>Bio Bio (Santiago)</t>
  </si>
  <si>
    <t xml:space="preserve">Agricultura </t>
  </si>
  <si>
    <t>Carnaval (Rancagua)</t>
  </si>
  <si>
    <t>Complices Fm</t>
  </si>
  <si>
    <t xml:space="preserve">Millaray </t>
  </si>
  <si>
    <t>EJECUCIONES NACIONALES (total radios Dial)</t>
  </si>
  <si>
    <t>EJECUCIONES NACIONALES CON IMPACTOS (total radios Dial)</t>
  </si>
  <si>
    <t>EJECUCIONES EXTRANJERAS (total radios Dial)</t>
  </si>
  <si>
    <t>EJECUCIONES EXTRANJERAS CON IMPACTOS (total radios Dial)</t>
  </si>
  <si>
    <t>% MÚSICA NACIONAL G. DIAL (total radios Dial)</t>
  </si>
  <si>
    <t>EJECUCIONES NACIONALES (total radios Luksic)</t>
  </si>
  <si>
    <t>EJECUCIONES NACIONALES CON IMPACTOS  (total radios Luksic)</t>
  </si>
  <si>
    <t>EJECUCIONES EXTRANJERAS  (total radios Luksic)</t>
  </si>
  <si>
    <t>EJECUCIONES EXTRANJERAS CON IMPACTOS  (total radios Luksic)</t>
  </si>
  <si>
    <t>% MÚSICA NACIONAL G. LUKSIC  (total radios Luksic)</t>
  </si>
  <si>
    <t>EJECUCIONES NACIONALES  (total radios Cia.Chil.Com.)</t>
  </si>
  <si>
    <t>EJECUCIONES NACIONALES CON IMPACTOS (total radios Cia.Chil.Com.)</t>
  </si>
  <si>
    <t>EJECUCIONES EXTRANJERAS (total radios Cia.Chil.Com.)</t>
  </si>
  <si>
    <t>EJECUCIONES EXTRANJERAS CON IMPACTOS (total radios Cia.Chil.Com.)</t>
  </si>
  <si>
    <t>% MÚSICA NACIONAL CÍA. CHIL. COM. (total radios Cia.Chil.Com.)</t>
  </si>
  <si>
    <t>% MÚSICA NACIONAL PONDERACIÓN TODAS LAS FRECUENCIAS</t>
  </si>
  <si>
    <t>Josefina</t>
  </si>
  <si>
    <t>Nahuel (Castro)</t>
  </si>
  <si>
    <t>Urbana</t>
  </si>
  <si>
    <t>La Mega (Iquique)</t>
  </si>
  <si>
    <t>Carnaval FM (Ovalle)</t>
  </si>
  <si>
    <t>1 Latina</t>
  </si>
  <si>
    <t>Pichilemu</t>
  </si>
  <si>
    <t>Nahuel (Ancud)</t>
  </si>
  <si>
    <t>Femenina fm</t>
  </si>
  <si>
    <t>Rio Bueno</t>
  </si>
  <si>
    <t>Buena Onda ( Los Andes)</t>
  </si>
  <si>
    <t>Contigo Fm</t>
  </si>
  <si>
    <t>Punto 7 (Concepcion)</t>
  </si>
  <si>
    <t>Punto 7 (Los Angeles)</t>
  </si>
  <si>
    <t>Punto 7 (Temuco)</t>
  </si>
  <si>
    <t>Punto 7 (Valdivia)</t>
  </si>
  <si>
    <t>Los Charros De Luchito Y Rafael</t>
  </si>
  <si>
    <t>2° Sem 2018</t>
  </si>
  <si>
    <t>PROMEDIO % MUSICA CHILENA</t>
  </si>
  <si>
    <t>TOTAL REPETIDORAS</t>
  </si>
  <si>
    <t xml:space="preserve">TOTAL RADIOS </t>
  </si>
  <si>
    <t>Inxs</t>
  </si>
  <si>
    <t>Paloma Mami</t>
  </si>
  <si>
    <t>1° Sem 2019</t>
  </si>
  <si>
    <t>Mi Radio</t>
  </si>
  <si>
    <t>% por Region</t>
  </si>
  <si>
    <t>2° Sem 2019</t>
  </si>
  <si>
    <t>Dulce FM</t>
  </si>
  <si>
    <t>Auroora</t>
  </si>
  <si>
    <t>Fm 7</t>
  </si>
  <si>
    <t>Disney</t>
  </si>
  <si>
    <t>Cami</t>
  </si>
  <si>
    <t>Chayanne</t>
  </si>
  <si>
    <t>Ráfaga</t>
  </si>
  <si>
    <t>Juan Luis Guerra</t>
  </si>
  <si>
    <t>JESSE &amp; JOY</t>
  </si>
  <si>
    <t>Juanes</t>
  </si>
  <si>
    <t>Marco Antonio Solís</t>
  </si>
  <si>
    <t>Madonna</t>
  </si>
  <si>
    <t>Miguel Bosé</t>
  </si>
  <si>
    <t>Ricardo Arjona</t>
  </si>
  <si>
    <t>The Beatles</t>
  </si>
  <si>
    <t>Ricky Martin</t>
  </si>
  <si>
    <t>Luis Fonsi</t>
  </si>
  <si>
    <t>Phil Collins</t>
  </si>
  <si>
    <t>Ricardo Montaner</t>
  </si>
  <si>
    <t>Emmanuel</t>
  </si>
  <si>
    <t>Alejandro Sanz</t>
  </si>
  <si>
    <t>Camilo Sesto</t>
  </si>
  <si>
    <t>José Luis Perales</t>
  </si>
  <si>
    <t>Julio Iglesias</t>
  </si>
  <si>
    <t>U2</t>
  </si>
  <si>
    <t>Maroon 5</t>
  </si>
  <si>
    <t>Enrique Iglesias</t>
  </si>
  <si>
    <t>Depeche Mode</t>
  </si>
  <si>
    <t>A-ha</t>
  </si>
  <si>
    <t>Pablo Alborán</t>
  </si>
  <si>
    <t>Tropikalisima</t>
  </si>
  <si>
    <t xml:space="preserve">Tropikalisima </t>
  </si>
  <si>
    <t>Las Colinas</t>
  </si>
  <si>
    <t>Milodon</t>
  </si>
  <si>
    <t>Luis Miguel</t>
  </si>
  <si>
    <t>Simply Red</t>
  </si>
  <si>
    <t>Raphael</t>
  </si>
  <si>
    <t>Dua Lipa</t>
  </si>
  <si>
    <t>Universidad De Talca Fm</t>
  </si>
  <si>
    <t>2,3,4,5,6,7,12</t>
  </si>
  <si>
    <t>Sam Smith</t>
  </si>
  <si>
    <t>Adele</t>
  </si>
  <si>
    <t>David Bowie</t>
  </si>
  <si>
    <t>Princesa Alba</t>
  </si>
  <si>
    <t>Robbie Williams</t>
  </si>
  <si>
    <t>The Cure</t>
  </si>
  <si>
    <t>Katy Perry</t>
  </si>
  <si>
    <t>1° Sem 2020</t>
  </si>
  <si>
    <t xml:space="preserve">Carnaval </t>
  </si>
  <si>
    <t xml:space="preserve">Futuro </t>
  </si>
  <si>
    <t>Play</t>
  </si>
  <si>
    <t>Agricultura</t>
  </si>
  <si>
    <t>Complices</t>
  </si>
  <si>
    <t>Arica y Parinacota</t>
  </si>
  <si>
    <t>Tarapaca</t>
  </si>
  <si>
    <t>Atacama</t>
  </si>
  <si>
    <t>Metropolitana</t>
  </si>
  <si>
    <t>O´Higgins</t>
  </si>
  <si>
    <t>Maule</t>
  </si>
  <si>
    <t>Los Rios</t>
  </si>
  <si>
    <t xml:space="preserve">Los Lagos </t>
  </si>
  <si>
    <t>Aysén</t>
  </si>
  <si>
    <t xml:space="preserve">Nombre Region </t>
  </si>
  <si>
    <t>SantaCruz</t>
  </si>
  <si>
    <t>N° Repetidoras</t>
  </si>
  <si>
    <t>NATALINO</t>
  </si>
  <si>
    <t>The Weeknd</t>
  </si>
  <si>
    <t>LAURA PAUSINI</t>
  </si>
  <si>
    <t>Harry Styles</t>
  </si>
  <si>
    <t>The Rolling Stones</t>
  </si>
  <si>
    <t>The Police</t>
  </si>
  <si>
    <t>ALVARO SCARAMELLI</t>
  </si>
  <si>
    <t>R.E.M.</t>
  </si>
  <si>
    <t>Maluma</t>
  </si>
  <si>
    <t>Los Charros de la Comuna de Lumaco</t>
  </si>
  <si>
    <t>George Michael</t>
  </si>
  <si>
    <t>EVENTOS Y PRODUCCIONES EVOLUCIÓN </t>
  </si>
  <si>
    <t>UNIVERSAL MUSIC GROUP </t>
  </si>
  <si>
    <t>SONY MUSIC ENTERTAINMENT </t>
  </si>
  <si>
    <r>
      <t>Fingías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Paloma Mami</t>
    </r>
    <r>
      <rPr>
        <sz val="7"/>
        <color rgb="FF808080"/>
        <rFont val="Source Sans Pro"/>
        <family val="2"/>
      </rPr>
      <t> </t>
    </r>
  </si>
  <si>
    <t>QUEMASUCABEZA </t>
  </si>
  <si>
    <t>FRANTASTIC RECORDS </t>
  </si>
  <si>
    <t>HUGO FRANCISCO MANZI ASTUDILLO/A N RECORDS </t>
  </si>
  <si>
    <t>FRANTASTIC </t>
  </si>
  <si>
    <t>PLAZA INDEPENDENCIA </t>
  </si>
  <si>
    <t>NACIONAL RECORDS </t>
  </si>
  <si>
    <t>CHIKA RECORDS </t>
  </si>
  <si>
    <t>WARNER MUSIC GROUP </t>
  </si>
  <si>
    <r>
      <t>Dance Monkey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Tones And I</t>
    </r>
    <r>
      <rPr>
        <sz val="7"/>
        <color rgb="FF808080"/>
        <rFont val="Source Sans Pro"/>
        <family val="2"/>
      </rPr>
      <t> </t>
    </r>
  </si>
  <si>
    <r>
      <t>Don't Start Now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Dua Lipa</t>
    </r>
    <r>
      <rPr>
        <sz val="7"/>
        <color rgb="FF808080"/>
        <rFont val="Source Sans Pro"/>
        <family val="2"/>
      </rPr>
      <t> </t>
    </r>
  </si>
  <si>
    <r>
      <t>Shape Of You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Ed Sheeran</t>
    </r>
    <r>
      <rPr>
        <sz val="7"/>
        <color rgb="FF808080"/>
        <rFont val="Source Sans Pro"/>
        <family val="2"/>
      </rPr>
      <t> </t>
    </r>
  </si>
  <si>
    <r>
      <t>Blinding Lights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The Weeknd</t>
    </r>
    <r>
      <rPr>
        <sz val="7"/>
        <color rgb="FF808080"/>
        <rFont val="Source Sans Pro"/>
        <family val="2"/>
      </rPr>
      <t> </t>
    </r>
  </si>
  <si>
    <t>Temas Nacionales</t>
  </si>
  <si>
    <r>
      <t>TUSA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Karol G, Nicki Minaj</t>
    </r>
    <r>
      <rPr>
        <sz val="7"/>
        <color rgb="FF808080"/>
        <rFont val="Source Sans Pro"/>
        <family val="2"/>
      </rPr>
      <t> </t>
    </r>
  </si>
  <si>
    <r>
      <t>Tiene Sabor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Denise Rosenthal</t>
    </r>
    <r>
      <rPr>
        <sz val="7"/>
        <color rgb="FF808080"/>
        <rFont val="Source Sans Pro"/>
        <family val="2"/>
      </rPr>
      <t> </t>
    </r>
  </si>
  <si>
    <r>
      <t>Desde Que Te Vi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NATALINO</t>
    </r>
    <r>
      <rPr>
        <sz val="7"/>
        <color rgb="FF808080"/>
        <rFont val="Source Sans Pro"/>
        <family val="2"/>
      </rPr>
      <t> </t>
    </r>
  </si>
  <si>
    <r>
      <t>Aquí Estoy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</t>
    </r>
    <r>
      <rPr>
        <sz val="7"/>
        <color rgb="FF808080"/>
        <rFont val="Source Sans Pro"/>
        <family val="2"/>
      </rPr>
      <t> </t>
    </r>
  </si>
  <si>
    <r>
      <t>Quiero Verte Más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</si>
  <si>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Flotando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</si>
  <si>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El Beso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</si>
  <si>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r>
      <t>Amárrame Feat. Juanes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</si>
  <si>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r>
      <t>No Te Enamores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Paloma Mami</t>
    </r>
    <r>
      <rPr>
        <sz val="7"/>
        <color rgb="FF808080"/>
        <rFont val="Source Sans Pro"/>
        <family val="2"/>
      </rPr>
      <t> </t>
    </r>
  </si>
  <si>
    <r>
      <t>Hablar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Gepe</t>
    </r>
    <r>
      <rPr>
        <sz val="7"/>
        <color rgb="FF808080"/>
        <rFont val="Source Sans Pro"/>
        <family val="2"/>
      </rPr>
      <t> </t>
    </r>
  </si>
  <si>
    <r>
      <t>Tu Falta De Querer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</si>
  <si>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r>
      <t>Fruta Y Te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Gepe</t>
    </r>
    <r>
      <rPr>
        <sz val="7"/>
        <color rgb="FF808080"/>
        <rFont val="Source Sans Pro"/>
        <family val="2"/>
      </rPr>
      <t> </t>
    </r>
  </si>
  <si>
    <r>
      <t>Amiga Mia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Prisioneros</t>
    </r>
    <r>
      <rPr>
        <sz val="7"/>
        <color rgb="FF808080"/>
        <rFont val="Source Sans Pro"/>
        <family val="2"/>
      </rPr>
      <t> </t>
    </r>
  </si>
  <si>
    <r>
      <t>Algún Día Volverás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Santaferia</t>
    </r>
    <r>
      <rPr>
        <sz val="7"/>
        <color rgb="FF808080"/>
        <rFont val="Source Sans Pro"/>
        <family val="2"/>
      </rPr>
      <t> </t>
    </r>
  </si>
  <si>
    <r>
      <t>Tren Al Sur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Prisioneros</t>
    </r>
    <r>
      <rPr>
        <sz val="7"/>
        <color rgb="FF808080"/>
        <rFont val="Source Sans Pro"/>
        <family val="2"/>
      </rPr>
      <t> </t>
    </r>
  </si>
  <si>
    <r>
      <t>Lucha En Equilibrio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Denise Rosenthal</t>
    </r>
    <r>
      <rPr>
        <sz val="7"/>
        <color rgb="FF808080"/>
        <rFont val="Source Sans Pro"/>
        <family val="2"/>
      </rPr>
      <t> </t>
    </r>
  </si>
  <si>
    <r>
      <t>Que Seria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</si>
  <si>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Abrazame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Camila Gallardo</t>
    </r>
    <r>
      <rPr>
        <sz val="7"/>
        <color rgb="FF808080"/>
        <rFont val="Source Sans Pro"/>
        <family val="2"/>
      </rPr>
      <t> </t>
    </r>
  </si>
  <si>
    <r>
      <t>Afortunada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</si>
  <si>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Un Amor Violento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</si>
  <si>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Llueve Sobre La Ciudad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Bunkers</t>
    </r>
    <r>
      <rPr>
        <sz val="7"/>
        <color rgb="FF808080"/>
        <rFont val="Source Sans Pro"/>
        <family val="2"/>
      </rPr>
      <t> </t>
    </r>
  </si>
  <si>
    <r>
      <t>Ya No Se Trata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</si>
  <si>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Agua Segura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Denise Rosenthal</t>
    </r>
    <r>
      <rPr>
        <sz val="7"/>
        <color rgb="FF808080"/>
        <rFont val="Source Sans Pro"/>
        <family val="2"/>
      </rPr>
      <t> </t>
    </r>
  </si>
  <si>
    <r>
      <t>Peces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</si>
  <si>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Me Gusta Todo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Noche De Brujas</t>
    </r>
    <r>
      <rPr>
        <sz val="7"/>
        <color rgb="FF808080"/>
        <rFont val="Source Sans Pro"/>
        <family val="2"/>
      </rPr>
      <t> </t>
    </r>
  </si>
  <si>
    <t>ASENJO CUBILLOS ALDO ENRIQUE </t>
  </si>
  <si>
    <r>
      <t>Bailando Solo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Bunkers</t>
    </r>
    <r>
      <rPr>
        <sz val="7"/>
        <color rgb="FF808080"/>
        <rFont val="Source Sans Pro"/>
        <family val="2"/>
      </rPr>
      <t> </t>
    </r>
  </si>
  <si>
    <r>
      <t>Fe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Jorge González</t>
    </r>
    <r>
      <rPr>
        <sz val="7"/>
        <color rgb="FF808080"/>
        <rFont val="Source Sans Pro"/>
        <family val="2"/>
      </rPr>
      <t> </t>
    </r>
  </si>
  <si>
    <r>
      <t>Dulce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</si>
  <si>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TKM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Gepe</t>
    </r>
    <r>
      <rPr>
        <sz val="7"/>
        <color rgb="FF808080"/>
        <rFont val="Source Sans Pro"/>
        <family val="2"/>
      </rPr>
      <t> </t>
    </r>
  </si>
  <si>
    <r>
      <t>Mi Casa En El Arbol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Jorge González</t>
    </r>
    <r>
      <rPr>
        <sz val="7"/>
        <color rgb="FF808080"/>
        <rFont val="Source Sans Pro"/>
        <family val="2"/>
      </rPr>
      <t> </t>
    </r>
  </si>
  <si>
    <r>
      <t>Prenderemos Fuego Al Cielo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Francisca Valenzuela</t>
    </r>
    <r>
      <rPr>
        <sz val="7"/>
        <color rgb="FF808080"/>
        <rFont val="Source Sans Pro"/>
        <family val="2"/>
      </rPr>
      <t> </t>
    </r>
  </si>
  <si>
    <r>
      <t>Doble Opuesto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</si>
  <si>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r>
      <t>Te Amo Tanto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&amp; Los Imposibles</t>
    </r>
    <r>
      <rPr>
        <sz val="7"/>
        <color rgb="FF808080"/>
        <rFont val="Source Sans Pro"/>
        <family val="2"/>
      </rPr>
      <t> </t>
    </r>
  </si>
  <si>
    <r>
      <t>Oyeme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Noche De Brujas</t>
    </r>
    <r>
      <rPr>
        <sz val="7"/>
        <color rgb="FF808080"/>
        <rFont val="Source Sans Pro"/>
        <family val="2"/>
      </rPr>
      <t> </t>
    </r>
  </si>
  <si>
    <r>
      <t>Dejate Caer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</si>
  <si>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Hoy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Nicole</t>
    </r>
    <r>
      <rPr>
        <sz val="7"/>
        <color rgb="FF808080"/>
        <rFont val="Source Sans Pro"/>
        <family val="2"/>
      </rPr>
      <t> </t>
    </r>
  </si>
  <si>
    <r>
      <t>Mirame Solo Una Vez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Christianes</t>
    </r>
    <r>
      <rPr>
        <sz val="7"/>
        <color rgb="FF808080"/>
        <rFont val="Source Sans Pro"/>
        <family val="2"/>
      </rPr>
      <t> </t>
    </r>
  </si>
  <si>
    <r>
      <t>Día Cero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</si>
  <si>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t>El Sol De La Florida</t>
  </si>
  <si>
    <t>Felinna</t>
  </si>
  <si>
    <t>Music</t>
  </si>
  <si>
    <t>Tiempo Fm</t>
  </si>
  <si>
    <t>Universitaria De La Serena</t>
  </si>
  <si>
    <t>Porcentaje de música chilena por radios.</t>
  </si>
  <si>
    <t>Carnaval Fm (Ovalle)</t>
  </si>
  <si>
    <r>
      <t>Watermelon Sugar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Harry Styles</t>
    </r>
    <r>
      <rPr>
        <sz val="7"/>
        <color rgb="FF808080"/>
        <rFont val="Source Sans Pro"/>
        <family val="2"/>
      </rPr>
      <t> </t>
    </r>
  </si>
  <si>
    <t>Gente</t>
  </si>
  <si>
    <t>Rengo</t>
  </si>
  <si>
    <t>EJECUCIONES NACIONALES (Grupo Bethia)</t>
  </si>
  <si>
    <t>EJECUCIONES NACIONALES CON IMPACTOS (Grupo Bethia)</t>
  </si>
  <si>
    <t>EJECUCIONES EXTRANJERAS (Grupo Bethia)</t>
  </si>
  <si>
    <t>EJECUCIONES EXTRANJERAS CON IMPACTOS  (Grupo Bethia)</t>
  </si>
  <si>
    <t>% MÚSICA NACIONAL G. BEZANILLA  (Grupo Bethia)</t>
  </si>
  <si>
    <t>N° DE RADIOS G. BETHIA</t>
  </si>
  <si>
    <t>TOTAL FRECUENCIAS G. BETHIA</t>
  </si>
  <si>
    <t>2° Sem 2020</t>
  </si>
  <si>
    <r>
      <t>Estrechez De Corazon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Prisioneros</t>
    </r>
    <r>
      <rPr>
        <sz val="7"/>
        <color rgb="FF808080"/>
        <rFont val="Source Sans Pro"/>
        <family val="2"/>
      </rPr>
      <t> </t>
    </r>
  </si>
  <si>
    <t xml:space="preserve">Extremo </t>
  </si>
  <si>
    <t>Extremo</t>
  </si>
  <si>
    <t>Camilo</t>
  </si>
  <si>
    <t>Roberto Carlos</t>
  </si>
  <si>
    <r>
      <t>Hawai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Maluma</t>
    </r>
    <r>
      <rPr>
        <sz val="7"/>
        <color rgb="FF808080"/>
        <rFont val="Source Sans Pro"/>
        <family val="2"/>
      </rPr>
      <t> </t>
    </r>
  </si>
  <si>
    <r>
      <t>Ay, DiOs Mío!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Karol G</t>
    </r>
    <r>
      <rPr>
        <sz val="7"/>
        <color rgb="FF808080"/>
        <rFont val="Source Sans Pro"/>
        <family val="2"/>
      </rPr>
      <t> </t>
    </r>
  </si>
  <si>
    <r>
      <t>La Curiosidad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Jay Wheeler &amp; Dj Nelson (Feat. Myke Towers)</t>
    </r>
    <r>
      <rPr>
        <sz val="7"/>
        <color rgb="FF808080"/>
        <rFont val="Source Sans Pro"/>
        <family val="2"/>
      </rPr>
      <t> </t>
    </r>
  </si>
  <si>
    <t>LINKED MUSIC / EMPIRE </t>
  </si>
  <si>
    <r>
      <t>La Espada Y La Pared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</si>
  <si>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Amor Completo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</si>
  <si>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t>Los Lumaquinos Alegres</t>
  </si>
  <si>
    <t>La Ciudad</t>
  </si>
  <si>
    <t>Lebu</t>
  </si>
  <si>
    <t>III. RADIOS GRUPO MEGAMEDIA</t>
  </si>
  <si>
    <t>PABLO HERRERA</t>
  </si>
  <si>
    <t>Ojos De Luna</t>
  </si>
  <si>
    <t>Peregrinos Del Amor</t>
  </si>
  <si>
    <r>
      <t>Cuando Vuelvas (2002 Digital Remaster)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Upa!</t>
    </r>
    <r>
      <rPr>
        <sz val="7"/>
        <color rgb="FF808080"/>
        <rFont val="Source Sans Pro"/>
        <family val="2"/>
      </rPr>
      <t> </t>
    </r>
  </si>
  <si>
    <t>FERIA MUSIC </t>
  </si>
  <si>
    <r>
      <t>Tormenta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Alex Anwandter</t>
    </r>
    <r>
      <rPr>
        <sz val="7"/>
        <color rgb="FF808080"/>
        <rFont val="Source Sans Pro"/>
        <family val="2"/>
      </rPr>
      <t> </t>
    </r>
  </si>
  <si>
    <r>
      <t>Sin Gamulán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Nicole</t>
    </r>
    <r>
      <rPr>
        <sz val="7"/>
        <color rgb="FF808080"/>
        <rFont val="Source Sans Pro"/>
        <family val="2"/>
      </rPr>
      <t> </t>
    </r>
  </si>
  <si>
    <r>
      <t>Humedad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&amp; Los Imposibles</t>
    </r>
    <r>
      <rPr>
        <sz val="7"/>
        <color rgb="FF808080"/>
        <rFont val="Source Sans Pro"/>
        <family val="2"/>
      </rPr>
      <t> </t>
    </r>
  </si>
  <si>
    <r>
      <t>Esperando Nada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Nicole</t>
    </r>
    <r>
      <rPr>
        <sz val="7"/>
        <color rgb="FF808080"/>
        <rFont val="Source Sans Pro"/>
        <family val="2"/>
      </rPr>
      <t> </t>
    </r>
  </si>
  <si>
    <r>
      <t>Vida De Rico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Camilo</t>
    </r>
    <r>
      <rPr>
        <sz val="7"/>
        <color rgb="FF808080"/>
        <rFont val="Source Sans Pro"/>
        <family val="2"/>
      </rPr>
      <t> </t>
    </r>
  </si>
  <si>
    <r>
      <t>Let's Love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David Guetta &amp; Sia</t>
    </r>
    <r>
      <rPr>
        <sz val="7"/>
        <color rgb="FF808080"/>
        <rFont val="Source Sans Pro"/>
        <family val="2"/>
      </rPr>
      <t> </t>
    </r>
  </si>
  <si>
    <r>
      <t>Happy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Pharrell Williams</t>
    </r>
    <r>
      <rPr>
        <sz val="7"/>
        <color rgb="FF808080"/>
        <rFont val="Source Sans Pro"/>
        <family val="2"/>
      </rPr>
      <t> </t>
    </r>
  </si>
  <si>
    <t>Bellavista (Huechuraba)</t>
  </si>
  <si>
    <t>II. RADIOS GRUPO DIAL / COPESA</t>
  </si>
  <si>
    <r>
      <t>Medallita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Chico Trujillo</t>
    </r>
    <r>
      <rPr>
        <sz val="7"/>
        <color rgb="FF808080"/>
        <rFont val="Source Sans Pro"/>
        <family val="2"/>
      </rPr>
      <t> </t>
    </r>
  </si>
  <si>
    <t>LA BASE MUSIC GROUP/ WK RECORDS </t>
  </si>
  <si>
    <r>
      <t>Chica Ideal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Sebastián Yatra &amp; Guaynaa</t>
    </r>
    <r>
      <rPr>
        <sz val="7"/>
        <color rgb="FF808080"/>
        <rFont val="Source Sans Pro"/>
        <family val="2"/>
      </rPr>
      <t> </t>
    </r>
  </si>
  <si>
    <r>
      <t>Golden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Harry Styles</t>
    </r>
    <r>
      <rPr>
        <sz val="7"/>
        <color rgb="FF808080"/>
        <rFont val="Source Sans Pro"/>
        <family val="2"/>
      </rPr>
      <t> </t>
    </r>
  </si>
  <si>
    <r>
      <t>Dakiti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Bad Bunny Feat. Jhay Cortez</t>
    </r>
    <r>
      <rPr>
        <sz val="7"/>
        <color rgb="FF808080"/>
        <rFont val="Source Sans Pro"/>
        <family val="2"/>
      </rPr>
      <t> </t>
    </r>
  </si>
  <si>
    <t>UNIVERSAL / ORCHARD </t>
  </si>
  <si>
    <t>WARNER RECORDS </t>
  </si>
  <si>
    <t>VI. MEDIOS REGIONALES DE EL MERCURIO SOCIEDAD ANONIMA</t>
  </si>
  <si>
    <t>EJECUCIONES NACIONALES  (total radios Medios Regionales)</t>
  </si>
  <si>
    <t>EJECUCIONES NACIONALES CON IMPACTOS (total radios Medio Regionales)</t>
  </si>
  <si>
    <t>EJECUCIONES EXTRANJERAS (total radios Medios Regionales)</t>
  </si>
  <si>
    <t>EJECUCIONES EXTRANJERAS CON IMPACTOS (Total radios Medios Regionales)</t>
  </si>
  <si>
    <t>% MÚSICA NACIONAL CÍA. CHIL. COM. (total radios Medios Regionales)</t>
  </si>
  <si>
    <t>N° DE RADIOS Medios Regionales.</t>
  </si>
  <si>
    <t>TOTAL FRECUENCIAS Medios Regionales.</t>
  </si>
  <si>
    <t>Tropical Latina (Curico)</t>
  </si>
  <si>
    <t>Chumbekes</t>
  </si>
  <si>
    <t>FERNANDO UBIERGO</t>
  </si>
  <si>
    <r>
      <t>Santeria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Lola Indigo, Danna Paola, Denise Rosenthal</t>
    </r>
    <r>
      <rPr>
        <sz val="7"/>
        <color rgb="FF808080"/>
        <rFont val="Source Sans Pro"/>
        <family val="2"/>
      </rPr>
      <t> </t>
    </r>
  </si>
  <si>
    <r>
      <t>La Voz De Los '80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Prisioneros</t>
    </r>
    <r>
      <rPr>
        <sz val="7"/>
        <color rgb="FF808080"/>
        <rFont val="Source Sans Pro"/>
        <family val="2"/>
      </rPr>
      <t> </t>
    </r>
  </si>
  <si>
    <r>
      <t>Loca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Chico Trujillo</t>
    </r>
    <r>
      <rPr>
        <sz val="7"/>
        <color rgb="FF808080"/>
        <rFont val="Source Sans Pro"/>
        <family val="2"/>
      </rPr>
      <t> </t>
    </r>
  </si>
  <si>
    <r>
      <t>Nada Nuevo Bajo El Sol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Bunkers</t>
    </r>
    <r>
      <rPr>
        <sz val="7"/>
        <color rgb="FF808080"/>
        <rFont val="Source Sans Pro"/>
        <family val="2"/>
      </rPr>
      <t> </t>
    </r>
  </si>
  <si>
    <r>
      <t>Dame Luz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Nicole</t>
    </r>
    <r>
      <rPr>
        <sz val="7"/>
        <color rgb="FF808080"/>
        <rFont val="Source Sans Pro"/>
        <family val="2"/>
      </rPr>
      <t> </t>
    </r>
  </si>
  <si>
    <r>
      <t>BICHOTA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Karol G</t>
    </r>
    <r>
      <rPr>
        <sz val="7"/>
        <color rgb="FF808080"/>
        <rFont val="Source Sans Pro"/>
        <family val="2"/>
      </rPr>
      <t> </t>
    </r>
  </si>
  <si>
    <r>
      <t>Girl Like Me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Black Eyed Peas X Shakira</t>
    </r>
    <r>
      <rPr>
        <sz val="7"/>
        <color rgb="FF808080"/>
        <rFont val="Source Sans Pro"/>
        <family val="2"/>
      </rPr>
      <t> </t>
    </r>
  </si>
  <si>
    <r>
      <t>Get Lucky Feat. Pharrell Williams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Daft Punk</t>
    </r>
    <r>
      <rPr>
        <sz val="7"/>
        <color rgb="FF808080"/>
        <rFont val="Source Sans Pro"/>
        <family val="2"/>
      </rPr>
      <t> </t>
    </r>
  </si>
  <si>
    <r>
      <t>Prisoner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Miley Cyrus Feat. Dua Lipa</t>
    </r>
    <r>
      <rPr>
        <sz val="7"/>
        <color rgb="FF808080"/>
        <rFont val="Source Sans Pro"/>
        <family val="2"/>
      </rPr>
      <t> </t>
    </r>
  </si>
  <si>
    <r>
      <t>Persiana Americana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Soda Stereo</t>
    </r>
    <r>
      <rPr>
        <sz val="7"/>
        <color rgb="FF808080"/>
        <rFont val="Source Sans Pro"/>
        <family val="2"/>
      </rPr>
      <t> </t>
    </r>
  </si>
  <si>
    <r>
      <t>Tan Enamorados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Cnco</t>
    </r>
    <r>
      <rPr>
        <sz val="7"/>
        <color rgb="FF808080"/>
        <rFont val="Source Sans Pro"/>
        <family val="2"/>
      </rPr>
      <t> </t>
    </r>
  </si>
  <si>
    <r>
      <t>I Feel It Coming Feat. Daft Punk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The Weeknd</t>
    </r>
    <r>
      <rPr>
        <sz val="7"/>
        <color rgb="FF808080"/>
        <rFont val="Source Sans Pro"/>
        <family val="2"/>
      </rPr>
      <t> </t>
    </r>
  </si>
  <si>
    <r>
      <t>Bebe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Camilo, El Alfa</t>
    </r>
    <r>
      <rPr>
        <sz val="7"/>
        <color rgb="FF808080"/>
        <rFont val="Source Sans Pro"/>
        <family val="2"/>
      </rPr>
      <t> </t>
    </r>
  </si>
  <si>
    <t>1° Sem 2021</t>
  </si>
  <si>
    <t>Mecano</t>
  </si>
  <si>
    <t>Bee Gees</t>
  </si>
  <si>
    <t>Duran Duran</t>
  </si>
  <si>
    <t>Elton John</t>
  </si>
  <si>
    <t>Los Reales del Valle</t>
  </si>
  <si>
    <r>
      <t>Si Me Tomo Una Cerveza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Migrantes</t>
    </r>
    <r>
      <rPr>
        <sz val="7"/>
        <color rgb="FF808080"/>
        <rFont val="Source Sans Pro"/>
        <family val="2"/>
      </rPr>
      <t> </t>
    </r>
  </si>
  <si>
    <t>LEB RECORDS </t>
  </si>
  <si>
    <r>
      <t>Mentira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</si>
  <si>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r>
      <t>Yo No Te Pido La Luna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Mena</t>
    </r>
    <r>
      <rPr>
        <sz val="7"/>
        <color rgb="FF808080"/>
        <rFont val="Source Sans Pro"/>
        <family val="2"/>
      </rPr>
      <t> </t>
    </r>
  </si>
  <si>
    <t>UNIÓN DEL SUR </t>
  </si>
  <si>
    <r>
      <t>Quien Fuera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Bunkers</t>
    </r>
    <r>
      <rPr>
        <sz val="7"/>
        <color rgb="FF808080"/>
        <rFont val="Source Sans Pro"/>
        <family val="2"/>
      </rPr>
      <t> </t>
    </r>
  </si>
  <si>
    <r>
      <t>Blues A Dos Mujeres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Rue Morgue</t>
    </r>
    <r>
      <rPr>
        <sz val="7"/>
        <color rgb="FF808080"/>
        <rFont val="Source Sans Pro"/>
        <family val="2"/>
      </rPr>
      <t> </t>
    </r>
  </si>
  <si>
    <r>
      <t>Siempre Es Viernes En Mi Corazón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Alex Anwandter</t>
    </r>
    <r>
      <rPr>
        <sz val="7"/>
        <color rgb="FF808080"/>
        <rFont val="Source Sans Pro"/>
        <family val="2"/>
      </rPr>
      <t> </t>
    </r>
  </si>
  <si>
    <t>ALEX ANWANDTER </t>
  </si>
  <si>
    <r>
      <t>Hecha Pa' Mí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Boza</t>
    </r>
    <r>
      <rPr>
        <sz val="7"/>
        <color rgb="FF808080"/>
        <rFont val="Source Sans Pro"/>
        <family val="2"/>
      </rPr>
      <t> </t>
    </r>
  </si>
  <si>
    <r>
      <t>Wake Me Up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Avicii</t>
    </r>
    <r>
      <rPr>
        <sz val="7"/>
        <color rgb="FF808080"/>
        <rFont val="Source Sans Pro"/>
        <family val="2"/>
      </rPr>
      <t> </t>
    </r>
  </si>
  <si>
    <t xml:space="preserve">Presentacion de la estadística de música nacional que programan los principales consorcios radiales de Chile, los cuales poseen la mayor participación de mercado. </t>
  </si>
  <si>
    <r>
      <t xml:space="preserve">(*) Entre enero y mayo de 2012 se monitorearon cerca de 40 radios. En junio de 2012 la cifra subió a 100. En Julio del 2018 la cifra subió a 510 radios.En Enero 2019 la cifra bajo a 494 radios.En junio 2020 la cifra bajo a </t>
    </r>
    <r>
      <rPr>
        <b/>
        <sz val="8"/>
        <color rgb="FFFF0000"/>
        <rFont val="Calibri"/>
        <family val="2"/>
        <scheme val="minor"/>
      </rPr>
      <t>300</t>
    </r>
    <r>
      <rPr>
        <sz val="8"/>
        <color rgb="FFFF0000"/>
        <rFont val="Calibri"/>
        <family val="2"/>
        <scheme val="minor"/>
      </rPr>
      <t xml:space="preserve"> radios.</t>
    </r>
  </si>
  <si>
    <t>Evolución porcentual de ejecución de música nacional (2012-2021)</t>
  </si>
  <si>
    <r>
      <t>Se Me Va A Quemar El Corazón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</si>
  <si>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r>
      <t>Querida Rosa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</t>
    </r>
    <r>
      <rPr>
        <sz val="7"/>
        <color rgb="FF808080"/>
        <rFont val="Source Sans Pro"/>
        <family val="2"/>
      </rPr>
      <t> </t>
    </r>
  </si>
  <si>
    <r>
      <t>No Puedo Quitar Mis Ojos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Angel Parra Trio</t>
    </r>
    <r>
      <rPr>
        <sz val="7"/>
        <color rgb="FF808080"/>
        <rFont val="Source Sans Pro"/>
        <family val="2"/>
      </rPr>
      <t> </t>
    </r>
  </si>
  <si>
    <r>
      <t>Drivers License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Olivia Rodrigo</t>
    </r>
    <r>
      <rPr>
        <sz val="7"/>
        <color rgb="FF808080"/>
        <rFont val="Source Sans Pro"/>
        <family val="2"/>
      </rPr>
      <t> </t>
    </r>
  </si>
  <si>
    <r>
      <t>Save Your Tears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The Weeknd</t>
    </r>
    <r>
      <rPr>
        <sz val="7"/>
        <color rgb="FF808080"/>
        <rFont val="Source Sans Pro"/>
        <family val="2"/>
      </rPr>
      <t> </t>
    </r>
  </si>
  <si>
    <r>
      <t>Mala Costumbre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Manuel Turizo, Wisin &amp; Yandel</t>
    </r>
    <r>
      <rPr>
        <sz val="7"/>
        <color rgb="FF808080"/>
        <rFont val="Source Sans Pro"/>
        <family val="2"/>
      </rPr>
      <t> </t>
    </r>
  </si>
  <si>
    <r>
      <t>Baila Conmigo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Selena Gomez &amp; Rauw Alejandro</t>
    </r>
    <r>
      <rPr>
        <sz val="7"/>
        <color rgb="FF808080"/>
        <rFont val="Source Sans Pro"/>
        <family val="2"/>
      </rPr>
      <t> </t>
    </r>
  </si>
  <si>
    <t>Acogida Entre Lagos (Puyegue)</t>
  </si>
  <si>
    <t>Peyuhue</t>
  </si>
  <si>
    <t xml:space="preserve">Play </t>
  </si>
  <si>
    <t xml:space="preserve">Positiva </t>
  </si>
  <si>
    <t>Sin Bandera</t>
  </si>
  <si>
    <t>ZALO REYES</t>
  </si>
  <si>
    <r>
      <t>Religiosa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Paloma Mami</t>
    </r>
    <r>
      <rPr>
        <sz val="7"/>
        <color rgb="FF808080"/>
        <rFont val="Source Sans Pro"/>
        <family val="2"/>
      </rPr>
      <t> </t>
    </r>
  </si>
  <si>
    <t>HURACÁN </t>
  </si>
  <si>
    <r>
      <t>Quien Es La Que Viene Alli (Unplugged Version)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</si>
  <si>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Sigues Dando Vueltas (Radio-Rue Version)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Rue Morgue</t>
    </r>
    <r>
      <rPr>
        <sz val="7"/>
        <color rgb="FF808080"/>
        <rFont val="Source Sans Pro"/>
        <family val="2"/>
      </rPr>
      <t> </t>
    </r>
  </si>
  <si>
    <r>
      <t>Otra Era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Mena</t>
    </r>
    <r>
      <rPr>
        <sz val="7"/>
        <color rgb="FF808080"/>
        <rFont val="Source Sans Pro"/>
        <family val="2"/>
      </rPr>
      <t> </t>
    </r>
  </si>
  <si>
    <r>
      <t>El Duelo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</si>
  <si>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r>
      <t>Location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Karol G, Anuel Aa, J. Balvin</t>
    </r>
    <r>
      <rPr>
        <sz val="7"/>
        <color rgb="FF808080"/>
        <rFont val="Source Sans Pro"/>
        <family val="2"/>
      </rPr>
      <t> </t>
    </r>
  </si>
  <si>
    <r>
      <t>Leave The Door Open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Bruno Mars, Anderson .Paak, Silk Sonic</t>
    </r>
    <r>
      <rPr>
        <sz val="7"/>
        <color rgb="FF808080"/>
        <rFont val="Source Sans Pro"/>
        <family val="2"/>
      </rPr>
      <t> </t>
    </r>
  </si>
  <si>
    <r>
      <t>Problema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Daddy Yankee</t>
    </r>
    <r>
      <rPr>
        <sz val="7"/>
        <color rgb="FF808080"/>
        <rFont val="Source Sans Pro"/>
        <family val="2"/>
      </rPr>
      <t> </t>
    </r>
  </si>
  <si>
    <r>
      <t>Machu Picchu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Camilo &amp; Evaluna Montaner</t>
    </r>
    <r>
      <rPr>
        <sz val="7"/>
        <color rgb="FF808080"/>
        <rFont val="Source Sans Pro"/>
        <family val="2"/>
      </rPr>
      <t> </t>
    </r>
  </si>
  <si>
    <r>
      <t>Everybody Hurts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R.E.M.</t>
    </r>
    <r>
      <rPr>
        <sz val="7"/>
        <color rgb="FF808080"/>
        <rFont val="Source Sans Pro"/>
        <family val="2"/>
      </rPr>
      <t> </t>
    </r>
  </si>
  <si>
    <r>
      <t>Telepatia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Kali Uchis</t>
    </r>
    <r>
      <rPr>
        <sz val="7"/>
        <color rgb="FF808080"/>
        <rFont val="Source Sans Pro"/>
        <family val="2"/>
      </rPr>
      <t> </t>
    </r>
  </si>
  <si>
    <t>EMI / INTERSCOPE </t>
  </si>
  <si>
    <t>Motiva</t>
  </si>
  <si>
    <t xml:space="preserve">Pingüino </t>
  </si>
  <si>
    <t>Pingüino</t>
  </si>
  <si>
    <t>Justin Bieber</t>
  </si>
  <si>
    <t>Daft Punk</t>
  </si>
  <si>
    <t>Pet Shop Boys</t>
  </si>
  <si>
    <t>Denise Rosenthal, Lola Indigo</t>
  </si>
  <si>
    <t>La Combo Tortuga</t>
  </si>
  <si>
    <r>
      <t>Demente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Denise Rosenthal, Lola Indigo</t>
    </r>
    <r>
      <rPr>
        <sz val="7"/>
        <color rgb="FF808080"/>
        <rFont val="Source Sans Pro"/>
        <family val="2"/>
      </rPr>
      <t> </t>
    </r>
  </si>
  <si>
    <r>
      <t>Luna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Cami</t>
    </r>
    <r>
      <rPr>
        <sz val="7"/>
        <color rgb="FF808080"/>
        <rFont val="Source Sans Pro"/>
        <family val="2"/>
      </rPr>
      <t> </t>
    </r>
  </si>
  <si>
    <r>
      <t>Las Seis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Joe Vasconcellos</t>
    </r>
    <r>
      <rPr>
        <sz val="7"/>
        <color rgb="FF808080"/>
        <rFont val="Source Sans Pro"/>
        <family val="2"/>
      </rPr>
      <t> </t>
    </r>
  </si>
  <si>
    <r>
      <t>Caderas Blancas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Mon Laferte</t>
    </r>
    <r>
      <rPr>
        <sz val="7"/>
        <color rgb="FF808080"/>
        <rFont val="Source Sans Pro"/>
        <family val="2"/>
      </rPr>
      <t> </t>
    </r>
  </si>
  <si>
    <r>
      <t>Peaches Feat. Daniel Caesar, Giveon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Justin Bieber</t>
    </r>
    <r>
      <rPr>
        <sz val="7"/>
        <color rgb="FF808080"/>
        <rFont val="Source Sans Pro"/>
        <family val="2"/>
      </rPr>
      <t> </t>
    </r>
  </si>
  <si>
    <r>
      <t>Cancion Bonita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Carlos Vives, Ricky Martin</t>
    </r>
    <r>
      <rPr>
        <sz val="7"/>
        <color rgb="FF808080"/>
        <rFont val="Source Sans Pro"/>
        <family val="2"/>
      </rPr>
      <t> </t>
    </r>
  </si>
  <si>
    <r>
      <t>El Makinon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Karol G, Mariah Angeliq</t>
    </r>
    <r>
      <rPr>
        <sz val="7"/>
        <color rgb="FF808080"/>
        <rFont val="Source Sans Pro"/>
        <family val="2"/>
      </rPr>
      <t> </t>
    </r>
  </si>
  <si>
    <t>Camila (Limache)</t>
  </si>
  <si>
    <t xml:space="preserve"> </t>
  </si>
  <si>
    <t>Juan Gabriel</t>
  </si>
  <si>
    <t>Los Tigres De Parral</t>
  </si>
  <si>
    <t>BUDDY RICHARD</t>
  </si>
  <si>
    <t>Giolito y su Combo</t>
  </si>
  <si>
    <t>QUEMASUCABEZA-GEPE </t>
  </si>
  <si>
    <r>
      <t>Antonia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Gondwana</t>
    </r>
    <r>
      <rPr>
        <sz val="7"/>
        <color rgb="FF808080"/>
        <rFont val="Source Sans Pro"/>
        <family val="2"/>
      </rPr>
      <t> </t>
    </r>
  </si>
  <si>
    <r>
      <t>Paramar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Prisioneros</t>
    </r>
    <r>
      <rPr>
        <sz val="7"/>
        <color rgb="FF808080"/>
        <rFont val="Source Sans Pro"/>
        <family val="2"/>
      </rPr>
      <t> </t>
    </r>
  </si>
  <si>
    <r>
      <t>ESQUEMAS JUVENILES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Mena</t>
    </r>
    <r>
      <rPr>
        <sz val="7"/>
        <color rgb="FF808080"/>
        <rFont val="Source Sans Pro"/>
        <family val="2"/>
      </rPr>
      <t> </t>
    </r>
  </si>
  <si>
    <r>
      <t>Fiel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Legendarios, Wisin, Jay Cortez</t>
    </r>
    <r>
      <rPr>
        <sz val="7"/>
        <color rgb="FF808080"/>
        <rFont val="Source Sans Pro"/>
        <family val="2"/>
      </rPr>
      <t> </t>
    </r>
  </si>
  <si>
    <r>
      <t>Pareja Del Año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Sebastián Yatra, Myke Towers</t>
    </r>
    <r>
      <rPr>
        <sz val="7"/>
        <color rgb="FF808080"/>
        <rFont val="Source Sans Pro"/>
        <family val="2"/>
      </rPr>
      <t> </t>
    </r>
  </si>
  <si>
    <r>
      <t>Your Power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Billie Eilish</t>
    </r>
    <r>
      <rPr>
        <sz val="7"/>
        <color rgb="FF808080"/>
        <rFont val="Source Sans Pro"/>
        <family val="2"/>
      </rPr>
      <t> </t>
    </r>
  </si>
  <si>
    <r>
      <t>Higher Power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Coldplay</t>
    </r>
    <r>
      <rPr>
        <sz val="7"/>
        <color rgb="FF808080"/>
        <rFont val="Source Sans Pro"/>
        <family val="2"/>
      </rPr>
      <t> </t>
    </r>
  </si>
  <si>
    <r>
      <t>Girl From Rio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Anitta</t>
    </r>
    <r>
      <rPr>
        <sz val="7"/>
        <color rgb="FF808080"/>
        <rFont val="Source Sans Pro"/>
        <family val="2"/>
      </rPr>
      <t> </t>
    </r>
  </si>
  <si>
    <r>
      <t>Kiss Me More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Doja Cat Feat Sza</t>
    </r>
    <r>
      <rPr>
        <sz val="7"/>
        <color rgb="FF808080"/>
        <rFont val="Source Sans Pro"/>
        <family val="2"/>
      </rPr>
      <t> </t>
    </r>
  </si>
  <si>
    <r>
      <t>LEVITATING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Dua Lipa</t>
    </r>
    <r>
      <rPr>
        <sz val="7"/>
        <color rgb="FF808080"/>
        <rFont val="Source Sans Pro"/>
        <family val="2"/>
      </rPr>
      <t> </t>
    </r>
  </si>
  <si>
    <r>
      <t>Y Duele (Feat. Pablo Alborán)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Sofi De La Torre</t>
    </r>
    <r>
      <rPr>
        <sz val="7"/>
        <color rgb="FF808080"/>
        <rFont val="Source Sans Pro"/>
        <family val="2"/>
      </rPr>
      <t> </t>
    </r>
  </si>
  <si>
    <r>
      <t>Save Your Tears (With Ariana Grande) (Remix)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The Weeknd, Ariana Grande</t>
    </r>
    <r>
      <rPr>
        <sz val="7"/>
        <color rgb="FF808080"/>
        <rFont val="Source Sans Pro"/>
        <family val="2"/>
      </rPr>
      <t> </t>
    </r>
  </si>
  <si>
    <r>
      <t>Ram Pam Pam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Natti Natasha &amp; Becky G</t>
    </r>
    <r>
      <rPr>
        <sz val="7"/>
        <color rgb="FF808080"/>
        <rFont val="Source Sans Pro"/>
        <family val="2"/>
      </rPr>
      <t> </t>
    </r>
  </si>
  <si>
    <r>
      <t>I Feel Love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Sam Smith</t>
    </r>
    <r>
      <rPr>
        <sz val="7"/>
        <color rgb="FF808080"/>
        <rFont val="Source Sans Pro"/>
        <family val="2"/>
      </rPr>
      <t> </t>
    </r>
  </si>
  <si>
    <r>
      <t>Vacío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Luis Fonsi + Rauw Alejandro</t>
    </r>
    <r>
      <rPr>
        <sz val="7"/>
        <color rgb="FF808080"/>
        <rFont val="Source Sans Pro"/>
        <family val="2"/>
      </rPr>
      <t> </t>
    </r>
  </si>
  <si>
    <t>% Música Nacional Junio 2021</t>
  </si>
  <si>
    <t>Rauw Alejandro</t>
  </si>
  <si>
    <t>Ana Gabriel</t>
  </si>
  <si>
    <t>Bts</t>
  </si>
  <si>
    <t>Britney Spears</t>
  </si>
  <si>
    <t>Pachuco y la Cubanacan</t>
  </si>
  <si>
    <t>Los Ramblers</t>
  </si>
  <si>
    <t>Combo Con Clase</t>
  </si>
  <si>
    <r>
      <t>Bailalo Mujer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Flor De Rap &amp; Denise Rosenthal</t>
    </r>
    <r>
      <rPr>
        <sz val="7"/>
        <color rgb="FF808080"/>
        <rFont val="Source Sans Pro"/>
        <family val="2"/>
      </rPr>
      <t> </t>
    </r>
  </si>
  <si>
    <t>LA OREJA </t>
  </si>
  <si>
    <r>
      <t>Tu Sabor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Drefquila, Killua97, C-Funk</t>
    </r>
    <r>
      <rPr>
        <sz val="7"/>
        <color rgb="FF808080"/>
        <rFont val="Source Sans Pro"/>
        <family val="2"/>
      </rPr>
      <t> </t>
    </r>
  </si>
  <si>
    <r>
      <t>Callejero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Juana Fe</t>
    </r>
    <r>
      <rPr>
        <sz val="7"/>
        <color rgb="FF808080"/>
        <rFont val="Source Sans Pro"/>
        <family val="2"/>
      </rPr>
      <t> </t>
    </r>
  </si>
  <si>
    <t>MUHR BRAITHWAITE TOMAS / CONCHA GARCIA JAIME CRISTIAN </t>
  </si>
  <si>
    <r>
      <t>Mágico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Joe Vasconcellos</t>
    </r>
    <r>
      <rPr>
        <sz val="7"/>
        <color rgb="FF808080"/>
        <rFont val="Source Sans Pro"/>
        <family val="2"/>
      </rPr>
      <t> </t>
    </r>
  </si>
  <si>
    <r>
      <t>Quedate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Nicole Denisse Laval</t>
    </r>
    <r>
      <rPr>
        <sz val="7"/>
        <color rgb="FF808080"/>
        <rFont val="Source Sans Pro"/>
        <family val="2"/>
      </rPr>
      <t> </t>
    </r>
  </si>
  <si>
    <r>
      <t>Cambio De Piel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Denise Rosenthal</t>
    </r>
    <r>
      <rPr>
        <sz val="7"/>
        <color rgb="FF808080"/>
        <rFont val="Source Sans Pro"/>
        <family val="2"/>
      </rPr>
      <t> </t>
    </r>
  </si>
  <si>
    <r>
      <t>Enamorado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Glup!</t>
    </r>
    <r>
      <rPr>
        <sz val="7"/>
        <color rgb="FF808080"/>
        <rFont val="Source Sans Pro"/>
        <family val="2"/>
      </rPr>
      <t> </t>
    </r>
  </si>
  <si>
    <r>
      <t>No Me Falles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</si>
  <si>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Campos Magnéticos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Gepe</t>
    </r>
    <r>
      <rPr>
        <sz val="7"/>
        <color rgb="FF808080"/>
        <rFont val="Source Sans Pro"/>
        <family val="2"/>
      </rPr>
      <t> </t>
    </r>
  </si>
  <si>
    <r>
      <t>Acuario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Manuel García</t>
    </r>
    <r>
      <rPr>
        <sz val="7"/>
        <color rgb="FF808080"/>
        <rFont val="Source Sans Pro"/>
        <family val="2"/>
      </rPr>
      <t> </t>
    </r>
  </si>
  <si>
    <t>MANUEL GARCÍA HERRERA </t>
  </si>
  <si>
    <r>
      <t>Todo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Rauw Alejandro</t>
    </r>
    <r>
      <rPr>
        <sz val="7"/>
        <color rgb="FF808080"/>
        <rFont val="Source Sans Pro"/>
        <family val="2"/>
      </rPr>
      <t> </t>
    </r>
  </si>
  <si>
    <r>
      <t>Que Rico Fuera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Ricky Martin &amp; Paloma Mami</t>
    </r>
    <r>
      <rPr>
        <sz val="7"/>
        <color rgb="FF808080"/>
        <rFont val="Source Sans Pro"/>
        <family val="2"/>
      </rPr>
      <t> </t>
    </r>
  </si>
  <si>
    <r>
      <t>Mienteme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Tini &amp; Maria Becerra</t>
    </r>
    <r>
      <rPr>
        <sz val="7"/>
        <color rgb="FF808080"/>
        <rFont val="Source Sans Pro"/>
        <family val="2"/>
      </rPr>
      <t> </t>
    </r>
  </si>
  <si>
    <r>
      <t>Cumbia A La Gente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Guaynaa, Los Ángeles Azules</t>
    </r>
    <r>
      <rPr>
        <sz val="7"/>
        <color rgb="FF808080"/>
        <rFont val="Source Sans Pro"/>
        <family val="2"/>
      </rPr>
      <t> </t>
    </r>
  </si>
  <si>
    <t>UNIVERSAL MUSIC LATINO/REPUBLIC RECORDS </t>
  </si>
  <si>
    <r>
      <t>Qué Más Pues?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 Balvin, Maria Becerra</t>
    </r>
    <r>
      <rPr>
        <sz val="7"/>
        <color rgb="FF808080"/>
        <rFont val="Source Sans Pro"/>
        <family val="2"/>
      </rPr>
      <t> </t>
    </r>
  </si>
  <si>
    <r>
      <t>Love Again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Dua Lipa</t>
    </r>
    <r>
      <rPr>
        <sz val="7"/>
        <color rgb="FF808080"/>
        <rFont val="Source Sans Pro"/>
        <family val="2"/>
      </rPr>
      <t> </t>
    </r>
  </si>
  <si>
    <t>ROUVROY ENTERTAINMENT </t>
  </si>
  <si>
    <r>
      <t>Butter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Bts</t>
    </r>
    <r>
      <rPr>
        <sz val="7"/>
        <color rgb="FF808080"/>
        <rFont val="Source Sans Pro"/>
        <family val="2"/>
      </rPr>
      <t> </t>
    </r>
  </si>
  <si>
    <t>BIGHIT MUSIC / HYBE </t>
  </si>
  <si>
    <r>
      <t>Loco (Feat. Chimbala, Zion &amp; Lennox)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Justin Quiles</t>
    </r>
    <r>
      <rPr>
        <sz val="7"/>
        <color rgb="FF808080"/>
        <rFont val="Source Sans Pro"/>
        <family val="2"/>
      </rPr>
      <t> </t>
    </r>
  </si>
  <si>
    <r>
      <t>Pikete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Nicky Jam &amp; El Alfa</t>
    </r>
    <r>
      <rPr>
        <sz val="7"/>
        <color rgb="FF808080"/>
        <rFont val="Source Sans Pro"/>
        <family val="2"/>
      </rPr>
      <t> </t>
    </r>
  </si>
  <si>
    <r>
      <t>Adore You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Harry Styles</t>
    </r>
    <r>
      <rPr>
        <sz val="7"/>
        <color rgb="FF808080"/>
        <rFont val="Source Sans Pro"/>
        <family val="2"/>
      </rPr>
      <t> </t>
    </r>
  </si>
  <si>
    <r>
      <t>Yonaguni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Bad Bunny</t>
    </r>
    <r>
      <rPr>
        <sz val="7"/>
        <color rgb="FF808080"/>
        <rFont val="Source Sans Pro"/>
        <family val="2"/>
      </rPr>
      <t> </t>
    </r>
  </si>
  <si>
    <t>RIMAS ENTERTAINMENT LLC </t>
  </si>
  <si>
    <r>
      <t>One Kiss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Calvin Harris Feat Dua Lipa</t>
    </r>
    <r>
      <rPr>
        <sz val="7"/>
        <color rgb="FF808080"/>
        <rFont val="Source Sans Pro"/>
        <family val="2"/>
      </rPr>
      <t> </t>
    </r>
  </si>
  <si>
    <r>
      <t>Leave Before You Love Me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Marshmello, Jonas Brothers</t>
    </r>
    <r>
      <rPr>
        <sz val="7"/>
        <color rgb="FF808080"/>
        <rFont val="Source Sans Pro"/>
        <family val="2"/>
      </rPr>
      <t> </t>
    </r>
  </si>
  <si>
    <t>INDEPENDIENTE</t>
  </si>
  <si>
    <t>INFORME DE MÚSICA CHILENA EN RADIOS JULIO 2021.</t>
  </si>
  <si>
    <t>Julio.</t>
  </si>
  <si>
    <t>Fm Siete</t>
  </si>
  <si>
    <t>Bellavista (Recoleta)</t>
  </si>
  <si>
    <t>Recoleta</t>
  </si>
  <si>
    <t>% Música Nacional Julio 2021</t>
  </si>
  <si>
    <t>INFORME DE MÚSICA CHILENA EN RADIOS JULIO 2021</t>
  </si>
  <si>
    <t>Detalle porcentual comparativo de ejecución de música nacional Junio-Julio.</t>
  </si>
  <si>
    <t>INFORME DE MÚSICA CHILENA EN RADIOS - JULIO 2021</t>
  </si>
  <si>
    <r>
      <t>La estadística corresponde a las ejecuciones de artistas nacionales identificadas en sistema BMAT a partir del segundo semestre de 2012 (desde 100 radios monitoreadas) hasta el 31 de julio del 2021 (con</t>
    </r>
    <r>
      <rPr>
        <b/>
        <sz val="11"/>
        <color theme="2" tint="-0.749992370372631"/>
        <rFont val="Calibri"/>
        <family val="2"/>
        <scheme val="minor"/>
      </rPr>
      <t xml:space="preserve"> 300 radios</t>
    </r>
    <r>
      <rPr>
        <sz val="11"/>
        <color theme="2" tint="-0.749992370372631"/>
        <rFont val="Calibri"/>
        <family val="2"/>
        <scheme val="minor"/>
      </rPr>
      <t xml:space="preserve"> monitoreadas)</t>
    </r>
  </si>
  <si>
    <t>2° Sem 2021</t>
  </si>
  <si>
    <t>Julio.2021</t>
  </si>
  <si>
    <t>INFORME DE MÚSICA CHILENA EN RADIOS JULIO DE 2021</t>
  </si>
  <si>
    <t>Ranking de Artistas Julio.</t>
  </si>
  <si>
    <t>01/07/2021 al 31/07/2021</t>
  </si>
  <si>
    <t>9940</t>
  </si>
  <si>
    <t>10452</t>
  </si>
  <si>
    <t>6906</t>
  </si>
  <si>
    <t>9245</t>
  </si>
  <si>
    <t>5584</t>
  </si>
  <si>
    <t>6407</t>
  </si>
  <si>
    <t>10182</t>
  </si>
  <si>
    <t>7977</t>
  </si>
  <si>
    <t>3416</t>
  </si>
  <si>
    <t>5456</t>
  </si>
  <si>
    <t>4657</t>
  </si>
  <si>
    <t>6688</t>
  </si>
  <si>
    <t>6852</t>
  </si>
  <si>
    <t>7844</t>
  </si>
  <si>
    <t>5998</t>
  </si>
  <si>
    <t>8937</t>
  </si>
  <si>
    <t>4016</t>
  </si>
  <si>
    <t>4475</t>
  </si>
  <si>
    <t>6629</t>
  </si>
  <si>
    <t>4111</t>
  </si>
  <si>
    <t>4690</t>
  </si>
  <si>
    <t>5183</t>
  </si>
  <si>
    <t>6143</t>
  </si>
  <si>
    <t>5135</t>
  </si>
  <si>
    <t>4577</t>
  </si>
  <si>
    <t>5129</t>
  </si>
  <si>
    <t>8412</t>
  </si>
  <si>
    <t>3339</t>
  </si>
  <si>
    <t>3081</t>
  </si>
  <si>
    <t>5305</t>
  </si>
  <si>
    <t>4480</t>
  </si>
  <si>
    <t>8207</t>
  </si>
  <si>
    <t>5444</t>
  </si>
  <si>
    <t>6673</t>
  </si>
  <si>
    <t>4505</t>
  </si>
  <si>
    <t>5196</t>
  </si>
  <si>
    <t>Ricky Martin &amp; Paloma Mami</t>
  </si>
  <si>
    <t>2474</t>
  </si>
  <si>
    <t>4482</t>
  </si>
  <si>
    <t>2519</t>
  </si>
  <si>
    <t>5675</t>
  </si>
  <si>
    <t>5015</t>
  </si>
  <si>
    <t>2196</t>
  </si>
  <si>
    <t>4931</t>
  </si>
  <si>
    <t>4205</t>
  </si>
  <si>
    <t>2733</t>
  </si>
  <si>
    <t>4973</t>
  </si>
  <si>
    <t>3197</t>
  </si>
  <si>
    <t>5285</t>
  </si>
  <si>
    <t>6184</t>
  </si>
  <si>
    <t>2450</t>
  </si>
  <si>
    <t>3686</t>
  </si>
  <si>
    <t>6216</t>
  </si>
  <si>
    <t>3434</t>
  </si>
  <si>
    <t>2601</t>
  </si>
  <si>
    <t>4576</t>
  </si>
  <si>
    <t>4448</t>
  </si>
  <si>
    <t>3802</t>
  </si>
  <si>
    <t>2944</t>
  </si>
  <si>
    <t>Carlos Vives, Ricky Martin</t>
  </si>
  <si>
    <t>2297</t>
  </si>
  <si>
    <t>4131</t>
  </si>
  <si>
    <t>4048</t>
  </si>
  <si>
    <t>4168</t>
  </si>
  <si>
    <t>3322</t>
  </si>
  <si>
    <t>3884</t>
  </si>
  <si>
    <t>3753</t>
  </si>
  <si>
    <t>1975</t>
  </si>
  <si>
    <t>Bon Jovi</t>
  </si>
  <si>
    <t>3814</t>
  </si>
  <si>
    <t>6019</t>
  </si>
  <si>
    <t>4839</t>
  </si>
  <si>
    <t>Amy Winehouse</t>
  </si>
  <si>
    <t>3051</t>
  </si>
  <si>
    <t>3072</t>
  </si>
  <si>
    <t>4162</t>
  </si>
  <si>
    <t>3148</t>
  </si>
  <si>
    <t>2154</t>
  </si>
  <si>
    <t>4130</t>
  </si>
  <si>
    <t>Los Auténticos Decadentes</t>
  </si>
  <si>
    <t>5585</t>
  </si>
  <si>
    <t>3408</t>
  </si>
  <si>
    <t>2292</t>
  </si>
  <si>
    <t>2817</t>
  </si>
  <si>
    <t>2767</t>
  </si>
  <si>
    <t>2102</t>
  </si>
  <si>
    <t>3973</t>
  </si>
  <si>
    <t>3985</t>
  </si>
  <si>
    <t>1724</t>
  </si>
  <si>
    <t>4548</t>
  </si>
  <si>
    <t>3127</t>
  </si>
  <si>
    <t>Guns N Roses</t>
  </si>
  <si>
    <t>3243</t>
  </si>
  <si>
    <t>2123</t>
  </si>
  <si>
    <t>2357</t>
  </si>
  <si>
    <t>3188</t>
  </si>
  <si>
    <t>3281</t>
  </si>
  <si>
    <t>4708</t>
  </si>
  <si>
    <t>4226</t>
  </si>
  <si>
    <t>3750</t>
  </si>
  <si>
    <t>Vicentico</t>
  </si>
  <si>
    <t>3029</t>
  </si>
  <si>
    <t>Bruno Mars, Anderson .Paak, Silk Sonic</t>
  </si>
  <si>
    <t>1146</t>
  </si>
  <si>
    <t>Raffaella Carrà</t>
  </si>
  <si>
    <t>3047</t>
  </si>
  <si>
    <t>Gustavo Cerati</t>
  </si>
  <si>
    <t>3400</t>
  </si>
  <si>
    <t>2096</t>
  </si>
  <si>
    <t>4635</t>
  </si>
  <si>
    <t>1454</t>
  </si>
  <si>
    <t>3783</t>
  </si>
  <si>
    <t>1839</t>
  </si>
  <si>
    <t>2753</t>
  </si>
  <si>
    <t>2523</t>
  </si>
  <si>
    <t>1721</t>
  </si>
  <si>
    <t>5662</t>
  </si>
  <si>
    <t>2276</t>
  </si>
  <si>
    <t>2642</t>
  </si>
  <si>
    <t>4465</t>
  </si>
  <si>
    <t>1950</t>
  </si>
  <si>
    <t>2129</t>
  </si>
  <si>
    <t>3541</t>
  </si>
  <si>
    <t>4928</t>
  </si>
  <si>
    <t>1229</t>
  </si>
  <si>
    <t>3961</t>
  </si>
  <si>
    <t>2896</t>
  </si>
  <si>
    <t>2337</t>
  </si>
  <si>
    <t>2898</t>
  </si>
  <si>
    <t>1729</t>
  </si>
  <si>
    <t>1364</t>
  </si>
  <si>
    <t>1753</t>
  </si>
  <si>
    <t>2246</t>
  </si>
  <si>
    <t>3287</t>
  </si>
  <si>
    <t>1944</t>
  </si>
  <si>
    <t>2178</t>
  </si>
  <si>
    <t>1246</t>
  </si>
  <si>
    <t>2071</t>
  </si>
  <si>
    <t>1916</t>
  </si>
  <si>
    <t>1214</t>
  </si>
  <si>
    <t>2835</t>
  </si>
  <si>
    <t>1650</t>
  </si>
  <si>
    <t>2715</t>
  </si>
  <si>
    <t>1422</t>
  </si>
  <si>
    <t>770</t>
  </si>
  <si>
    <t>632</t>
  </si>
  <si>
    <t>783</t>
  </si>
  <si>
    <t>1900</t>
  </si>
  <si>
    <t>588</t>
  </si>
  <si>
    <t>1308</t>
  </si>
  <si>
    <t>665</t>
  </si>
  <si>
    <t>1013</t>
  </si>
  <si>
    <t>3189</t>
  </si>
  <si>
    <t>2516</t>
  </si>
  <si>
    <t>599</t>
  </si>
  <si>
    <t>1165</t>
  </si>
  <si>
    <t>1746</t>
  </si>
  <si>
    <t>672</t>
  </si>
  <si>
    <t>Drefquila, Killua97, C-Funk</t>
  </si>
  <si>
    <t>289</t>
  </si>
  <si>
    <t>1440</t>
  </si>
  <si>
    <t>2602</t>
  </si>
  <si>
    <t>1080</t>
  </si>
  <si>
    <t>1592</t>
  </si>
  <si>
    <t>1043</t>
  </si>
  <si>
    <t>1266</t>
  </si>
  <si>
    <t>2193</t>
  </si>
  <si>
    <t>2035</t>
  </si>
  <si>
    <t>2020</t>
  </si>
  <si>
    <t>1296</t>
  </si>
  <si>
    <t>1749</t>
  </si>
  <si>
    <t>2101</t>
  </si>
  <si>
    <t>1648</t>
  </si>
  <si>
    <t>860</t>
  </si>
  <si>
    <t>1307</t>
  </si>
  <si>
    <t>507</t>
  </si>
  <si>
    <t>657</t>
  </si>
  <si>
    <t>1540</t>
  </si>
  <si>
    <t>1805</t>
  </si>
  <si>
    <t>Banda Los Vacuna</t>
  </si>
  <si>
    <t>2244</t>
  </si>
  <si>
    <t>729</t>
  </si>
  <si>
    <t>412</t>
  </si>
  <si>
    <t>1496</t>
  </si>
  <si>
    <t>1183</t>
  </si>
  <si>
    <t>1234</t>
  </si>
  <si>
    <t>1236</t>
  </si>
  <si>
    <t>Ranking de Temas Nacionales Julio 2021.</t>
  </si>
  <si>
    <r>
      <t>Me Enamoré De Ti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Iván Alejandro</t>
    </r>
    <r>
      <rPr>
        <sz val="7"/>
        <color rgb="FF808080"/>
        <rFont val="Source Sans Pro"/>
        <family val="2"/>
      </rPr>
      <t> </t>
    </r>
  </si>
  <si>
    <t>IVAN PIGNAC </t>
  </si>
  <si>
    <r>
      <t>La Escoba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Chico Trujillo</t>
    </r>
    <r>
      <rPr>
        <sz val="7"/>
        <color rgb="FF808080"/>
        <rFont val="Source Sans Pro"/>
        <family val="2"/>
      </rPr>
      <t> </t>
    </r>
  </si>
  <si>
    <r>
      <t>Viene Y Va (Ft. Polimá Westcoast)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Ceaese</t>
    </r>
    <r>
      <rPr>
        <sz val="7"/>
        <color rgb="FF808080"/>
        <rFont val="Source Sans Pro"/>
        <family val="2"/>
      </rPr>
      <t> </t>
    </r>
  </si>
  <si>
    <r>
      <t>Como Siempre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Luciano Pereyra, Denise Rosenthal</t>
    </r>
    <r>
      <rPr>
        <sz val="7"/>
        <color rgb="FF808080"/>
        <rFont val="Source Sans Pro"/>
        <family val="2"/>
      </rPr>
      <t> </t>
    </r>
  </si>
  <si>
    <r>
      <t>Serenata Cruel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Villa Cariño</t>
    </r>
    <r>
      <rPr>
        <sz val="7"/>
        <color rgb="FF808080"/>
        <rFont val="Source Sans Pro"/>
        <family val="2"/>
      </rPr>
      <t> </t>
    </r>
  </si>
  <si>
    <r>
      <t>Tejedores De Ilusion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</si>
  <si>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r>
      <t>Amar En El Campo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Teleradio Donoso</t>
    </r>
    <r>
      <rPr>
        <sz val="7"/>
        <color rgb="FF808080"/>
        <rFont val="Source Sans Pro"/>
        <family val="2"/>
      </rPr>
      <t> </t>
    </r>
  </si>
  <si>
    <r>
      <t>Miénteme Una Vez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Vasquez</t>
    </r>
    <r>
      <rPr>
        <sz val="7"/>
        <color rgb="FF808080"/>
        <rFont val="Source Sans Pro"/>
        <family val="2"/>
      </rPr>
      <t> </t>
    </r>
  </si>
  <si>
    <t>SELLO DEL SUR </t>
  </si>
  <si>
    <r>
      <t>Juana Maria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Vasquez</t>
    </r>
    <r>
      <rPr>
        <sz val="7"/>
        <color rgb="FF808080"/>
        <rFont val="Source Sans Pro"/>
        <family val="2"/>
      </rPr>
      <t> </t>
    </r>
  </si>
  <si>
    <r>
      <t>Enamorado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Vasquez</t>
    </r>
    <r>
      <rPr>
        <sz val="7"/>
        <color rgb="FF808080"/>
        <rFont val="Source Sans Pro"/>
        <family val="2"/>
      </rPr>
      <t> </t>
    </r>
  </si>
  <si>
    <r>
      <t>Angie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La Ley</t>
    </r>
    <r>
      <rPr>
        <sz val="7"/>
        <color rgb="FF808080"/>
        <rFont val="Source Sans Pro"/>
        <family val="2"/>
      </rPr>
      <t> </t>
    </r>
  </si>
  <si>
    <r>
      <t>Como Duele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Santaferia</t>
    </r>
    <r>
      <rPr>
        <sz val="7"/>
        <color rgb="FF808080"/>
        <rFont val="Source Sans Pro"/>
        <family val="2"/>
      </rPr>
      <t> </t>
    </r>
  </si>
  <si>
    <r>
      <t>El Jil De Tu Ex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Santaferia</t>
    </r>
    <r>
      <rPr>
        <sz val="7"/>
        <color rgb="FF808080"/>
        <rFont val="Source Sans Pro"/>
        <family val="2"/>
      </rPr>
      <t> </t>
    </r>
  </si>
  <si>
    <t>SANTAFERIA </t>
  </si>
  <si>
    <r>
      <t>MIENTRAS DORMÍAS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330 Am</t>
    </r>
    <r>
      <rPr>
        <sz val="7"/>
        <color rgb="FF808080"/>
        <rFont val="Source Sans Pro"/>
        <family val="2"/>
      </rPr>
      <t> </t>
    </r>
  </si>
  <si>
    <r>
      <t>La Torre De Babel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Los Tres</t>
    </r>
    <r>
      <rPr>
        <sz val="7"/>
        <color rgb="FF808080"/>
        <rFont val="Source Sans Pro"/>
        <family val="2"/>
      </rPr>
      <t> </t>
    </r>
  </si>
  <si>
    <r>
      <t>El Compromiso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Javiera &amp; Los Imposibles</t>
    </r>
    <r>
      <rPr>
        <sz val="7"/>
        <color rgb="FF808080"/>
        <rFont val="Source Sans Pro"/>
        <family val="2"/>
      </rPr>
      <t> </t>
    </r>
  </si>
  <si>
    <r>
      <t>Por La Ventana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Gepe</t>
    </r>
    <r>
      <rPr>
        <sz val="7"/>
        <color rgb="FF808080"/>
        <rFont val="Source Sans Pro"/>
        <family val="2"/>
      </rPr>
      <t> </t>
    </r>
  </si>
  <si>
    <r>
      <t>Bad Habits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Sheeran, Ed</t>
    </r>
    <r>
      <rPr>
        <sz val="7"/>
        <color rgb="FF808080"/>
        <rFont val="Source Sans Pro"/>
        <family val="2"/>
      </rPr>
      <t> </t>
    </r>
  </si>
  <si>
    <r>
      <t>Me Pase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Enrique Iglesias Feat. Farruko</t>
    </r>
    <r>
      <rPr>
        <sz val="7"/>
        <color rgb="FF808080"/>
        <rFont val="Source Sans Pro"/>
        <family val="2"/>
      </rPr>
      <t> </t>
    </r>
  </si>
  <si>
    <r>
      <t>In Da Getto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J Balvin, Skrillex</t>
    </r>
    <r>
      <rPr>
        <sz val="7"/>
        <color rgb="FF808080"/>
        <rFont val="Source Sans Pro"/>
        <family val="2"/>
      </rPr>
      <t> </t>
    </r>
  </si>
  <si>
    <r>
      <t>Si Nos Pasamos De Tragos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Lenny De La Rosa Feat Tito Bambino</t>
    </r>
    <r>
      <rPr>
        <sz val="7"/>
        <color rgb="FF808080"/>
        <rFont val="Source Sans Pro"/>
        <family val="2"/>
      </rPr>
      <t> </t>
    </r>
  </si>
  <si>
    <r>
      <t>Sobrio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Maluma</t>
    </r>
    <r>
      <rPr>
        <sz val="7"/>
        <color rgb="FF808080"/>
        <rFont val="Source Sans Pro"/>
        <family val="2"/>
      </rPr>
      <t> </t>
    </r>
  </si>
  <si>
    <r>
      <t>Would I Lie To You?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Charles &amp; Eddie</t>
    </r>
    <r>
      <rPr>
        <sz val="7"/>
        <color rgb="FF808080"/>
        <rFont val="Source Sans Pro"/>
        <family val="2"/>
      </rPr>
      <t> </t>
    </r>
  </si>
  <si>
    <r>
      <t>Pepas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Farruko</t>
    </r>
    <r>
      <rPr>
        <sz val="7"/>
        <color rgb="FF808080"/>
        <rFont val="Source Sans Pro"/>
        <family val="2"/>
      </rPr>
      <t> </t>
    </r>
  </si>
  <si>
    <r>
      <t>Hola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Dubaii</t>
    </r>
    <r>
      <rPr>
        <sz val="7"/>
        <color rgb="FF808080"/>
        <rFont val="Source Sans Pro"/>
        <family val="2"/>
      </rPr>
      <t> </t>
    </r>
  </si>
  <si>
    <r>
      <t>Tik - Tak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Lion La Voz</t>
    </r>
    <r>
      <rPr>
        <sz val="7"/>
        <color rgb="FF808080"/>
        <rFont val="Source Sans Pro"/>
        <family val="2"/>
      </rPr>
      <t> </t>
    </r>
  </si>
  <si>
    <r>
      <t>Man! I Feel Like A Woman!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Shania Twain</t>
    </r>
    <r>
      <rPr>
        <sz val="7"/>
        <color rgb="FF808080"/>
        <rFont val="Source Sans Pro"/>
        <family val="2"/>
      </rPr>
      <t> </t>
    </r>
  </si>
  <si>
    <r>
      <t>Sultans Of Swing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Dire Straits</t>
    </r>
    <r>
      <rPr>
        <sz val="7"/>
        <color rgb="FF808080"/>
        <rFont val="Source Sans Pro"/>
        <family val="2"/>
      </rPr>
      <t> </t>
    </r>
  </si>
  <si>
    <r>
      <t>Dancefreak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Domino Saints</t>
    </r>
    <r>
      <rPr>
        <sz val="7"/>
        <color rgb="FF808080"/>
        <rFont val="Source Sans Pro"/>
        <family val="2"/>
      </rPr>
      <t> </t>
    </r>
  </si>
  <si>
    <t>TORO ARTISTS MUSIC </t>
  </si>
  <si>
    <r>
      <t>Lovefool (Radio Edit)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The Cardigans</t>
    </r>
    <r>
      <rPr>
        <sz val="7"/>
        <color rgb="FF808080"/>
        <rFont val="Source Sans Pro"/>
        <family val="2"/>
      </rPr>
      <t> </t>
    </r>
  </si>
  <si>
    <r>
      <t>Idiota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Morat Y Danna Paola</t>
    </r>
    <r>
      <rPr>
        <sz val="7"/>
        <color rgb="FF808080"/>
        <rFont val="Source Sans Pro"/>
        <family val="2"/>
      </rPr>
      <t> </t>
    </r>
  </si>
  <si>
    <r>
      <t>I Want To Break Free (Live At The Nepstadion, Budapest / 1986)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Queen</t>
    </r>
    <r>
      <rPr>
        <sz val="7"/>
        <color rgb="FF808080"/>
        <rFont val="Source Sans Pro"/>
        <family val="2"/>
      </rPr>
      <t> </t>
    </r>
  </si>
  <si>
    <r>
      <t>Casualidad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Sofia Reyes, Pedro Capó</t>
    </r>
    <r>
      <rPr>
        <sz val="7"/>
        <color rgb="FF808080"/>
        <rFont val="Source Sans Pro"/>
        <family val="2"/>
      </rPr>
      <t> </t>
    </r>
  </si>
  <si>
    <r>
      <t>Heartbreak Anthem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Galantis Feat David Guetta Little Mix</t>
    </r>
    <r>
      <rPr>
        <sz val="7"/>
        <color rgb="FF808080"/>
        <rFont val="Source Sans Pro"/>
        <family val="2"/>
      </rPr>
      <t> </t>
    </r>
  </si>
  <si>
    <r>
      <t>Solar Power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Lorde</t>
    </r>
    <r>
      <rPr>
        <sz val="7"/>
        <color rgb="FF808080"/>
        <rFont val="Source Sans Pro"/>
        <family val="2"/>
      </rPr>
      <t> </t>
    </r>
  </si>
  <si>
    <t>UNIVERSAL MUSIC NEW ZEALAND LIMITED </t>
  </si>
  <si>
    <r>
      <t>Friday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Riton X Nightcrawlers Feat. Mufasa &amp; Hypeman</t>
    </r>
    <r>
      <rPr>
        <sz val="7"/>
        <color rgb="FF808080"/>
        <rFont val="Source Sans Pro"/>
        <family val="2"/>
      </rPr>
      <t> </t>
    </r>
  </si>
  <si>
    <r>
      <t>Promises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Calvin Harris, Sam Smith</t>
    </r>
    <r>
      <rPr>
        <sz val="7"/>
        <color rgb="FF808080"/>
        <rFont val="Source Sans Pro"/>
        <family val="2"/>
      </rPr>
      <t> </t>
    </r>
  </si>
  <si>
    <r>
      <t>Build A Bitch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Bella Poarch</t>
    </r>
    <r>
      <rPr>
        <sz val="7"/>
        <color rgb="FF808080"/>
        <rFont val="Source Sans Pro"/>
        <family val="2"/>
      </rPr>
      <t> </t>
    </r>
  </si>
  <si>
    <r>
      <t>Don't Speak</t>
    </r>
    <r>
      <rPr>
        <sz val="7"/>
        <color rgb="FF808080"/>
        <rFont val="Source Sans Pro"/>
        <family val="2"/>
      </rPr>
      <t> por </t>
    </r>
    <r>
      <rPr>
        <i/>
        <sz val="7"/>
        <color rgb="FF808080"/>
        <rFont val="Source Sans Pro"/>
        <family val="2"/>
      </rPr>
      <t>No Doubt</t>
    </r>
    <r>
      <rPr>
        <sz val="7"/>
        <color rgb="FF808080"/>
        <rFont val="Source Sans Pro"/>
        <family val="2"/>
      </rPr>
      <t> </t>
    </r>
  </si>
  <si>
    <t>Ranking de Temas Julio.</t>
  </si>
  <si>
    <t>Lion La Voz</t>
  </si>
  <si>
    <t>304</t>
  </si>
  <si>
    <r>
      <t>Tik - Tak</t>
    </r>
    <r>
      <rPr>
        <sz val="11"/>
        <color theme="1"/>
        <rFont val="Calibri"/>
        <family val="2"/>
        <scheme val="minor"/>
      </rPr>
      <t> </t>
    </r>
    <r>
      <rPr>
        <sz val="7"/>
        <color rgb="FF808080"/>
        <rFont val="Source Sans Pro"/>
        <family val="2"/>
      </rPr>
      <t>por </t>
    </r>
    <r>
      <rPr>
        <i/>
        <sz val="11"/>
        <color rgb="FF808080"/>
        <rFont val="Source Sans Pro"/>
        <family val="2"/>
      </rPr>
      <t>Lion La Voz</t>
    </r>
    <r>
      <rPr>
        <sz val="11"/>
        <color theme="1"/>
        <rFont val="Source Sans Pro"/>
        <family val="2"/>
      </rPr>
      <t> </t>
    </r>
  </si>
  <si>
    <r>
      <t>Torn</t>
    </r>
    <r>
      <rPr>
        <sz val="11"/>
        <color theme="1"/>
        <rFont val="Calibri"/>
        <family val="2"/>
        <scheme val="minor"/>
      </rPr>
      <t> </t>
    </r>
    <r>
      <rPr>
        <sz val="7"/>
        <color rgb="FF808080"/>
        <rFont val="Source Sans Pro"/>
        <family val="2"/>
      </rPr>
      <t>por </t>
    </r>
    <r>
      <rPr>
        <i/>
        <sz val="11"/>
        <color rgb="FF808080"/>
        <rFont val="Calibri"/>
        <family val="2"/>
        <scheme val="minor"/>
      </rPr>
      <t>Natalie Imbruglia</t>
    </r>
    <r>
      <rPr>
        <sz val="11"/>
        <color theme="1"/>
        <rFont val="Calibri"/>
        <family val="2"/>
        <scheme val="minor"/>
      </rPr>
      <t> </t>
    </r>
  </si>
  <si>
    <r>
      <t>Hola</t>
    </r>
    <r>
      <rPr>
        <sz val="11"/>
        <color theme="1"/>
        <rFont val="Calibri"/>
        <family val="2"/>
        <scheme val="minor"/>
      </rPr>
      <t> </t>
    </r>
    <r>
      <rPr>
        <sz val="7"/>
        <color rgb="FF808080"/>
        <rFont val="Source Sans Pro"/>
        <family val="2"/>
      </rPr>
      <t>por </t>
    </r>
    <r>
      <rPr>
        <i/>
        <sz val="11"/>
        <color rgb="FF808080"/>
        <rFont val="Calibri"/>
        <family val="2"/>
        <scheme val="minor"/>
      </rPr>
      <t>Dubaii</t>
    </r>
    <r>
      <rPr>
        <sz val="11"/>
        <color theme="1"/>
        <rFont val="Calibri"/>
        <family val="2"/>
        <scheme val="minor"/>
      </rPr>
      <t> </t>
    </r>
  </si>
  <si>
    <t>IGUANA PRODUCCIONES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</si>
</sst>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_ ;\-#,##0\ 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color theme="1"/>
      <name val="Tahoma"/>
      <family val="2"/>
    </font>
    <font>
      <u/>
      <sz val="12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 tint="0.249977111117893"/>
      <name val="Tahoma"/>
      <family val="2"/>
    </font>
    <font>
      <b/>
      <sz val="18"/>
      <color theme="2" tint="-0.749992370372631"/>
      <name val="Calibri"/>
      <family val="2"/>
      <scheme val="minor"/>
    </font>
    <font>
      <sz val="11"/>
      <color theme="2" tint="-0.749992370372631"/>
      <name val="Tahoma"/>
      <family val="2"/>
    </font>
    <font>
      <b/>
      <sz val="14"/>
      <color theme="2" tint="-0.74999237037263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10"/>
      <color theme="1"/>
      <name val="Tahoma"/>
      <family val="2"/>
    </font>
    <font>
      <sz val="11"/>
      <color theme="1" tint="0.14999847407452621"/>
      <name val="Calibri"/>
      <family val="2"/>
      <scheme val="minor"/>
    </font>
    <font>
      <sz val="8"/>
      <color theme="1" tint="0.249977111117893"/>
      <name val="Calibri"/>
      <family val="2"/>
    </font>
    <font>
      <b/>
      <sz val="10"/>
      <color theme="1" tint="0.1499984740745262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0"/>
      <color theme="1"/>
      <name val="Tahoma"/>
      <family val="2"/>
    </font>
    <font>
      <b/>
      <sz val="11"/>
      <color theme="2" tint="-0.74999237037263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 tint="-0.249977111117893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9"/>
      <color theme="1"/>
      <name val="Calibri"/>
      <family val="2"/>
    </font>
    <font>
      <sz val="10"/>
      <name val="Tahoma"/>
      <family val="2"/>
    </font>
    <font>
      <sz val="7"/>
      <color rgb="FF808080"/>
      <name val="Source Sans Pro"/>
      <family val="2"/>
    </font>
    <font>
      <i/>
      <sz val="7"/>
      <color rgb="FF808080"/>
      <name val="Source Sans Pro"/>
      <family val="2"/>
    </font>
    <font>
      <b/>
      <sz val="1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7"/>
      <color rgb="FF000000"/>
      <name val="Source Sans Pro"/>
      <family val="2"/>
    </font>
    <font>
      <b/>
      <i/>
      <sz val="12"/>
      <color theme="1" tint="0.249977111117893"/>
      <name val="Calibri"/>
      <family val="2"/>
      <scheme val="minor"/>
    </font>
    <font>
      <i/>
      <sz val="12"/>
      <color theme="1" tint="0.249977111117893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2" tint="-0.749992370372631"/>
      <name val="Calibri Light"/>
      <family val="2"/>
      <scheme val="maj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rgb="FF000000"/>
      <name val="Calibri"/>
      <family val="2"/>
    </font>
    <font>
      <i/>
      <sz val="10"/>
      <color theme="1"/>
      <name val="Calibri"/>
      <family val="2"/>
    </font>
    <font>
      <i/>
      <sz val="11"/>
      <color rgb="FF808080"/>
      <name val="Calibri"/>
      <family val="2"/>
      <scheme val="minor"/>
    </font>
    <font>
      <i/>
      <sz val="11"/>
      <color rgb="FF808080"/>
      <name val="Source Sans Pro"/>
      <family val="2"/>
    </font>
    <font>
      <sz val="11"/>
      <color theme="1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0D4E0"/>
        <bgColor indexed="64"/>
      </patternFill>
    </fill>
    <fill>
      <patternFill patternType="solid">
        <fgColor rgb="FF92D050"/>
        <bgColor indexed="64"/>
      </patternFill>
    </fill>
  </fills>
  <borders count="74">
    <border>
      <left/>
      <right/>
      <top/>
      <bottom/>
      <diagonal/>
    </border>
    <border>
      <left/>
      <right style="medium">
        <color rgb="FFD1D1D1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/>
      <right style="medium">
        <color rgb="FFD1D1D1"/>
      </right>
      <top/>
      <bottom style="medium">
        <color rgb="FFD1D1D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24994659260841701"/>
      </bottom>
      <diagonal/>
    </border>
    <border>
      <left/>
      <right/>
      <top style="medium">
        <color indexed="64"/>
      </top>
      <bottom style="thin">
        <color theme="1" tint="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24994659260841701"/>
      </bottom>
      <diagonal/>
    </border>
    <border>
      <left style="medium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thin">
        <color theme="1" tint="0.2499465926084170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14996795556505021"/>
      </bottom>
      <diagonal/>
    </border>
    <border>
      <left style="medium">
        <color indexed="64"/>
      </left>
      <right/>
      <top/>
      <bottom style="thin">
        <color theme="1" tint="0.14996795556505021"/>
      </bottom>
      <diagonal/>
    </border>
    <border>
      <left/>
      <right style="medium">
        <color indexed="64"/>
      </right>
      <top/>
      <bottom style="thin">
        <color theme="1" tint="0.14996795556505021"/>
      </bottom>
      <diagonal/>
    </border>
    <border>
      <left style="medium">
        <color indexed="64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medium">
        <color indexed="64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indexed="64"/>
      </left>
      <right/>
      <top style="thin">
        <color theme="1" tint="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1" tint="0.14996795556505021"/>
      </top>
      <bottom style="thin">
        <color theme="1" tint="0.14993743705557422"/>
      </bottom>
      <diagonal/>
    </border>
    <border>
      <left style="medium">
        <color indexed="64"/>
      </left>
      <right/>
      <top style="thin">
        <color theme="1" tint="0.14993743705557422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1499374370555742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14993743705557422"/>
      </bottom>
      <diagonal/>
    </border>
    <border>
      <left style="medium">
        <color indexed="64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medium">
        <color indexed="64"/>
      </right>
      <top style="thin">
        <color theme="1" tint="0.14993743705557422"/>
      </top>
      <bottom style="thin">
        <color theme="1" tint="0.14993743705557422"/>
      </bottom>
      <diagonal/>
    </border>
    <border>
      <left style="medium">
        <color indexed="64"/>
      </left>
      <right/>
      <top style="thin">
        <color theme="1" tint="0.1499374370555742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149937437055574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1499069185460982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14990691854609822"/>
      </bottom>
      <diagonal/>
    </border>
    <border>
      <left style="medium">
        <color indexed="64"/>
      </left>
      <right/>
      <top style="thin">
        <color theme="1" tint="0.14990691854609822"/>
      </top>
      <bottom style="thin">
        <color theme="1" tint="0.14990691854609822"/>
      </bottom>
      <diagonal/>
    </border>
    <border>
      <left/>
      <right style="medium">
        <color indexed="64"/>
      </right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indexed="64"/>
      </left>
      <right/>
      <top style="thin">
        <color theme="1" tint="0.1499069185460982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1499069185460982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auto="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 style="thin">
        <color theme="1" tint="0.14996795556505021"/>
      </top>
      <bottom style="medium">
        <color theme="1" tint="0.1499374370555742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2499465926084170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0" borderId="1" xfId="2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6" fillId="0" borderId="3" xfId="2" applyBorder="1" applyAlignment="1">
      <alignment horizontal="left" vertical="center"/>
    </xf>
    <xf numFmtId="3" fontId="7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2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1" xfId="2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0" fontId="0" fillId="0" borderId="0" xfId="0" applyNumberFormat="1"/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1" fillId="2" borderId="0" xfId="0" applyFont="1" applyFill="1" applyAlignment="1">
      <alignment vertical="center" wrapText="1"/>
    </xf>
    <xf numFmtId="0" fontId="21" fillId="0" borderId="0" xfId="0" applyFont="1"/>
    <xf numFmtId="10" fontId="21" fillId="0" borderId="0" xfId="0" applyNumberFormat="1" applyFont="1"/>
    <xf numFmtId="0" fontId="16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9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8" fillId="0" borderId="0" xfId="0" applyFont="1" applyFill="1"/>
    <xf numFmtId="0" fontId="0" fillId="0" borderId="0" xfId="0" applyAlignment="1">
      <alignment vertical="center"/>
    </xf>
    <xf numFmtId="0" fontId="23" fillId="4" borderId="7" xfId="0" applyFont="1" applyFill="1" applyBorder="1" applyAlignment="1">
      <alignment horizontal="center" vertical="center"/>
    </xf>
    <xf numFmtId="0" fontId="14" fillId="0" borderId="0" xfId="0" applyFont="1" applyAlignment="1"/>
    <xf numFmtId="0" fontId="0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5" fontId="16" fillId="0" borderId="8" xfId="1" applyNumberFormat="1" applyFont="1" applyBorder="1" applyAlignment="1">
      <alignment horizontal="center" vertical="center"/>
    </xf>
    <xf numFmtId="0" fontId="16" fillId="2" borderId="0" xfId="0" applyFont="1" applyFill="1" applyBorder="1" applyAlignment="1" applyProtection="1">
      <alignment vertical="center"/>
    </xf>
    <xf numFmtId="10" fontId="16" fillId="0" borderId="0" xfId="0" applyNumberFormat="1" applyFont="1" applyBorder="1" applyAlignment="1">
      <alignment horizontal="center" vertical="center"/>
    </xf>
    <xf numFmtId="165" fontId="16" fillId="0" borderId="9" xfId="1" applyNumberFormat="1" applyFont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10" fontId="23" fillId="0" borderId="0" xfId="0" applyNumberFormat="1" applyFont="1" applyFill="1" applyBorder="1" applyAlignment="1">
      <alignment horizontal="center" vertical="center"/>
    </xf>
    <xf numFmtId="165" fontId="16" fillId="0" borderId="0" xfId="1" applyNumberFormat="1" applyFont="1" applyBorder="1" applyAlignment="1">
      <alignment horizontal="center" vertical="center"/>
    </xf>
    <xf numFmtId="166" fontId="16" fillId="0" borderId="0" xfId="3" applyNumberFormat="1" applyFont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0" fillId="0" borderId="0" xfId="0"/>
    <xf numFmtId="0" fontId="31" fillId="2" borderId="0" xfId="0" applyFont="1" applyFill="1"/>
    <xf numFmtId="0" fontId="17" fillId="2" borderId="0" xfId="0" applyFont="1" applyFill="1"/>
    <xf numFmtId="0" fontId="9" fillId="2" borderId="0" xfId="0" applyFont="1" applyFill="1"/>
    <xf numFmtId="0" fontId="32" fillId="2" borderId="0" xfId="0" applyFont="1" applyFill="1"/>
    <xf numFmtId="0" fontId="19" fillId="2" borderId="0" xfId="0" applyFont="1" applyFill="1"/>
    <xf numFmtId="0" fontId="15" fillId="0" borderId="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21" fillId="0" borderId="0" xfId="0" applyFont="1" applyFill="1"/>
    <xf numFmtId="0" fontId="21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Border="1"/>
    <xf numFmtId="0" fontId="28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Alignment="1">
      <alignment horizontal="center"/>
    </xf>
    <xf numFmtId="0" fontId="0" fillId="0" borderId="0" xfId="0" applyFill="1" applyAlignment="1">
      <alignment vertical="center"/>
    </xf>
    <xf numFmtId="10" fontId="33" fillId="5" borderId="0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0" fontId="35" fillId="0" borderId="11" xfId="0" applyNumberFormat="1" applyFont="1" applyFill="1" applyBorder="1" applyAlignment="1">
      <alignment horizontal="center" vertical="center"/>
    </xf>
    <xf numFmtId="10" fontId="35" fillId="0" borderId="11" xfId="1" applyNumberFormat="1" applyFont="1" applyFill="1" applyBorder="1" applyAlignment="1">
      <alignment horizontal="center" vertical="center"/>
    </xf>
    <xf numFmtId="2" fontId="2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65" fontId="16" fillId="0" borderId="13" xfId="1" applyNumberFormat="1" applyFont="1" applyFill="1" applyBorder="1" applyAlignment="1">
      <alignment horizontal="center" vertical="center"/>
    </xf>
    <xf numFmtId="17" fontId="23" fillId="4" borderId="13" xfId="0" applyNumberFormat="1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 wrapText="1"/>
    </xf>
    <xf numFmtId="165" fontId="16" fillId="0" borderId="11" xfId="1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8" fillId="0" borderId="0" xfId="0" applyFont="1" applyAlignment="1">
      <alignment vertical="center"/>
    </xf>
    <xf numFmtId="0" fontId="35" fillId="0" borderId="11" xfId="1" applyNumberFormat="1" applyFont="1" applyFill="1" applyBorder="1" applyAlignment="1">
      <alignment horizontal="center" vertical="center"/>
    </xf>
    <xf numFmtId="0" fontId="35" fillId="0" borderId="11" xfId="1" applyNumberFormat="1" applyFont="1" applyFill="1" applyBorder="1" applyAlignment="1">
      <alignment horizontal="center" vertical="center" wrapText="1"/>
    </xf>
    <xf numFmtId="10" fontId="19" fillId="0" borderId="0" xfId="0" applyNumberFormat="1" applyFont="1" applyAlignment="1">
      <alignment vertical="center"/>
    </xf>
    <xf numFmtId="0" fontId="40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9" fontId="38" fillId="0" borderId="0" xfId="0" applyNumberFormat="1" applyFont="1" applyAlignment="1">
      <alignment vertical="center"/>
    </xf>
    <xf numFmtId="0" fontId="35" fillId="0" borderId="0" xfId="1" applyNumberFormat="1" applyFont="1" applyFill="1" applyBorder="1" applyAlignment="1">
      <alignment horizontal="center" vertical="center"/>
    </xf>
    <xf numFmtId="10" fontId="35" fillId="0" borderId="0" xfId="0" applyNumberFormat="1" applyFont="1" applyFill="1" applyBorder="1" applyAlignment="1">
      <alignment horizontal="center" vertical="center"/>
    </xf>
    <xf numFmtId="10" fontId="35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3" fillId="0" borderId="0" xfId="0" applyFont="1" applyAlignment="1">
      <alignment vertical="center"/>
    </xf>
    <xf numFmtId="0" fontId="35" fillId="0" borderId="14" xfId="1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10" fontId="35" fillId="0" borderId="13" xfId="0" applyNumberFormat="1" applyFont="1" applyFill="1" applyBorder="1" applyAlignment="1">
      <alignment horizontal="center" vertical="center"/>
    </xf>
    <xf numFmtId="10" fontId="35" fillId="0" borderId="13" xfId="1" applyNumberFormat="1" applyFont="1" applyFill="1" applyBorder="1" applyAlignment="1">
      <alignment horizontal="center" vertical="center"/>
    </xf>
    <xf numFmtId="10" fontId="35" fillId="0" borderId="14" xfId="0" applyNumberFormat="1" applyFont="1" applyFill="1" applyBorder="1" applyAlignment="1">
      <alignment horizontal="center" vertical="center"/>
    </xf>
    <xf numFmtId="10" fontId="35" fillId="0" borderId="14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35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 wrapText="1"/>
    </xf>
    <xf numFmtId="0" fontId="35" fillId="0" borderId="15" xfId="1" applyNumberFormat="1" applyFont="1" applyFill="1" applyBorder="1" applyAlignment="1">
      <alignment horizontal="center" vertical="center"/>
    </xf>
    <xf numFmtId="0" fontId="28" fillId="5" borderId="0" xfId="0" applyFont="1" applyFill="1"/>
    <xf numFmtId="0" fontId="0" fillId="5" borderId="0" xfId="0" applyFill="1" applyAlignment="1">
      <alignment horizontal="center"/>
    </xf>
    <xf numFmtId="1" fontId="33" fillId="5" borderId="0" xfId="0" applyNumberFormat="1" applyFont="1" applyFill="1" applyAlignment="1">
      <alignment horizontal="center" vertical="center"/>
    </xf>
    <xf numFmtId="0" fontId="37" fillId="5" borderId="0" xfId="0" applyFont="1" applyFill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10" fontId="35" fillId="0" borderId="15" xfId="0" applyNumberFormat="1" applyFont="1" applyFill="1" applyBorder="1" applyAlignment="1">
      <alignment horizontal="center" vertical="center"/>
    </xf>
    <xf numFmtId="10" fontId="35" fillId="0" borderId="15" xfId="1" applyNumberFormat="1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41" fillId="0" borderId="0" xfId="0" applyFont="1"/>
    <xf numFmtId="0" fontId="35" fillId="0" borderId="13" xfId="1" applyNumberFormat="1" applyFont="1" applyFill="1" applyBorder="1" applyAlignment="1">
      <alignment horizontal="center" vertical="center"/>
    </xf>
    <xf numFmtId="10" fontId="35" fillId="0" borderId="12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vertical="center"/>
    </xf>
    <xf numFmtId="3" fontId="16" fillId="0" borderId="0" xfId="0" applyNumberFormat="1" applyFont="1" applyBorder="1" applyAlignment="1">
      <alignment horizontal="center" vertical="center"/>
    </xf>
    <xf numFmtId="0" fontId="35" fillId="0" borderId="18" xfId="0" applyFont="1" applyFill="1" applyBorder="1" applyAlignment="1">
      <alignment vertical="center"/>
    </xf>
    <xf numFmtId="0" fontId="35" fillId="0" borderId="19" xfId="0" applyFont="1" applyFill="1" applyBorder="1" applyAlignment="1">
      <alignment vertical="center"/>
    </xf>
    <xf numFmtId="0" fontId="35" fillId="0" borderId="16" xfId="0" applyFont="1" applyFill="1" applyBorder="1" applyAlignment="1">
      <alignment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horizontal="left" vertical="center"/>
    </xf>
    <xf numFmtId="10" fontId="16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17" fontId="23" fillId="4" borderId="20" xfId="0" applyNumberFormat="1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23" fillId="4" borderId="20" xfId="0" applyFont="1" applyFill="1" applyBorder="1" applyAlignment="1">
      <alignment horizontal="center" vertical="center"/>
    </xf>
    <xf numFmtId="0" fontId="34" fillId="4" borderId="20" xfId="0" applyFont="1" applyFill="1" applyBorder="1" applyAlignment="1">
      <alignment horizontal="center" vertical="center"/>
    </xf>
    <xf numFmtId="0" fontId="23" fillId="4" borderId="20" xfId="0" applyNumberFormat="1" applyFont="1" applyFill="1" applyBorder="1" applyAlignment="1">
      <alignment horizontal="center" vertical="center"/>
    </xf>
    <xf numFmtId="0" fontId="23" fillId="4" borderId="2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35" fillId="0" borderId="16" xfId="0" applyFont="1" applyBorder="1" applyAlignment="1">
      <alignment vertical="center"/>
    </xf>
    <xf numFmtId="0" fontId="18" fillId="4" borderId="15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3" fontId="16" fillId="0" borderId="6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35" fillId="0" borderId="23" xfId="0" applyFont="1" applyFill="1" applyBorder="1" applyAlignment="1">
      <alignment vertical="center"/>
    </xf>
    <xf numFmtId="0" fontId="35" fillId="0" borderId="12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5" fillId="0" borderId="12" xfId="1" applyNumberFormat="1" applyFont="1" applyFill="1" applyBorder="1" applyAlignment="1">
      <alignment horizontal="center" vertical="center"/>
    </xf>
    <xf numFmtId="10" fontId="35" fillId="0" borderId="12" xfId="1" applyNumberFormat="1" applyFont="1" applyFill="1" applyBorder="1" applyAlignment="1">
      <alignment horizontal="center" vertical="center"/>
    </xf>
    <xf numFmtId="165" fontId="16" fillId="0" borderId="8" xfId="1" applyNumberFormat="1" applyFont="1" applyBorder="1" applyAlignment="1">
      <alignment vertical="center"/>
    </xf>
    <xf numFmtId="0" fontId="35" fillId="0" borderId="13" xfId="1" applyNumberFormat="1" applyFont="1" applyFill="1" applyBorder="1" applyAlignment="1">
      <alignment vertical="center"/>
    </xf>
    <xf numFmtId="2" fontId="0" fillId="0" borderId="0" xfId="0" applyNumberFormat="1" applyFill="1"/>
    <xf numFmtId="10" fontId="36" fillId="0" borderId="0" xfId="3" applyNumberFormat="1" applyFont="1" applyFill="1" applyBorder="1" applyAlignment="1">
      <alignment horizontal="center" vertical="center"/>
    </xf>
    <xf numFmtId="0" fontId="0" fillId="0" borderId="0" xfId="0"/>
    <xf numFmtId="0" fontId="35" fillId="0" borderId="10" xfId="0" applyFont="1" applyFill="1" applyBorder="1" applyAlignment="1">
      <alignment vertical="center"/>
    </xf>
    <xf numFmtId="0" fontId="35" fillId="0" borderId="10" xfId="0" applyFont="1" applyFill="1" applyBorder="1" applyAlignment="1">
      <alignment horizontal="left" vertical="center"/>
    </xf>
    <xf numFmtId="0" fontId="35" fillId="0" borderId="0" xfId="1" applyNumberFormat="1" applyFont="1" applyFill="1" applyBorder="1" applyAlignment="1">
      <alignment horizontal="center" vertical="center" wrapText="1"/>
    </xf>
    <xf numFmtId="0" fontId="48" fillId="2" borderId="0" xfId="0" applyFont="1" applyFill="1"/>
    <xf numFmtId="0" fontId="23" fillId="4" borderId="36" xfId="0" applyFont="1" applyFill="1" applyBorder="1" applyAlignment="1">
      <alignment horizontal="center" vertical="center"/>
    </xf>
    <xf numFmtId="17" fontId="23" fillId="4" borderId="37" xfId="0" applyNumberFormat="1" applyFont="1" applyFill="1" applyBorder="1" applyAlignment="1">
      <alignment horizontal="center" vertical="center"/>
    </xf>
    <xf numFmtId="10" fontId="44" fillId="6" borderId="35" xfId="1" applyNumberFormat="1" applyFont="1" applyFill="1" applyBorder="1" applyAlignment="1">
      <alignment horizontal="center" vertical="center"/>
    </xf>
    <xf numFmtId="0" fontId="28" fillId="0" borderId="28" xfId="0" applyFont="1" applyFill="1" applyBorder="1"/>
    <xf numFmtId="0" fontId="28" fillId="0" borderId="29" xfId="0" applyFont="1" applyFill="1" applyBorder="1"/>
    <xf numFmtId="0" fontId="28" fillId="0" borderId="28" xfId="0" applyFont="1" applyFill="1" applyBorder="1" applyAlignment="1">
      <alignment vertical="center"/>
    </xf>
    <xf numFmtId="0" fontId="28" fillId="0" borderId="29" xfId="0" applyFont="1" applyFill="1" applyBorder="1" applyAlignment="1">
      <alignment vertical="center"/>
    </xf>
    <xf numFmtId="0" fontId="16" fillId="0" borderId="21" xfId="0" applyFont="1" applyFill="1" applyBorder="1" applyAlignment="1" applyProtection="1">
      <alignment vertical="center"/>
    </xf>
    <xf numFmtId="165" fontId="16" fillId="0" borderId="35" xfId="1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 applyProtection="1">
      <alignment vertical="center"/>
    </xf>
    <xf numFmtId="165" fontId="16" fillId="0" borderId="27" xfId="1" applyNumberFormat="1" applyFont="1" applyFill="1" applyBorder="1" applyAlignment="1">
      <alignment horizontal="center" vertical="center"/>
    </xf>
    <xf numFmtId="0" fontId="16" fillId="0" borderId="17" xfId="0" applyFont="1" applyFill="1" applyBorder="1" applyAlignment="1" applyProtection="1">
      <alignment vertical="center"/>
    </xf>
    <xf numFmtId="165" fontId="16" fillId="0" borderId="15" xfId="1" applyNumberFormat="1" applyFont="1" applyFill="1" applyBorder="1" applyAlignment="1">
      <alignment horizontal="center" vertical="center"/>
    </xf>
    <xf numFmtId="165" fontId="16" fillId="0" borderId="29" xfId="1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vertical="center"/>
    </xf>
    <xf numFmtId="167" fontId="15" fillId="0" borderId="39" xfId="1" applyNumberFormat="1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vertical="center"/>
    </xf>
    <xf numFmtId="167" fontId="15" fillId="2" borderId="41" xfId="1" applyNumberFormat="1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vertical="center"/>
    </xf>
    <xf numFmtId="0" fontId="15" fillId="5" borderId="42" xfId="0" applyFont="1" applyFill="1" applyBorder="1" applyAlignment="1">
      <alignment vertical="center"/>
    </xf>
    <xf numFmtId="10" fontId="23" fillId="5" borderId="43" xfId="0" applyNumberFormat="1" applyFont="1" applyFill="1" applyBorder="1" applyAlignment="1">
      <alignment horizontal="center" vertical="center"/>
    </xf>
    <xf numFmtId="167" fontId="15" fillId="0" borderId="43" xfId="1" applyNumberFormat="1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vertical="center" wrapText="1"/>
    </xf>
    <xf numFmtId="10" fontId="36" fillId="5" borderId="45" xfId="3" applyNumberFormat="1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vertical="center"/>
    </xf>
    <xf numFmtId="0" fontId="23" fillId="4" borderId="4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 applyProtection="1">
      <alignment vertical="center"/>
    </xf>
    <xf numFmtId="165" fontId="16" fillId="0" borderId="15" xfId="1" applyNumberFormat="1" applyFont="1" applyBorder="1" applyAlignment="1">
      <alignment horizontal="center" vertical="center"/>
    </xf>
    <xf numFmtId="165" fontId="16" fillId="0" borderId="45" xfId="1" applyNumberFormat="1" applyFont="1" applyBorder="1" applyAlignment="1">
      <alignment horizontal="center" vertical="center"/>
    </xf>
    <xf numFmtId="0" fontId="15" fillId="0" borderId="38" xfId="0" applyFont="1" applyFill="1" applyBorder="1" applyAlignment="1">
      <alignment vertical="center"/>
    </xf>
    <xf numFmtId="0" fontId="15" fillId="0" borderId="40" xfId="0" applyFont="1" applyFill="1" applyBorder="1" applyAlignment="1">
      <alignment vertical="center"/>
    </xf>
    <xf numFmtId="0" fontId="23" fillId="4" borderId="40" xfId="0" applyFont="1" applyFill="1" applyBorder="1" applyAlignment="1">
      <alignment vertical="center"/>
    </xf>
    <xf numFmtId="0" fontId="16" fillId="0" borderId="42" xfId="0" applyFont="1" applyFill="1" applyBorder="1" applyAlignment="1" applyProtection="1">
      <alignment vertical="center"/>
    </xf>
    <xf numFmtId="165" fontId="16" fillId="0" borderId="43" xfId="1" applyNumberFormat="1" applyFont="1" applyBorder="1" applyAlignment="1">
      <alignment horizontal="center" vertical="center"/>
    </xf>
    <xf numFmtId="0" fontId="16" fillId="2" borderId="46" xfId="0" applyFont="1" applyFill="1" applyBorder="1" applyAlignment="1" applyProtection="1">
      <alignment vertical="center"/>
    </xf>
    <xf numFmtId="0" fontId="16" fillId="2" borderId="47" xfId="0" applyFont="1" applyFill="1" applyBorder="1" applyAlignment="1" applyProtection="1">
      <alignment vertical="center"/>
    </xf>
    <xf numFmtId="0" fontId="16" fillId="2" borderId="21" xfId="0" applyFont="1" applyFill="1" applyBorder="1" applyAlignment="1" applyProtection="1">
      <alignment vertical="center"/>
    </xf>
    <xf numFmtId="165" fontId="16" fillId="0" borderId="35" xfId="1" applyNumberFormat="1" applyFont="1" applyBorder="1" applyAlignment="1">
      <alignment horizontal="center" vertical="center"/>
    </xf>
    <xf numFmtId="0" fontId="35" fillId="0" borderId="15" xfId="1" applyNumberFormat="1" applyFont="1" applyFill="1" applyBorder="1" applyAlignment="1">
      <alignment vertical="center"/>
    </xf>
    <xf numFmtId="165" fontId="16" fillId="0" borderId="29" xfId="1" applyNumberFormat="1" applyFont="1" applyBorder="1" applyAlignment="1">
      <alignment horizontal="center" vertical="center"/>
    </xf>
    <xf numFmtId="0" fontId="15" fillId="0" borderId="49" xfId="0" applyFont="1" applyFill="1" applyBorder="1" applyAlignment="1">
      <alignment vertical="center"/>
    </xf>
    <xf numFmtId="167" fontId="15" fillId="0" borderId="50" xfId="1" applyNumberFormat="1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vertical="center"/>
    </xf>
    <xf numFmtId="167" fontId="15" fillId="0" borderId="52" xfId="1" applyNumberFormat="1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vertical="center"/>
    </xf>
    <xf numFmtId="10" fontId="23" fillId="5" borderId="52" xfId="0" applyNumberFormat="1" applyFont="1" applyFill="1" applyBorder="1" applyAlignment="1">
      <alignment horizontal="center" vertical="center"/>
    </xf>
    <xf numFmtId="0" fontId="15" fillId="5" borderId="53" xfId="0" applyFont="1" applyFill="1" applyBorder="1" applyAlignment="1">
      <alignment vertical="center" wrapText="1"/>
    </xf>
    <xf numFmtId="10" fontId="36" fillId="5" borderId="54" xfId="3" applyNumberFormat="1" applyFont="1" applyFill="1" applyBorder="1" applyAlignment="1">
      <alignment horizontal="center" vertical="center"/>
    </xf>
    <xf numFmtId="0" fontId="16" fillId="0" borderId="46" xfId="0" applyFont="1" applyFill="1" applyBorder="1" applyAlignment="1" applyProtection="1">
      <alignment vertical="center"/>
    </xf>
    <xf numFmtId="0" fontId="16" fillId="2" borderId="51" xfId="0" applyFont="1" applyFill="1" applyBorder="1" applyAlignment="1" applyProtection="1">
      <alignment vertical="center"/>
    </xf>
    <xf numFmtId="0" fontId="16" fillId="2" borderId="53" xfId="0" applyFont="1" applyFill="1" applyBorder="1" applyAlignment="1" applyProtection="1">
      <alignment vertical="center"/>
    </xf>
    <xf numFmtId="165" fontId="16" fillId="0" borderId="48" xfId="1" applyNumberFormat="1" applyFont="1" applyBorder="1" applyAlignment="1">
      <alignment horizontal="center" vertical="center"/>
    </xf>
    <xf numFmtId="0" fontId="15" fillId="0" borderId="55" xfId="0" applyFont="1" applyFill="1" applyBorder="1" applyAlignment="1">
      <alignment vertical="center"/>
    </xf>
    <xf numFmtId="167" fontId="15" fillId="0" borderId="56" xfId="1" applyNumberFormat="1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vertical="center"/>
    </xf>
    <xf numFmtId="167" fontId="15" fillId="0" borderId="58" xfId="1" applyNumberFormat="1" applyFont="1" applyFill="1" applyBorder="1" applyAlignment="1">
      <alignment horizontal="center" vertical="center"/>
    </xf>
    <xf numFmtId="0" fontId="15" fillId="5" borderId="57" xfId="0" applyFont="1" applyFill="1" applyBorder="1" applyAlignment="1">
      <alignment vertical="center"/>
    </xf>
    <xf numFmtId="10" fontId="23" fillId="5" borderId="58" xfId="0" applyNumberFormat="1" applyFont="1" applyFill="1" applyBorder="1" applyAlignment="1">
      <alignment horizontal="center" vertical="center"/>
    </xf>
    <xf numFmtId="0" fontId="15" fillId="5" borderId="59" xfId="0" applyFont="1" applyFill="1" applyBorder="1" applyAlignment="1">
      <alignment vertical="center" wrapText="1"/>
    </xf>
    <xf numFmtId="10" fontId="36" fillId="5" borderId="60" xfId="3" applyNumberFormat="1" applyFont="1" applyFill="1" applyBorder="1" applyAlignment="1">
      <alignment horizontal="center" vertical="center"/>
    </xf>
    <xf numFmtId="0" fontId="16" fillId="0" borderId="44" xfId="0" applyFont="1" applyFill="1" applyBorder="1" applyAlignment="1" applyProtection="1">
      <alignment vertical="center"/>
    </xf>
    <xf numFmtId="167" fontId="15" fillId="2" borderId="39" xfId="1" applyNumberFormat="1" applyFont="1" applyFill="1" applyBorder="1" applyAlignment="1">
      <alignment horizontal="center" vertical="center"/>
    </xf>
    <xf numFmtId="165" fontId="16" fillId="0" borderId="61" xfId="1" applyNumberFormat="1" applyFont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167" fontId="16" fillId="2" borderId="43" xfId="1" applyNumberFormat="1" applyFont="1" applyFill="1" applyBorder="1" applyAlignment="1">
      <alignment horizontal="center" vertical="center"/>
    </xf>
    <xf numFmtId="167" fontId="16" fillId="2" borderId="41" xfId="1" applyNumberFormat="1" applyFont="1" applyFill="1" applyBorder="1" applyAlignment="1">
      <alignment horizontal="center" vertical="center"/>
    </xf>
    <xf numFmtId="10" fontId="39" fillId="5" borderId="45" xfId="3" applyNumberFormat="1" applyFont="1" applyFill="1" applyBorder="1" applyAlignment="1">
      <alignment horizontal="center" vertical="center"/>
    </xf>
    <xf numFmtId="3" fontId="18" fillId="4" borderId="26" xfId="0" applyNumberFormat="1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 wrapText="1"/>
    </xf>
    <xf numFmtId="3" fontId="18" fillId="4" borderId="31" xfId="0" applyNumberFormat="1" applyFont="1" applyFill="1" applyBorder="1" applyAlignment="1">
      <alignment horizontal="center" vertical="center" wrapText="1"/>
    </xf>
    <xf numFmtId="0" fontId="18" fillId="4" borderId="32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2" fillId="2" borderId="0" xfId="0" applyFont="1" applyFill="1"/>
    <xf numFmtId="0" fontId="49" fillId="2" borderId="0" xfId="0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0" fontId="16" fillId="0" borderId="11" xfId="0" applyNumberFormat="1" applyFont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0" fontId="16" fillId="0" borderId="11" xfId="1" applyNumberFormat="1" applyFont="1" applyFill="1" applyBorder="1" applyAlignment="1">
      <alignment horizontal="center" vertical="center"/>
    </xf>
    <xf numFmtId="10" fontId="17" fillId="2" borderId="11" xfId="0" applyNumberFormat="1" applyFont="1" applyFill="1" applyBorder="1" applyAlignment="1">
      <alignment horizontal="center" vertical="center"/>
    </xf>
    <xf numFmtId="49" fontId="17" fillId="2" borderId="11" xfId="1" applyNumberFormat="1" applyFont="1" applyFill="1" applyBorder="1" applyAlignment="1">
      <alignment horizontal="center" vertical="center"/>
    </xf>
    <xf numFmtId="10" fontId="15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18" fillId="4" borderId="62" xfId="0" applyFont="1" applyFill="1" applyBorder="1" applyAlignment="1">
      <alignment horizontal="left" vertical="center" indent="1"/>
    </xf>
    <xf numFmtId="0" fontId="18" fillId="4" borderId="6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 indent="1"/>
    </xf>
    <xf numFmtId="10" fontId="16" fillId="0" borderId="6" xfId="0" applyNumberFormat="1" applyFont="1" applyBorder="1" applyAlignment="1">
      <alignment horizontal="center" vertical="center"/>
    </xf>
    <xf numFmtId="10" fontId="15" fillId="0" borderId="6" xfId="0" applyNumberFormat="1" applyFont="1" applyBorder="1" applyAlignment="1">
      <alignment horizontal="center" vertical="center"/>
    </xf>
    <xf numFmtId="10" fontId="16" fillId="0" borderId="63" xfId="0" applyNumberFormat="1" applyFont="1" applyBorder="1" applyAlignment="1">
      <alignment horizontal="center" vertical="center"/>
    </xf>
    <xf numFmtId="10" fontId="15" fillId="0" borderId="63" xfId="0" applyNumberFormat="1" applyFont="1" applyBorder="1" applyAlignment="1">
      <alignment horizontal="center" vertical="center"/>
    </xf>
    <xf numFmtId="0" fontId="15" fillId="5" borderId="64" xfId="0" applyFont="1" applyFill="1" applyBorder="1" applyAlignment="1">
      <alignment horizontal="left" vertical="center" indent="1"/>
    </xf>
    <xf numFmtId="10" fontId="15" fillId="5" borderId="64" xfId="0" applyNumberFormat="1" applyFont="1" applyFill="1" applyBorder="1" applyAlignment="1">
      <alignment horizontal="center" vertical="center"/>
    </xf>
    <xf numFmtId="10" fontId="15" fillId="5" borderId="12" xfId="0" applyNumberFormat="1" applyFont="1" applyFill="1" applyBorder="1" applyAlignment="1">
      <alignment horizontal="center" vertical="center"/>
    </xf>
    <xf numFmtId="10" fontId="11" fillId="2" borderId="0" xfId="0" applyNumberFormat="1" applyFont="1" applyFill="1" applyAlignment="1">
      <alignment vertical="center"/>
    </xf>
    <xf numFmtId="10" fontId="15" fillId="0" borderId="64" xfId="0" applyNumberFormat="1" applyFont="1" applyBorder="1" applyAlignment="1">
      <alignment horizontal="center" vertical="center"/>
    </xf>
    <xf numFmtId="10" fontId="16" fillId="0" borderId="8" xfId="3" applyNumberFormat="1" applyFont="1" applyBorder="1" applyAlignment="1">
      <alignment horizontal="center" vertical="center"/>
    </xf>
    <xf numFmtId="10" fontId="16" fillId="0" borderId="15" xfId="3" applyNumberFormat="1" applyFont="1" applyBorder="1" applyAlignment="1">
      <alignment horizontal="center" vertical="center"/>
    </xf>
    <xf numFmtId="10" fontId="16" fillId="0" borderId="13" xfId="3" applyNumberFormat="1" applyFont="1" applyFill="1" applyBorder="1" applyAlignment="1">
      <alignment horizontal="center" vertical="center"/>
    </xf>
    <xf numFmtId="166" fontId="16" fillId="0" borderId="65" xfId="3" applyNumberFormat="1" applyFont="1" applyBorder="1" applyAlignment="1">
      <alignment horizontal="center" vertical="center"/>
    </xf>
    <xf numFmtId="10" fontId="16" fillId="0" borderId="11" xfId="3" applyNumberFormat="1" applyFont="1" applyFill="1" applyBorder="1" applyAlignment="1">
      <alignment horizontal="center" vertical="center"/>
    </xf>
    <xf numFmtId="10" fontId="16" fillId="0" borderId="15" xfId="3" applyNumberFormat="1" applyFont="1" applyFill="1" applyBorder="1" applyAlignment="1">
      <alignment horizontal="center" vertical="center"/>
    </xf>
    <xf numFmtId="10" fontId="16" fillId="0" borderId="48" xfId="3" applyNumberFormat="1" applyFont="1" applyBorder="1" applyAlignment="1">
      <alignment horizontal="center" vertical="center"/>
    </xf>
    <xf numFmtId="2" fontId="18" fillId="4" borderId="15" xfId="0" applyNumberFormat="1" applyFon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10" fontId="0" fillId="0" borderId="14" xfId="0" applyNumberFormat="1" applyFill="1" applyBorder="1" applyAlignment="1">
      <alignment horizontal="center" vertical="center"/>
    </xf>
    <xf numFmtId="2" fontId="9" fillId="0" borderId="10" xfId="3" applyNumberFormat="1" applyFont="1" applyBorder="1" applyAlignment="1">
      <alignment horizontal="center"/>
    </xf>
    <xf numFmtId="10" fontId="44" fillId="6" borderId="66" xfId="1" applyNumberFormat="1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3" fontId="18" fillId="4" borderId="24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9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46" fillId="7" borderId="0" xfId="0" applyFont="1" applyFill="1" applyAlignment="1">
      <alignment horizontal="right" vertical="center" indent="1"/>
    </xf>
    <xf numFmtId="0" fontId="16" fillId="0" borderId="1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1" xfId="0" applyBorder="1"/>
    <xf numFmtId="0" fontId="0" fillId="0" borderId="14" xfId="0" applyBorder="1"/>
    <xf numFmtId="3" fontId="0" fillId="0" borderId="27" xfId="0" applyNumberFormat="1" applyBorder="1" applyAlignment="1">
      <alignment horizontal="center"/>
    </xf>
    <xf numFmtId="3" fontId="0" fillId="0" borderId="67" xfId="0" applyNumberFormat="1" applyBorder="1" applyAlignment="1">
      <alignment horizontal="center"/>
    </xf>
    <xf numFmtId="0" fontId="5" fillId="0" borderId="11" xfId="0" applyFont="1" applyBorder="1"/>
    <xf numFmtId="0" fontId="53" fillId="0" borderId="6" xfId="0" applyFont="1" applyBorder="1" applyAlignment="1">
      <alignment horizontal="left" vertical="center" indent="1"/>
    </xf>
    <xf numFmtId="0" fontId="54" fillId="0" borderId="6" xfId="0" applyFont="1" applyBorder="1"/>
    <xf numFmtId="1" fontId="16" fillId="0" borderId="6" xfId="0" applyNumberFormat="1" applyFont="1" applyBorder="1" applyAlignment="1">
      <alignment horizontal="center" vertical="center"/>
    </xf>
    <xf numFmtId="3" fontId="16" fillId="0" borderId="68" xfId="0" applyNumberFormat="1" applyFont="1" applyBorder="1" applyAlignment="1">
      <alignment horizontal="center" vertical="center" wrapText="1"/>
    </xf>
    <xf numFmtId="0" fontId="53" fillId="0" borderId="69" xfId="0" applyFont="1" applyBorder="1" applyAlignment="1">
      <alignment horizontal="left" vertical="center" indent="1"/>
    </xf>
    <xf numFmtId="0" fontId="54" fillId="0" borderId="69" xfId="0" applyFont="1" applyBorder="1"/>
    <xf numFmtId="1" fontId="16" fillId="0" borderId="69" xfId="0" applyNumberFormat="1" applyFont="1" applyBorder="1" applyAlignment="1">
      <alignment horizontal="center" vertical="center"/>
    </xf>
    <xf numFmtId="3" fontId="16" fillId="0" borderId="70" xfId="0" applyNumberFormat="1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71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9" fillId="0" borderId="10" xfId="3" applyNumberFormat="1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2" fontId="0" fillId="0" borderId="72" xfId="0" applyNumberFormat="1" applyFill="1" applyBorder="1" applyAlignment="1">
      <alignment horizontal="center"/>
    </xf>
    <xf numFmtId="2" fontId="9" fillId="0" borderId="22" xfId="3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6" fillId="7" borderId="0" xfId="0" applyFont="1" applyFill="1" applyAlignment="1">
      <alignment horizontal="left" vertical="center" indent="1"/>
    </xf>
    <xf numFmtId="10" fontId="46" fillId="7" borderId="0" xfId="0" applyNumberFormat="1" applyFont="1" applyFill="1" applyAlignment="1">
      <alignment horizontal="left" vertical="center" indent="1"/>
    </xf>
    <xf numFmtId="0" fontId="46" fillId="9" borderId="0" xfId="0" applyFont="1" applyFill="1" applyAlignment="1">
      <alignment horizontal="left" vertical="center" indent="1"/>
    </xf>
    <xf numFmtId="10" fontId="46" fillId="9" borderId="0" xfId="0" applyNumberFormat="1" applyFont="1" applyFill="1" applyAlignment="1">
      <alignment horizontal="left" vertical="center" indent="1"/>
    </xf>
    <xf numFmtId="17" fontId="23" fillId="4" borderId="35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35" fillId="0" borderId="73" xfId="0" applyFont="1" applyFill="1" applyBorder="1" applyAlignment="1">
      <alignment vertical="center"/>
    </xf>
    <xf numFmtId="0" fontId="35" fillId="0" borderId="71" xfId="0" applyFont="1" applyBorder="1" applyAlignment="1">
      <alignment horizontal="center" vertical="center"/>
    </xf>
    <xf numFmtId="0" fontId="35" fillId="0" borderId="71" xfId="0" applyFont="1" applyBorder="1" applyAlignment="1">
      <alignment horizontal="center" vertical="center" wrapText="1"/>
    </xf>
    <xf numFmtId="0" fontId="35" fillId="0" borderId="71" xfId="1" applyNumberFormat="1" applyFont="1" applyFill="1" applyBorder="1" applyAlignment="1">
      <alignment horizontal="center" vertical="center"/>
    </xf>
    <xf numFmtId="10" fontId="35" fillId="0" borderId="71" xfId="0" applyNumberFormat="1" applyFont="1" applyFill="1" applyBorder="1" applyAlignment="1">
      <alignment horizontal="center" vertical="center"/>
    </xf>
    <xf numFmtId="10" fontId="35" fillId="0" borderId="71" xfId="1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35" fillId="0" borderId="71" xfId="0" applyFont="1" applyFill="1" applyBorder="1" applyAlignment="1">
      <alignment horizontal="center" vertical="center"/>
    </xf>
    <xf numFmtId="0" fontId="35" fillId="0" borderId="71" xfId="0" applyFont="1" applyFill="1" applyBorder="1" applyAlignment="1">
      <alignment horizontal="center" vertical="center" wrapText="1"/>
    </xf>
    <xf numFmtId="10" fontId="0" fillId="0" borderId="71" xfId="0" applyNumberFormat="1" applyFill="1" applyBorder="1" applyAlignment="1">
      <alignment horizontal="center"/>
    </xf>
    <xf numFmtId="0" fontId="35" fillId="0" borderId="71" xfId="1" applyNumberFormat="1" applyFont="1" applyFill="1" applyBorder="1" applyAlignment="1">
      <alignment horizontal="center" vertical="center" wrapText="1"/>
    </xf>
    <xf numFmtId="10" fontId="0" fillId="10" borderId="11" xfId="0" applyNumberFormat="1" applyFill="1" applyBorder="1" applyAlignment="1">
      <alignment horizontal="center" vertical="center"/>
    </xf>
    <xf numFmtId="10" fontId="0" fillId="10" borderId="14" xfId="0" applyNumberForma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/>
    </xf>
    <xf numFmtId="0" fontId="47" fillId="2" borderId="0" xfId="0" applyFont="1" applyFill="1" applyAlignment="1">
      <alignment horizontal="center" vertical="center"/>
    </xf>
  </cellXfs>
  <cellStyles count="6">
    <cellStyle name="Hipervínculo" xfId="2" builtinId="8"/>
    <cellStyle name="Millares" xfId="1" builtinId="3"/>
    <cellStyle name="Millares 2" xfId="4" xr:uid="{00000000-0005-0000-0000-000002000000}"/>
    <cellStyle name="Millares 3" xfId="5" xr:uid="{EE3D4CC4-B61E-47C6-BF77-F976EBF2D56F}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9F9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es-C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Porcentaje Música chilena en las radios</a:t>
            </a:r>
          </a:p>
        </c:rich>
      </c:tx>
      <c:layout>
        <c:manualLayout>
          <c:xMode val="edge"/>
          <c:yMode val="edge"/>
          <c:x val="0.36158889141086237"/>
          <c:y val="1.17817000525767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243846139656204E-2"/>
          <c:y val="5.5267698567420143E-2"/>
          <c:w val="0.84600883814913996"/>
          <c:h val="0.85311404877660502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>
              <a:solidFill>
                <a:srgbClr val="00B050">
                  <a:alpha val="94000"/>
                </a:srgbClr>
              </a:solidFill>
            </a:ln>
          </c:spPr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(Resumen)'!$C$34:$C$45</c:f>
              <c:numCache>
                <c:formatCode>0.00%</c:formatCode>
                <c:ptCount val="12"/>
                <c:pt idx="0">
                  <c:v>0.1017</c:v>
                </c:pt>
                <c:pt idx="1">
                  <c:v>9.8500000000000004E-2</c:v>
                </c:pt>
                <c:pt idx="2">
                  <c:v>0.1048</c:v>
                </c:pt>
                <c:pt idx="3">
                  <c:v>0.1028</c:v>
                </c:pt>
                <c:pt idx="4">
                  <c:v>0.109</c:v>
                </c:pt>
                <c:pt idx="5">
                  <c:v>0.16139999999999999</c:v>
                </c:pt>
                <c:pt idx="6">
                  <c:v>0.17499999999999999</c:v>
                </c:pt>
                <c:pt idx="7">
                  <c:v>0.17549999999999999</c:v>
                </c:pt>
                <c:pt idx="8">
                  <c:v>0.2361</c:v>
                </c:pt>
                <c:pt idx="9">
                  <c:v>0.16869999999999999</c:v>
                </c:pt>
                <c:pt idx="10">
                  <c:v>0.15609999999999999</c:v>
                </c:pt>
                <c:pt idx="11">
                  <c:v>0.16550000000000001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F7A-AE14-727F49F9B3CD}"/>
            </c:ext>
          </c:extLst>
        </c:ser>
        <c:ser>
          <c:idx val="1"/>
          <c:order val="1"/>
          <c:tx>
            <c:v>2013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(Resumen)'!$D$34:$D$45</c:f>
              <c:numCache>
                <c:formatCode>0.00%</c:formatCode>
                <c:ptCount val="12"/>
                <c:pt idx="0">
                  <c:v>0.17223862716869306</c:v>
                </c:pt>
                <c:pt idx="1">
                  <c:v>0.17720094574603937</c:v>
                </c:pt>
                <c:pt idx="2">
                  <c:v>0.17382069031242384</c:v>
                </c:pt>
                <c:pt idx="3">
                  <c:v>0.16581869425959939</c:v>
                </c:pt>
                <c:pt idx="4">
                  <c:v>0.15861667319294101</c:v>
                </c:pt>
                <c:pt idx="5">
                  <c:v>0.15781712186413929</c:v>
                </c:pt>
                <c:pt idx="6">
                  <c:v>0.15892991438395529</c:v>
                </c:pt>
                <c:pt idx="7">
                  <c:v>0.16251359563769027</c:v>
                </c:pt>
                <c:pt idx="8">
                  <c:v>0.22016822375879577</c:v>
                </c:pt>
                <c:pt idx="9">
                  <c:v>0.16750000000000001</c:v>
                </c:pt>
                <c:pt idx="10">
                  <c:v>0.16161095236524675</c:v>
                </c:pt>
                <c:pt idx="11">
                  <c:v>0.16309394841943378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2-4F7A-AE14-727F49F9B3CD}"/>
            </c:ext>
          </c:extLst>
        </c:ser>
        <c:ser>
          <c:idx val="2"/>
          <c:order val="2"/>
          <c:tx>
            <c:v>2014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(Resumen)'!$E$34:$E$45</c:f>
              <c:numCache>
                <c:formatCode>0.00%</c:formatCode>
                <c:ptCount val="12"/>
                <c:pt idx="0">
                  <c:v>0.17130000000000001</c:v>
                </c:pt>
                <c:pt idx="1">
                  <c:v>0.16739999999999999</c:v>
                </c:pt>
                <c:pt idx="2">
                  <c:v>0.1694</c:v>
                </c:pt>
                <c:pt idx="3">
                  <c:v>0.16950000000000001</c:v>
                </c:pt>
                <c:pt idx="4">
                  <c:v>0.16739999999999999</c:v>
                </c:pt>
                <c:pt idx="5">
                  <c:v>0.1651</c:v>
                </c:pt>
                <c:pt idx="6">
                  <c:v>0.16270000000000001</c:v>
                </c:pt>
                <c:pt idx="7">
                  <c:v>0.16639999999999999</c:v>
                </c:pt>
                <c:pt idx="8">
                  <c:v>0.2261</c:v>
                </c:pt>
                <c:pt idx="9">
                  <c:v>0.1641</c:v>
                </c:pt>
                <c:pt idx="10">
                  <c:v>0.16520000000000001</c:v>
                </c:pt>
                <c:pt idx="11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2-4F7A-AE14-727F49F9B3CD}"/>
            </c:ext>
          </c:extLst>
        </c:ser>
        <c:ser>
          <c:idx val="3"/>
          <c:order val="3"/>
          <c:tx>
            <c:v>2015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(Resumen)'!$F$34:$F$45</c:f>
              <c:numCache>
                <c:formatCode>0.00%</c:formatCode>
                <c:ptCount val="12"/>
                <c:pt idx="0">
                  <c:v>0.16689999999999999</c:v>
                </c:pt>
                <c:pt idx="1">
                  <c:v>0.16589999999999999</c:v>
                </c:pt>
                <c:pt idx="2">
                  <c:v>0.16689999999999999</c:v>
                </c:pt>
                <c:pt idx="3">
                  <c:v>0.17430000000000001</c:v>
                </c:pt>
                <c:pt idx="4">
                  <c:v>0.2014</c:v>
                </c:pt>
                <c:pt idx="5">
                  <c:v>0.21029999999999999</c:v>
                </c:pt>
                <c:pt idx="6">
                  <c:v>0.20910000000000001</c:v>
                </c:pt>
                <c:pt idx="7">
                  <c:v>0.30009999999999998</c:v>
                </c:pt>
                <c:pt idx="8">
                  <c:v>0.3448</c:v>
                </c:pt>
                <c:pt idx="9">
                  <c:v>0.31459999999999999</c:v>
                </c:pt>
                <c:pt idx="10">
                  <c:v>0.31419999999999998</c:v>
                </c:pt>
                <c:pt idx="11">
                  <c:v>0.31709999999999999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2-4F7A-AE14-727F49F9B3CD}"/>
            </c:ext>
          </c:extLst>
        </c:ser>
        <c:ser>
          <c:idx val="4"/>
          <c:order val="4"/>
          <c:tx>
            <c:v>2016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(Resumen)'!$G$34:$G$45</c:f>
              <c:numCache>
                <c:formatCode>0.00%</c:formatCode>
                <c:ptCount val="12"/>
                <c:pt idx="0">
                  <c:v>0.32700000000000001</c:v>
                </c:pt>
                <c:pt idx="1">
                  <c:v>0.31240000000000001</c:v>
                </c:pt>
                <c:pt idx="2">
                  <c:v>0.2979</c:v>
                </c:pt>
                <c:pt idx="3">
                  <c:v>0.30199999999999999</c:v>
                </c:pt>
                <c:pt idx="4">
                  <c:v>0.30099999999999999</c:v>
                </c:pt>
                <c:pt idx="5">
                  <c:v>0.29859999999999998</c:v>
                </c:pt>
                <c:pt idx="6">
                  <c:v>0.30399999999999999</c:v>
                </c:pt>
                <c:pt idx="7">
                  <c:v>0.31009999999999999</c:v>
                </c:pt>
                <c:pt idx="8">
                  <c:v>0.34970000000000001</c:v>
                </c:pt>
                <c:pt idx="9">
                  <c:v>0.3327</c:v>
                </c:pt>
                <c:pt idx="10">
                  <c:v>0.32069999999999999</c:v>
                </c:pt>
                <c:pt idx="11">
                  <c:v>0.32250000000000001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2-4F7A-AE14-727F49F9B3CD}"/>
            </c:ext>
          </c:extLst>
        </c:ser>
        <c:ser>
          <c:idx val="5"/>
          <c:order val="5"/>
          <c:tx>
            <c:v>2017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(Resumen)'!$H$34:$H$45</c:f>
              <c:numCache>
                <c:formatCode>0.00%</c:formatCode>
                <c:ptCount val="12"/>
                <c:pt idx="0">
                  <c:v>0.31950000000000001</c:v>
                </c:pt>
                <c:pt idx="1">
                  <c:v>0.31</c:v>
                </c:pt>
                <c:pt idx="2">
                  <c:v>0.30909999999999999</c:v>
                </c:pt>
                <c:pt idx="3">
                  <c:v>0.30630000000000002</c:v>
                </c:pt>
                <c:pt idx="4">
                  <c:v>0.30609999999999998</c:v>
                </c:pt>
                <c:pt idx="5">
                  <c:v>0.30980000000000002</c:v>
                </c:pt>
                <c:pt idx="6">
                  <c:v>0.3075</c:v>
                </c:pt>
                <c:pt idx="7">
                  <c:v>0.31180000000000002</c:v>
                </c:pt>
                <c:pt idx="8">
                  <c:v>0.35020000000000001</c:v>
                </c:pt>
                <c:pt idx="9">
                  <c:v>0.308</c:v>
                </c:pt>
                <c:pt idx="10">
                  <c:v>0.308</c:v>
                </c:pt>
                <c:pt idx="11">
                  <c:v>0.31259999999999999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2-4F7A-AE14-727F49F9B3CD}"/>
            </c:ext>
          </c:extLst>
        </c:ser>
        <c:ser>
          <c:idx val="6"/>
          <c:order val="6"/>
          <c:tx>
            <c:v>2018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(Resumen)'!$I$34:$I$45</c:f>
              <c:numCache>
                <c:formatCode>0.00%</c:formatCode>
                <c:ptCount val="12"/>
                <c:pt idx="0">
                  <c:v>0.31569999999999998</c:v>
                </c:pt>
                <c:pt idx="1">
                  <c:v>0.31219999999999998</c:v>
                </c:pt>
                <c:pt idx="2">
                  <c:v>0.309</c:v>
                </c:pt>
                <c:pt idx="3">
                  <c:v>0.30709999999999998</c:v>
                </c:pt>
                <c:pt idx="4">
                  <c:v>0.30559999999999998</c:v>
                </c:pt>
                <c:pt idx="5">
                  <c:v>0.3095</c:v>
                </c:pt>
                <c:pt idx="6">
                  <c:v>0.316</c:v>
                </c:pt>
                <c:pt idx="7">
                  <c:v>0.31890000000000002</c:v>
                </c:pt>
                <c:pt idx="8">
                  <c:v>0.3725</c:v>
                </c:pt>
                <c:pt idx="9">
                  <c:v>0.33110000000000001</c:v>
                </c:pt>
                <c:pt idx="10">
                  <c:v>0.33250000000000002</c:v>
                </c:pt>
                <c:pt idx="11">
                  <c:v>0.3377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62-4F7A-AE14-727F49F9B3CD}"/>
            </c:ext>
          </c:extLst>
        </c:ser>
        <c:ser>
          <c:idx val="7"/>
          <c:order val="7"/>
          <c:tx>
            <c:v>2019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(Resumen)'!$J$34:$J$45</c:f>
              <c:numCache>
                <c:formatCode>0.00%</c:formatCode>
                <c:ptCount val="12"/>
                <c:pt idx="0">
                  <c:v>0.3075</c:v>
                </c:pt>
                <c:pt idx="1">
                  <c:v>0.3322</c:v>
                </c:pt>
                <c:pt idx="2">
                  <c:v>0.3271</c:v>
                </c:pt>
                <c:pt idx="3">
                  <c:v>0.33539999999999998</c:v>
                </c:pt>
                <c:pt idx="4">
                  <c:v>0.34150000000000003</c:v>
                </c:pt>
                <c:pt idx="5">
                  <c:v>0.34360000000000002</c:v>
                </c:pt>
                <c:pt idx="6">
                  <c:v>0.35020000000000001</c:v>
                </c:pt>
                <c:pt idx="7">
                  <c:v>0.34839999999999999</c:v>
                </c:pt>
                <c:pt idx="8">
                  <c:v>0.39550000000000002</c:v>
                </c:pt>
                <c:pt idx="9">
                  <c:v>0.34289999999999998</c:v>
                </c:pt>
                <c:pt idx="10">
                  <c:v>0.34489999999999998</c:v>
                </c:pt>
                <c:pt idx="11">
                  <c:v>0.34970000000000001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2-4F7A-AE14-727F49F9B3CD}"/>
            </c:ext>
          </c:extLst>
        </c:ser>
        <c:ser>
          <c:idx val="8"/>
          <c:order val="8"/>
          <c:tx>
            <c:v>2020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(Resumen)'!$K$34:$K$45</c:f>
              <c:numCache>
                <c:formatCode>0.00%</c:formatCode>
                <c:ptCount val="12"/>
                <c:pt idx="0">
                  <c:v>0.34470000000000001</c:v>
                </c:pt>
                <c:pt idx="1">
                  <c:v>0.34470000000000001</c:v>
                </c:pt>
                <c:pt idx="2">
                  <c:v>0.33879999999999999</c:v>
                </c:pt>
                <c:pt idx="3">
                  <c:v>0.33410000000000001</c:v>
                </c:pt>
                <c:pt idx="4">
                  <c:v>0.33779999999999999</c:v>
                </c:pt>
                <c:pt idx="5">
                  <c:v>0.32829999999999998</c:v>
                </c:pt>
                <c:pt idx="6">
                  <c:v>0.32869999999999999</c:v>
                </c:pt>
                <c:pt idx="7">
                  <c:v>0.33100000000000002</c:v>
                </c:pt>
                <c:pt idx="8">
                  <c:v>0.36969999999999997</c:v>
                </c:pt>
                <c:pt idx="9">
                  <c:v>0.3372</c:v>
                </c:pt>
                <c:pt idx="10">
                  <c:v>0.33329999999999999</c:v>
                </c:pt>
                <c:pt idx="11">
                  <c:v>0.34150000000000003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62-4F7A-AE14-727F49F9B3CD}"/>
            </c:ext>
          </c:extLst>
        </c:ser>
        <c:ser>
          <c:idx val="9"/>
          <c:order val="9"/>
          <c:tx>
            <c:v>2021</c:v>
          </c:tx>
          <c:marker>
            <c:symbol val="none"/>
          </c:marker>
          <c:cat>
            <c:strRef>
              <c:f>'% Música Chilena (Resumen)'!$B$34:$B$45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'% Música Chilena (Resumen)'!$L$34:$L$45</c:f>
              <c:numCache>
                <c:formatCode>0.00%</c:formatCode>
                <c:ptCount val="12"/>
                <c:pt idx="0">
                  <c:v>0.33939999999999998</c:v>
                </c:pt>
                <c:pt idx="1">
                  <c:v>0.3377</c:v>
                </c:pt>
                <c:pt idx="2">
                  <c:v>0.33550000000000002</c:v>
                </c:pt>
                <c:pt idx="3">
                  <c:v>0.33939999999999998</c:v>
                </c:pt>
                <c:pt idx="4">
                  <c:v>0.34499999999999997</c:v>
                </c:pt>
                <c:pt idx="5">
                  <c:v>0.34160000000000001</c:v>
                </c:pt>
                <c:pt idx="6">
                  <c:v>0.33960000000000001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62-4F7A-AE14-727F49F9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113536"/>
        <c:axId val="2121525776"/>
      </c:lineChart>
      <c:catAx>
        <c:axId val="21231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L"/>
          </a:p>
        </c:txPr>
        <c:crossAx val="2121525776"/>
        <c:crosses val="autoZero"/>
        <c:auto val="1"/>
        <c:lblAlgn val="ctr"/>
        <c:lblOffset val="100"/>
        <c:noMultiLvlLbl val="0"/>
      </c:catAx>
      <c:valAx>
        <c:axId val="2121525776"/>
        <c:scaling>
          <c:orientation val="minMax"/>
          <c:max val="0.5"/>
          <c:min val="0.08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L"/>
          </a:p>
        </c:txPr>
        <c:crossAx val="2123113536"/>
        <c:crosses val="autoZero"/>
        <c:crossBetween val="between"/>
      </c:valAx>
    </c:plotArea>
    <c:legend>
      <c:legendPos val="r"/>
      <c:legendEntry>
        <c:idx val="9"/>
        <c:txPr>
          <a:bodyPr/>
          <a:lstStyle/>
          <a:p>
            <a:pPr>
              <a:defRPr baseline="0"/>
            </a:pPr>
            <a:endParaRPr lang="es-CL"/>
          </a:p>
        </c:txPr>
      </c:legendEntry>
      <c:layout>
        <c:manualLayout>
          <c:xMode val="edge"/>
          <c:yMode val="edge"/>
          <c:x val="0.89756215192561795"/>
          <c:y val="0.191430570614738"/>
          <c:w val="5.1214811452183519E-2"/>
          <c:h val="0.66044840164993301"/>
        </c:manualLayout>
      </c:layout>
      <c:overlay val="0"/>
      <c:txPr>
        <a:bodyPr/>
        <a:lstStyle/>
        <a:p>
          <a:pPr>
            <a:defRPr baseline="0"/>
          </a:pPr>
          <a:endParaRPr lang="es-CL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000" b="1">
                <a:solidFill>
                  <a:schemeClr val="tx1">
                    <a:lumMod val="50000"/>
                    <a:lumOff val="50000"/>
                  </a:schemeClr>
                </a:solidFill>
              </a:rPr>
              <a:t>Porcentaje música chilena en radios</a:t>
            </a:r>
          </a:p>
        </c:rich>
      </c:tx>
      <c:layout>
        <c:manualLayout>
          <c:xMode val="edge"/>
          <c:yMode val="edge"/>
          <c:x val="0.35046825764148098"/>
          <c:y val="1.56524289817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7730906261775"/>
          <c:y val="0.15219400624818299"/>
          <c:w val="0.81557289528172805"/>
          <c:h val="0.65332676095625908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 Música Chilena (Resumen)'!$B$12:$B$29</c:f>
              <c:strCache>
                <c:ptCount val="18"/>
                <c:pt idx="0">
                  <c:v>1° Sem 2013</c:v>
                </c:pt>
                <c:pt idx="1">
                  <c:v>2° Sem 2013</c:v>
                </c:pt>
                <c:pt idx="2">
                  <c:v>1° Sem 2014</c:v>
                </c:pt>
                <c:pt idx="3">
                  <c:v>2° Sem 2014</c:v>
                </c:pt>
                <c:pt idx="4">
                  <c:v>1° Sem 2015</c:v>
                </c:pt>
                <c:pt idx="5">
                  <c:v>2° Sem 2015</c:v>
                </c:pt>
                <c:pt idx="6">
                  <c:v>1° Sem 2016</c:v>
                </c:pt>
                <c:pt idx="7">
                  <c:v>2° Sem 2016</c:v>
                </c:pt>
                <c:pt idx="8">
                  <c:v>1° Sem 2017</c:v>
                </c:pt>
                <c:pt idx="9">
                  <c:v>2° Sem 2017</c:v>
                </c:pt>
                <c:pt idx="10">
                  <c:v>1° Sem 2018</c:v>
                </c:pt>
                <c:pt idx="11">
                  <c:v>2° Sem 2018</c:v>
                </c:pt>
                <c:pt idx="12">
                  <c:v>1° Sem 2019</c:v>
                </c:pt>
                <c:pt idx="13">
                  <c:v>2° Sem 2019</c:v>
                </c:pt>
                <c:pt idx="14">
                  <c:v>1° Sem 2020</c:v>
                </c:pt>
                <c:pt idx="15">
                  <c:v>2° Sem 2020</c:v>
                </c:pt>
                <c:pt idx="16">
                  <c:v>1° Sem 2021</c:v>
                </c:pt>
                <c:pt idx="17">
                  <c:v>2° Sem 2021</c:v>
                </c:pt>
              </c:strCache>
            </c:strRef>
          </c:cat>
          <c:val>
            <c:numRef>
              <c:f>'% Música Chilena (Resumen)'!$C$11:$C$29</c:f>
              <c:numCache>
                <c:formatCode>0.00%</c:formatCode>
                <c:ptCount val="19"/>
                <c:pt idx="0">
                  <c:v>0.17979999999999999</c:v>
                </c:pt>
                <c:pt idx="1">
                  <c:v>0.1696</c:v>
                </c:pt>
                <c:pt idx="2">
                  <c:v>0.1749</c:v>
                </c:pt>
                <c:pt idx="3">
                  <c:v>0.16830000000000001</c:v>
                </c:pt>
                <c:pt idx="4">
                  <c:v>0.17480000000000001</c:v>
                </c:pt>
                <c:pt idx="5">
                  <c:v>0.17879999999999999</c:v>
                </c:pt>
                <c:pt idx="6">
                  <c:v>0.23300000000000001</c:v>
                </c:pt>
                <c:pt idx="7">
                  <c:v>0.22059999999999999</c:v>
                </c:pt>
                <c:pt idx="8">
                  <c:v>0.2482</c:v>
                </c:pt>
                <c:pt idx="9">
                  <c:v>0.2278</c:v>
                </c:pt>
                <c:pt idx="10">
                  <c:v>0.23449999999999999</c:v>
                </c:pt>
                <c:pt idx="11">
                  <c:v>0.30984999999999996</c:v>
                </c:pt>
                <c:pt idx="12">
                  <c:v>0.33478333333333338</c:v>
                </c:pt>
                <c:pt idx="13">
                  <c:v>0.33121666666666666</c:v>
                </c:pt>
                <c:pt idx="14">
                  <c:v>0.35526666666666668</c:v>
                </c:pt>
                <c:pt idx="15">
                  <c:v>0.33915000000000001</c:v>
                </c:pt>
                <c:pt idx="16">
                  <c:v>0.34023333333333333</c:v>
                </c:pt>
                <c:pt idx="17">
                  <c:v>0.33976666666666661</c:v>
                </c:pt>
                <c:pt idx="18">
                  <c:v>0.33960000000000001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7-482C-A898-67CBDFF06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3577744"/>
        <c:axId val="2123725264"/>
      </c:lineChart>
      <c:catAx>
        <c:axId val="212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725264"/>
        <c:crosses val="autoZero"/>
        <c:auto val="1"/>
        <c:lblAlgn val="ctr"/>
        <c:lblOffset val="100"/>
        <c:noMultiLvlLbl val="0"/>
      </c:catAx>
      <c:valAx>
        <c:axId val="21237252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577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417285</xdr:colOff>
      <xdr:row>0</xdr:row>
      <xdr:rowOff>317499</xdr:rowOff>
    </xdr:from>
    <xdr:to>
      <xdr:col>12</xdr:col>
      <xdr:colOff>1257589</xdr:colOff>
      <xdr:row>1</xdr:row>
      <xdr:rowOff>163283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679A0D9-86C7-4AEF-AC0B-CEF7CEB82D61}"/>
            </a:ext>
          </a:extLst>
        </xdr:cNvPr>
        <xdr:cNvGrpSpPr/>
      </xdr:nvGrpSpPr>
      <xdr:grpSpPr>
        <a:xfrm>
          <a:off x="9292344" y="317499"/>
          <a:ext cx="2767716" cy="731049"/>
          <a:chOff x="8507393" y="9525"/>
          <a:chExt cx="1271744" cy="409575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9A0C65B8-C4B1-49C2-AAB1-2292A624F0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5" name="Imagen 4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CB5CF44A-E92F-4FE9-9287-C4DE625C699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195352</xdr:colOff>
      <xdr:row>48</xdr:row>
      <xdr:rowOff>125802</xdr:rowOff>
    </xdr:from>
    <xdr:to>
      <xdr:col>13</xdr:col>
      <xdr:colOff>17971</xdr:colOff>
      <xdr:row>79</xdr:row>
      <xdr:rowOff>36286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ED005D-E5C7-48DE-ADA9-9D6591E09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251604</xdr:colOff>
      <xdr:row>9</xdr:row>
      <xdr:rowOff>1038</xdr:rowOff>
    </xdr:from>
    <xdr:to>
      <xdr:col>12</xdr:col>
      <xdr:colOff>1315357</xdr:colOff>
      <xdr:row>24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B41274-B92E-4A11-90BD-5800EF757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80</xdr:row>
      <xdr:rowOff>85065</xdr:rowOff>
    </xdr:from>
    <xdr:to>
      <xdr:col>14</xdr:col>
      <xdr:colOff>86673</xdr:colOff>
      <xdr:row>82</xdr:row>
      <xdr:rowOff>54428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D573A50-8CF0-4693-B92B-68AC77E7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474994"/>
          <a:ext cx="12977173" cy="332220"/>
        </a:xfrm>
        <a:prstGeom prst="rect">
          <a:avLst/>
        </a:prstGeom>
      </xdr:spPr>
    </xdr:pic>
    <xdr:clientData/>
  </xdr:twoCellAnchor>
  <xdr:twoCellAnchor editAs="oneCell">
    <xdr:from>
      <xdr:col>0</xdr:col>
      <xdr:colOff>98844</xdr:colOff>
      <xdr:row>0</xdr:row>
      <xdr:rowOff>71887</xdr:rowOff>
    </xdr:from>
    <xdr:to>
      <xdr:col>3</xdr:col>
      <xdr:colOff>444500</xdr:colOff>
      <xdr:row>2</xdr:row>
      <xdr:rowOff>5212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D92F374-FEDF-4B72-AB79-D8FD68C70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844" y="71887"/>
          <a:ext cx="2568156" cy="1375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1349485</xdr:colOff>
      <xdr:row>3</xdr:row>
      <xdr:rowOff>148446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BD47E50-F8B0-4B7E-8D72-E3516201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050"/>
          <a:ext cx="1349485" cy="700896"/>
        </a:xfrm>
        <a:prstGeom prst="rect">
          <a:avLst/>
        </a:prstGeom>
      </xdr:spPr>
    </xdr:pic>
    <xdr:clientData/>
  </xdr:twoCellAnchor>
  <xdr:twoCellAnchor>
    <xdr:from>
      <xdr:col>4</xdr:col>
      <xdr:colOff>227692</xdr:colOff>
      <xdr:row>0</xdr:row>
      <xdr:rowOff>151493</xdr:rowOff>
    </xdr:from>
    <xdr:to>
      <xdr:col>4</xdr:col>
      <xdr:colOff>1832502</xdr:colOff>
      <xdr:row>3</xdr:row>
      <xdr:rowOff>103869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F24B1FAD-B08A-4018-83C4-6C6862D94FC7}"/>
            </a:ext>
          </a:extLst>
        </xdr:cNvPr>
        <xdr:cNvGrpSpPr/>
      </xdr:nvGrpSpPr>
      <xdr:grpSpPr>
        <a:xfrm>
          <a:off x="7657192" y="151493"/>
          <a:ext cx="1604810" cy="523876"/>
          <a:chOff x="8507393" y="9525"/>
          <a:chExt cx="1271744" cy="409575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FA0492E0-FC5E-4238-B1D3-E2564E271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16" name="Imagen 15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9AC29A26-4CCB-4791-8C49-CDD16B5E5D0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1</xdr:col>
      <xdr:colOff>1349485</xdr:colOff>
      <xdr:row>3</xdr:row>
      <xdr:rowOff>167496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66675"/>
          <a:ext cx="1349485" cy="700896"/>
        </a:xfrm>
        <a:prstGeom prst="rect">
          <a:avLst/>
        </a:prstGeom>
      </xdr:spPr>
    </xdr:pic>
    <xdr:clientData/>
  </xdr:twoCellAnchor>
  <xdr:twoCellAnchor>
    <xdr:from>
      <xdr:col>10</xdr:col>
      <xdr:colOff>641802</xdr:colOff>
      <xdr:row>0</xdr:row>
      <xdr:rowOff>165553</xdr:rowOff>
    </xdr:from>
    <xdr:to>
      <xdr:col>11</xdr:col>
      <xdr:colOff>1026915</xdr:colOff>
      <xdr:row>3</xdr:row>
      <xdr:rowOff>61232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0032331" y="165553"/>
          <a:ext cx="1617760" cy="500797"/>
          <a:chOff x="8507393" y="9525"/>
          <a:chExt cx="1271744" cy="409575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31" name="Imagen 30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1</xdr:col>
      <xdr:colOff>1359010</xdr:colOff>
      <xdr:row>2</xdr:row>
      <xdr:rowOff>148446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66675"/>
          <a:ext cx="1349485" cy="700896"/>
        </a:xfrm>
        <a:prstGeom prst="rect">
          <a:avLst/>
        </a:prstGeom>
      </xdr:spPr>
    </xdr:pic>
    <xdr:clientData/>
  </xdr:twoCellAnchor>
  <xdr:twoCellAnchor>
    <xdr:from>
      <xdr:col>4</xdr:col>
      <xdr:colOff>1204685</xdr:colOff>
      <xdr:row>1</xdr:row>
      <xdr:rowOff>34925</xdr:rowOff>
    </xdr:from>
    <xdr:to>
      <xdr:col>5</xdr:col>
      <xdr:colOff>1418856</xdr:colOff>
      <xdr:row>2</xdr:row>
      <xdr:rowOff>121105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7625656" y="225425"/>
          <a:ext cx="1648524" cy="512004"/>
          <a:chOff x="8507393" y="9525"/>
          <a:chExt cx="1271744" cy="409575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16" name="Imagen 15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D788905-DCF2-4A8B-866E-D74C8768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>
    <xdr:from>
      <xdr:col>8</xdr:col>
      <xdr:colOff>220433</xdr:colOff>
      <xdr:row>0</xdr:row>
      <xdr:rowOff>197102</xdr:rowOff>
    </xdr:from>
    <xdr:to>
      <xdr:col>9</xdr:col>
      <xdr:colOff>1027688</xdr:colOff>
      <xdr:row>2</xdr:row>
      <xdr:rowOff>262769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8B2CF5D4-65EB-49DC-A535-298D58D709BD}"/>
            </a:ext>
          </a:extLst>
        </xdr:cNvPr>
        <xdr:cNvGrpSpPr/>
      </xdr:nvGrpSpPr>
      <xdr:grpSpPr>
        <a:xfrm>
          <a:off x="7145668" y="197102"/>
          <a:ext cx="1636491" cy="513902"/>
          <a:chOff x="8507393" y="9525"/>
          <a:chExt cx="1271744" cy="409575"/>
        </a:xfrm>
      </xdr:grpSpPr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A117362D-AE9F-46E8-B137-3FAC9B768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21" name="Imagen 20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0219F9C5-CA4C-4FC3-9A3A-ED4CEDE6AC6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D801BB4-DE91-4DA7-A9AF-F875D3B81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4E0CEA9-7139-4619-8DA0-5037C4E3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5343BF5-E715-4288-97B4-7B78AD4A9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8435B86-1EB4-405E-AA6E-8146C0543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46CEF3C-07BE-47FB-BB51-971DDCDE5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522E368-4AC1-41B3-8DC4-2E62C20C1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1</xdr:col>
      <xdr:colOff>460485</xdr:colOff>
      <xdr:row>2</xdr:row>
      <xdr:rowOff>329421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A580552-1A32-4FA6-8001-E52D04CC6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49485" cy="70089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2</xdr:col>
      <xdr:colOff>358825</xdr:colOff>
      <xdr:row>2</xdr:row>
      <xdr:rowOff>329421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37621958-A974-4665-B81C-E2EAE52D4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329267" cy="6952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128984</xdr:colOff>
      <xdr:row>0</xdr:row>
      <xdr:rowOff>79375</xdr:rowOff>
    </xdr:from>
    <xdr:to>
      <xdr:col>2</xdr:col>
      <xdr:colOff>555735</xdr:colOff>
      <xdr:row>2</xdr:row>
      <xdr:rowOff>403240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409C1DB-AB77-4427-B4E1-217CA8B68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84" y="79375"/>
          <a:ext cx="1350676" cy="704865"/>
        </a:xfrm>
        <a:prstGeom prst="rect">
          <a:avLst/>
        </a:prstGeom>
      </xdr:spPr>
    </xdr:pic>
    <xdr:clientData/>
  </xdr:twoCellAnchor>
  <xdr:twoCellAnchor>
    <xdr:from>
      <xdr:col>4</xdr:col>
      <xdr:colOff>1243854</xdr:colOff>
      <xdr:row>1</xdr:row>
      <xdr:rowOff>7683</xdr:rowOff>
    </xdr:from>
    <xdr:to>
      <xdr:col>5</xdr:col>
      <xdr:colOff>1294827</xdr:colOff>
      <xdr:row>2</xdr:row>
      <xdr:rowOff>237870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329EEB8C-6A5B-446C-B5FC-AD31747BEB82}"/>
            </a:ext>
          </a:extLst>
        </xdr:cNvPr>
        <xdr:cNvGrpSpPr/>
      </xdr:nvGrpSpPr>
      <xdr:grpSpPr>
        <a:xfrm>
          <a:off x="6673104" y="198183"/>
          <a:ext cx="1527348" cy="420687"/>
          <a:chOff x="8507393" y="9525"/>
          <a:chExt cx="1271744" cy="409575"/>
        </a:xfrm>
      </xdr:grpSpPr>
      <xdr:pic>
        <xdr:nvPicPr>
          <xdr:cNvPr id="23" name="Imagen 22">
            <a:extLst>
              <a:ext uri="{FF2B5EF4-FFF2-40B4-BE49-F238E27FC236}">
                <a16:creationId xmlns:a16="http://schemas.microsoft.com/office/drawing/2014/main" id="{A46DEBEC-9C75-47E7-B524-CF632C32C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24" name="Imagen 23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3CB22F8D-BB28-45B3-A47B-34AC37C2326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0</xdr:row>
      <xdr:rowOff>151341</xdr:rowOff>
    </xdr:from>
    <xdr:to>
      <xdr:col>2</xdr:col>
      <xdr:colOff>591012</xdr:colOff>
      <xdr:row>2</xdr:row>
      <xdr:rowOff>471237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896CBE8-FC61-4D96-B68F-482F3E891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75" y="151341"/>
          <a:ext cx="1382293" cy="686785"/>
        </a:xfrm>
        <a:prstGeom prst="rect">
          <a:avLst/>
        </a:prstGeom>
      </xdr:spPr>
    </xdr:pic>
    <xdr:clientData/>
  </xdr:twoCellAnchor>
  <xdr:twoCellAnchor>
    <xdr:from>
      <xdr:col>4</xdr:col>
      <xdr:colOff>791863</xdr:colOff>
      <xdr:row>1</xdr:row>
      <xdr:rowOff>29010</xdr:rowOff>
    </xdr:from>
    <xdr:to>
      <xdr:col>5</xdr:col>
      <xdr:colOff>1413735</xdr:colOff>
      <xdr:row>2</xdr:row>
      <xdr:rowOff>295710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81D3431D-83EB-4371-B237-C5524A91C2EE}"/>
            </a:ext>
          </a:extLst>
        </xdr:cNvPr>
        <xdr:cNvGrpSpPr/>
      </xdr:nvGrpSpPr>
      <xdr:grpSpPr>
        <a:xfrm>
          <a:off x="6630688" y="219510"/>
          <a:ext cx="1850597" cy="457200"/>
          <a:chOff x="8507393" y="9525"/>
          <a:chExt cx="1271744" cy="409575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BA8BF19E-4E35-463A-8210-E5138C0C0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31" name="Imagen 30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075B9321-5AF2-49E5-9C60-0729375AFB1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673097</xdr:colOff>
      <xdr:row>1</xdr:row>
      <xdr:rowOff>9525</xdr:rowOff>
    </xdr:from>
    <xdr:to>
      <xdr:col>8</xdr:col>
      <xdr:colOff>590149</xdr:colOff>
      <xdr:row>3</xdr:row>
      <xdr:rowOff>31750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4892672" y="200025"/>
          <a:ext cx="1288652" cy="403225"/>
          <a:chOff x="8507393" y="9525"/>
          <a:chExt cx="1271744" cy="409575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7956" y="35017"/>
            <a:ext cx="351181" cy="344444"/>
          </a:xfrm>
          <a:prstGeom prst="rect">
            <a:avLst/>
          </a:prstGeom>
        </xdr:spPr>
      </xdr:pic>
      <xdr:pic>
        <xdr:nvPicPr>
          <xdr:cNvPr id="8" name="Imagen 7" descr="http://www.unimpro.org/sitio/wp-content/uploads/2013/12/cucmrhenkswmycrgkpeflyiqchsemttxlufzuplgzgyzzxtylp1.jpg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227"/>
          <a:stretch/>
        </xdr:blipFill>
        <xdr:spPr bwMode="auto">
          <a:xfrm>
            <a:off x="8507393" y="9525"/>
            <a:ext cx="808925" cy="409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342900</xdr:colOff>
      <xdr:row>0</xdr:row>
      <xdr:rowOff>57150</xdr:rowOff>
    </xdr:from>
    <xdr:to>
      <xdr:col>2</xdr:col>
      <xdr:colOff>406730</xdr:colOff>
      <xdr:row>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57150"/>
          <a:ext cx="130208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27</xdr:row>
      <xdr:rowOff>31751</xdr:rowOff>
    </xdr:from>
    <xdr:to>
      <xdr:col>9</xdr:col>
      <xdr:colOff>501650</xdr:colOff>
      <xdr:row>48</xdr:row>
      <xdr:rowOff>29990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3ABF83F-39AB-4D1F-A192-8333C6B04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16501"/>
          <a:ext cx="6280150" cy="386538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49</xdr:row>
      <xdr:rowOff>158751</xdr:rowOff>
    </xdr:from>
    <xdr:to>
      <xdr:col>9</xdr:col>
      <xdr:colOff>247650</xdr:colOff>
      <xdr:row>58</xdr:row>
      <xdr:rowOff>8802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C63159B-DBE1-4A8F-AC09-707EF5A2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9750" y="9194801"/>
          <a:ext cx="6038850" cy="1507401"/>
        </a:xfrm>
        <a:prstGeom prst="rect">
          <a:avLst/>
        </a:prstGeom>
      </xdr:spPr>
    </xdr:pic>
    <xdr:clientData/>
  </xdr:twoCellAnchor>
  <xdr:twoCellAnchor editAs="oneCell">
    <xdr:from>
      <xdr:col>0</xdr:col>
      <xdr:colOff>482601</xdr:colOff>
      <xdr:row>5</xdr:row>
      <xdr:rowOff>6350</xdr:rowOff>
    </xdr:from>
    <xdr:to>
      <xdr:col>9</xdr:col>
      <xdr:colOff>304659</xdr:colOff>
      <xdr:row>25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080131-0FDD-481A-8735-4BD026BF0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2601" y="927100"/>
          <a:ext cx="6153008" cy="37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ericast.bmat.me/report?catalog_id=4&amp;date_interval=20210701-20210731&amp;order_by=impact&amp;hide_short=on&amp;track_id=46641339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vericast.bmat.me/report?catalog_id=0&amp;date_interval=20210701-20210731&amp;order_by=impact&amp;hide_short=on&amp;track_id=61912821" TargetMode="External"/><Relationship Id="rId1" Type="http://schemas.openxmlformats.org/officeDocument/2006/relationships/hyperlink" Target="https://vericast.bmat.me/label/Sony+Music+Entertainment?catalog_id=0&amp;date_interval=20210701-20210731&amp;order_by=impact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vericast.bmat.me/artist/3ae221e2-8339-41ad-902d-0eeb2deab5ea?date_interval=20141101-20141130&amp;catalog_id=4" TargetMode="External"/><Relationship Id="rId21" Type="http://schemas.openxmlformats.org/officeDocument/2006/relationships/hyperlink" Target="http://vericast.bmat.me/artist/f35260d1-067b-45f1-89fe-8c1f8e1878b4?date_interval=20141101-20141130&amp;catalog_id=4" TargetMode="External"/><Relationship Id="rId63" Type="http://schemas.openxmlformats.org/officeDocument/2006/relationships/hyperlink" Target="http://vericast.bmat.me/artist/4a1b925d-c2a9-4372-99f2-b55db1b6966f?date_interval=20141101-20141130&amp;catalog_id=4" TargetMode="External"/><Relationship Id="rId159" Type="http://schemas.openxmlformats.org/officeDocument/2006/relationships/hyperlink" Target="http://vericast.bmat.me/artist/e8ea63d0-a05a-4cfb-ba33-825993b60225?date_interval=20141101-20141130&amp;catalog_id=4" TargetMode="External"/><Relationship Id="rId170" Type="http://schemas.openxmlformats.org/officeDocument/2006/relationships/hyperlink" Target="http://vericast.bmat.me/artist/16b53608-3e58-49c7-b02a-3a6725eefb17?date_interval=20141101-20141130&amp;catalog_id=4" TargetMode="External"/><Relationship Id="rId226" Type="http://schemas.openxmlformats.org/officeDocument/2006/relationships/hyperlink" Target="http://vericast.bmat.me/artist/c0077ecf-1fdf-46bc-88a2-4fd0a2705eb3?date_interval=20141101-20141130&amp;catalog_id=4" TargetMode="External"/><Relationship Id="rId268" Type="http://schemas.openxmlformats.org/officeDocument/2006/relationships/hyperlink" Target="http://vericast.bmat.me/artist/5bd1897f-45e6-483b-b1ba-fdd8103c26d1?date_interval=20141101-20141130&amp;catalog_id=4" TargetMode="External"/><Relationship Id="rId32" Type="http://schemas.openxmlformats.org/officeDocument/2006/relationships/hyperlink" Target="http://vericast.bmat.me/artist/b08dec77-df9f-425d-abdf-80f034f1f7f5?date_interval=20141101-20141130&amp;catalog_id=4" TargetMode="External"/><Relationship Id="rId74" Type="http://schemas.openxmlformats.org/officeDocument/2006/relationships/hyperlink" Target="http://vericast.bmat.me/artist/c2e3c5c8-28ad-4f3b-8245-ae2ff22e2fbb?date_interval=20141101-20141130&amp;catalog_id=4" TargetMode="External"/><Relationship Id="rId128" Type="http://schemas.openxmlformats.org/officeDocument/2006/relationships/hyperlink" Target="http://vericast.bmat.me/artist/2e4dde75-da45-47bf-a748-0a4bbb4bff32?date_interval=20141101-20141130&amp;catalog_id=4" TargetMode="External"/><Relationship Id="rId5" Type="http://schemas.openxmlformats.org/officeDocument/2006/relationships/hyperlink" Target="http://vericast.bmat.me/artist/f0f06ac7-aacc-4d2f-864c-66b73061b02d?date_interval=20141101-20141130&amp;catalog_id=4" TargetMode="External"/><Relationship Id="rId181" Type="http://schemas.openxmlformats.org/officeDocument/2006/relationships/hyperlink" Target="http://vericast.bmat.me/artist/3a09d388-7b76-4900-b2ef-d51ac4b5b3ea?date_interval=20141101-20141130&amp;catalog_id=4" TargetMode="External"/><Relationship Id="rId237" Type="http://schemas.openxmlformats.org/officeDocument/2006/relationships/hyperlink" Target="http://vericast.bmat.me/artist/14a33b54-0495-41a1-a815-eb21a6d1de2e?date_interval=20141101-20141130&amp;catalog_id=4" TargetMode="External"/><Relationship Id="rId279" Type="http://schemas.openxmlformats.org/officeDocument/2006/relationships/hyperlink" Target="http://vericast.bmat.me/artist/dbcd4aee-c94f-4985-bea1-31bd07b79447?date_interval=20141101-20141130&amp;catalog_id=4" TargetMode="External"/><Relationship Id="rId43" Type="http://schemas.openxmlformats.org/officeDocument/2006/relationships/hyperlink" Target="http://vericast.bmat.me/artist/59da6709-1f53-4406-b54c-a309fcb55fd5?date_interval=20141101-20141130&amp;catalog_id=4" TargetMode="External"/><Relationship Id="rId139" Type="http://schemas.openxmlformats.org/officeDocument/2006/relationships/hyperlink" Target="http://vericast.bmat.me/artist/0ddc4e16-03a1-44f9-a3dc-63e87fd1a981?date_interval=20141101-20141130&amp;catalog_id=4" TargetMode="External"/><Relationship Id="rId290" Type="http://schemas.openxmlformats.org/officeDocument/2006/relationships/hyperlink" Target="http://vericast.bmat.me/artist/ad8f1f79-f43c-41a9-b4bf-ef07acb2797c?date_interval=20141101-20141130&amp;catalog_id=4" TargetMode="External"/><Relationship Id="rId85" Type="http://schemas.openxmlformats.org/officeDocument/2006/relationships/hyperlink" Target="http://vericast.bmat.me/artist/5ae0e53c-7aae-4f95-b517-052318cb0e42?date_interval=20141101-20141130&amp;catalog_id=4" TargetMode="External"/><Relationship Id="rId150" Type="http://schemas.openxmlformats.org/officeDocument/2006/relationships/hyperlink" Target="http://vericast.bmat.me/artist/ff6425e3-0d70-4979-91d2-078b75502038?date_interval=20141101-20141130&amp;catalog_id=4" TargetMode="External"/><Relationship Id="rId192" Type="http://schemas.openxmlformats.org/officeDocument/2006/relationships/hyperlink" Target="http://vericast.bmat.me/artist/5bf455a7-642d-4e7a-90ff-b186a3c8905e?date_interval=20141101-20141130&amp;catalog_id=4" TargetMode="External"/><Relationship Id="rId206" Type="http://schemas.openxmlformats.org/officeDocument/2006/relationships/hyperlink" Target="http://vericast.bmat.me/artist/011ec231-fea0-4c54-87e1-4a8731d9d66e?date_interval=20141101-20141130&amp;catalog_id=4" TargetMode="External"/><Relationship Id="rId248" Type="http://schemas.openxmlformats.org/officeDocument/2006/relationships/hyperlink" Target="http://vericast.bmat.me/artist/dccf2be3-41ca-448f-b346-aee6fa8ebe1b?date_interval=20141101-20141130&amp;catalog_id=4" TargetMode="External"/><Relationship Id="rId12" Type="http://schemas.openxmlformats.org/officeDocument/2006/relationships/hyperlink" Target="http://vericast.bmat.me/artist/2557f243-879b-4a05-826a-b33c72acc2fe?date_interval=20141101-20141130&amp;catalog_id=4" TargetMode="External"/><Relationship Id="rId33" Type="http://schemas.openxmlformats.org/officeDocument/2006/relationships/hyperlink" Target="http://vericast.bmat.me/artist/6f84ad38-b0f8-4298-b5a0-83e9807b4084?date_interval=20141101-20141130&amp;catalog_id=4" TargetMode="External"/><Relationship Id="rId108" Type="http://schemas.openxmlformats.org/officeDocument/2006/relationships/hyperlink" Target="http://vericast.bmat.me/artist/3815af28-cfdf-4971-adc6-48b74fdbf828?date_interval=20141101-20141130&amp;catalog_id=4" TargetMode="External"/><Relationship Id="rId129" Type="http://schemas.openxmlformats.org/officeDocument/2006/relationships/hyperlink" Target="http://vericast.bmat.me/artist/c6402e55-17c9-4667-97d2-965812997783?date_interval=20141101-20141130&amp;catalog_id=4" TargetMode="External"/><Relationship Id="rId280" Type="http://schemas.openxmlformats.org/officeDocument/2006/relationships/hyperlink" Target="http://vericast.bmat.me/artist/dacb2cb2-ddc1-4f3d-939f-f553ba161a99?date_interval=20141101-20141130&amp;catalog_id=4" TargetMode="External"/><Relationship Id="rId54" Type="http://schemas.openxmlformats.org/officeDocument/2006/relationships/hyperlink" Target="http://vericast.bmat.me/artist/e3362c3e-3384-4bd5-92e6-ac2e68d4ee9c?date_interval=20141101-20141130&amp;catalog_id=4" TargetMode="External"/><Relationship Id="rId75" Type="http://schemas.openxmlformats.org/officeDocument/2006/relationships/hyperlink" Target="http://vericast.bmat.me/artist/7eef261f-1d4c-4a18-909e-0f110576493c?date_interval=20141101-20141130&amp;catalog_id=4" TargetMode="External"/><Relationship Id="rId96" Type="http://schemas.openxmlformats.org/officeDocument/2006/relationships/hyperlink" Target="http://vericast.bmat.me/artist/993afb86-f3ab-429d-bef2-4e8f3242e0b9?date_interval=20141101-20141130&amp;catalog_id=4" TargetMode="External"/><Relationship Id="rId140" Type="http://schemas.openxmlformats.org/officeDocument/2006/relationships/hyperlink" Target="http://vericast.bmat.me/artist/ec26adbc-c8b5-4fc8-881e-ce7a86d66750?date_interval=20141101-20141130&amp;catalog_id=4" TargetMode="External"/><Relationship Id="rId161" Type="http://schemas.openxmlformats.org/officeDocument/2006/relationships/hyperlink" Target="http://vericast.bmat.me/artist/6c12f9bd-4921-45a8-b1c9-b3043d6bd233?date_interval=20141101-20141130&amp;catalog_id=4" TargetMode="External"/><Relationship Id="rId182" Type="http://schemas.openxmlformats.org/officeDocument/2006/relationships/hyperlink" Target="http://vericast.bmat.me/artist/66fcd0b8-0a5e-471d-b86c-7f9f82753936?date_interval=20141101-20141130&amp;catalog_id=4" TargetMode="External"/><Relationship Id="rId217" Type="http://schemas.openxmlformats.org/officeDocument/2006/relationships/hyperlink" Target="http://vericast.bmat.me/artist/9db9f098-3726-40ab-97e8-2acecc3af9c5?date_interval=20141101-20141130&amp;catalog_id=4" TargetMode="External"/><Relationship Id="rId6" Type="http://schemas.openxmlformats.org/officeDocument/2006/relationships/hyperlink" Target="http://vericast.bmat.me/artist/47eec884-acd2-4897-9c4f-4f7402b4ed89?date_interval=20141101-20141130&amp;catalog_id=4" TargetMode="External"/><Relationship Id="rId238" Type="http://schemas.openxmlformats.org/officeDocument/2006/relationships/hyperlink" Target="http://vericast.bmat.me/artist/29efd929-af65-405f-8f67-8a7ffe1ddb85?date_interval=20141101-20141130&amp;catalog_id=4" TargetMode="External"/><Relationship Id="rId259" Type="http://schemas.openxmlformats.org/officeDocument/2006/relationships/hyperlink" Target="http://vericast.bmat.me/artist/e0a3c0d2-6cd1-4226-bb8a-d206dc540856?date_interval=20141101-20141130&amp;catalog_id=4" TargetMode="External"/><Relationship Id="rId23" Type="http://schemas.openxmlformats.org/officeDocument/2006/relationships/hyperlink" Target="http://vericast.bmat.me/artist/255e295f-5c4b-4cc3-b1a3-4fbd8ade1eec?date_interval=20141101-20141130&amp;catalog_id=4" TargetMode="External"/><Relationship Id="rId119" Type="http://schemas.openxmlformats.org/officeDocument/2006/relationships/hyperlink" Target="http://vericast.bmat.me/artist/d684a74d-1f68-46c6-85be-0247b66b1983?date_interval=20141101-20141130&amp;catalog_id=4" TargetMode="External"/><Relationship Id="rId270" Type="http://schemas.openxmlformats.org/officeDocument/2006/relationships/hyperlink" Target="http://vericast.bmat.me/artist/8a5d0728-9bc9-4df8-886a-795df6b1242c?date_interval=20141101-20141130&amp;catalog_id=4" TargetMode="External"/><Relationship Id="rId291" Type="http://schemas.openxmlformats.org/officeDocument/2006/relationships/hyperlink" Target="http://vericast.bmat.me/artist/260a31a3-71e8-47c8-a2da-442c6b32aa04?date_interval=20141101-20141130&amp;catalog_id=4" TargetMode="External"/><Relationship Id="rId44" Type="http://schemas.openxmlformats.org/officeDocument/2006/relationships/hyperlink" Target="http://vericast.bmat.me/artist/16a0c629-5a18-46a9-abdd-ceaf630c192d?date_interval=20141101-20141130&amp;catalog_id=4" TargetMode="External"/><Relationship Id="rId65" Type="http://schemas.openxmlformats.org/officeDocument/2006/relationships/hyperlink" Target="http://vericast.bmat.me/artist/aaadb33b-6db4-419b-b1ef-c03da6f6286a?date_interval=20141101-20141130&amp;catalog_id=4" TargetMode="External"/><Relationship Id="rId86" Type="http://schemas.openxmlformats.org/officeDocument/2006/relationships/hyperlink" Target="http://vericast.bmat.me/artist/1b8c924b-8069-4d7c-9279-99e07db3a8ba?date_interval=20141101-20141130&amp;catalog_id=4" TargetMode="External"/><Relationship Id="rId130" Type="http://schemas.openxmlformats.org/officeDocument/2006/relationships/hyperlink" Target="http://vericast.bmat.me/artist/cfc8650a-c3a3-4c5d-8a80-b501de67dc2e?date_interval=20141101-20141130&amp;catalog_id=4" TargetMode="External"/><Relationship Id="rId151" Type="http://schemas.openxmlformats.org/officeDocument/2006/relationships/hyperlink" Target="http://vericast.bmat.me/artist/5eaa74cc-427d-4c4c-9164-22d1744303ea?date_interval=20141101-20141130&amp;catalog_id=4" TargetMode="External"/><Relationship Id="rId172" Type="http://schemas.openxmlformats.org/officeDocument/2006/relationships/hyperlink" Target="http://vericast.bmat.me/artist/59189eac-9cc2-47ca-9cf9-8ce2682069d3?date_interval=20141101-20141130&amp;catalog_id=4" TargetMode="External"/><Relationship Id="rId193" Type="http://schemas.openxmlformats.org/officeDocument/2006/relationships/hyperlink" Target="http://vericast.bmat.me/artist/90721302-8995-4653-adf4-52ba884a787a?date_interval=20141101-20141130&amp;catalog_id=4" TargetMode="External"/><Relationship Id="rId207" Type="http://schemas.openxmlformats.org/officeDocument/2006/relationships/hyperlink" Target="http://vericast.bmat.me/artist/b1ff097c-f602-4af3-b7b3-5de0b858538d?date_interval=20141101-20141130&amp;catalog_id=4" TargetMode="External"/><Relationship Id="rId228" Type="http://schemas.openxmlformats.org/officeDocument/2006/relationships/hyperlink" Target="http://vericast.bmat.me/artist/08acc88f-bf19-4114-9a41-202d509b54f1?date_interval=20141101-20141130&amp;catalog_id=4" TargetMode="External"/><Relationship Id="rId249" Type="http://schemas.openxmlformats.org/officeDocument/2006/relationships/hyperlink" Target="http://vericast.bmat.me/artist/f35c75a8-4176-4663-a450-c2cbb58aaf02?date_interval=20141101-20141130&amp;catalog_id=4" TargetMode="External"/><Relationship Id="rId13" Type="http://schemas.openxmlformats.org/officeDocument/2006/relationships/hyperlink" Target="http://vericast.bmat.me/artist/baa76daf-fd55-4af0-b2a5-108b916a474d?date_interval=20141101-20141130&amp;catalog_id=4" TargetMode="External"/><Relationship Id="rId109" Type="http://schemas.openxmlformats.org/officeDocument/2006/relationships/hyperlink" Target="http://vericast.bmat.me/artist/f3d060d7-d807-4896-be8b-25438db2c7c1?date_interval=20141101-20141130&amp;catalog_id=4" TargetMode="External"/><Relationship Id="rId260" Type="http://schemas.openxmlformats.org/officeDocument/2006/relationships/hyperlink" Target="http://vericast.bmat.me/artist/6025d7c5-892b-4df3-ac28-45f9773cb04c?date_interval=20141101-20141130&amp;catalog_id=4" TargetMode="External"/><Relationship Id="rId281" Type="http://schemas.openxmlformats.org/officeDocument/2006/relationships/hyperlink" Target="http://vericast.bmat.me/artist/33db491e-43f4-4dc6-95e1-a92adb199682?date_interval=20141101-20141130&amp;catalog_id=4" TargetMode="External"/><Relationship Id="rId34" Type="http://schemas.openxmlformats.org/officeDocument/2006/relationships/hyperlink" Target="http://vericast.bmat.me/artist/9c01a415-9400-4066-a295-dd3864358c12?date_interval=20141101-20141130&amp;catalog_id=4" TargetMode="External"/><Relationship Id="rId55" Type="http://schemas.openxmlformats.org/officeDocument/2006/relationships/hyperlink" Target="http://vericast.bmat.me/artist/641b8b30-633d-4288-bcc9-ba1844d8d345?date_interval=20141101-20141130&amp;catalog_id=4" TargetMode="External"/><Relationship Id="rId76" Type="http://schemas.openxmlformats.org/officeDocument/2006/relationships/hyperlink" Target="http://vericast.bmat.me/artist/8cf4fbc4-0f47-4098-b9e6-6f167b9c2430?date_interval=20141101-20141130&amp;catalog_id=4" TargetMode="External"/><Relationship Id="rId97" Type="http://schemas.openxmlformats.org/officeDocument/2006/relationships/hyperlink" Target="http://vericast.bmat.me/artist/df353cc0-44c9-40ee-8338-9d16ec3915a8?date_interval=20141101-20141130&amp;catalog_id=4" TargetMode="External"/><Relationship Id="rId120" Type="http://schemas.openxmlformats.org/officeDocument/2006/relationships/hyperlink" Target="http://vericast.bmat.me/artist/1f5369c2-36db-4a7d-9014-a1aae1fad8ec?date_interval=20141101-20141130&amp;catalog_id=4" TargetMode="External"/><Relationship Id="rId141" Type="http://schemas.openxmlformats.org/officeDocument/2006/relationships/hyperlink" Target="http://vericast.bmat.me/artist/9f96cc32-b568-4842-bbe8-205e81412160?date_interval=20141101-20141130&amp;catalog_id=4" TargetMode="External"/><Relationship Id="rId7" Type="http://schemas.openxmlformats.org/officeDocument/2006/relationships/hyperlink" Target="http://vericast.bmat.me/artist/e4b6aaca-6276-4f3b-bd7f-e5c559213aa2?date_interval=20141101-20141130&amp;catalog_id=4" TargetMode="External"/><Relationship Id="rId162" Type="http://schemas.openxmlformats.org/officeDocument/2006/relationships/hyperlink" Target="http://vericast.bmat.me/artist/ea6ecd78-7da8-4168-8564-d00bd90e5619?date_interval=20141101-20141130&amp;catalog_id=4" TargetMode="External"/><Relationship Id="rId183" Type="http://schemas.openxmlformats.org/officeDocument/2006/relationships/hyperlink" Target="http://vericast.bmat.me/artist/9c24e364-5795-47f0-9b39-8197dc3f051c?date_interval=20141101-20141130&amp;catalog_id=4" TargetMode="External"/><Relationship Id="rId218" Type="http://schemas.openxmlformats.org/officeDocument/2006/relationships/hyperlink" Target="http://vericast.bmat.me/artist/93028028-cc76-433e-abe6-6d3ccc5949c3?date_interval=20141101-20141130&amp;catalog_id=4" TargetMode="External"/><Relationship Id="rId239" Type="http://schemas.openxmlformats.org/officeDocument/2006/relationships/hyperlink" Target="http://vericast.bmat.me/artist/f1aaee9b-4677-4458-a165-04c77397e64b?date_interval=20141101-20141130&amp;catalog_id=4" TargetMode="External"/><Relationship Id="rId250" Type="http://schemas.openxmlformats.org/officeDocument/2006/relationships/hyperlink" Target="http://vericast.bmat.me/artist/29a197f3-d500-4fbc-b905-e6ca4c6a34dd?date_interval=20141101-20141130&amp;catalog_id=4" TargetMode="External"/><Relationship Id="rId271" Type="http://schemas.openxmlformats.org/officeDocument/2006/relationships/hyperlink" Target="http://vericast.bmat.me/artist/49559249-ee61-455e-ae62-66927326a553?date_interval=20141101-20141130&amp;catalog_id=4" TargetMode="External"/><Relationship Id="rId292" Type="http://schemas.openxmlformats.org/officeDocument/2006/relationships/hyperlink" Target="http://vericast.bmat.me/artist/36473ffe-82c1-408b-94e1-eb33af3e68b1?date_interval=20141101-20141130&amp;catalog_id=4" TargetMode="External"/><Relationship Id="rId24" Type="http://schemas.openxmlformats.org/officeDocument/2006/relationships/hyperlink" Target="http://vericast.bmat.me/artist/405ca170-7a96-4ddb-a284-00ce0b643ba1?date_interval=20141101-20141130&amp;catalog_id=4" TargetMode="External"/><Relationship Id="rId45" Type="http://schemas.openxmlformats.org/officeDocument/2006/relationships/hyperlink" Target="http://vericast.bmat.me/artist/5474278a-668f-46fe-a7c5-f9164e401c45?date_interval=20141101-20141130&amp;catalog_id=4" TargetMode="External"/><Relationship Id="rId66" Type="http://schemas.openxmlformats.org/officeDocument/2006/relationships/hyperlink" Target="http://vericast.bmat.me/artist/8476425a-9976-4c09-8597-d41fc566851e?date_interval=20141101-20141130&amp;catalog_id=4" TargetMode="External"/><Relationship Id="rId87" Type="http://schemas.openxmlformats.org/officeDocument/2006/relationships/hyperlink" Target="http://vericast.bmat.me/artist/7fe386ea-cdfc-4361-8771-e219523fb6be?date_interval=20141101-20141130&amp;catalog_id=4" TargetMode="External"/><Relationship Id="rId110" Type="http://schemas.openxmlformats.org/officeDocument/2006/relationships/hyperlink" Target="http://vericast.bmat.me/artist/4406db71-6915-41ce-928a-5b2d43efae66?date_interval=20141101-20141130&amp;catalog_id=4" TargetMode="External"/><Relationship Id="rId131" Type="http://schemas.openxmlformats.org/officeDocument/2006/relationships/hyperlink" Target="http://vericast.bmat.me/artist/fe2ede3e-4bcf-4e0b-8fab-510749638555?date_interval=20141101-20141130&amp;catalog_id=4" TargetMode="External"/><Relationship Id="rId152" Type="http://schemas.openxmlformats.org/officeDocument/2006/relationships/hyperlink" Target="http://vericast.bmat.me/artist/57659216-2ec8-41ab-b10e-8d7d8eedcd8e?date_interval=20141101-20141130&amp;catalog_id=4" TargetMode="External"/><Relationship Id="rId173" Type="http://schemas.openxmlformats.org/officeDocument/2006/relationships/hyperlink" Target="http://vericast.bmat.me/artist/9e0a2fd8-e412-4a00-83d5-89ed4b8a553c?date_interval=20141101-20141130&amp;catalog_id=4" TargetMode="External"/><Relationship Id="rId194" Type="http://schemas.openxmlformats.org/officeDocument/2006/relationships/hyperlink" Target="http://vericast.bmat.me/artist/90721302-8995-4653-adf4-52ba884a787a?date_interval=20141101-20141130&amp;catalog_id=4" TargetMode="External"/><Relationship Id="rId208" Type="http://schemas.openxmlformats.org/officeDocument/2006/relationships/hyperlink" Target="http://vericast.bmat.me/artist/c3148c9b-14e7-4be2-8f5f-530658156820?date_interval=20141101-20141130&amp;catalog_id=4" TargetMode="External"/><Relationship Id="rId229" Type="http://schemas.openxmlformats.org/officeDocument/2006/relationships/hyperlink" Target="http://vericast.bmat.me/artist/b19b8bc9-4333-4b83-bcb5-2a0c2bd2d6dd?date_interval=20141101-20141130&amp;catalog_id=4" TargetMode="External"/><Relationship Id="rId240" Type="http://schemas.openxmlformats.org/officeDocument/2006/relationships/hyperlink" Target="http://vericast.bmat.me/artist/c18e969e-c4fc-4366-a548-ef7df8b60e6a?date_interval=20141101-20141130&amp;catalog_id=4" TargetMode="External"/><Relationship Id="rId261" Type="http://schemas.openxmlformats.org/officeDocument/2006/relationships/hyperlink" Target="http://vericast.bmat.me/artist/8df4ef37-9a31-411b-9f6c-0a14ebd9eac3?date_interval=20141101-20141130&amp;catalog_id=4" TargetMode="External"/><Relationship Id="rId14" Type="http://schemas.openxmlformats.org/officeDocument/2006/relationships/hyperlink" Target="http://vericast.bmat.me/artist/29458e5e-6e89-4c50-8d54-2a8ca7d8e79d?date_interval=20141101-20141130&amp;catalog_id=4" TargetMode="External"/><Relationship Id="rId35" Type="http://schemas.openxmlformats.org/officeDocument/2006/relationships/hyperlink" Target="http://vericast.bmat.me/artist/5583be69-1ba6-4153-bbec-80792588db8f?date_interval=20141101-20141130&amp;catalog_id=4" TargetMode="External"/><Relationship Id="rId56" Type="http://schemas.openxmlformats.org/officeDocument/2006/relationships/hyperlink" Target="http://vericast.bmat.me/artist/da22f43a-5f8c-4e86-bdbd-de6ea6ec6308?date_interval=20141101-20141130&amp;catalog_id=4" TargetMode="External"/><Relationship Id="rId77" Type="http://schemas.openxmlformats.org/officeDocument/2006/relationships/hyperlink" Target="http://vericast.bmat.me/artist/de864b37-6159-4d6e-9f10-29746b1245d3?date_interval=20141101-20141130&amp;catalog_id=4" TargetMode="External"/><Relationship Id="rId100" Type="http://schemas.openxmlformats.org/officeDocument/2006/relationships/hyperlink" Target="http://vericast.bmat.me/artist/3c95ce26-d64e-4741-b813-55a8bd54d5c5?date_interval=20141101-20141130&amp;catalog_id=4" TargetMode="External"/><Relationship Id="rId282" Type="http://schemas.openxmlformats.org/officeDocument/2006/relationships/hyperlink" Target="http://vericast.bmat.me/artist/b7ba6905-3162-4d41-90aa-519ce559dd11?date_interval=20141101-20141130&amp;catalog_id=4" TargetMode="External"/><Relationship Id="rId8" Type="http://schemas.openxmlformats.org/officeDocument/2006/relationships/hyperlink" Target="http://vericast.bmat.me/artist/4861c794-78f8-4ced-8d8c-dc8a6a43f15b?date_interval=20141101-20141130&amp;catalog_id=4" TargetMode="External"/><Relationship Id="rId98" Type="http://schemas.openxmlformats.org/officeDocument/2006/relationships/hyperlink" Target="http://vericast.bmat.me/artist/b31e3b39-2d6f-4e96-b5dc-cc4faaec5668?date_interval=20141101-20141130&amp;catalog_id=4" TargetMode="External"/><Relationship Id="rId121" Type="http://schemas.openxmlformats.org/officeDocument/2006/relationships/hyperlink" Target="http://vericast.bmat.me/artist/2b1b3e69-9d21-4750-bf72-0f86271d57bd?date_interval=20141101-20141130&amp;catalog_id=4" TargetMode="External"/><Relationship Id="rId142" Type="http://schemas.openxmlformats.org/officeDocument/2006/relationships/hyperlink" Target="http://vericast.bmat.me/artist/b20f217d-4c5b-41c2-9899-4ac53de9f853?date_interval=20141101-20141130&amp;catalog_id=4" TargetMode="External"/><Relationship Id="rId163" Type="http://schemas.openxmlformats.org/officeDocument/2006/relationships/hyperlink" Target="http://vericast.bmat.me/artist/0d052241-faf8-4939-9caa-eb0a667cf0de?date_interval=20141101-20141130&amp;catalog_id=4" TargetMode="External"/><Relationship Id="rId184" Type="http://schemas.openxmlformats.org/officeDocument/2006/relationships/hyperlink" Target="http://vericast.bmat.me/artist/52447c50-0d38-4fac-9041-45218037b622?date_interval=20141101-20141130&amp;catalog_id=4" TargetMode="External"/><Relationship Id="rId219" Type="http://schemas.openxmlformats.org/officeDocument/2006/relationships/hyperlink" Target="http://vericast.bmat.me/artist/8c58a57f-73e4-43f2-85be-3a555dc35267?date_interval=20141101-20141130&amp;catalog_id=4" TargetMode="External"/><Relationship Id="rId230" Type="http://schemas.openxmlformats.org/officeDocument/2006/relationships/hyperlink" Target="http://vericast.bmat.me/artist/c4c00b2d-4959-4a6c-8ccf-f238fde2e09e?date_interval=20141101-20141130&amp;catalog_id=4" TargetMode="External"/><Relationship Id="rId251" Type="http://schemas.openxmlformats.org/officeDocument/2006/relationships/hyperlink" Target="http://vericast.bmat.me/artist/a22db8c4-1e1b-4d2e-a5b2-6d6bc4dec466?date_interval=20141101-20141130&amp;catalog_id=4" TargetMode="External"/><Relationship Id="rId25" Type="http://schemas.openxmlformats.org/officeDocument/2006/relationships/hyperlink" Target="http://vericast.bmat.me/artist/7dc8ac58-b163-4975-a1d4-6f80754dea44?date_interval=20141101-20141130&amp;catalog_id=4" TargetMode="External"/><Relationship Id="rId46" Type="http://schemas.openxmlformats.org/officeDocument/2006/relationships/hyperlink" Target="http://vericast.bmat.me/artist/980ed52f-8330-4e02-9c6b-25bb606c35c8?date_interval=20141101-20141130&amp;catalog_id=4" TargetMode="External"/><Relationship Id="rId67" Type="http://schemas.openxmlformats.org/officeDocument/2006/relationships/hyperlink" Target="http://vericast.bmat.me/artist/f9f63ca1-a2d6-426b-ac05-6ca1230a969a?date_interval=20141101-20141130&amp;catalog_id=4" TargetMode="External"/><Relationship Id="rId272" Type="http://schemas.openxmlformats.org/officeDocument/2006/relationships/hyperlink" Target="http://vericast.bmat.me/artist/34e84e3b-b417-4ff8-b8de-5b5255a0f9e9?date_interval=20141101-20141130&amp;catalog_id=4" TargetMode="External"/><Relationship Id="rId293" Type="http://schemas.openxmlformats.org/officeDocument/2006/relationships/hyperlink" Target="http://vericast.bmat.me/artist/1d13ec22-bf6f-4390-853f-e57bbcd8e91c?date_interval=20141101-20141130&amp;catalog_id=4" TargetMode="External"/><Relationship Id="rId88" Type="http://schemas.openxmlformats.org/officeDocument/2006/relationships/hyperlink" Target="http://vericast.bmat.me/artist/22b60d22-7b0b-4d66-9b3a-a89b3fc39083?date_interval=20141101-20141130&amp;catalog_id=4" TargetMode="External"/><Relationship Id="rId111" Type="http://schemas.openxmlformats.org/officeDocument/2006/relationships/hyperlink" Target="http://vericast.bmat.me/artist/6b159200-bd1f-424a-a801-927782902d95?date_interval=20141101-20141130&amp;catalog_id=4" TargetMode="External"/><Relationship Id="rId132" Type="http://schemas.openxmlformats.org/officeDocument/2006/relationships/hyperlink" Target="http://vericast.bmat.me/artist/37849e35-88d1-4770-ab1a-28f5bcb7a37e?date_interval=20141101-20141130&amp;catalog_id=4" TargetMode="External"/><Relationship Id="rId153" Type="http://schemas.openxmlformats.org/officeDocument/2006/relationships/hyperlink" Target="http://vericast.bmat.me/artist/2631a13f-ef5f-4b39-a2e8-c6b15265500e?date_interval=20141101-20141130&amp;catalog_id=4" TargetMode="External"/><Relationship Id="rId174" Type="http://schemas.openxmlformats.org/officeDocument/2006/relationships/hyperlink" Target="http://vericast.bmat.me/artist/180bfbaa-09ca-417e-a02d-d9083f6d72a7?date_interval=20141101-20141130&amp;catalog_id=4" TargetMode="External"/><Relationship Id="rId195" Type="http://schemas.openxmlformats.org/officeDocument/2006/relationships/hyperlink" Target="http://vericast.bmat.me/artist/08a0478d-89dd-4be8-863a-dbb71ff051d4?date_interval=20141101-20141130&amp;catalog_id=4" TargetMode="External"/><Relationship Id="rId209" Type="http://schemas.openxmlformats.org/officeDocument/2006/relationships/hyperlink" Target="http://vericast.bmat.me/artist/5fbd9e29-668c-47b2-8760-fa528e5d4ca8?date_interval=20141101-20141130&amp;catalog_id=4" TargetMode="External"/><Relationship Id="rId220" Type="http://schemas.openxmlformats.org/officeDocument/2006/relationships/hyperlink" Target="http://vericast.bmat.me/artist/7acede05-f13a-4eb3-b73c-5cf821941ef8?date_interval=20141101-20141130&amp;catalog_id=4" TargetMode="External"/><Relationship Id="rId241" Type="http://schemas.openxmlformats.org/officeDocument/2006/relationships/hyperlink" Target="http://vericast.bmat.me/artist/0f297347-83e7-4999-aace-711190805925?date_interval=20141101-20141130&amp;catalog_id=4" TargetMode="External"/><Relationship Id="rId15" Type="http://schemas.openxmlformats.org/officeDocument/2006/relationships/hyperlink" Target="http://vericast.bmat.me/artist/475e6bf4-53c8-422e-9f11-8f53664e3926?date_interval=20141101-20141130&amp;catalog_id=4" TargetMode="External"/><Relationship Id="rId36" Type="http://schemas.openxmlformats.org/officeDocument/2006/relationships/hyperlink" Target="http://vericast.bmat.me/artist/a5eed639-5913-4790-9166-3df7d86432cc?date_interval=20141101-20141130&amp;catalog_id=4" TargetMode="External"/><Relationship Id="rId57" Type="http://schemas.openxmlformats.org/officeDocument/2006/relationships/hyperlink" Target="http://vericast.bmat.me/artist/f4975158-7912-4550-aa3b-19768a13501a?date_interval=20141101-20141130&amp;catalog_id=4" TargetMode="External"/><Relationship Id="rId262" Type="http://schemas.openxmlformats.org/officeDocument/2006/relationships/hyperlink" Target="http://vericast.bmat.me/artist/c51ef684-b6e6-4378-8916-bd0b6e6bb13f?date_interval=20141101-20141130&amp;catalog_id=4" TargetMode="External"/><Relationship Id="rId283" Type="http://schemas.openxmlformats.org/officeDocument/2006/relationships/hyperlink" Target="http://vericast.bmat.me/artist/eea118b7-b212-4a1d-981f-4c3e883ac5c3?date_interval=20141101-20141130&amp;catalog_id=4" TargetMode="External"/><Relationship Id="rId78" Type="http://schemas.openxmlformats.org/officeDocument/2006/relationships/hyperlink" Target="http://vericast.bmat.me/artist/e2117c26-f30f-4717-ac37-81b4bff73287?date_interval=20141101-20141130&amp;catalog_id=4" TargetMode="External"/><Relationship Id="rId99" Type="http://schemas.openxmlformats.org/officeDocument/2006/relationships/hyperlink" Target="http://vericast.bmat.me/artist/71c56d20-f523-4b39-985f-4598e9cd8e39?date_interval=20141101-20141130&amp;catalog_id=4" TargetMode="External"/><Relationship Id="rId101" Type="http://schemas.openxmlformats.org/officeDocument/2006/relationships/hyperlink" Target="http://vericast.bmat.me/artist/8f2f17a4-2c78-496f-b875-94c23b3649b6?date_interval=20141101-20141130&amp;catalog_id=4" TargetMode="External"/><Relationship Id="rId122" Type="http://schemas.openxmlformats.org/officeDocument/2006/relationships/hyperlink" Target="http://vericast.bmat.me/artist/8466367b-81b2-41f8-9fbb-fc741415a202?date_interval=20141101-20141130&amp;catalog_id=4" TargetMode="External"/><Relationship Id="rId143" Type="http://schemas.openxmlformats.org/officeDocument/2006/relationships/hyperlink" Target="http://vericast.bmat.me/artist/6b540125-1a46-48be-9ccc-45e57691929f?date_interval=20141101-20141130&amp;catalog_id=4" TargetMode="External"/><Relationship Id="rId164" Type="http://schemas.openxmlformats.org/officeDocument/2006/relationships/hyperlink" Target="http://vericast.bmat.me/artist/db5d3a28-f287-4f62-ae2f-91d0d5c15f03?date_interval=20141101-20141130&amp;catalog_id=4" TargetMode="External"/><Relationship Id="rId185" Type="http://schemas.openxmlformats.org/officeDocument/2006/relationships/hyperlink" Target="http://vericast.bmat.me/artist/662497a1-83c3-43c8-bc84-c10b7e2ff52b?date_interval=20141101-20141130&amp;catalog_id=4" TargetMode="External"/><Relationship Id="rId9" Type="http://schemas.openxmlformats.org/officeDocument/2006/relationships/hyperlink" Target="http://vericast.bmat.me/artist/6f32fae7-c988-486c-b5a0-6cb4f1ab44db?date_interval=20141101-20141130&amp;catalog_id=4" TargetMode="External"/><Relationship Id="rId210" Type="http://schemas.openxmlformats.org/officeDocument/2006/relationships/hyperlink" Target="http://vericast.bmat.me/artist/96018dcb-4561-48e8-92bd-d6c2eb0971f6?date_interval=20141101-20141130&amp;catalog_id=4" TargetMode="External"/><Relationship Id="rId26" Type="http://schemas.openxmlformats.org/officeDocument/2006/relationships/hyperlink" Target="http://vericast.bmat.me/artist/69e10f50-539e-4cb2-825d-ce5aa3275432?date_interval=20141101-20141130&amp;catalog_id=4" TargetMode="External"/><Relationship Id="rId231" Type="http://schemas.openxmlformats.org/officeDocument/2006/relationships/hyperlink" Target="http://vericast.bmat.me/artist/4287e0dc-c655-4af8-85ce-ded35bb04774?date_interval=20141101-20141130&amp;catalog_id=4" TargetMode="External"/><Relationship Id="rId252" Type="http://schemas.openxmlformats.org/officeDocument/2006/relationships/hyperlink" Target="http://vericast.bmat.me/artist/dc2651c7-d2cf-4049-bf1b-5f73e41a7b26?date_interval=20141101-20141130&amp;catalog_id=4" TargetMode="External"/><Relationship Id="rId273" Type="http://schemas.openxmlformats.org/officeDocument/2006/relationships/hyperlink" Target="http://vericast.bmat.me/artist/1fee2645-8eea-4552-9750-b56ddbcbd19a?date_interval=20141101-20141130&amp;catalog_id=4" TargetMode="External"/><Relationship Id="rId47" Type="http://schemas.openxmlformats.org/officeDocument/2006/relationships/hyperlink" Target="http://vericast.bmat.me/artist/eda4292e-3ac9-40fe-93c9-3052829ebb1c?date_interval=20141101-20141130&amp;catalog_id=4" TargetMode="External"/><Relationship Id="rId68" Type="http://schemas.openxmlformats.org/officeDocument/2006/relationships/hyperlink" Target="http://vericast.bmat.me/artist/0c570070-26fe-4225-a411-b6215e95acb4?date_interval=20141101-20141130&amp;catalog_id=4" TargetMode="External"/><Relationship Id="rId89" Type="http://schemas.openxmlformats.org/officeDocument/2006/relationships/hyperlink" Target="http://vericast.bmat.me/artist/e63d5c5e-24fc-4234-95df-261a5cc28416?date_interval=20141101-20141130&amp;catalog_id=4" TargetMode="External"/><Relationship Id="rId112" Type="http://schemas.openxmlformats.org/officeDocument/2006/relationships/hyperlink" Target="http://vericast.bmat.me/artist/797205dc-fc2c-49f7-b031-907da58780c6?date_interval=20141101-20141130&amp;catalog_id=4" TargetMode="External"/><Relationship Id="rId133" Type="http://schemas.openxmlformats.org/officeDocument/2006/relationships/hyperlink" Target="http://vericast.bmat.me/artist/05a91b3d-5d3f-476b-a9d6-885c6a3c0dbd?date_interval=20141101-20141130&amp;catalog_id=4" TargetMode="External"/><Relationship Id="rId154" Type="http://schemas.openxmlformats.org/officeDocument/2006/relationships/hyperlink" Target="http://vericast.bmat.me/artist/58fd8f75-2b22-4868-afe2-747c3f80f1b5?date_interval=20141101-20141130&amp;catalog_id=4" TargetMode="External"/><Relationship Id="rId175" Type="http://schemas.openxmlformats.org/officeDocument/2006/relationships/hyperlink" Target="http://vericast.bmat.me/artist/a93d117c-e8fb-41c9-a358-4db9c87bc66d?date_interval=20141101-20141130&amp;catalog_id=4" TargetMode="External"/><Relationship Id="rId196" Type="http://schemas.openxmlformats.org/officeDocument/2006/relationships/hyperlink" Target="http://vericast.bmat.me/artist/5be51ea6-b235-4b11-88b2-22a1fccdec2b?date_interval=20141101-20141130&amp;catalog_id=4" TargetMode="External"/><Relationship Id="rId200" Type="http://schemas.openxmlformats.org/officeDocument/2006/relationships/hyperlink" Target="http://vericast.bmat.me/artist/7e6734a1-74fb-4bf7-a031-508a0ab9c344?date_interval=20141101-20141130&amp;catalog_id=4" TargetMode="External"/><Relationship Id="rId16" Type="http://schemas.openxmlformats.org/officeDocument/2006/relationships/hyperlink" Target="http://vericast.bmat.me/artist/b27ee99c-a7e7-4ab2-9a7b-046f80243236?date_interval=20141101-20141130&amp;catalog_id=4" TargetMode="External"/><Relationship Id="rId221" Type="http://schemas.openxmlformats.org/officeDocument/2006/relationships/hyperlink" Target="http://vericast.bmat.me/artist/23b964fb-6ef9-4ce0-8821-fbe856bac87c?date_interval=20141101-20141130&amp;catalog_id=4" TargetMode="External"/><Relationship Id="rId242" Type="http://schemas.openxmlformats.org/officeDocument/2006/relationships/hyperlink" Target="http://vericast.bmat.me/artist/a5b10d05-a5b5-42b8-8768-0e3967e213a1?date_interval=20141101-20141130&amp;catalog_id=4" TargetMode="External"/><Relationship Id="rId263" Type="http://schemas.openxmlformats.org/officeDocument/2006/relationships/hyperlink" Target="http://vericast.bmat.me/artist/8827709b-d103-49fc-a28f-ecab1181b276?date_interval=20141101-20141130&amp;catalog_id=4" TargetMode="External"/><Relationship Id="rId284" Type="http://schemas.openxmlformats.org/officeDocument/2006/relationships/hyperlink" Target="http://vericast.bmat.me/artist/d428610d-74c0-4368-bf4d-e535f5bf889b?date_interval=20141101-20141130&amp;catalog_id=4" TargetMode="External"/><Relationship Id="rId37" Type="http://schemas.openxmlformats.org/officeDocument/2006/relationships/hyperlink" Target="http://vericast.bmat.me/artist/7a061b63-e064-4fe2-abf6-5aadfa08c290?date_interval=20141101-20141130&amp;catalog_id=4" TargetMode="External"/><Relationship Id="rId58" Type="http://schemas.openxmlformats.org/officeDocument/2006/relationships/hyperlink" Target="http://vericast.bmat.me/artist/2b77b13b-03f4-43e6-a8e2-57864642474d?date_interval=20141101-20141130&amp;catalog_id=4" TargetMode="External"/><Relationship Id="rId79" Type="http://schemas.openxmlformats.org/officeDocument/2006/relationships/hyperlink" Target="http://vericast.bmat.me/artist/59ae5200-6584-4a74-ad7e-c98700d3977d?date_interval=20141101-20141130&amp;catalog_id=4" TargetMode="External"/><Relationship Id="rId102" Type="http://schemas.openxmlformats.org/officeDocument/2006/relationships/hyperlink" Target="http://vericast.bmat.me/artist/74a2c85b-bb65-4400-a22a-71e4cb43b86e?date_interval=20141101-20141130&amp;catalog_id=4" TargetMode="External"/><Relationship Id="rId123" Type="http://schemas.openxmlformats.org/officeDocument/2006/relationships/hyperlink" Target="http://vericast.bmat.me/artist/549ecc76-66c6-4ae5-bbe2-4a7ec5959ca9?date_interval=20141101-20141130&amp;catalog_id=4" TargetMode="External"/><Relationship Id="rId144" Type="http://schemas.openxmlformats.org/officeDocument/2006/relationships/hyperlink" Target="http://vericast.bmat.me/artist/ec7b6453-7126-4c57-b17a-cc178afd55b9?date_interval=20141101-20141130&amp;catalog_id=4" TargetMode="External"/><Relationship Id="rId90" Type="http://schemas.openxmlformats.org/officeDocument/2006/relationships/hyperlink" Target="http://vericast.bmat.me/artist/7ff77fce-2a9e-4ad3-8271-eacd9047d6bb?date_interval=20141101-20141130&amp;catalog_id=4" TargetMode="External"/><Relationship Id="rId165" Type="http://schemas.openxmlformats.org/officeDocument/2006/relationships/hyperlink" Target="http://vericast.bmat.me/artist/15f101a5-05e2-4ebd-87dd-c2c40db04a8c?date_interval=20141101-20141130&amp;catalog_id=4" TargetMode="External"/><Relationship Id="rId186" Type="http://schemas.openxmlformats.org/officeDocument/2006/relationships/hyperlink" Target="http://vericast.bmat.me/artist/20b1b85f-c4dd-4435-b983-9ef9515d8b58?date_interval=20141101-20141130&amp;catalog_id=4" TargetMode="External"/><Relationship Id="rId211" Type="http://schemas.openxmlformats.org/officeDocument/2006/relationships/hyperlink" Target="http://vericast.bmat.me/artist/0bde18ef-69e1-4d38-b6d1-eb4dcc187003?date_interval=20141101-20141130&amp;catalog_id=4" TargetMode="External"/><Relationship Id="rId232" Type="http://schemas.openxmlformats.org/officeDocument/2006/relationships/hyperlink" Target="http://vericast.bmat.me/artist/1cba129a-6523-4f54-a04f-2ef610c7c9a1?date_interval=20141101-20141130&amp;catalog_id=4" TargetMode="External"/><Relationship Id="rId253" Type="http://schemas.openxmlformats.org/officeDocument/2006/relationships/hyperlink" Target="http://vericast.bmat.me/artist/f8f6fe38-3fbc-4b02-80a0-687a314f6452?date_interval=20141101-20141130&amp;catalog_id=4" TargetMode="External"/><Relationship Id="rId274" Type="http://schemas.openxmlformats.org/officeDocument/2006/relationships/hyperlink" Target="http://vericast.bmat.me/artist/fb6cbb10-f3fa-4739-9928-2379578e1a61?date_interval=20141101-20141130&amp;catalog_id=4" TargetMode="External"/><Relationship Id="rId27" Type="http://schemas.openxmlformats.org/officeDocument/2006/relationships/hyperlink" Target="http://vericast.bmat.me/artist/815e276d-ee0f-46b6-8491-d394a889095e?date_interval=20141101-20141130&amp;catalog_id=4" TargetMode="External"/><Relationship Id="rId48" Type="http://schemas.openxmlformats.org/officeDocument/2006/relationships/hyperlink" Target="http://vericast.bmat.me/artist/55f3de2f-584c-4509-bb07-355b47323068?date_interval=20141101-20141130&amp;catalog_id=4" TargetMode="External"/><Relationship Id="rId69" Type="http://schemas.openxmlformats.org/officeDocument/2006/relationships/hyperlink" Target="http://vericast.bmat.me/artist/f051ce13-cf14-4c76-adcf-5ca91150284e?date_interval=20141101-20141130&amp;catalog_id=4" TargetMode="External"/><Relationship Id="rId113" Type="http://schemas.openxmlformats.org/officeDocument/2006/relationships/hyperlink" Target="http://vericast.bmat.me/artist/8459af98-cf0e-489e-9768-6e9c528e9323?date_interval=20141101-20141130&amp;catalog_id=4" TargetMode="External"/><Relationship Id="rId134" Type="http://schemas.openxmlformats.org/officeDocument/2006/relationships/hyperlink" Target="http://vericast.bmat.me/artist/e858e92e-408c-47af-a31e-31a8eaed0ffc?date_interval=20141101-20141130&amp;catalog_id=4" TargetMode="External"/><Relationship Id="rId80" Type="http://schemas.openxmlformats.org/officeDocument/2006/relationships/hyperlink" Target="http://vericast.bmat.me/artist/94567c95-26c4-48e5-b6e9-71a92623134e?date_interval=20141101-20141130&amp;catalog_id=4" TargetMode="External"/><Relationship Id="rId155" Type="http://schemas.openxmlformats.org/officeDocument/2006/relationships/hyperlink" Target="http://vericast.bmat.me/artist/7f5a8973-237a-4bd7-8355-5f2c41ed14f8?date_interval=20141101-20141130&amp;catalog_id=4" TargetMode="External"/><Relationship Id="rId176" Type="http://schemas.openxmlformats.org/officeDocument/2006/relationships/hyperlink" Target="http://vericast.bmat.me/artist/1371a37a-bbf0-4862-93fd-a58dbf9a062d?date_interval=20141101-20141130&amp;catalog_id=4" TargetMode="External"/><Relationship Id="rId197" Type="http://schemas.openxmlformats.org/officeDocument/2006/relationships/hyperlink" Target="http://vericast.bmat.me/artist/98857248-960e-44c8-b5a3-5a225e17ac7c?date_interval=20141101-20141130&amp;catalog_id=4" TargetMode="External"/><Relationship Id="rId201" Type="http://schemas.openxmlformats.org/officeDocument/2006/relationships/hyperlink" Target="http://vericast.bmat.me/artist/3a6b4f3b-1fdc-43d6-8906-a4bc5bbcaf79?date_interval=20141101-20141130&amp;catalog_id=4" TargetMode="External"/><Relationship Id="rId222" Type="http://schemas.openxmlformats.org/officeDocument/2006/relationships/hyperlink" Target="http://vericast.bmat.me/artist/adcad5ce-8ee9-43c8-b3ed-927c43168981?date_interval=20141101-20141130&amp;catalog_id=4" TargetMode="External"/><Relationship Id="rId243" Type="http://schemas.openxmlformats.org/officeDocument/2006/relationships/hyperlink" Target="http://vericast.bmat.me/artist/51b75850-fcd2-4635-bb01-eea0c6088826?date_interval=20141101-20141130&amp;catalog_id=4" TargetMode="External"/><Relationship Id="rId264" Type="http://schemas.openxmlformats.org/officeDocument/2006/relationships/hyperlink" Target="http://vericast.bmat.me/artist/d889dc87-24c8-4b69-a816-619430667f41?date_interval=20141101-20141130&amp;catalog_id=4" TargetMode="External"/><Relationship Id="rId285" Type="http://schemas.openxmlformats.org/officeDocument/2006/relationships/hyperlink" Target="http://vericast.bmat.me/artist/98221896-38a0-4d69-a4fe-1c7c1dd401fa?date_interval=20141101-20141130&amp;catalog_id=4" TargetMode="External"/><Relationship Id="rId17" Type="http://schemas.openxmlformats.org/officeDocument/2006/relationships/hyperlink" Target="http://vericast.bmat.me/artist/3dfb7e9f-6d84-4dd7-9030-ee116640c5cf?date_interval=20141101-20141130&amp;catalog_id=4" TargetMode="External"/><Relationship Id="rId38" Type="http://schemas.openxmlformats.org/officeDocument/2006/relationships/hyperlink" Target="http://vericast.bmat.me/artist/9e6f0c87-982a-4c06-ae47-19adfdbd8095?date_interval=20141101-20141130&amp;catalog_id=4" TargetMode="External"/><Relationship Id="rId59" Type="http://schemas.openxmlformats.org/officeDocument/2006/relationships/hyperlink" Target="http://vericast.bmat.me/artist/4eb6fc0d-a01d-444c-92b5-cb859870cd16?date_interval=20141101-20141130&amp;catalog_id=4" TargetMode="External"/><Relationship Id="rId103" Type="http://schemas.openxmlformats.org/officeDocument/2006/relationships/hyperlink" Target="http://vericast.bmat.me/artist/c417f110-ca2d-477d-ab28-894612ab6891?date_interval=20141101-20141130&amp;catalog_id=4" TargetMode="External"/><Relationship Id="rId124" Type="http://schemas.openxmlformats.org/officeDocument/2006/relationships/hyperlink" Target="http://vericast.bmat.me/artist/abd8a941-33b5-4925-a29d-faedee23dda7?date_interval=20141101-20141130&amp;catalog_id=4" TargetMode="External"/><Relationship Id="rId70" Type="http://schemas.openxmlformats.org/officeDocument/2006/relationships/hyperlink" Target="http://vericast.bmat.me/artist/82701382-8270-4bbc-a0c7-66f80f1306c6?date_interval=20141101-20141130&amp;catalog_id=4" TargetMode="External"/><Relationship Id="rId91" Type="http://schemas.openxmlformats.org/officeDocument/2006/relationships/hyperlink" Target="http://vericast.bmat.me/artist/0e2e6843-81b4-4f99-bea7-ef751d0c4e37?date_interval=20141101-20141130&amp;catalog_id=4" TargetMode="External"/><Relationship Id="rId145" Type="http://schemas.openxmlformats.org/officeDocument/2006/relationships/hyperlink" Target="http://vericast.bmat.me/artist/83d4e0cd-a85e-4a03-b4f3-f93b2228c9d6?date_interval=20141101-20141130&amp;catalog_id=4" TargetMode="External"/><Relationship Id="rId166" Type="http://schemas.openxmlformats.org/officeDocument/2006/relationships/hyperlink" Target="http://vericast.bmat.me/artist/d67603fa-3512-46c8-9762-5f10fe63c484?date_interval=20141101-20141130&amp;catalog_id=4" TargetMode="External"/><Relationship Id="rId187" Type="http://schemas.openxmlformats.org/officeDocument/2006/relationships/hyperlink" Target="http://vericast.bmat.me/artist/7cf55110-c997-4142-ad58-e7464a840823?date_interval=20141101-20141130&amp;catalog_id=4" TargetMode="External"/><Relationship Id="rId1" Type="http://schemas.openxmlformats.org/officeDocument/2006/relationships/hyperlink" Target="http://vericast.bmat.me/artist/be8a98cb-053a-49b4-b439-b092725a3356?date_interval=20141101-20141130&amp;catalog_id=4" TargetMode="External"/><Relationship Id="rId212" Type="http://schemas.openxmlformats.org/officeDocument/2006/relationships/hyperlink" Target="http://vericast.bmat.me/artist/c93a43bd-d490-47a2-811b-8882b4d94eb1?date_interval=20141101-20141130&amp;catalog_id=4" TargetMode="External"/><Relationship Id="rId233" Type="http://schemas.openxmlformats.org/officeDocument/2006/relationships/hyperlink" Target="http://vericast.bmat.me/artist/639f4ec9-0fa3-4cd1-bcdc-6d2100f6a9a0?date_interval=20141101-20141130&amp;catalog_id=4" TargetMode="External"/><Relationship Id="rId254" Type="http://schemas.openxmlformats.org/officeDocument/2006/relationships/hyperlink" Target="http://vericast.bmat.me/artist/063884c2-7cf0-4d70-9b0a-5e5e1de0ca18?date_interval=20141101-20141130&amp;catalog_id=4" TargetMode="External"/><Relationship Id="rId28" Type="http://schemas.openxmlformats.org/officeDocument/2006/relationships/hyperlink" Target="http://vericast.bmat.me/artist/fd49761e-055f-4141-a7a9-db0343598035?date_interval=20141101-20141130&amp;catalog_id=4" TargetMode="External"/><Relationship Id="rId49" Type="http://schemas.openxmlformats.org/officeDocument/2006/relationships/hyperlink" Target="http://vericast.bmat.me/artist/9296e7d1-72d1-458e-b24a-6de4e4b63f2c?date_interval=20141101-20141130&amp;catalog_id=4" TargetMode="External"/><Relationship Id="rId114" Type="http://schemas.openxmlformats.org/officeDocument/2006/relationships/hyperlink" Target="http://vericast.bmat.me/artist/78d9c866-1874-4d76-9490-01e4726c2659?date_interval=20141101-20141130&amp;catalog_id=4" TargetMode="External"/><Relationship Id="rId275" Type="http://schemas.openxmlformats.org/officeDocument/2006/relationships/hyperlink" Target="http://vericast.bmat.me/artist/afcbd8bc-c9f5-468f-887c-66092ebc05da?date_interval=20141101-20141130&amp;catalog_id=4" TargetMode="External"/><Relationship Id="rId60" Type="http://schemas.openxmlformats.org/officeDocument/2006/relationships/hyperlink" Target="http://vericast.bmat.me/artist/e4f4157d-dd0e-46ea-b38e-22e688113ba4?date_interval=20141101-20141130&amp;catalog_id=4" TargetMode="External"/><Relationship Id="rId81" Type="http://schemas.openxmlformats.org/officeDocument/2006/relationships/hyperlink" Target="http://vericast.bmat.me/artist/77fa007f-928e-4c37-aa17-c3dd1d752e22?date_interval=20141101-20141130&amp;catalog_id=4" TargetMode="External"/><Relationship Id="rId135" Type="http://schemas.openxmlformats.org/officeDocument/2006/relationships/hyperlink" Target="http://vericast.bmat.me/artist/4e314052-0b2a-477b-9d54-d12d14bc24bf?date_interval=20141101-20141130&amp;catalog_id=4" TargetMode="External"/><Relationship Id="rId156" Type="http://schemas.openxmlformats.org/officeDocument/2006/relationships/hyperlink" Target="http://vericast.bmat.me/artist/febf6cdd-f25f-458a-ada7-94e042f8a7ef?date_interval=20141101-20141130&amp;catalog_id=4" TargetMode="External"/><Relationship Id="rId177" Type="http://schemas.openxmlformats.org/officeDocument/2006/relationships/hyperlink" Target="http://vericast.bmat.me/artist/69b29703-19f7-4950-af84-b6675a798660?date_interval=20141101-20141130&amp;catalog_id=4" TargetMode="External"/><Relationship Id="rId198" Type="http://schemas.openxmlformats.org/officeDocument/2006/relationships/hyperlink" Target="http://vericast.bmat.me/artist/930a71cd-4575-4dce-aab9-3e551ab02cb3?date_interval=20141101-20141130&amp;catalog_id=4" TargetMode="External"/><Relationship Id="rId202" Type="http://schemas.openxmlformats.org/officeDocument/2006/relationships/hyperlink" Target="http://vericast.bmat.me/artist/668995af-77f0-41d5-b86b-1262446c5280?date_interval=20141101-20141130&amp;catalog_id=4" TargetMode="External"/><Relationship Id="rId223" Type="http://schemas.openxmlformats.org/officeDocument/2006/relationships/hyperlink" Target="http://vericast.bmat.me/artist/dc574b77-b554-4dc3-aa5b-20d62f5e6c0e?date_interval=20141101-20141130&amp;catalog_id=4" TargetMode="External"/><Relationship Id="rId244" Type="http://schemas.openxmlformats.org/officeDocument/2006/relationships/hyperlink" Target="http://vericast.bmat.me/artist/59231c37-c840-420c-9878-80cd10a956a3?date_interval=20141101-20141130&amp;catalog_id=4" TargetMode="External"/><Relationship Id="rId18" Type="http://schemas.openxmlformats.org/officeDocument/2006/relationships/hyperlink" Target="http://vericast.bmat.me/artist/0da2f01f-8949-4d59-a191-071181b9f43d?date_interval=20141101-20141130&amp;catalog_id=4" TargetMode="External"/><Relationship Id="rId39" Type="http://schemas.openxmlformats.org/officeDocument/2006/relationships/hyperlink" Target="http://vericast.bmat.me/artist/49e719fd-1b4c-4a44-a009-8660815f5e11?date_interval=20141101-20141130&amp;catalog_id=4" TargetMode="External"/><Relationship Id="rId265" Type="http://schemas.openxmlformats.org/officeDocument/2006/relationships/hyperlink" Target="http://vericast.bmat.me/artist/b25c5cb1-c982-402f-999b-1290e2cbed08?date_interval=20141101-20141130&amp;catalog_id=4" TargetMode="External"/><Relationship Id="rId286" Type="http://schemas.openxmlformats.org/officeDocument/2006/relationships/hyperlink" Target="http://vericast.bmat.me/artist/9faeadc0-cc9d-408d-ac2f-b871469009ea?date_interval=20141101-20141130&amp;catalog_id=4" TargetMode="External"/><Relationship Id="rId50" Type="http://schemas.openxmlformats.org/officeDocument/2006/relationships/hyperlink" Target="http://vericast.bmat.me/artist/87c7d405-39bd-493e-8856-2cea6829757f?date_interval=20141101-20141130&amp;catalog_id=4" TargetMode="External"/><Relationship Id="rId104" Type="http://schemas.openxmlformats.org/officeDocument/2006/relationships/hyperlink" Target="http://vericast.bmat.me/artist/f23e0fc1-9257-4b7b-8e83-b7d2546e9a95?date_interval=20141101-20141130&amp;catalog_id=4" TargetMode="External"/><Relationship Id="rId125" Type="http://schemas.openxmlformats.org/officeDocument/2006/relationships/hyperlink" Target="http://vericast.bmat.me/artist/1eb0c60b-5f2c-42ab-9eaa-61f46db9ca18?date_interval=20141101-20141130&amp;catalog_id=4" TargetMode="External"/><Relationship Id="rId146" Type="http://schemas.openxmlformats.org/officeDocument/2006/relationships/hyperlink" Target="http://vericast.bmat.me/artist/b7aaa8bf-79fe-402d-9586-c5abcef4d3c5?date_interval=20141101-20141130&amp;catalog_id=4" TargetMode="External"/><Relationship Id="rId167" Type="http://schemas.openxmlformats.org/officeDocument/2006/relationships/hyperlink" Target="http://vericast.bmat.me/artist/27deb49d-306f-4d88-93b7-61f89ac0390f?date_interval=20141101-20141130&amp;catalog_id=4" TargetMode="External"/><Relationship Id="rId188" Type="http://schemas.openxmlformats.org/officeDocument/2006/relationships/hyperlink" Target="http://vericast.bmat.me/artist/4c2e01a3-ddf0-46ea-84c3-69711aa06a3c?date_interval=20141101-20141130&amp;catalog_id=4" TargetMode="External"/><Relationship Id="rId71" Type="http://schemas.openxmlformats.org/officeDocument/2006/relationships/hyperlink" Target="http://vericast.bmat.me/artist/3331ee99-f9b5-4fb3-bf63-98306bcb02fd?date_interval=20141101-20141130&amp;catalog_id=4" TargetMode="External"/><Relationship Id="rId92" Type="http://schemas.openxmlformats.org/officeDocument/2006/relationships/hyperlink" Target="http://vericast.bmat.me/artist/d6e075c5-3e92-44cf-8574-9bb1dbc49714?date_interval=20141101-20141130&amp;catalog_id=4" TargetMode="External"/><Relationship Id="rId213" Type="http://schemas.openxmlformats.org/officeDocument/2006/relationships/hyperlink" Target="http://vericast.bmat.me/artist/25ff4aaa-9d8b-43f0-88a0-ecc567b41eca?date_interval=20141101-20141130&amp;catalog_id=4" TargetMode="External"/><Relationship Id="rId234" Type="http://schemas.openxmlformats.org/officeDocument/2006/relationships/hyperlink" Target="http://vericast.bmat.me/artist/6a7e0409-8224-429f-bedd-c773eaef5fda?date_interval=20141101-20141130&amp;catalog_id=4" TargetMode="External"/><Relationship Id="rId2" Type="http://schemas.openxmlformats.org/officeDocument/2006/relationships/hyperlink" Target="http://vericast.bmat.me/artist/d78fb1e7-5249-42ff-ac5e-f46a87dc1a5d?date_interval=20141101-20141130&amp;catalog_id=4" TargetMode="External"/><Relationship Id="rId29" Type="http://schemas.openxmlformats.org/officeDocument/2006/relationships/hyperlink" Target="http://vericast.bmat.me/artist/a5bacac7-57e2-45e6-9eda-d8cb949e0ec3?date_interval=20141101-20141130&amp;catalog_id=4" TargetMode="External"/><Relationship Id="rId255" Type="http://schemas.openxmlformats.org/officeDocument/2006/relationships/hyperlink" Target="http://vericast.bmat.me/artist/89ec458e-2f44-4dce-b9a5-fc8579aecde4?date_interval=20141101-20141130&amp;catalog_id=4" TargetMode="External"/><Relationship Id="rId276" Type="http://schemas.openxmlformats.org/officeDocument/2006/relationships/hyperlink" Target="http://vericast.bmat.me/artist/abfae207-50d9-4e21-908e-c3aa37edac18?date_interval=20141101-20141130&amp;catalog_id=4" TargetMode="External"/><Relationship Id="rId40" Type="http://schemas.openxmlformats.org/officeDocument/2006/relationships/hyperlink" Target="http://vericast.bmat.me/artist/9c46ada9-067b-4de0-8b74-6e291b59a75f?date_interval=20141101-20141130&amp;catalog_id=4" TargetMode="External"/><Relationship Id="rId115" Type="http://schemas.openxmlformats.org/officeDocument/2006/relationships/hyperlink" Target="http://vericast.bmat.me/artist/97bb4c1a-6b93-4957-ab61-4f058482fc7e?date_interval=20141101-20141130&amp;catalog_id=4" TargetMode="External"/><Relationship Id="rId136" Type="http://schemas.openxmlformats.org/officeDocument/2006/relationships/hyperlink" Target="http://vericast.bmat.me/artist/104737db-6622-432a-87e6-c5a42c55bb91?date_interval=20141101-20141130&amp;catalog_id=4" TargetMode="External"/><Relationship Id="rId157" Type="http://schemas.openxmlformats.org/officeDocument/2006/relationships/hyperlink" Target="http://vericast.bmat.me/artist/ee9c694e-59e1-465c-8692-e5669ff59db1?date_interval=20141101-20141130&amp;catalog_id=4" TargetMode="External"/><Relationship Id="rId178" Type="http://schemas.openxmlformats.org/officeDocument/2006/relationships/hyperlink" Target="http://vericast.bmat.me/artist/76bf52a2-3264-446d-b331-3f326a233cbd?date_interval=20141101-20141130&amp;catalog_id=4" TargetMode="External"/><Relationship Id="rId61" Type="http://schemas.openxmlformats.org/officeDocument/2006/relationships/hyperlink" Target="http://vericast.bmat.me/artist/f86f0c05-2eb7-48e4-961e-0e6cf3faf73c?date_interval=20141101-20141130&amp;catalog_id=4" TargetMode="External"/><Relationship Id="rId82" Type="http://schemas.openxmlformats.org/officeDocument/2006/relationships/hyperlink" Target="http://vericast.bmat.me/artist/d5ba7f35-ec30-485b-a53e-7cec3945e4c3?date_interval=20141101-20141130&amp;catalog_id=4" TargetMode="External"/><Relationship Id="rId199" Type="http://schemas.openxmlformats.org/officeDocument/2006/relationships/hyperlink" Target="http://vericast.bmat.me/artist/3a8df6ff-ec63-4b3e-8892-9f91feb94242?date_interval=20141101-20141130&amp;catalog_id=4" TargetMode="External"/><Relationship Id="rId203" Type="http://schemas.openxmlformats.org/officeDocument/2006/relationships/hyperlink" Target="http://vericast.bmat.me/artist/e75bfb8c-c122-4cb3-8893-219b3862dc6e?date_interval=20141101-20141130&amp;catalog_id=4" TargetMode="External"/><Relationship Id="rId19" Type="http://schemas.openxmlformats.org/officeDocument/2006/relationships/hyperlink" Target="http://vericast.bmat.me/artist/111b019b-d44e-4ba0-93c4-fc00e6c55d4f?date_interval=20141101-20141130&amp;catalog_id=4" TargetMode="External"/><Relationship Id="rId224" Type="http://schemas.openxmlformats.org/officeDocument/2006/relationships/hyperlink" Target="http://vericast.bmat.me/artist/c3aea99c-7962-4f19-b5c2-1f693f5cbf58?date_interval=20141101-20141130&amp;catalog_id=4" TargetMode="External"/><Relationship Id="rId245" Type="http://schemas.openxmlformats.org/officeDocument/2006/relationships/hyperlink" Target="http://vericast.bmat.me/artist/ba4e59bc-1990-4f34-a7ed-00a4b7a20a58?date_interval=20141101-20141130&amp;catalog_id=4" TargetMode="External"/><Relationship Id="rId266" Type="http://schemas.openxmlformats.org/officeDocument/2006/relationships/hyperlink" Target="http://vericast.bmat.me/artist/362768e2-7cd2-4beb-a10f-22300e30239c?date_interval=20141101-20141130&amp;catalog_id=4" TargetMode="External"/><Relationship Id="rId287" Type="http://schemas.openxmlformats.org/officeDocument/2006/relationships/hyperlink" Target="http://vericast.bmat.me/artist/4fed4f6d-ad5c-49cb-8960-489d9c13f87a?date_interval=20141101-20141130&amp;catalog_id=4" TargetMode="External"/><Relationship Id="rId30" Type="http://schemas.openxmlformats.org/officeDocument/2006/relationships/hyperlink" Target="http://vericast.bmat.me/artist/4245d40e-f404-402e-ba40-c8f0c313c9c3?date_interval=20141101-20141130&amp;catalog_id=4" TargetMode="External"/><Relationship Id="rId105" Type="http://schemas.openxmlformats.org/officeDocument/2006/relationships/hyperlink" Target="http://vericast.bmat.me/artist/5aea7fbb-0ed7-487e-881f-3547beca8533?date_interval=20141101-20141130&amp;catalog_id=4" TargetMode="External"/><Relationship Id="rId126" Type="http://schemas.openxmlformats.org/officeDocument/2006/relationships/hyperlink" Target="http://vericast.bmat.me/artist/1d7f5129-f7af-4f2d-8680-ec1c28f1cb9d?date_interval=20141101-20141130&amp;catalog_id=4" TargetMode="External"/><Relationship Id="rId147" Type="http://schemas.openxmlformats.org/officeDocument/2006/relationships/hyperlink" Target="http://vericast.bmat.me/artist/874eb1a3-7f70-41d7-ac79-d0275aee1451?date_interval=20141101-20141130&amp;catalog_id=4" TargetMode="External"/><Relationship Id="rId168" Type="http://schemas.openxmlformats.org/officeDocument/2006/relationships/hyperlink" Target="http://vericast.bmat.me/artist/daab97f5-3ced-4963-b4e3-1d5ef0453992?date_interval=20141101-20141130&amp;catalog_id=4" TargetMode="External"/><Relationship Id="rId51" Type="http://schemas.openxmlformats.org/officeDocument/2006/relationships/hyperlink" Target="http://vericast.bmat.me/artist/20645b13-d3f5-4b92-bb8d-1d0b523d81fc?date_interval=20141101-20141130&amp;catalog_id=4" TargetMode="External"/><Relationship Id="rId72" Type="http://schemas.openxmlformats.org/officeDocument/2006/relationships/hyperlink" Target="http://vericast.bmat.me/artist/f0655f07-5ccc-4e3c-8e87-a0bc462ef9a7?date_interval=20141101-20141130&amp;catalog_id=4" TargetMode="External"/><Relationship Id="rId93" Type="http://schemas.openxmlformats.org/officeDocument/2006/relationships/hyperlink" Target="http://vericast.bmat.me/artist/bd09049d-c085-4804-8f20-853723bf7b57?date_interval=20141101-20141130&amp;catalog_id=4" TargetMode="External"/><Relationship Id="rId189" Type="http://schemas.openxmlformats.org/officeDocument/2006/relationships/hyperlink" Target="http://vericast.bmat.me/artist/128b61bf-7111-470e-b4e9-8e6b7c89d879?date_interval=20141101-20141130&amp;catalog_id=4" TargetMode="External"/><Relationship Id="rId3" Type="http://schemas.openxmlformats.org/officeDocument/2006/relationships/hyperlink" Target="http://vericast.bmat.me/artist/fb660edc-b626-49ce-972b-13c15c739cc3?date_interval=20141101-20141130&amp;catalog_id=4" TargetMode="External"/><Relationship Id="rId214" Type="http://schemas.openxmlformats.org/officeDocument/2006/relationships/hyperlink" Target="http://vericast.bmat.me/artist/96f59f96-cd13-4714-9f02-c6b4db8933ef?date_interval=20141101-20141130&amp;catalog_id=4" TargetMode="External"/><Relationship Id="rId235" Type="http://schemas.openxmlformats.org/officeDocument/2006/relationships/hyperlink" Target="http://vericast.bmat.me/artist/d03193ed-2b8c-48eb-a38e-359325e0c4b4?date_interval=20141101-20141130&amp;catalog_id=4" TargetMode="External"/><Relationship Id="rId256" Type="http://schemas.openxmlformats.org/officeDocument/2006/relationships/hyperlink" Target="http://vericast.bmat.me/artist/d776db54-4740-4833-b879-878d3ce1d020?date_interval=20141101-20141130&amp;catalog_id=4" TargetMode="External"/><Relationship Id="rId277" Type="http://schemas.openxmlformats.org/officeDocument/2006/relationships/hyperlink" Target="http://vericast.bmat.me/artist/0bb13ef3-63e9-4ead-b70a-6a1e02fef485?date_interval=20141101-20141130&amp;catalog_id=4" TargetMode="External"/><Relationship Id="rId116" Type="http://schemas.openxmlformats.org/officeDocument/2006/relationships/hyperlink" Target="http://vericast.bmat.me/artist/96f41074-29ed-4c5b-ac6c-92a28d6d8165?date_interval=20141101-20141130&amp;catalog_id=4" TargetMode="External"/><Relationship Id="rId137" Type="http://schemas.openxmlformats.org/officeDocument/2006/relationships/hyperlink" Target="http://vericast.bmat.me/artist/9417f142-8c52-4b89-895b-673db00b4b81?date_interval=20141101-20141130&amp;catalog_id=4" TargetMode="External"/><Relationship Id="rId158" Type="http://schemas.openxmlformats.org/officeDocument/2006/relationships/hyperlink" Target="http://vericast.bmat.me/artist/cb18f0e8-24e2-4392-92a0-cd12fd291c33?date_interval=20141101-20141130&amp;catalog_id=4" TargetMode="External"/><Relationship Id="rId20" Type="http://schemas.openxmlformats.org/officeDocument/2006/relationships/hyperlink" Target="http://vericast.bmat.me/artist/26777fe3-2762-47cd-a271-b8e9db0cfecb?date_interval=20141101-20141130&amp;catalog_id=4" TargetMode="External"/><Relationship Id="rId41" Type="http://schemas.openxmlformats.org/officeDocument/2006/relationships/hyperlink" Target="http://vericast.bmat.me/artist/0e9b7333-16b8-4775-9e43-157b5f365af5?date_interval=20141101-20141130&amp;catalog_id=4" TargetMode="External"/><Relationship Id="rId62" Type="http://schemas.openxmlformats.org/officeDocument/2006/relationships/hyperlink" Target="http://vericast.bmat.me/artist/b8656a7d-92d2-4ff6-8b2f-a45e1e35def7?date_interval=20141101-20141130&amp;catalog_id=4" TargetMode="External"/><Relationship Id="rId83" Type="http://schemas.openxmlformats.org/officeDocument/2006/relationships/hyperlink" Target="http://vericast.bmat.me/artist/5b0d15f4-316d-4467-b964-b3119d4f237e?date_interval=20141101-20141130&amp;catalog_id=4" TargetMode="External"/><Relationship Id="rId179" Type="http://schemas.openxmlformats.org/officeDocument/2006/relationships/hyperlink" Target="http://vericast.bmat.me/artist/12876127-41c4-421b-90ed-a880beecdca4?date_interval=20141101-20141130&amp;catalog_id=4" TargetMode="External"/><Relationship Id="rId190" Type="http://schemas.openxmlformats.org/officeDocument/2006/relationships/hyperlink" Target="http://vericast.bmat.me/artist/5f7a4c3c-ef90-4058-95c0-11f6f66535c9?date_interval=20141101-20141130&amp;catalog_id=4" TargetMode="External"/><Relationship Id="rId204" Type="http://schemas.openxmlformats.org/officeDocument/2006/relationships/hyperlink" Target="http://vericast.bmat.me/artist/99becb39-4ebc-440a-98b2-4eba49652ec2?date_interval=20141101-20141130&amp;catalog_id=4" TargetMode="External"/><Relationship Id="rId225" Type="http://schemas.openxmlformats.org/officeDocument/2006/relationships/hyperlink" Target="http://vericast.bmat.me/artist/fd9a54f4-e352-495d-b174-d0f903f5e8a3?date_interval=20141101-20141130&amp;catalog_id=4" TargetMode="External"/><Relationship Id="rId246" Type="http://schemas.openxmlformats.org/officeDocument/2006/relationships/hyperlink" Target="http://vericast.bmat.me/artist/df6f9390-27a2-4d1c-bccf-8b90ee142ff2?date_interval=20141101-20141130&amp;catalog_id=4" TargetMode="External"/><Relationship Id="rId267" Type="http://schemas.openxmlformats.org/officeDocument/2006/relationships/hyperlink" Target="http://vericast.bmat.me/artist/92db73d9-371e-48ff-a124-392068183cb9?date_interval=20141101-20141130&amp;catalog_id=4" TargetMode="External"/><Relationship Id="rId288" Type="http://schemas.openxmlformats.org/officeDocument/2006/relationships/hyperlink" Target="http://vericast.bmat.me/artist/f511218f-0759-4b18-addd-013305e93d95?date_interval=20141101-20141130&amp;catalog_id=4" TargetMode="External"/><Relationship Id="rId106" Type="http://schemas.openxmlformats.org/officeDocument/2006/relationships/hyperlink" Target="http://vericast.bmat.me/artist/af12c6f2-737a-43ae-9c49-fd3307bef4ef?date_interval=20141101-20141130&amp;catalog_id=4" TargetMode="External"/><Relationship Id="rId127" Type="http://schemas.openxmlformats.org/officeDocument/2006/relationships/hyperlink" Target="http://vericast.bmat.me/artist/643fb61e-e6a7-4033-b0f8-0195b0f402a2?date_interval=20141101-20141130&amp;catalog_id=4" TargetMode="External"/><Relationship Id="rId10" Type="http://schemas.openxmlformats.org/officeDocument/2006/relationships/hyperlink" Target="http://vericast.bmat.me/artist/2b0ae9aa-abc1-4c9f-ad0b-f22ed14a4c73?date_interval=20141101-20141130&amp;catalog_id=4" TargetMode="External"/><Relationship Id="rId31" Type="http://schemas.openxmlformats.org/officeDocument/2006/relationships/hyperlink" Target="http://vericast.bmat.me/artist/e732b832-70d6-4933-a00f-40331acb4806?date_interval=20141101-20141130&amp;catalog_id=4" TargetMode="External"/><Relationship Id="rId52" Type="http://schemas.openxmlformats.org/officeDocument/2006/relationships/hyperlink" Target="http://vericast.bmat.me/artist/8f7c5152-a12b-4f70-a4ff-282073db65cc?date_interval=20141101-20141130&amp;catalog_id=4" TargetMode="External"/><Relationship Id="rId73" Type="http://schemas.openxmlformats.org/officeDocument/2006/relationships/hyperlink" Target="http://vericast.bmat.me/artist/4f873947-8c71-4da9-8f1c-18235ea90504?date_interval=20141101-20141130&amp;catalog_id=4" TargetMode="External"/><Relationship Id="rId94" Type="http://schemas.openxmlformats.org/officeDocument/2006/relationships/hyperlink" Target="http://vericast.bmat.me/artist/3e298c68-8590-49c6-99c1-6245b94a87d3?date_interval=20141101-20141130&amp;catalog_id=4" TargetMode="External"/><Relationship Id="rId148" Type="http://schemas.openxmlformats.org/officeDocument/2006/relationships/hyperlink" Target="http://vericast.bmat.me/artist/92985e00-38da-4982-94a6-8d688eb6f730?date_interval=20141101-20141130&amp;catalog_id=4" TargetMode="External"/><Relationship Id="rId169" Type="http://schemas.openxmlformats.org/officeDocument/2006/relationships/hyperlink" Target="http://vericast.bmat.me/artist/d2955b59-c481-4ea1-bb13-40a942b8558b?date_interval=20141101-20141130&amp;catalog_id=4" TargetMode="External"/><Relationship Id="rId4" Type="http://schemas.openxmlformats.org/officeDocument/2006/relationships/hyperlink" Target="http://vericast.bmat.me/artist/e9c824ec-f1d7-459b-9fc9-3b63f2477911?date_interval=20141101-20141130&amp;catalog_id=4" TargetMode="External"/><Relationship Id="rId180" Type="http://schemas.openxmlformats.org/officeDocument/2006/relationships/hyperlink" Target="http://vericast.bmat.me/artist/83ac9427-1818-499e-9c9e-74c4c8c48dbf?date_interval=20141101-20141130&amp;catalog_id=4" TargetMode="External"/><Relationship Id="rId215" Type="http://schemas.openxmlformats.org/officeDocument/2006/relationships/hyperlink" Target="http://vericast.bmat.me/artist/3b1bc024-c1c2-4f0d-9aee-29ab312f7a3b?date_interval=20141101-20141130&amp;catalog_id=4" TargetMode="External"/><Relationship Id="rId236" Type="http://schemas.openxmlformats.org/officeDocument/2006/relationships/hyperlink" Target="http://vericast.bmat.me/artist/5a985319-eb3f-468f-9e06-a8a7e24eb876?date_interval=20141101-20141130&amp;catalog_id=4" TargetMode="External"/><Relationship Id="rId257" Type="http://schemas.openxmlformats.org/officeDocument/2006/relationships/hyperlink" Target="http://vericast.bmat.me/artist/09b91c45-daf2-4c12-af56-02ca81f49d93?date_interval=20141101-20141130&amp;catalog_id=4" TargetMode="External"/><Relationship Id="rId278" Type="http://schemas.openxmlformats.org/officeDocument/2006/relationships/hyperlink" Target="http://vericast.bmat.me/artist/ce8785f1-591c-4143-aaf6-48b491ae527a?date_interval=20141101-20141130&amp;catalog_id=4" TargetMode="External"/><Relationship Id="rId42" Type="http://schemas.openxmlformats.org/officeDocument/2006/relationships/hyperlink" Target="http://vericast.bmat.me/artist/a0c92e62-2afa-4c31-a3a6-d3589351673f?date_interval=20141101-20141130&amp;catalog_id=4" TargetMode="External"/><Relationship Id="rId84" Type="http://schemas.openxmlformats.org/officeDocument/2006/relationships/hyperlink" Target="http://vericast.bmat.me/artist/1b761e34-8a9d-4f25-8ff0-32df5dbbfee6?date_interval=20141101-20141130&amp;catalog_id=4" TargetMode="External"/><Relationship Id="rId138" Type="http://schemas.openxmlformats.org/officeDocument/2006/relationships/hyperlink" Target="http://vericast.bmat.me/artist/161b915f-46cd-4785-93c3-6afe7eed4a2a?date_interval=20141101-20141130&amp;catalog_id=4" TargetMode="External"/><Relationship Id="rId191" Type="http://schemas.openxmlformats.org/officeDocument/2006/relationships/hyperlink" Target="http://vericast.bmat.me/artist/f508e5fc-b70d-4cf7-8c99-aa43f7d9bfa7?date_interval=20141101-20141130&amp;catalog_id=4" TargetMode="External"/><Relationship Id="rId205" Type="http://schemas.openxmlformats.org/officeDocument/2006/relationships/hyperlink" Target="http://vericast.bmat.me/artist/76d28115-e963-4be2-97e6-86452dc612d2?date_interval=20141101-20141130&amp;catalog_id=4" TargetMode="External"/><Relationship Id="rId247" Type="http://schemas.openxmlformats.org/officeDocument/2006/relationships/hyperlink" Target="http://vericast.bmat.me/artist/32ada983-3e12-4b3e-8f25-762dbcb852c9?date_interval=20141101-20141130&amp;catalog_id=4" TargetMode="External"/><Relationship Id="rId107" Type="http://schemas.openxmlformats.org/officeDocument/2006/relationships/hyperlink" Target="http://vericast.bmat.me/artist/68bcaf41-ed3c-4761-b5c1-8c7a61036f82?date_interval=20141101-20141130&amp;catalog_id=4" TargetMode="External"/><Relationship Id="rId289" Type="http://schemas.openxmlformats.org/officeDocument/2006/relationships/hyperlink" Target="http://vericast.bmat.me/artist/8cef3d50-1ad0-4bb4-b2d0-8235c49f6e90?date_interval=20141101-20141130&amp;catalog_id=4" TargetMode="External"/><Relationship Id="rId11" Type="http://schemas.openxmlformats.org/officeDocument/2006/relationships/hyperlink" Target="http://vericast.bmat.me/artist/259190a4-9542-4fd9-af6b-551ce02cd841?date_interval=20141101-20141130&amp;catalog_id=4" TargetMode="External"/><Relationship Id="rId53" Type="http://schemas.openxmlformats.org/officeDocument/2006/relationships/hyperlink" Target="http://vericast.bmat.me/artist/58ca87e1-46b3-496c-9c54-e655ca0683c3?date_interval=20141101-20141130&amp;catalog_id=4" TargetMode="External"/><Relationship Id="rId149" Type="http://schemas.openxmlformats.org/officeDocument/2006/relationships/hyperlink" Target="http://vericast.bmat.me/artist/6fbcfba9-69d2-49a4-9006-863fa5274532?date_interval=20141101-20141130&amp;catalog_id=4" TargetMode="External"/><Relationship Id="rId95" Type="http://schemas.openxmlformats.org/officeDocument/2006/relationships/hyperlink" Target="http://vericast.bmat.me/artist/f266e4e4-fc37-42e3-864d-31ee1658207d?date_interval=20141101-20141130&amp;catalog_id=4" TargetMode="External"/><Relationship Id="rId160" Type="http://schemas.openxmlformats.org/officeDocument/2006/relationships/hyperlink" Target="http://vericast.bmat.me/artist/5d99302a-e39f-4e6e-9c72-7835b86f4c06?date_interval=20141101-20141130&amp;catalog_id=4" TargetMode="External"/><Relationship Id="rId216" Type="http://schemas.openxmlformats.org/officeDocument/2006/relationships/hyperlink" Target="http://vericast.bmat.me/artist/a6d3e231-aa64-473e-9acc-5fc1a50582c9?date_interval=20141101-20141130&amp;catalog_id=4" TargetMode="External"/><Relationship Id="rId258" Type="http://schemas.openxmlformats.org/officeDocument/2006/relationships/hyperlink" Target="http://vericast.bmat.me/artist/478bcdc7-62cf-4c82-9652-eff893213b36?date_interval=20141101-20141130&amp;catalog_id=4" TargetMode="External"/><Relationship Id="rId22" Type="http://schemas.openxmlformats.org/officeDocument/2006/relationships/hyperlink" Target="http://vericast.bmat.me/artist/45c07d05-3724-4599-a683-db1e7989a89a?date_interval=20141101-20141130&amp;catalog_id=4" TargetMode="External"/><Relationship Id="rId64" Type="http://schemas.openxmlformats.org/officeDocument/2006/relationships/hyperlink" Target="http://vericast.bmat.me/artist/cc6bbc74-49e2-43ed-813d-4d6800f0733d?date_interval=20141101-20141130&amp;catalog_id=4" TargetMode="External"/><Relationship Id="rId118" Type="http://schemas.openxmlformats.org/officeDocument/2006/relationships/hyperlink" Target="http://vericast.bmat.me/artist/8320cd0e-93d6-4282-8c65-0691aa4e352d?date_interval=20141101-20141130&amp;catalog_id=4" TargetMode="External"/><Relationship Id="rId171" Type="http://schemas.openxmlformats.org/officeDocument/2006/relationships/hyperlink" Target="http://vericast.bmat.me/artist/1a893fb4-685e-410f-a6d6-5052b89c69c6?date_interval=20141101-20141130&amp;catalog_id=4" TargetMode="External"/><Relationship Id="rId227" Type="http://schemas.openxmlformats.org/officeDocument/2006/relationships/hyperlink" Target="http://vericast.bmat.me/artist/d0fbff74-1b3f-4636-99cd-d99ae3be8450?date_interval=20141101-20141130&amp;catalog_id=4" TargetMode="External"/><Relationship Id="rId269" Type="http://schemas.openxmlformats.org/officeDocument/2006/relationships/hyperlink" Target="http://vericast.bmat.me/artist/0d302204-58ab-48fd-9a36-1b30bee96206?date_interval=20141101-20141130&amp;catalog_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0669-580C-4DCB-9898-CC146B26D09E}">
  <dimension ref="A1:N65"/>
  <sheetViews>
    <sheetView view="pageBreakPreview" topLeftCell="A70" zoomScale="85" zoomScaleNormal="70" zoomScaleSheetLayoutView="85" workbookViewId="0">
      <selection activeCell="Q56" sqref="Q56"/>
    </sheetView>
  </sheetViews>
  <sheetFormatPr baseColWidth="10" defaultColWidth="14.42578125" defaultRowHeight="14.25" x14ac:dyDescent="0.2"/>
  <cols>
    <col min="1" max="1" width="3" style="59" customWidth="1"/>
    <col min="2" max="2" width="14.42578125" style="59"/>
    <col min="3" max="12" width="14.42578125" style="61"/>
    <col min="13" max="13" width="19.42578125" style="59" customWidth="1"/>
    <col min="14" max="14" width="3.42578125" style="59" customWidth="1"/>
    <col min="15" max="15" width="9.5703125" style="59" customWidth="1"/>
    <col min="16" max="16384" width="14.42578125" style="59"/>
  </cols>
  <sheetData>
    <row r="1" spans="1:14" ht="69.75" customHeight="1" x14ac:dyDescent="0.2"/>
    <row r="2" spans="1:14" ht="44.25" customHeight="1" x14ac:dyDescent="0.35">
      <c r="A2" s="260"/>
      <c r="B2" s="351" t="s">
        <v>1025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260"/>
    </row>
    <row r="3" spans="1:14" ht="23.25" customHeight="1" x14ac:dyDescent="0.2">
      <c r="A3" s="30"/>
      <c r="B3" s="352" t="s">
        <v>914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0"/>
    </row>
    <row r="4" spans="1:14" ht="8.25" customHeight="1" x14ac:dyDescent="0.2">
      <c r="A4" s="30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</row>
    <row r="5" spans="1:14" ht="28.5" customHeight="1" x14ac:dyDescent="0.2">
      <c r="A5" s="24"/>
      <c r="B5" s="353" t="s">
        <v>1026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2"/>
    </row>
    <row r="6" spans="1:14" ht="15" x14ac:dyDescent="0.2">
      <c r="A6" s="24"/>
      <c r="B6" s="261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4"/>
    </row>
    <row r="7" spans="1:14" ht="15" x14ac:dyDescent="0.2">
      <c r="A7" s="4"/>
      <c r="B7" s="21"/>
      <c r="C7" s="62"/>
      <c r="D7" s="62"/>
      <c r="E7" s="62"/>
      <c r="F7" s="62"/>
      <c r="G7" s="62"/>
      <c r="H7" s="62"/>
      <c r="I7" s="62"/>
      <c r="J7" s="62"/>
      <c r="K7" s="62"/>
      <c r="L7" s="62"/>
      <c r="M7" s="21"/>
      <c r="N7" s="4"/>
    </row>
    <row r="8" spans="1:14" ht="18.75" x14ac:dyDescent="0.2">
      <c r="A8" s="4"/>
      <c r="B8" s="30" t="s">
        <v>337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4"/>
      <c r="N8" s="4"/>
    </row>
    <row r="9" spans="1:14" ht="12" customHeight="1" x14ac:dyDescent="0.2">
      <c r="A9" s="4"/>
      <c r="B9" s="26"/>
      <c r="C9" s="25"/>
      <c r="D9" s="25"/>
      <c r="E9" s="60"/>
      <c r="F9" s="60"/>
      <c r="G9" s="60"/>
      <c r="H9" s="60"/>
      <c r="I9" s="60"/>
      <c r="J9" s="60"/>
      <c r="K9" s="60"/>
      <c r="L9" s="60"/>
      <c r="M9" s="4"/>
      <c r="N9" s="4"/>
    </row>
    <row r="10" spans="1:14" ht="38.25" customHeight="1" x14ac:dyDescent="0.2">
      <c r="A10" s="4"/>
      <c r="B10" s="264" t="s">
        <v>124</v>
      </c>
      <c r="C10" s="264" t="s">
        <v>127</v>
      </c>
      <c r="D10" s="264" t="s">
        <v>126</v>
      </c>
      <c r="E10" s="59"/>
      <c r="F10" s="59"/>
      <c r="G10" s="59"/>
      <c r="H10" s="59"/>
      <c r="I10" s="59"/>
      <c r="J10" s="59"/>
      <c r="K10" s="59"/>
      <c r="L10" s="59"/>
      <c r="M10" s="4"/>
      <c r="N10" s="4"/>
    </row>
    <row r="11" spans="1:14" ht="17.25" customHeight="1" x14ac:dyDescent="0.2">
      <c r="A11" s="4"/>
      <c r="B11" s="265" t="s">
        <v>499</v>
      </c>
      <c r="C11" s="266">
        <v>0.17979999999999999</v>
      </c>
      <c r="D11" s="267">
        <v>100</v>
      </c>
      <c r="E11" s="59"/>
      <c r="F11" s="59"/>
      <c r="G11" s="59"/>
      <c r="H11" s="59"/>
      <c r="I11" s="59"/>
      <c r="J11" s="59"/>
      <c r="K11" s="59"/>
      <c r="L11" s="59"/>
      <c r="M11" s="4"/>
      <c r="N11" s="4"/>
    </row>
    <row r="12" spans="1:14" ht="17.25" customHeight="1" x14ac:dyDescent="0.2">
      <c r="A12" s="4"/>
      <c r="B12" s="265" t="s">
        <v>500</v>
      </c>
      <c r="C12" s="266">
        <v>0.1696</v>
      </c>
      <c r="D12" s="267">
        <v>125</v>
      </c>
      <c r="E12" s="59"/>
      <c r="F12" s="59"/>
      <c r="G12" s="59"/>
      <c r="H12" s="59"/>
      <c r="I12" s="59"/>
      <c r="J12" s="59"/>
      <c r="K12" s="59"/>
      <c r="L12" s="59"/>
      <c r="M12" s="4"/>
      <c r="N12" s="4"/>
    </row>
    <row r="13" spans="1:14" ht="17.25" customHeight="1" x14ac:dyDescent="0.2">
      <c r="A13" s="4"/>
      <c r="B13" s="265" t="s">
        <v>501</v>
      </c>
      <c r="C13" s="266">
        <v>0.1749</v>
      </c>
      <c r="D13" s="267">
        <v>125</v>
      </c>
      <c r="E13" s="59"/>
      <c r="F13" s="59"/>
      <c r="G13" s="59"/>
      <c r="H13" s="59"/>
      <c r="I13" s="59"/>
      <c r="J13" s="59"/>
      <c r="K13" s="59"/>
      <c r="L13" s="59"/>
      <c r="M13" s="4"/>
      <c r="N13" s="4"/>
    </row>
    <row r="14" spans="1:14" ht="17.25" customHeight="1" x14ac:dyDescent="0.2">
      <c r="A14" s="4"/>
      <c r="B14" s="265" t="s">
        <v>502</v>
      </c>
      <c r="C14" s="266">
        <v>0.16830000000000001</v>
      </c>
      <c r="D14" s="267">
        <v>150</v>
      </c>
      <c r="E14" s="59"/>
      <c r="F14" s="59"/>
      <c r="G14" s="59"/>
      <c r="H14" s="59"/>
      <c r="I14" s="59"/>
      <c r="J14" s="59"/>
      <c r="K14" s="59"/>
      <c r="L14" s="59"/>
      <c r="M14" s="4"/>
      <c r="N14" s="4"/>
    </row>
    <row r="15" spans="1:14" ht="17.25" customHeight="1" x14ac:dyDescent="0.2">
      <c r="A15" s="4"/>
      <c r="B15" s="265" t="s">
        <v>503</v>
      </c>
      <c r="C15" s="266">
        <v>0.17480000000000001</v>
      </c>
      <c r="D15" s="267">
        <v>150</v>
      </c>
      <c r="E15" s="59"/>
      <c r="F15" s="59"/>
      <c r="G15" s="59"/>
      <c r="H15" s="59"/>
      <c r="I15" s="59"/>
      <c r="J15" s="59"/>
      <c r="K15" s="59"/>
      <c r="L15" s="59"/>
      <c r="M15" s="4"/>
      <c r="N15" s="4"/>
    </row>
    <row r="16" spans="1:14" ht="17.25" customHeight="1" x14ac:dyDescent="0.2">
      <c r="A16" s="4"/>
      <c r="B16" s="265" t="s">
        <v>504</v>
      </c>
      <c r="C16" s="266">
        <v>0.17879999999999999</v>
      </c>
      <c r="D16" s="267" t="s">
        <v>318</v>
      </c>
      <c r="E16" s="60"/>
      <c r="F16" s="60"/>
      <c r="G16" s="60"/>
      <c r="H16" s="60"/>
      <c r="I16" s="60"/>
      <c r="J16" s="60"/>
      <c r="K16" s="60"/>
      <c r="L16" s="60"/>
      <c r="M16" s="4"/>
      <c r="N16" s="4"/>
    </row>
    <row r="17" spans="1:14" ht="17.25" customHeight="1" x14ac:dyDescent="0.2">
      <c r="A17" s="4"/>
      <c r="B17" s="265" t="s">
        <v>505</v>
      </c>
      <c r="C17" s="266">
        <v>0.23300000000000001</v>
      </c>
      <c r="D17" s="268">
        <v>300</v>
      </c>
      <c r="E17" s="60"/>
      <c r="F17" s="60"/>
      <c r="G17" s="60"/>
      <c r="H17" s="60"/>
      <c r="I17" s="60"/>
      <c r="J17" s="60"/>
      <c r="K17" s="60"/>
      <c r="L17" s="60"/>
      <c r="M17" s="4"/>
      <c r="N17" s="4"/>
    </row>
    <row r="18" spans="1:14" ht="17.25" customHeight="1" x14ac:dyDescent="0.2">
      <c r="A18" s="4"/>
      <c r="B18" s="265" t="s">
        <v>506</v>
      </c>
      <c r="C18" s="269">
        <v>0.22059999999999999</v>
      </c>
      <c r="D18" s="270" t="s">
        <v>472</v>
      </c>
      <c r="E18" s="60"/>
      <c r="F18" s="60"/>
      <c r="G18" s="60"/>
      <c r="H18" s="60"/>
      <c r="I18" s="60"/>
      <c r="J18" s="60"/>
      <c r="K18" s="60"/>
      <c r="L18" s="60"/>
      <c r="M18" s="4"/>
      <c r="N18" s="4"/>
    </row>
    <row r="19" spans="1:14" ht="17.25" customHeight="1" x14ac:dyDescent="0.2">
      <c r="A19" s="4"/>
      <c r="B19" s="265" t="s">
        <v>507</v>
      </c>
      <c r="C19" s="266">
        <v>0.2482</v>
      </c>
      <c r="D19" s="268">
        <v>400</v>
      </c>
      <c r="E19" s="60"/>
      <c r="F19" s="60"/>
      <c r="G19" s="60"/>
      <c r="H19" s="60"/>
      <c r="I19" s="60"/>
      <c r="J19" s="60"/>
      <c r="K19" s="60"/>
      <c r="L19" s="60"/>
      <c r="M19" s="4"/>
      <c r="N19" s="4"/>
    </row>
    <row r="20" spans="1:14" ht="17.25" customHeight="1" x14ac:dyDescent="0.2">
      <c r="A20" s="4"/>
      <c r="B20" s="265" t="s">
        <v>519</v>
      </c>
      <c r="C20" s="266">
        <v>0.2278</v>
      </c>
      <c r="D20" s="268">
        <v>483</v>
      </c>
      <c r="E20" s="60"/>
      <c r="F20" s="60"/>
      <c r="G20" s="60"/>
      <c r="H20" s="60"/>
      <c r="I20" s="60"/>
      <c r="J20" s="60"/>
      <c r="K20" s="60"/>
      <c r="L20" s="60"/>
      <c r="M20" s="4"/>
      <c r="N20" s="4"/>
    </row>
    <row r="21" spans="1:14" ht="17.25" customHeight="1" x14ac:dyDescent="0.2">
      <c r="A21" s="4"/>
      <c r="B21" s="265" t="s">
        <v>546</v>
      </c>
      <c r="C21" s="266">
        <v>0.23449999999999999</v>
      </c>
      <c r="D21" s="268">
        <v>500</v>
      </c>
      <c r="E21" s="60"/>
      <c r="F21" s="60"/>
      <c r="G21" s="60"/>
      <c r="H21" s="60"/>
      <c r="I21" s="60"/>
      <c r="J21" s="60"/>
      <c r="K21" s="60"/>
      <c r="L21" s="60"/>
      <c r="M21" s="4"/>
      <c r="N21" s="4"/>
    </row>
    <row r="22" spans="1:14" ht="16.5" customHeight="1" x14ac:dyDescent="0.2">
      <c r="A22" s="4"/>
      <c r="B22" s="265" t="s">
        <v>554</v>
      </c>
      <c r="C22" s="266">
        <f>AVERAGE(I34:I39)</f>
        <v>0.30984999999999996</v>
      </c>
      <c r="D22" s="268">
        <v>500</v>
      </c>
      <c r="E22" s="60"/>
      <c r="F22" s="60"/>
      <c r="G22" s="60"/>
      <c r="H22" s="60"/>
      <c r="I22" s="60"/>
      <c r="J22" s="60"/>
      <c r="K22" s="60"/>
      <c r="L22" s="60"/>
      <c r="M22" s="4"/>
      <c r="N22" s="4"/>
    </row>
    <row r="23" spans="1:14" ht="18" customHeight="1" x14ac:dyDescent="0.2">
      <c r="A23" s="4"/>
      <c r="B23" s="265" t="s">
        <v>675</v>
      </c>
      <c r="C23" s="266">
        <f>AVERAGE(I40:I45)</f>
        <v>0.33478333333333338</v>
      </c>
      <c r="D23" s="268">
        <v>510</v>
      </c>
      <c r="E23" s="60"/>
      <c r="F23" s="60"/>
      <c r="G23" s="60"/>
      <c r="H23" s="60"/>
      <c r="I23" s="60"/>
      <c r="J23" s="60"/>
      <c r="K23" s="60"/>
      <c r="L23" s="60"/>
      <c r="M23" s="4"/>
      <c r="N23" s="4"/>
    </row>
    <row r="24" spans="1:14" ht="18" customHeight="1" x14ac:dyDescent="0.2">
      <c r="A24" s="4"/>
      <c r="B24" s="265" t="s">
        <v>681</v>
      </c>
      <c r="C24" s="266">
        <f>AVERAGE(J34:J39)</f>
        <v>0.33121666666666666</v>
      </c>
      <c r="D24" s="268">
        <v>494</v>
      </c>
      <c r="E24" s="60"/>
      <c r="F24" s="60"/>
      <c r="G24" s="60"/>
      <c r="H24" s="60"/>
      <c r="I24" s="60"/>
      <c r="J24" s="60"/>
      <c r="K24" s="60"/>
      <c r="L24" s="60"/>
      <c r="M24" s="4"/>
      <c r="N24" s="4"/>
    </row>
    <row r="25" spans="1:14" ht="16.5" customHeight="1" x14ac:dyDescent="0.2">
      <c r="A25" s="4"/>
      <c r="B25" s="265" t="s">
        <v>684</v>
      </c>
      <c r="C25" s="266">
        <f>AVERAGE(J40:J45)</f>
        <v>0.35526666666666668</v>
      </c>
      <c r="D25" s="268">
        <v>494</v>
      </c>
      <c r="E25" s="60"/>
      <c r="F25" s="60"/>
      <c r="G25" s="60"/>
      <c r="H25" s="60"/>
      <c r="I25" s="60"/>
      <c r="J25" s="60"/>
      <c r="K25" s="60"/>
      <c r="L25" s="60"/>
      <c r="M25" s="4"/>
      <c r="N25" s="4"/>
    </row>
    <row r="26" spans="1:14" ht="16.5" customHeight="1" x14ac:dyDescent="0.2">
      <c r="A26" s="4"/>
      <c r="B26" s="265" t="s">
        <v>732</v>
      </c>
      <c r="C26" s="266">
        <f>AVERAGE(K34:K45)</f>
        <v>0.33915000000000001</v>
      </c>
      <c r="D26" s="268">
        <v>300</v>
      </c>
      <c r="E26" s="60"/>
      <c r="F26" s="60"/>
      <c r="G26" s="60"/>
      <c r="H26" s="60"/>
      <c r="I26" s="60"/>
      <c r="J26" s="60"/>
      <c r="K26" s="60"/>
      <c r="L26" s="60"/>
      <c r="M26" s="4"/>
      <c r="N26" s="4"/>
    </row>
    <row r="27" spans="1:14" ht="16.5" customHeight="1" x14ac:dyDescent="0.2">
      <c r="A27" s="4"/>
      <c r="B27" s="265" t="s">
        <v>834</v>
      </c>
      <c r="C27" s="266">
        <f>AVERAGE(K40:K45)</f>
        <v>0.34023333333333333</v>
      </c>
      <c r="D27" s="268">
        <v>300</v>
      </c>
      <c r="E27" s="60"/>
      <c r="F27" s="60"/>
      <c r="G27" s="60"/>
      <c r="H27" s="60"/>
      <c r="I27" s="60"/>
      <c r="J27" s="60"/>
      <c r="K27" s="60"/>
      <c r="L27" s="60"/>
      <c r="M27" s="4"/>
      <c r="N27" s="4"/>
    </row>
    <row r="28" spans="1:14" ht="16.5" customHeight="1" x14ac:dyDescent="0.2">
      <c r="A28" s="4"/>
      <c r="B28" s="265" t="s">
        <v>895</v>
      </c>
      <c r="C28" s="266">
        <f>AVERAGE(L34:L39)</f>
        <v>0.33976666666666661</v>
      </c>
      <c r="D28" s="268">
        <v>300</v>
      </c>
      <c r="E28" s="60"/>
      <c r="F28" s="60"/>
      <c r="G28" s="60"/>
      <c r="H28" s="60"/>
      <c r="I28" s="60"/>
      <c r="J28" s="60"/>
      <c r="K28" s="60"/>
      <c r="L28" s="60"/>
      <c r="M28" s="4"/>
      <c r="N28" s="4"/>
    </row>
    <row r="29" spans="1:14" ht="16.5" customHeight="1" x14ac:dyDescent="0.2">
      <c r="A29" s="4"/>
      <c r="B29" s="265" t="s">
        <v>1027</v>
      </c>
      <c r="C29" s="271">
        <f>AVERAGE(L40:L45)</f>
        <v>0.33960000000000001</v>
      </c>
      <c r="D29" s="268">
        <v>300</v>
      </c>
      <c r="E29" s="60"/>
      <c r="F29" s="60"/>
      <c r="G29" s="60"/>
      <c r="H29" s="60"/>
      <c r="I29" s="60"/>
      <c r="J29" s="60"/>
      <c r="K29" s="60"/>
      <c r="L29" s="60"/>
      <c r="M29" s="4"/>
      <c r="N29" s="4"/>
    </row>
    <row r="30" spans="1:14" ht="16.5" customHeight="1" x14ac:dyDescent="0.2">
      <c r="A30" s="4"/>
      <c r="B30" s="272"/>
      <c r="C30" s="273"/>
      <c r="D30" s="71"/>
      <c r="E30" s="60"/>
      <c r="F30" s="60"/>
      <c r="G30" s="60"/>
      <c r="H30" s="60"/>
      <c r="I30" s="60"/>
      <c r="J30" s="60"/>
      <c r="K30" s="60"/>
      <c r="L30" s="60"/>
      <c r="M30" s="4"/>
      <c r="N30" s="4"/>
    </row>
    <row r="31" spans="1:14" ht="18.75" x14ac:dyDescent="0.2">
      <c r="A31" s="4"/>
      <c r="B31" s="30" t="s">
        <v>338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27"/>
      <c r="N31" s="23"/>
    </row>
    <row r="32" spans="1:14" ht="12" customHeight="1" x14ac:dyDescent="0.2">
      <c r="A32" s="4"/>
      <c r="B32" s="27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27"/>
      <c r="N32" s="23"/>
    </row>
    <row r="33" spans="1:14" ht="38.25" customHeight="1" x14ac:dyDescent="0.2">
      <c r="A33" s="4"/>
      <c r="B33" s="274" t="s">
        <v>12</v>
      </c>
      <c r="C33" s="275" t="s">
        <v>125</v>
      </c>
      <c r="D33" s="275">
        <v>2013</v>
      </c>
      <c r="E33" s="275">
        <v>2014</v>
      </c>
      <c r="F33" s="275">
        <v>2015</v>
      </c>
      <c r="G33" s="275">
        <v>2016</v>
      </c>
      <c r="H33" s="275">
        <v>2017</v>
      </c>
      <c r="I33" s="275">
        <v>2018</v>
      </c>
      <c r="J33" s="275">
        <v>2019</v>
      </c>
      <c r="K33" s="275">
        <v>2020</v>
      </c>
      <c r="L33" s="275">
        <v>2021</v>
      </c>
      <c r="M33" s="275" t="s">
        <v>336</v>
      </c>
      <c r="N33" s="23"/>
    </row>
    <row r="34" spans="1:14" ht="18" customHeight="1" x14ac:dyDescent="0.2">
      <c r="A34" s="4"/>
      <c r="B34" s="276" t="s">
        <v>0</v>
      </c>
      <c r="C34" s="277">
        <v>0.1017</v>
      </c>
      <c r="D34" s="277">
        <v>0.17223862716869306</v>
      </c>
      <c r="E34" s="277">
        <v>0.17130000000000001</v>
      </c>
      <c r="F34" s="277">
        <v>0.16689999999999999</v>
      </c>
      <c r="G34" s="277">
        <v>0.32700000000000001</v>
      </c>
      <c r="H34" s="277">
        <v>0.31950000000000001</v>
      </c>
      <c r="I34" s="277">
        <v>0.31569999999999998</v>
      </c>
      <c r="J34" s="277">
        <v>0.3075</v>
      </c>
      <c r="K34" s="277">
        <v>0.34470000000000001</v>
      </c>
      <c r="L34" s="277">
        <v>0.33939999999999998</v>
      </c>
      <c r="M34" s="277">
        <f>IF(L34&gt;0,L34-K34,"")</f>
        <v>-5.3000000000000269E-3</v>
      </c>
      <c r="N34" s="23"/>
    </row>
    <row r="35" spans="1:14" ht="18" customHeight="1" x14ac:dyDescent="0.2">
      <c r="A35" s="4"/>
      <c r="B35" s="276" t="s">
        <v>1</v>
      </c>
      <c r="C35" s="277">
        <v>9.8500000000000004E-2</v>
      </c>
      <c r="D35" s="277">
        <v>0.17720094574603937</v>
      </c>
      <c r="E35" s="277">
        <v>0.16739999999999999</v>
      </c>
      <c r="F35" s="277">
        <v>0.16589999999999999</v>
      </c>
      <c r="G35" s="277">
        <v>0.31240000000000001</v>
      </c>
      <c r="H35" s="277">
        <v>0.31</v>
      </c>
      <c r="I35" s="277">
        <v>0.31219999999999998</v>
      </c>
      <c r="J35" s="277">
        <v>0.3322</v>
      </c>
      <c r="K35" s="277">
        <v>0.34470000000000001</v>
      </c>
      <c r="L35" s="277">
        <v>0.3377</v>
      </c>
      <c r="M35" s="277">
        <f t="shared" ref="M35:M45" si="0">IF(L35&gt;0,L35-K35,"")</f>
        <v>-7.0000000000000062E-3</v>
      </c>
      <c r="N35" s="23"/>
    </row>
    <row r="36" spans="1:14" ht="18" customHeight="1" x14ac:dyDescent="0.2">
      <c r="A36" s="4"/>
      <c r="B36" s="276" t="s">
        <v>2</v>
      </c>
      <c r="C36" s="277">
        <v>0.1048</v>
      </c>
      <c r="D36" s="277">
        <v>0.17382069031242384</v>
      </c>
      <c r="E36" s="277">
        <v>0.1694</v>
      </c>
      <c r="F36" s="277">
        <v>0.16689999999999999</v>
      </c>
      <c r="G36" s="277">
        <v>0.2979</v>
      </c>
      <c r="H36" s="277">
        <v>0.30909999999999999</v>
      </c>
      <c r="I36" s="277">
        <v>0.309</v>
      </c>
      <c r="J36" s="277">
        <v>0.3271</v>
      </c>
      <c r="K36" s="277">
        <v>0.33879999999999999</v>
      </c>
      <c r="L36" s="277">
        <v>0.33550000000000002</v>
      </c>
      <c r="M36" s="277">
        <f t="shared" si="0"/>
        <v>-3.2999999999999696E-3</v>
      </c>
      <c r="N36" s="23"/>
    </row>
    <row r="37" spans="1:14" ht="18" customHeight="1" x14ac:dyDescent="0.2">
      <c r="A37" s="4"/>
      <c r="B37" s="276" t="s">
        <v>3</v>
      </c>
      <c r="C37" s="277">
        <v>0.1028</v>
      </c>
      <c r="D37" s="277">
        <v>0.16581869425959939</v>
      </c>
      <c r="E37" s="277">
        <v>0.16950000000000001</v>
      </c>
      <c r="F37" s="277">
        <v>0.17430000000000001</v>
      </c>
      <c r="G37" s="277">
        <v>0.30199999999999999</v>
      </c>
      <c r="H37" s="277">
        <v>0.30630000000000002</v>
      </c>
      <c r="I37" s="277">
        <v>0.30709999999999998</v>
      </c>
      <c r="J37" s="277">
        <v>0.33539999999999998</v>
      </c>
      <c r="K37" s="277">
        <v>0.33410000000000001</v>
      </c>
      <c r="L37" s="277">
        <v>0.33939999999999998</v>
      </c>
      <c r="M37" s="277">
        <f t="shared" si="0"/>
        <v>5.2999999999999714E-3</v>
      </c>
      <c r="N37" s="23"/>
    </row>
    <row r="38" spans="1:14" ht="18" customHeight="1" x14ac:dyDescent="0.2">
      <c r="A38" s="4"/>
      <c r="B38" s="276" t="s">
        <v>4</v>
      </c>
      <c r="C38" s="277">
        <v>0.109</v>
      </c>
      <c r="D38" s="277">
        <v>0.15861667319294101</v>
      </c>
      <c r="E38" s="277">
        <v>0.16739999999999999</v>
      </c>
      <c r="F38" s="277">
        <v>0.2014</v>
      </c>
      <c r="G38" s="277">
        <v>0.30099999999999999</v>
      </c>
      <c r="H38" s="277">
        <v>0.30609999999999998</v>
      </c>
      <c r="I38" s="277">
        <v>0.30559999999999998</v>
      </c>
      <c r="J38" s="277">
        <v>0.34150000000000003</v>
      </c>
      <c r="K38" s="277">
        <v>0.33779999999999999</v>
      </c>
      <c r="L38" s="277">
        <v>0.34499999999999997</v>
      </c>
      <c r="M38" s="277">
        <f t="shared" si="0"/>
        <v>7.1999999999999842E-3</v>
      </c>
      <c r="N38" s="23"/>
    </row>
    <row r="39" spans="1:14" ht="18" customHeight="1" x14ac:dyDescent="0.2">
      <c r="A39" s="4"/>
      <c r="B39" s="276" t="s">
        <v>5</v>
      </c>
      <c r="C39" s="277">
        <v>0.16139999999999999</v>
      </c>
      <c r="D39" s="277">
        <v>0.15781712186413929</v>
      </c>
      <c r="E39" s="277">
        <v>0.1651</v>
      </c>
      <c r="F39" s="277">
        <v>0.21029999999999999</v>
      </c>
      <c r="G39" s="277">
        <v>0.29859999999999998</v>
      </c>
      <c r="H39" s="277">
        <v>0.30980000000000002</v>
      </c>
      <c r="I39" s="277">
        <v>0.3095</v>
      </c>
      <c r="J39" s="277">
        <v>0.34360000000000002</v>
      </c>
      <c r="K39" s="277">
        <v>0.32829999999999998</v>
      </c>
      <c r="L39" s="277">
        <v>0.34160000000000001</v>
      </c>
      <c r="M39" s="277">
        <f t="shared" si="0"/>
        <v>1.3300000000000034E-2</v>
      </c>
      <c r="N39" s="23"/>
    </row>
    <row r="40" spans="1:14" ht="18" customHeight="1" x14ac:dyDescent="0.2">
      <c r="A40" s="4"/>
      <c r="B40" s="276" t="s">
        <v>6</v>
      </c>
      <c r="C40" s="277">
        <v>0.17499999999999999</v>
      </c>
      <c r="D40" s="277">
        <v>0.15892991438395529</v>
      </c>
      <c r="E40" s="277">
        <v>0.16270000000000001</v>
      </c>
      <c r="F40" s="277">
        <v>0.20910000000000001</v>
      </c>
      <c r="G40" s="277">
        <v>0.30399999999999999</v>
      </c>
      <c r="H40" s="277">
        <v>0.3075</v>
      </c>
      <c r="I40" s="277">
        <v>0.316</v>
      </c>
      <c r="J40" s="277">
        <v>0.35020000000000001</v>
      </c>
      <c r="K40" s="277">
        <v>0.32869999999999999</v>
      </c>
      <c r="L40" s="278">
        <v>0.33960000000000001</v>
      </c>
      <c r="M40" s="277">
        <f t="shared" si="0"/>
        <v>1.0900000000000021E-2</v>
      </c>
      <c r="N40" s="23"/>
    </row>
    <row r="41" spans="1:14" ht="18" customHeight="1" x14ac:dyDescent="0.2">
      <c r="A41" s="4"/>
      <c r="B41" s="276" t="s">
        <v>7</v>
      </c>
      <c r="C41" s="277">
        <v>0.17549999999999999</v>
      </c>
      <c r="D41" s="277">
        <v>0.16251359563769027</v>
      </c>
      <c r="E41" s="277">
        <v>0.16639999999999999</v>
      </c>
      <c r="F41" s="277">
        <v>0.30009999999999998</v>
      </c>
      <c r="G41" s="277">
        <v>0.31009999999999999</v>
      </c>
      <c r="H41" s="277">
        <v>0.31180000000000002</v>
      </c>
      <c r="I41" s="277">
        <v>0.31890000000000002</v>
      </c>
      <c r="J41" s="277">
        <v>0.34839999999999999</v>
      </c>
      <c r="K41" s="277">
        <v>0.33100000000000002</v>
      </c>
      <c r="L41" s="277"/>
      <c r="M41" s="277" t="str">
        <f t="shared" si="0"/>
        <v/>
      </c>
      <c r="N41" s="23"/>
    </row>
    <row r="42" spans="1:14" ht="18" customHeight="1" x14ac:dyDescent="0.2">
      <c r="A42" s="4"/>
      <c r="B42" s="276" t="s">
        <v>8</v>
      </c>
      <c r="C42" s="277">
        <v>0.2361</v>
      </c>
      <c r="D42" s="277">
        <v>0.22016822375879577</v>
      </c>
      <c r="E42" s="277">
        <v>0.2261</v>
      </c>
      <c r="F42" s="277">
        <v>0.3448</v>
      </c>
      <c r="G42" s="277">
        <v>0.34970000000000001</v>
      </c>
      <c r="H42" s="277">
        <v>0.35020000000000001</v>
      </c>
      <c r="I42" s="277">
        <v>0.3725</v>
      </c>
      <c r="J42" s="277">
        <v>0.39550000000000002</v>
      </c>
      <c r="K42" s="277">
        <v>0.36969999999999997</v>
      </c>
      <c r="L42" s="277"/>
      <c r="M42" s="277" t="str">
        <f t="shared" si="0"/>
        <v/>
      </c>
      <c r="N42" s="23"/>
    </row>
    <row r="43" spans="1:14" ht="18" customHeight="1" x14ac:dyDescent="0.2">
      <c r="A43" s="4"/>
      <c r="B43" s="276" t="s">
        <v>9</v>
      </c>
      <c r="C43" s="277">
        <v>0.16869999999999999</v>
      </c>
      <c r="D43" s="277">
        <v>0.16750000000000001</v>
      </c>
      <c r="E43" s="277">
        <v>0.1641</v>
      </c>
      <c r="F43" s="277">
        <v>0.31459999999999999</v>
      </c>
      <c r="G43" s="277">
        <v>0.3327</v>
      </c>
      <c r="H43" s="277">
        <v>0.308</v>
      </c>
      <c r="I43" s="277">
        <v>0.33110000000000001</v>
      </c>
      <c r="J43" s="277">
        <v>0.34289999999999998</v>
      </c>
      <c r="K43" s="277">
        <v>0.3372</v>
      </c>
      <c r="L43" s="277"/>
      <c r="M43" s="277" t="str">
        <f t="shared" si="0"/>
        <v/>
      </c>
      <c r="N43" s="23"/>
    </row>
    <row r="44" spans="1:14" ht="18" customHeight="1" x14ac:dyDescent="0.2">
      <c r="A44" s="4"/>
      <c r="B44" s="276" t="s">
        <v>10</v>
      </c>
      <c r="C44" s="277">
        <v>0.15609999999999999</v>
      </c>
      <c r="D44" s="277">
        <v>0.16161095236524675</v>
      </c>
      <c r="E44" s="277">
        <v>0.16520000000000001</v>
      </c>
      <c r="F44" s="277">
        <v>0.31419999999999998</v>
      </c>
      <c r="G44" s="277">
        <v>0.32069999999999999</v>
      </c>
      <c r="H44" s="277">
        <v>0.308</v>
      </c>
      <c r="I44" s="277">
        <v>0.33250000000000002</v>
      </c>
      <c r="J44" s="277">
        <v>0.34489999999999998</v>
      </c>
      <c r="K44" s="277">
        <v>0.33329999999999999</v>
      </c>
      <c r="L44" s="277"/>
      <c r="M44" s="277" t="str">
        <f t="shared" si="0"/>
        <v/>
      </c>
      <c r="N44" s="23"/>
    </row>
    <row r="45" spans="1:14" ht="18" customHeight="1" x14ac:dyDescent="0.2">
      <c r="A45" s="4"/>
      <c r="B45" s="276" t="s">
        <v>11</v>
      </c>
      <c r="C45" s="277">
        <v>0.16550000000000001</v>
      </c>
      <c r="D45" s="277">
        <v>0.16309394841943378</v>
      </c>
      <c r="E45" s="277">
        <v>0.1656</v>
      </c>
      <c r="F45" s="277">
        <v>0.31709999999999999</v>
      </c>
      <c r="G45" s="277">
        <v>0.32250000000000001</v>
      </c>
      <c r="H45" s="277">
        <v>0.31259999999999999</v>
      </c>
      <c r="I45" s="277">
        <v>0.3377</v>
      </c>
      <c r="J45" s="279">
        <v>0.34970000000000001</v>
      </c>
      <c r="K45" s="280">
        <v>0.34150000000000003</v>
      </c>
      <c r="L45" s="285"/>
      <c r="M45" s="277" t="str">
        <f t="shared" si="0"/>
        <v/>
      </c>
      <c r="N45" s="23"/>
    </row>
    <row r="46" spans="1:14" ht="21.95" customHeight="1" x14ac:dyDescent="0.2">
      <c r="A46" s="4"/>
      <c r="B46" s="281" t="s">
        <v>13</v>
      </c>
      <c r="C46" s="282">
        <f>AVERAGE(C34:C45)</f>
        <v>0.14625833333333332</v>
      </c>
      <c r="D46" s="282">
        <f>AVERAGE(D34:D45)</f>
        <v>0.16994411559241315</v>
      </c>
      <c r="E46" s="282">
        <f>AVERAGE(E34:E45)</f>
        <v>0.17168333333333333</v>
      </c>
      <c r="F46" s="282">
        <f>AVERAGE(F34:F45)</f>
        <v>0.24046666666666663</v>
      </c>
      <c r="G46" s="282">
        <f t="shared" ref="G46:K46" si="1">AVERAGE(G34:G45)</f>
        <v>0.31488333333333335</v>
      </c>
      <c r="H46" s="282">
        <f t="shared" si="1"/>
        <v>0.31324166666666664</v>
      </c>
      <c r="I46" s="282">
        <f t="shared" si="1"/>
        <v>0.32231666666666664</v>
      </c>
      <c r="J46" s="282">
        <f t="shared" si="1"/>
        <v>0.34324166666666667</v>
      </c>
      <c r="K46" s="282">
        <f t="shared" si="1"/>
        <v>0.33915000000000001</v>
      </c>
      <c r="L46" s="283"/>
      <c r="M46" s="283">
        <f t="shared" ref="M46" si="2">IF(H46&gt;0,H46-G46,"")</f>
        <v>-1.6416666666667079E-3</v>
      </c>
      <c r="N46" s="284"/>
    </row>
    <row r="47" spans="1:14" ht="22.5" customHeight="1" x14ac:dyDescent="0.2">
      <c r="B47" s="28" t="s">
        <v>913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22"/>
      <c r="N47" s="22"/>
    </row>
    <row r="48" spans="1:14" x14ac:dyDescent="0.2">
      <c r="B48" s="28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22"/>
      <c r="N48" s="22"/>
    </row>
    <row r="49" spans="1:14" x14ac:dyDescent="0.2">
      <c r="A49" s="4"/>
      <c r="B49" s="58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4"/>
      <c r="N49" s="4"/>
    </row>
    <row r="65" spans="2:2" x14ac:dyDescent="0.2">
      <c r="B65" s="31"/>
    </row>
  </sheetData>
  <mergeCells count="3">
    <mergeCell ref="B2:M2"/>
    <mergeCell ref="B3:M3"/>
    <mergeCell ref="B5:M5"/>
  </mergeCells>
  <phoneticPr fontId="52" type="noConversion"/>
  <pageMargins left="0.7" right="0.7" top="0.75" bottom="0.75" header="0.3" footer="0.3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6:E168"/>
  <sheetViews>
    <sheetView showGridLines="0" tabSelected="1" view="pageBreakPreview" topLeftCell="A144" zoomScale="85" zoomScaleNormal="70" zoomScaleSheetLayoutView="85" workbookViewId="0">
      <selection activeCell="D161" sqref="D161"/>
    </sheetView>
  </sheetViews>
  <sheetFormatPr baseColWidth="10" defaultColWidth="11.42578125" defaultRowHeight="15" x14ac:dyDescent="0.25"/>
  <cols>
    <col min="1" max="1" width="7.140625" style="65" customWidth="1"/>
    <col min="2" max="2" width="30.5703125" style="65" customWidth="1"/>
    <col min="3" max="3" width="38" style="72" bestFit="1" customWidth="1"/>
    <col min="4" max="4" width="35.5703125" style="74" customWidth="1"/>
    <col min="5" max="5" width="30.5703125" style="94" customWidth="1"/>
    <col min="6" max="6" width="10.5703125" style="65" customWidth="1"/>
    <col min="7" max="16384" width="11.42578125" style="65"/>
  </cols>
  <sheetData>
    <row r="6" spans="1:5" ht="23.25" customHeight="1" x14ac:dyDescent="0.35">
      <c r="B6" s="354" t="s">
        <v>1023</v>
      </c>
      <c r="C6" s="354"/>
      <c r="D6" s="354"/>
      <c r="E6" s="354"/>
    </row>
    <row r="7" spans="1:5" ht="18.75" customHeight="1" x14ac:dyDescent="0.3">
      <c r="B7" s="355" t="s">
        <v>1024</v>
      </c>
      <c r="C7" s="355"/>
      <c r="D7" s="355"/>
      <c r="E7" s="355"/>
    </row>
    <row r="8" spans="1:5" x14ac:dyDescent="0.25">
      <c r="C8" s="73"/>
      <c r="D8" s="123"/>
      <c r="E8" s="93"/>
    </row>
    <row r="11" spans="1:5" ht="15.75" customHeight="1" thickBot="1" x14ac:dyDescent="0.3">
      <c r="B11" s="165" t="s">
        <v>559</v>
      </c>
      <c r="C11" s="293" t="s">
        <v>978</v>
      </c>
      <c r="D11" s="293" t="s">
        <v>1022</v>
      </c>
      <c r="E11" s="165" t="s">
        <v>339</v>
      </c>
    </row>
    <row r="12" spans="1:5" ht="15" customHeight="1" x14ac:dyDescent="0.25">
      <c r="A12" s="65">
        <v>1</v>
      </c>
      <c r="B12" s="328" t="s">
        <v>324</v>
      </c>
      <c r="C12" s="329">
        <v>88.738399999999999</v>
      </c>
      <c r="D12" s="331">
        <v>90.926100000000005</v>
      </c>
      <c r="E12" s="330">
        <f t="shared" ref="E12:E43" si="0">D12-C12</f>
        <v>2.1877000000000066</v>
      </c>
    </row>
    <row r="13" spans="1:5" ht="15" customHeight="1" x14ac:dyDescent="0.25">
      <c r="A13" s="65">
        <v>2</v>
      </c>
      <c r="B13" s="125" t="s">
        <v>665</v>
      </c>
      <c r="C13" s="325">
        <v>87.036299999999997</v>
      </c>
      <c r="D13" s="325">
        <v>80.358099999999993</v>
      </c>
      <c r="E13" s="326">
        <f t="shared" si="0"/>
        <v>-6.6782000000000039</v>
      </c>
    </row>
    <row r="14" spans="1:5" ht="15" customHeight="1" x14ac:dyDescent="0.25">
      <c r="A14" s="179">
        <v>3</v>
      </c>
      <c r="B14" s="125" t="s">
        <v>659</v>
      </c>
      <c r="C14" s="325">
        <v>83.308999999999997</v>
      </c>
      <c r="D14" s="325">
        <v>75.1023</v>
      </c>
      <c r="E14" s="326">
        <f t="shared" si="0"/>
        <v>-8.2066999999999979</v>
      </c>
    </row>
    <row r="15" spans="1:5" s="179" customFormat="1" ht="15" customHeight="1" x14ac:dyDescent="0.25">
      <c r="A15" s="179">
        <v>4</v>
      </c>
      <c r="B15" s="125" t="s">
        <v>326</v>
      </c>
      <c r="C15" s="325">
        <v>62.618499999999997</v>
      </c>
      <c r="D15" s="325">
        <v>60.512999999999991</v>
      </c>
      <c r="E15" s="326">
        <f t="shared" si="0"/>
        <v>-2.1055000000000064</v>
      </c>
    </row>
    <row r="16" spans="1:5" ht="15" customHeight="1" x14ac:dyDescent="0.25">
      <c r="A16" s="179">
        <v>5</v>
      </c>
      <c r="B16" s="125" t="s">
        <v>464</v>
      </c>
      <c r="C16" s="325">
        <v>58.750500000000002</v>
      </c>
      <c r="D16" s="325">
        <v>59.562099999999994</v>
      </c>
      <c r="E16" s="326">
        <f t="shared" si="0"/>
        <v>0.81159999999999144</v>
      </c>
    </row>
    <row r="17" spans="1:5" ht="15" customHeight="1" x14ac:dyDescent="0.25">
      <c r="A17" s="179">
        <v>6</v>
      </c>
      <c r="B17" s="125" t="s">
        <v>837</v>
      </c>
      <c r="C17" s="325">
        <v>58.9514</v>
      </c>
      <c r="D17" s="325">
        <v>54.141500000000001</v>
      </c>
      <c r="E17" s="326">
        <f t="shared" si="0"/>
        <v>-4.809899999999999</v>
      </c>
    </row>
    <row r="18" spans="1:5" ht="15" customHeight="1" x14ac:dyDescent="0.25">
      <c r="A18" s="179">
        <v>7</v>
      </c>
      <c r="B18" s="125" t="s">
        <v>550</v>
      </c>
      <c r="C18" s="325">
        <v>53.367199999999997</v>
      </c>
      <c r="D18" s="325">
        <v>51.986600000000003</v>
      </c>
      <c r="E18" s="326">
        <f t="shared" si="0"/>
        <v>-1.3805999999999941</v>
      </c>
    </row>
    <row r="19" spans="1:5" ht="15" customHeight="1" x14ac:dyDescent="0.25">
      <c r="A19" s="179">
        <v>8</v>
      </c>
      <c r="B19" s="125" t="s">
        <v>621</v>
      </c>
      <c r="C19" s="325">
        <v>53.346499999999999</v>
      </c>
      <c r="D19" s="325">
        <v>51.891500000000001</v>
      </c>
      <c r="E19" s="326">
        <f t="shared" si="0"/>
        <v>-1.4549999999999983</v>
      </c>
    </row>
    <row r="20" spans="1:5" ht="15" customHeight="1" x14ac:dyDescent="0.25">
      <c r="A20" s="179">
        <v>9</v>
      </c>
      <c r="B20" s="125" t="s">
        <v>445</v>
      </c>
      <c r="C20" s="325">
        <v>50.373199999999997</v>
      </c>
      <c r="D20" s="325">
        <v>51.53</v>
      </c>
      <c r="E20" s="326">
        <f t="shared" si="0"/>
        <v>1.156800000000004</v>
      </c>
    </row>
    <row r="21" spans="1:5" ht="15" customHeight="1" x14ac:dyDescent="0.25">
      <c r="A21" s="179">
        <v>10</v>
      </c>
      <c r="B21" s="125" t="s">
        <v>668</v>
      </c>
      <c r="C21" s="325">
        <v>46.993899999999996</v>
      </c>
      <c r="D21" s="325">
        <v>48.96</v>
      </c>
      <c r="E21" s="326">
        <f t="shared" si="0"/>
        <v>1.9661000000000044</v>
      </c>
    </row>
    <row r="22" spans="1:5" ht="15" customHeight="1" x14ac:dyDescent="0.25">
      <c r="A22" s="179">
        <v>11</v>
      </c>
      <c r="B22" s="125" t="s">
        <v>620</v>
      </c>
      <c r="C22" s="325">
        <v>39.7303</v>
      </c>
      <c r="D22" s="325">
        <v>48.597099999999998</v>
      </c>
      <c r="E22" s="326">
        <f t="shared" si="0"/>
        <v>8.8667999999999978</v>
      </c>
    </row>
    <row r="23" spans="1:5" ht="15" customHeight="1" x14ac:dyDescent="0.25">
      <c r="A23" s="179">
        <v>12</v>
      </c>
      <c r="B23" s="125" t="s">
        <v>568</v>
      </c>
      <c r="C23" s="325">
        <v>49.506399999999999</v>
      </c>
      <c r="D23" s="325">
        <v>47.867699999999999</v>
      </c>
      <c r="E23" s="326">
        <f t="shared" si="0"/>
        <v>-1.6387</v>
      </c>
    </row>
    <row r="24" spans="1:5" ht="15" customHeight="1" x14ac:dyDescent="0.25">
      <c r="A24" s="179">
        <v>13</v>
      </c>
      <c r="B24" s="125" t="s">
        <v>561</v>
      </c>
      <c r="C24" s="325">
        <v>46.153799999999997</v>
      </c>
      <c r="D24" s="325">
        <v>46.977899999999998</v>
      </c>
      <c r="E24" s="326">
        <f t="shared" si="0"/>
        <v>0.82410000000000139</v>
      </c>
    </row>
    <row r="25" spans="1:5" ht="15" customHeight="1" x14ac:dyDescent="0.25">
      <c r="A25" s="179">
        <v>14</v>
      </c>
      <c r="B25" s="125" t="s">
        <v>586</v>
      </c>
      <c r="C25" s="325">
        <v>47.506900000000002</v>
      </c>
      <c r="D25" s="325">
        <v>46.918599999999998</v>
      </c>
      <c r="E25" s="326">
        <f t="shared" si="0"/>
        <v>-0.58830000000000382</v>
      </c>
    </row>
    <row r="26" spans="1:5" ht="15" customHeight="1" x14ac:dyDescent="0.25">
      <c r="A26" s="179">
        <v>15</v>
      </c>
      <c r="B26" s="125" t="s">
        <v>512</v>
      </c>
      <c r="C26" s="325">
        <v>48.331600000000002</v>
      </c>
      <c r="D26" s="325">
        <v>45.479100000000003</v>
      </c>
      <c r="E26" s="326">
        <f t="shared" si="0"/>
        <v>-2.8524999999999991</v>
      </c>
    </row>
    <row r="27" spans="1:5" ht="15" customHeight="1" x14ac:dyDescent="0.25">
      <c r="A27" s="179">
        <v>16</v>
      </c>
      <c r="B27" s="125" t="s">
        <v>398</v>
      </c>
      <c r="C27" s="325">
        <v>40</v>
      </c>
      <c r="D27" s="325">
        <v>45.241199999999999</v>
      </c>
      <c r="E27" s="326">
        <f t="shared" si="0"/>
        <v>5.2411999999999992</v>
      </c>
    </row>
    <row r="28" spans="1:5" ht="15" customHeight="1" x14ac:dyDescent="0.25">
      <c r="A28" s="179">
        <v>17</v>
      </c>
      <c r="B28" s="125" t="s">
        <v>572</v>
      </c>
      <c r="C28" s="325">
        <v>47.977200000000003</v>
      </c>
      <c r="D28" s="325">
        <v>45.197000000000003</v>
      </c>
      <c r="E28" s="326">
        <f t="shared" si="0"/>
        <v>-2.7802000000000007</v>
      </c>
    </row>
    <row r="29" spans="1:5" ht="15" customHeight="1" x14ac:dyDescent="0.25">
      <c r="A29" s="179">
        <v>18</v>
      </c>
      <c r="B29" s="125" t="s">
        <v>622</v>
      </c>
      <c r="C29" s="325">
        <v>47.564500000000002</v>
      </c>
      <c r="D29" s="325">
        <v>45.122900000000001</v>
      </c>
      <c r="E29" s="326">
        <f t="shared" si="0"/>
        <v>-2.4416000000000011</v>
      </c>
    </row>
    <row r="30" spans="1:5" ht="15" customHeight="1" x14ac:dyDescent="0.25">
      <c r="A30" s="179">
        <v>19</v>
      </c>
      <c r="B30" s="125" t="s">
        <v>639</v>
      </c>
      <c r="C30" s="325">
        <v>44.743899999999996</v>
      </c>
      <c r="D30" s="325">
        <v>44.5946</v>
      </c>
      <c r="E30" s="326">
        <f t="shared" si="0"/>
        <v>-0.14929999999999666</v>
      </c>
    </row>
    <row r="31" spans="1:5" ht="15" customHeight="1" x14ac:dyDescent="0.25">
      <c r="A31" s="179">
        <v>20</v>
      </c>
      <c r="B31" s="125" t="s">
        <v>570</v>
      </c>
      <c r="C31" s="325">
        <v>46.687800000000003</v>
      </c>
      <c r="D31" s="325">
        <v>43.420200000000001</v>
      </c>
      <c r="E31" s="326">
        <f t="shared" si="0"/>
        <v>-3.2676000000000016</v>
      </c>
    </row>
    <row r="32" spans="1:5" ht="15" customHeight="1" x14ac:dyDescent="0.25">
      <c r="A32" s="179">
        <v>21</v>
      </c>
      <c r="B32" s="125" t="s">
        <v>563</v>
      </c>
      <c r="C32" s="325">
        <v>42.838000000000001</v>
      </c>
      <c r="D32" s="325">
        <v>43.093299999999999</v>
      </c>
      <c r="E32" s="326">
        <f t="shared" si="0"/>
        <v>0.25529999999999831</v>
      </c>
    </row>
    <row r="33" spans="1:5" ht="15" customHeight="1" x14ac:dyDescent="0.25">
      <c r="A33" s="179">
        <v>22</v>
      </c>
      <c r="B33" s="125" t="s">
        <v>537</v>
      </c>
      <c r="C33" s="325">
        <v>39.693199999999997</v>
      </c>
      <c r="D33" s="325">
        <v>42.761200000000002</v>
      </c>
      <c r="E33" s="326">
        <f t="shared" si="0"/>
        <v>3.0680000000000049</v>
      </c>
    </row>
    <row r="34" spans="1:5" s="179" customFormat="1" ht="15" customHeight="1" x14ac:dyDescent="0.25">
      <c r="A34" s="179">
        <v>23</v>
      </c>
      <c r="B34" s="125" t="s">
        <v>576</v>
      </c>
      <c r="C34" s="325">
        <v>45.514800000000001</v>
      </c>
      <c r="D34" s="325">
        <v>42.487400000000001</v>
      </c>
      <c r="E34" s="326">
        <f t="shared" si="0"/>
        <v>-3.0274000000000001</v>
      </c>
    </row>
    <row r="35" spans="1:5" ht="15" customHeight="1" x14ac:dyDescent="0.25">
      <c r="A35" s="179">
        <v>24</v>
      </c>
      <c r="B35" s="125" t="s">
        <v>531</v>
      </c>
      <c r="C35" s="325">
        <v>43.350700000000003</v>
      </c>
      <c r="D35" s="325">
        <v>42.418500000000002</v>
      </c>
      <c r="E35" s="326">
        <f t="shared" si="0"/>
        <v>-0.93220000000000169</v>
      </c>
    </row>
    <row r="36" spans="1:5" ht="15" customHeight="1" x14ac:dyDescent="0.25">
      <c r="A36" s="179">
        <v>25</v>
      </c>
      <c r="B36" s="125" t="s">
        <v>516</v>
      </c>
      <c r="C36" s="325">
        <v>41.232799999999997</v>
      </c>
      <c r="D36" s="325">
        <v>42.409700000000001</v>
      </c>
      <c r="E36" s="326">
        <f t="shared" si="0"/>
        <v>1.1769000000000034</v>
      </c>
    </row>
    <row r="37" spans="1:5" ht="15" customHeight="1" x14ac:dyDescent="0.25">
      <c r="A37" s="179">
        <v>26</v>
      </c>
      <c r="B37" s="125" t="s">
        <v>527</v>
      </c>
      <c r="C37" s="325">
        <v>40.694200000000002</v>
      </c>
      <c r="D37" s="325">
        <v>42.395499999999998</v>
      </c>
      <c r="E37" s="326">
        <f t="shared" si="0"/>
        <v>1.7012999999999963</v>
      </c>
    </row>
    <row r="38" spans="1:5" ht="15" customHeight="1" x14ac:dyDescent="0.25">
      <c r="A38" s="179">
        <v>27</v>
      </c>
      <c r="B38" s="125" t="s">
        <v>956</v>
      </c>
      <c r="C38" s="325">
        <v>42.063499999999998</v>
      </c>
      <c r="D38" s="325">
        <v>41.952500000000001</v>
      </c>
      <c r="E38" s="326">
        <f t="shared" si="0"/>
        <v>-0.1109999999999971</v>
      </c>
    </row>
    <row r="39" spans="1:5" ht="15" customHeight="1" x14ac:dyDescent="0.25">
      <c r="A39" s="179">
        <v>28</v>
      </c>
      <c r="B39" s="125" t="s">
        <v>530</v>
      </c>
      <c r="C39" s="325">
        <v>47.823700000000002</v>
      </c>
      <c r="D39" s="325">
        <v>41.946899999999999</v>
      </c>
      <c r="E39" s="326">
        <f t="shared" si="0"/>
        <v>-5.8768000000000029</v>
      </c>
    </row>
    <row r="40" spans="1:5" ht="15" customHeight="1" x14ac:dyDescent="0.25">
      <c r="A40" s="179">
        <v>29</v>
      </c>
      <c r="B40" s="125" t="s">
        <v>521</v>
      </c>
      <c r="C40" s="325">
        <v>41.653799999999997</v>
      </c>
      <c r="D40" s="325">
        <v>41.795099999999998</v>
      </c>
      <c r="E40" s="326">
        <f t="shared" si="0"/>
        <v>0.14130000000000109</v>
      </c>
    </row>
    <row r="41" spans="1:5" ht="15" customHeight="1" x14ac:dyDescent="0.25">
      <c r="A41" s="179">
        <v>30</v>
      </c>
      <c r="B41" s="125" t="s">
        <v>581</v>
      </c>
      <c r="C41" s="325">
        <v>41.522500000000001</v>
      </c>
      <c r="D41" s="325">
        <v>41.362400000000001</v>
      </c>
      <c r="E41" s="326">
        <f t="shared" si="0"/>
        <v>-0.16009999999999991</v>
      </c>
    </row>
    <row r="42" spans="1:5" ht="15" customHeight="1" x14ac:dyDescent="0.25">
      <c r="A42" s="179">
        <v>31</v>
      </c>
      <c r="B42" s="181" t="s">
        <v>879</v>
      </c>
      <c r="C42" s="325">
        <v>46.3277</v>
      </c>
      <c r="D42" s="325">
        <v>40.852699999999999</v>
      </c>
      <c r="E42" s="326">
        <f t="shared" si="0"/>
        <v>-5.4750000000000014</v>
      </c>
    </row>
    <row r="43" spans="1:5" ht="15" customHeight="1" x14ac:dyDescent="0.25">
      <c r="A43" s="179">
        <v>32</v>
      </c>
      <c r="B43" s="125" t="s">
        <v>68</v>
      </c>
      <c r="C43" s="325">
        <v>42.466799999999999</v>
      </c>
      <c r="D43" s="325">
        <v>40.758000000000003</v>
      </c>
      <c r="E43" s="326">
        <f t="shared" si="0"/>
        <v>-1.7087999999999965</v>
      </c>
    </row>
    <row r="44" spans="1:5" ht="15" customHeight="1" x14ac:dyDescent="0.25">
      <c r="A44" s="179">
        <v>33</v>
      </c>
      <c r="B44" s="125" t="s">
        <v>533</v>
      </c>
      <c r="C44" s="325">
        <v>42.555900000000001</v>
      </c>
      <c r="D44" s="325">
        <v>40.598700000000001</v>
      </c>
      <c r="E44" s="326">
        <f t="shared" ref="E44:E75" si="1">D44-C44</f>
        <v>-1.9572000000000003</v>
      </c>
    </row>
    <row r="45" spans="1:5" ht="15" customHeight="1" x14ac:dyDescent="0.25">
      <c r="A45" s="179">
        <v>34</v>
      </c>
      <c r="B45" s="125" t="s">
        <v>566</v>
      </c>
      <c r="C45" s="325">
        <v>40.104199999999999</v>
      </c>
      <c r="D45" s="325">
        <v>40.428100000000001</v>
      </c>
      <c r="E45" s="326">
        <f t="shared" si="1"/>
        <v>0.32390000000000185</v>
      </c>
    </row>
    <row r="46" spans="1:5" ht="15" customHeight="1" x14ac:dyDescent="0.25">
      <c r="A46" s="179">
        <v>35</v>
      </c>
      <c r="B46" s="125" t="s">
        <v>687</v>
      </c>
      <c r="C46" s="325">
        <v>37.0839</v>
      </c>
      <c r="D46" s="325">
        <v>40.274299999999997</v>
      </c>
      <c r="E46" s="326">
        <f t="shared" si="1"/>
        <v>3.1903999999999968</v>
      </c>
    </row>
    <row r="47" spans="1:5" ht="15" customHeight="1" x14ac:dyDescent="0.25">
      <c r="A47" s="179">
        <v>36</v>
      </c>
      <c r="B47" s="125" t="s">
        <v>823</v>
      </c>
      <c r="C47" s="325">
        <v>40.370100000000001</v>
      </c>
      <c r="D47" s="325">
        <v>39.925199999999997</v>
      </c>
      <c r="E47" s="326">
        <f t="shared" si="1"/>
        <v>-0.44490000000000407</v>
      </c>
    </row>
    <row r="48" spans="1:5" ht="15" customHeight="1" x14ac:dyDescent="0.25">
      <c r="A48" s="179">
        <v>37</v>
      </c>
      <c r="B48" s="125" t="s">
        <v>716</v>
      </c>
      <c r="C48" s="325">
        <v>38.671399999999998</v>
      </c>
      <c r="D48" s="325">
        <v>39.358699999999999</v>
      </c>
      <c r="E48" s="326">
        <f t="shared" si="1"/>
        <v>0.68730000000000047</v>
      </c>
    </row>
    <row r="49" spans="1:5" ht="15" customHeight="1" x14ac:dyDescent="0.25">
      <c r="A49" s="179">
        <v>38</v>
      </c>
      <c r="B49" s="125" t="s">
        <v>526</v>
      </c>
      <c r="C49" s="325">
        <v>38.565300000000001</v>
      </c>
      <c r="D49" s="325">
        <v>39.2179</v>
      </c>
      <c r="E49" s="326">
        <f t="shared" si="1"/>
        <v>0.65259999999999962</v>
      </c>
    </row>
    <row r="50" spans="1:5" ht="15" customHeight="1" x14ac:dyDescent="0.25">
      <c r="A50" s="179">
        <v>39</v>
      </c>
      <c r="B50" s="125" t="s">
        <v>475</v>
      </c>
      <c r="C50" s="325">
        <v>44.510399999999997</v>
      </c>
      <c r="D50" s="325">
        <v>38.548699999999997</v>
      </c>
      <c r="E50" s="326">
        <f t="shared" si="1"/>
        <v>-5.9617000000000004</v>
      </c>
    </row>
    <row r="51" spans="1:5" ht="15" customHeight="1" x14ac:dyDescent="0.25">
      <c r="A51" s="179">
        <v>40</v>
      </c>
      <c r="B51" s="125" t="s">
        <v>540</v>
      </c>
      <c r="C51" s="325">
        <v>41.1402</v>
      </c>
      <c r="D51" s="325">
        <v>38.453000000000003</v>
      </c>
      <c r="E51" s="326">
        <f t="shared" si="1"/>
        <v>-2.6871999999999971</v>
      </c>
    </row>
    <row r="52" spans="1:5" ht="15" customHeight="1" x14ac:dyDescent="0.25">
      <c r="A52" s="179">
        <v>41</v>
      </c>
      <c r="B52" s="125" t="s">
        <v>608</v>
      </c>
      <c r="C52" s="325">
        <v>36.0642</v>
      </c>
      <c r="D52" s="325">
        <v>37.642699999999998</v>
      </c>
      <c r="E52" s="326">
        <f t="shared" si="1"/>
        <v>1.5784999999999982</v>
      </c>
    </row>
    <row r="53" spans="1:5" ht="15" customHeight="1" x14ac:dyDescent="0.25">
      <c r="A53" s="179">
        <v>42</v>
      </c>
      <c r="B53" s="125" t="s">
        <v>565</v>
      </c>
      <c r="C53" s="325">
        <v>43.143700000000003</v>
      </c>
      <c r="D53" s="325">
        <v>37.575000000000003</v>
      </c>
      <c r="E53" s="326">
        <f t="shared" si="1"/>
        <v>-5.5686999999999998</v>
      </c>
    </row>
    <row r="54" spans="1:5" ht="15" customHeight="1" x14ac:dyDescent="0.25">
      <c r="A54" s="179">
        <v>43</v>
      </c>
      <c r="B54" s="125" t="s">
        <v>562</v>
      </c>
      <c r="C54" s="325">
        <v>36.793900000000001</v>
      </c>
      <c r="D54" s="325">
        <v>37.262799999999999</v>
      </c>
      <c r="E54" s="326">
        <f t="shared" si="1"/>
        <v>0.46889999999999787</v>
      </c>
    </row>
    <row r="55" spans="1:5" ht="15" customHeight="1" x14ac:dyDescent="0.25">
      <c r="A55" s="179">
        <v>44</v>
      </c>
      <c r="B55" s="125" t="s">
        <v>418</v>
      </c>
      <c r="C55" s="325">
        <v>20.011299999999999</v>
      </c>
      <c r="D55" s="325">
        <v>36.923999999999999</v>
      </c>
      <c r="E55" s="326">
        <f t="shared" si="1"/>
        <v>16.912700000000001</v>
      </c>
    </row>
    <row r="56" spans="1:5" s="179" customFormat="1" ht="15" customHeight="1" x14ac:dyDescent="0.25">
      <c r="A56" s="179">
        <v>45</v>
      </c>
      <c r="B56" s="125" t="s">
        <v>630</v>
      </c>
      <c r="C56" s="325">
        <v>41.609400000000001</v>
      </c>
      <c r="D56" s="325">
        <v>36.835000000000001</v>
      </c>
      <c r="E56" s="326">
        <f t="shared" si="1"/>
        <v>-4.7744</v>
      </c>
    </row>
    <row r="57" spans="1:5" ht="15" customHeight="1" x14ac:dyDescent="0.25">
      <c r="A57" s="179">
        <v>46</v>
      </c>
      <c r="B57" s="125" t="s">
        <v>462</v>
      </c>
      <c r="C57" s="325">
        <v>42.199300000000001</v>
      </c>
      <c r="D57" s="325">
        <v>36.756799999999998</v>
      </c>
      <c r="E57" s="326">
        <f t="shared" si="1"/>
        <v>-5.4425000000000026</v>
      </c>
    </row>
    <row r="58" spans="1:5" ht="15" customHeight="1" x14ac:dyDescent="0.25">
      <c r="A58" s="179">
        <v>47</v>
      </c>
      <c r="B58" s="125" t="s">
        <v>686</v>
      </c>
      <c r="C58" s="325">
        <v>35.587000000000003</v>
      </c>
      <c r="D58" s="325">
        <v>36.728200000000001</v>
      </c>
      <c r="E58" s="326">
        <f t="shared" si="1"/>
        <v>1.1411999999999978</v>
      </c>
    </row>
    <row r="59" spans="1:5" ht="15" customHeight="1" x14ac:dyDescent="0.25">
      <c r="A59" s="179">
        <v>48</v>
      </c>
      <c r="B59" s="125" t="s">
        <v>817</v>
      </c>
      <c r="C59" s="325">
        <v>37.368000000000002</v>
      </c>
      <c r="D59" s="325">
        <v>36.591700000000003</v>
      </c>
      <c r="E59" s="326">
        <f t="shared" si="1"/>
        <v>-0.7762999999999991</v>
      </c>
    </row>
    <row r="60" spans="1:5" ht="15" customHeight="1" x14ac:dyDescent="0.25">
      <c r="A60" s="179">
        <v>49</v>
      </c>
      <c r="B60" s="125" t="s">
        <v>821</v>
      </c>
      <c r="C60" s="325">
        <v>40.062800000000003</v>
      </c>
      <c r="D60" s="325">
        <v>36.462600000000002</v>
      </c>
      <c r="E60" s="326">
        <f t="shared" si="1"/>
        <v>-3.600200000000001</v>
      </c>
    </row>
    <row r="61" spans="1:5" ht="15" customHeight="1" x14ac:dyDescent="0.25">
      <c r="A61" s="179">
        <v>50</v>
      </c>
      <c r="B61" s="125" t="s">
        <v>594</v>
      </c>
      <c r="C61" s="325">
        <v>38.950099999999999</v>
      </c>
      <c r="D61" s="325">
        <v>36.416800000000002</v>
      </c>
      <c r="E61" s="326">
        <f t="shared" si="1"/>
        <v>-2.533299999999997</v>
      </c>
    </row>
    <row r="62" spans="1:5" ht="15" customHeight="1" x14ac:dyDescent="0.25">
      <c r="A62" s="179">
        <v>51</v>
      </c>
      <c r="B62" s="125" t="s">
        <v>635</v>
      </c>
      <c r="C62" s="325">
        <v>38.401000000000003</v>
      </c>
      <c r="D62" s="325">
        <v>36.295099999999998</v>
      </c>
      <c r="E62" s="326">
        <f t="shared" si="1"/>
        <v>-2.1059000000000054</v>
      </c>
    </row>
    <row r="63" spans="1:5" ht="15" customHeight="1" x14ac:dyDescent="0.25">
      <c r="A63" s="179">
        <v>52</v>
      </c>
      <c r="B63" s="125" t="s">
        <v>587</v>
      </c>
      <c r="C63" s="325">
        <v>37.6905</v>
      </c>
      <c r="D63" s="325">
        <v>36.235500000000002</v>
      </c>
      <c r="E63" s="326">
        <f t="shared" si="1"/>
        <v>-1.4549999999999983</v>
      </c>
    </row>
    <row r="64" spans="1:5" ht="15" customHeight="1" x14ac:dyDescent="0.25">
      <c r="A64" s="179">
        <v>53</v>
      </c>
      <c r="B64" s="125" t="s">
        <v>606</v>
      </c>
      <c r="C64" s="325">
        <v>37.5852</v>
      </c>
      <c r="D64" s="325">
        <v>35.572699999999998</v>
      </c>
      <c r="E64" s="326">
        <f t="shared" si="1"/>
        <v>-2.0125000000000028</v>
      </c>
    </row>
    <row r="65" spans="1:5" ht="15" customHeight="1" x14ac:dyDescent="0.25">
      <c r="A65" s="179">
        <v>54</v>
      </c>
      <c r="B65" s="125" t="s">
        <v>577</v>
      </c>
      <c r="C65" s="325">
        <v>35.275500000000001</v>
      </c>
      <c r="D65" s="325">
        <v>35.525300000000001</v>
      </c>
      <c r="E65" s="326">
        <f t="shared" si="1"/>
        <v>0.24980000000000047</v>
      </c>
    </row>
    <row r="66" spans="1:5" ht="15" customHeight="1" x14ac:dyDescent="0.25">
      <c r="A66" s="179">
        <v>55</v>
      </c>
      <c r="B66" s="125" t="s">
        <v>718</v>
      </c>
      <c r="C66" s="325">
        <v>36.8414</v>
      </c>
      <c r="D66" s="325">
        <v>35.310499999999998</v>
      </c>
      <c r="E66" s="326">
        <f t="shared" si="1"/>
        <v>-1.5309000000000026</v>
      </c>
    </row>
    <row r="67" spans="1:5" ht="15" customHeight="1" x14ac:dyDescent="0.25">
      <c r="A67" s="179">
        <v>56</v>
      </c>
      <c r="B67" s="125" t="s">
        <v>589</v>
      </c>
      <c r="C67" s="325">
        <v>36.884399999999999</v>
      </c>
      <c r="D67" s="325">
        <v>35.2973</v>
      </c>
      <c r="E67" s="326">
        <f t="shared" si="1"/>
        <v>-1.5870999999999995</v>
      </c>
    </row>
    <row r="68" spans="1:5" ht="15" customHeight="1" x14ac:dyDescent="0.25">
      <c r="A68" s="179">
        <v>57</v>
      </c>
      <c r="B68" s="125" t="s">
        <v>628</v>
      </c>
      <c r="C68" s="325">
        <v>26.636099999999999</v>
      </c>
      <c r="D68" s="325">
        <v>34.884399999999999</v>
      </c>
      <c r="E68" s="326">
        <f t="shared" si="1"/>
        <v>8.2483000000000004</v>
      </c>
    </row>
    <row r="69" spans="1:5" ht="15" customHeight="1" x14ac:dyDescent="0.25">
      <c r="A69" s="179">
        <v>58</v>
      </c>
      <c r="B69" s="125" t="s">
        <v>624</v>
      </c>
      <c r="C69" s="325">
        <v>36.197200000000002</v>
      </c>
      <c r="D69" s="325">
        <v>34.874200000000002</v>
      </c>
      <c r="E69" s="326">
        <f t="shared" si="1"/>
        <v>-1.3230000000000004</v>
      </c>
    </row>
    <row r="70" spans="1:5" ht="15" customHeight="1" x14ac:dyDescent="0.25">
      <c r="A70" s="179">
        <v>59</v>
      </c>
      <c r="B70" s="125" t="s">
        <v>327</v>
      </c>
      <c r="C70" s="325">
        <v>37.4465</v>
      </c>
      <c r="D70" s="325">
        <v>34.531700000000001</v>
      </c>
      <c r="E70" s="326">
        <f t="shared" si="1"/>
        <v>-2.9147999999999996</v>
      </c>
    </row>
    <row r="71" spans="1:5" ht="15" customHeight="1" x14ac:dyDescent="0.25">
      <c r="A71" s="179">
        <v>60</v>
      </c>
      <c r="B71" s="125" t="s">
        <v>818</v>
      </c>
      <c r="C71" s="325">
        <v>36.034799999999997</v>
      </c>
      <c r="D71" s="325">
        <v>34.359099999999998</v>
      </c>
      <c r="E71" s="326">
        <f t="shared" si="1"/>
        <v>-1.6756999999999991</v>
      </c>
    </row>
    <row r="72" spans="1:5" ht="15" customHeight="1" x14ac:dyDescent="0.25">
      <c r="A72" s="179">
        <v>61</v>
      </c>
      <c r="B72" s="125" t="s">
        <v>670</v>
      </c>
      <c r="C72" s="325">
        <v>36.023699999999998</v>
      </c>
      <c r="D72" s="325">
        <v>34.177900000000001</v>
      </c>
      <c r="E72" s="326">
        <f t="shared" si="1"/>
        <v>-1.845799999999997</v>
      </c>
    </row>
    <row r="73" spans="1:5" ht="15" customHeight="1" x14ac:dyDescent="0.25">
      <c r="A73" s="179">
        <v>62</v>
      </c>
      <c r="B73" s="125" t="s">
        <v>660</v>
      </c>
      <c r="C73" s="325">
        <v>32.995399999999997</v>
      </c>
      <c r="D73" s="325">
        <v>33.892400000000002</v>
      </c>
      <c r="E73" s="326">
        <f t="shared" si="1"/>
        <v>0.89700000000000557</v>
      </c>
    </row>
    <row r="74" spans="1:5" ht="15" customHeight="1" x14ac:dyDescent="0.25">
      <c r="A74" s="179">
        <v>63</v>
      </c>
      <c r="B74" s="125" t="s">
        <v>583</v>
      </c>
      <c r="C74" s="325">
        <v>32.875399999999999</v>
      </c>
      <c r="D74" s="325">
        <v>33.8354</v>
      </c>
      <c r="E74" s="326">
        <f t="shared" si="1"/>
        <v>0.96000000000000085</v>
      </c>
    </row>
    <row r="75" spans="1:5" ht="15" customHeight="1" x14ac:dyDescent="0.25">
      <c r="A75" s="179">
        <v>64</v>
      </c>
      <c r="B75" s="125" t="s">
        <v>322</v>
      </c>
      <c r="C75" s="325">
        <v>38.993299999999998</v>
      </c>
      <c r="D75" s="325">
        <v>33.6798</v>
      </c>
      <c r="E75" s="326">
        <f t="shared" si="1"/>
        <v>-5.3134999999999977</v>
      </c>
    </row>
    <row r="76" spans="1:5" ht="15" customHeight="1" x14ac:dyDescent="0.25">
      <c r="A76" s="179">
        <v>65</v>
      </c>
      <c r="B76" s="125" t="s">
        <v>569</v>
      </c>
      <c r="C76" s="325">
        <v>40.342100000000002</v>
      </c>
      <c r="D76" s="325">
        <v>33.5717</v>
      </c>
      <c r="E76" s="326">
        <f t="shared" ref="E76:E107" si="2">D76-C76</f>
        <v>-6.7704000000000022</v>
      </c>
    </row>
    <row r="77" spans="1:5" ht="15" customHeight="1" x14ac:dyDescent="0.25">
      <c r="A77" s="179">
        <v>66</v>
      </c>
      <c r="B77" s="125" t="s">
        <v>518</v>
      </c>
      <c r="C77" s="325">
        <v>38.650399999999998</v>
      </c>
      <c r="D77" s="325">
        <v>33.558100000000003</v>
      </c>
      <c r="E77" s="326">
        <f t="shared" si="2"/>
        <v>-5.0922999999999945</v>
      </c>
    </row>
    <row r="78" spans="1:5" ht="15" customHeight="1" x14ac:dyDescent="0.25">
      <c r="A78" s="179">
        <v>67</v>
      </c>
      <c r="B78" s="125" t="s">
        <v>717</v>
      </c>
      <c r="C78" s="325">
        <v>32.915900000000001</v>
      </c>
      <c r="D78" s="325">
        <v>33.393799999999999</v>
      </c>
      <c r="E78" s="326">
        <f t="shared" si="2"/>
        <v>0.47789999999999822</v>
      </c>
    </row>
    <row r="79" spans="1:5" ht="15" customHeight="1" x14ac:dyDescent="0.25">
      <c r="A79" s="179">
        <v>68</v>
      </c>
      <c r="B79" s="125" t="s">
        <v>588</v>
      </c>
      <c r="C79" s="325">
        <v>35.525500000000001</v>
      </c>
      <c r="D79" s="325">
        <v>33.373100000000001</v>
      </c>
      <c r="E79" s="326">
        <f t="shared" si="2"/>
        <v>-2.1524000000000001</v>
      </c>
    </row>
    <row r="80" spans="1:5" ht="15" customHeight="1" x14ac:dyDescent="0.25">
      <c r="A80" s="179">
        <v>69</v>
      </c>
      <c r="B80" s="125" t="s">
        <v>609</v>
      </c>
      <c r="C80" s="325">
        <v>32.223100000000002</v>
      </c>
      <c r="D80" s="325">
        <v>33.200000000000003</v>
      </c>
      <c r="E80" s="326">
        <f t="shared" si="2"/>
        <v>0.97690000000000055</v>
      </c>
    </row>
    <row r="81" spans="1:5" ht="15" customHeight="1" x14ac:dyDescent="0.25">
      <c r="A81" s="179">
        <v>70</v>
      </c>
      <c r="B81" s="125" t="s">
        <v>549</v>
      </c>
      <c r="C81" s="325">
        <v>37.29</v>
      </c>
      <c r="D81" s="325">
        <v>33.153599999999997</v>
      </c>
      <c r="E81" s="326">
        <f t="shared" si="2"/>
        <v>-4.1364000000000019</v>
      </c>
    </row>
    <row r="82" spans="1:5" ht="15" customHeight="1" x14ac:dyDescent="0.25">
      <c r="A82" s="179">
        <v>71</v>
      </c>
      <c r="B82" s="125" t="s">
        <v>578</v>
      </c>
      <c r="C82" s="325">
        <v>33.055700000000002</v>
      </c>
      <c r="D82" s="325">
        <v>33.137500000000003</v>
      </c>
      <c r="E82" s="326">
        <f t="shared" si="2"/>
        <v>8.1800000000001205E-2</v>
      </c>
    </row>
    <row r="83" spans="1:5" ht="15" customHeight="1" x14ac:dyDescent="0.25">
      <c r="A83" s="179">
        <v>72</v>
      </c>
      <c r="B83" s="125" t="s">
        <v>582</v>
      </c>
      <c r="C83" s="325">
        <v>33.7699</v>
      </c>
      <c r="D83" s="325">
        <v>32.937600000000003</v>
      </c>
      <c r="E83" s="326">
        <f t="shared" si="2"/>
        <v>-0.83229999999999649</v>
      </c>
    </row>
    <row r="84" spans="1:5" ht="15" customHeight="1" x14ac:dyDescent="0.25">
      <c r="A84" s="179">
        <v>73</v>
      </c>
      <c r="B84" s="125" t="s">
        <v>671</v>
      </c>
      <c r="C84" s="325">
        <v>37.869399999999999</v>
      </c>
      <c r="D84" s="325">
        <v>32.780799999999999</v>
      </c>
      <c r="E84" s="326">
        <f t="shared" si="2"/>
        <v>-5.0885999999999996</v>
      </c>
    </row>
    <row r="85" spans="1:5" ht="15" customHeight="1" x14ac:dyDescent="0.25">
      <c r="A85" s="179">
        <v>74</v>
      </c>
      <c r="B85" s="327" t="s">
        <v>637</v>
      </c>
      <c r="C85" s="325">
        <v>47.283700000000003</v>
      </c>
      <c r="D85" s="325">
        <v>32.706000000000003</v>
      </c>
      <c r="E85" s="326">
        <f t="shared" si="2"/>
        <v>-14.5777</v>
      </c>
    </row>
    <row r="86" spans="1:5" ht="15" customHeight="1" x14ac:dyDescent="0.25">
      <c r="A86" s="179">
        <v>75</v>
      </c>
      <c r="B86" s="125" t="s">
        <v>672</v>
      </c>
      <c r="C86" s="325">
        <v>37.904200000000003</v>
      </c>
      <c r="D86" s="325">
        <v>32.599899999999998</v>
      </c>
      <c r="E86" s="326">
        <f t="shared" si="2"/>
        <v>-5.3043000000000049</v>
      </c>
    </row>
    <row r="87" spans="1:5" ht="15" customHeight="1" x14ac:dyDescent="0.25">
      <c r="A87" s="179">
        <v>76</v>
      </c>
      <c r="B87" s="125" t="s">
        <v>331</v>
      </c>
      <c r="C87" s="325">
        <v>32.430799999999998</v>
      </c>
      <c r="D87" s="325">
        <v>32.563699999999997</v>
      </c>
      <c r="E87" s="326">
        <f t="shared" si="2"/>
        <v>0.13289999999999935</v>
      </c>
    </row>
    <row r="88" spans="1:5" ht="15" customHeight="1" x14ac:dyDescent="0.25">
      <c r="A88" s="179">
        <v>77</v>
      </c>
      <c r="B88" s="125" t="s">
        <v>922</v>
      </c>
      <c r="C88" s="325">
        <v>30.4696</v>
      </c>
      <c r="D88" s="325">
        <v>32.331099999999999</v>
      </c>
      <c r="E88" s="326">
        <f t="shared" si="2"/>
        <v>1.8614999999999995</v>
      </c>
    </row>
    <row r="89" spans="1:5" ht="15" customHeight="1" x14ac:dyDescent="0.25">
      <c r="A89" s="179">
        <v>78</v>
      </c>
      <c r="B89" s="125" t="s">
        <v>636</v>
      </c>
      <c r="C89" s="325">
        <v>34.960599999999999</v>
      </c>
      <c r="D89" s="325">
        <v>32.325400000000002</v>
      </c>
      <c r="E89" s="326">
        <f t="shared" si="2"/>
        <v>-2.6351999999999975</v>
      </c>
    </row>
    <row r="90" spans="1:5" ht="15" customHeight="1" x14ac:dyDescent="0.25">
      <c r="A90" s="179">
        <v>79</v>
      </c>
      <c r="B90" s="125" t="s">
        <v>633</v>
      </c>
      <c r="C90" s="325">
        <v>34.155000000000001</v>
      </c>
      <c r="D90" s="325">
        <v>32.274299999999997</v>
      </c>
      <c r="E90" s="326">
        <f t="shared" si="2"/>
        <v>-1.8807000000000045</v>
      </c>
    </row>
    <row r="91" spans="1:5" ht="15" customHeight="1" x14ac:dyDescent="0.25">
      <c r="A91" s="179">
        <v>80</v>
      </c>
      <c r="B91" s="125" t="s">
        <v>528</v>
      </c>
      <c r="C91" s="325">
        <v>29.421399999999998</v>
      </c>
      <c r="D91" s="325">
        <v>32.082700000000003</v>
      </c>
      <c r="E91" s="326">
        <f t="shared" si="2"/>
        <v>2.6613000000000042</v>
      </c>
    </row>
    <row r="92" spans="1:5" ht="15" customHeight="1" x14ac:dyDescent="0.25">
      <c r="A92" s="179">
        <v>81</v>
      </c>
      <c r="B92" s="125" t="s">
        <v>682</v>
      </c>
      <c r="C92" s="325">
        <v>32.9176</v>
      </c>
      <c r="D92" s="325">
        <v>32.076900000000002</v>
      </c>
      <c r="E92" s="326">
        <f t="shared" si="2"/>
        <v>-0.84069999999999823</v>
      </c>
    </row>
    <row r="93" spans="1:5" ht="15" customHeight="1" x14ac:dyDescent="0.25">
      <c r="A93" s="179">
        <v>82</v>
      </c>
      <c r="B93" s="125" t="s">
        <v>631</v>
      </c>
      <c r="C93" s="325">
        <v>33.956499999999998</v>
      </c>
      <c r="D93" s="325">
        <v>31.918499999999998</v>
      </c>
      <c r="E93" s="326">
        <f t="shared" si="2"/>
        <v>-2.0380000000000003</v>
      </c>
    </row>
    <row r="94" spans="1:5" ht="15" customHeight="1" x14ac:dyDescent="0.25">
      <c r="A94" s="179">
        <v>83</v>
      </c>
      <c r="B94" s="125" t="s">
        <v>438</v>
      </c>
      <c r="C94" s="325">
        <v>31.7301</v>
      </c>
      <c r="D94" s="325">
        <v>31.504799999999999</v>
      </c>
      <c r="E94" s="326">
        <f t="shared" si="2"/>
        <v>-0.22530000000000072</v>
      </c>
    </row>
    <row r="95" spans="1:5" ht="15" customHeight="1" x14ac:dyDescent="0.25">
      <c r="A95" s="179">
        <v>84</v>
      </c>
      <c r="B95" s="125" t="s">
        <v>334</v>
      </c>
      <c r="C95" s="325">
        <v>33.583100000000002</v>
      </c>
      <c r="D95" s="325">
        <v>31.494399999999999</v>
      </c>
      <c r="E95" s="326">
        <f t="shared" si="2"/>
        <v>-2.0887000000000029</v>
      </c>
    </row>
    <row r="96" spans="1:5" ht="15" customHeight="1" x14ac:dyDescent="0.25">
      <c r="A96" s="179">
        <v>85</v>
      </c>
      <c r="B96" s="125" t="s">
        <v>320</v>
      </c>
      <c r="C96" s="325">
        <v>35.198500000000003</v>
      </c>
      <c r="D96" s="325">
        <v>31.303599999999999</v>
      </c>
      <c r="E96" s="326">
        <f t="shared" si="2"/>
        <v>-3.8949000000000034</v>
      </c>
    </row>
    <row r="97" spans="1:5" ht="15" customHeight="1" x14ac:dyDescent="0.25">
      <c r="A97" s="179">
        <v>86</v>
      </c>
      <c r="B97" s="125" t="s">
        <v>638</v>
      </c>
      <c r="C97" s="325">
        <v>31.560400000000001</v>
      </c>
      <c r="D97" s="325">
        <v>31.128800000000002</v>
      </c>
      <c r="E97" s="326">
        <f t="shared" si="2"/>
        <v>-0.43159999999999954</v>
      </c>
    </row>
    <row r="98" spans="1:5" ht="15" customHeight="1" x14ac:dyDescent="0.25">
      <c r="A98" s="179">
        <v>87</v>
      </c>
      <c r="B98" s="125" t="s">
        <v>661</v>
      </c>
      <c r="C98" s="325">
        <v>30.051400000000001</v>
      </c>
      <c r="D98" s="325">
        <v>31.095400000000001</v>
      </c>
      <c r="E98" s="326">
        <f t="shared" si="2"/>
        <v>1.0440000000000005</v>
      </c>
    </row>
    <row r="99" spans="1:5" ht="15" customHeight="1" x14ac:dyDescent="0.25">
      <c r="A99" s="179">
        <v>88</v>
      </c>
      <c r="B99" s="125" t="s">
        <v>673</v>
      </c>
      <c r="C99" s="325">
        <v>33.953800000000001</v>
      </c>
      <c r="D99" s="325">
        <v>31.018699999999999</v>
      </c>
      <c r="E99" s="326">
        <f t="shared" si="2"/>
        <v>-2.935100000000002</v>
      </c>
    </row>
    <row r="100" spans="1:5" ht="15" customHeight="1" x14ac:dyDescent="0.25">
      <c r="A100" s="179">
        <v>89</v>
      </c>
      <c r="B100" s="125" t="s">
        <v>560</v>
      </c>
      <c r="C100" s="325">
        <v>31.185600000000001</v>
      </c>
      <c r="D100" s="325">
        <v>30.883900000000004</v>
      </c>
      <c r="E100" s="326">
        <f t="shared" si="2"/>
        <v>-0.30169999999999675</v>
      </c>
    </row>
    <row r="101" spans="1:5" ht="15" customHeight="1" x14ac:dyDescent="0.25">
      <c r="A101" s="179">
        <v>90</v>
      </c>
      <c r="B101" s="125" t="s">
        <v>564</v>
      </c>
      <c r="C101" s="325">
        <v>32.8078</v>
      </c>
      <c r="D101" s="325">
        <v>30.7121</v>
      </c>
      <c r="E101" s="326">
        <f t="shared" si="2"/>
        <v>-2.0957000000000008</v>
      </c>
    </row>
    <row r="102" spans="1:5" ht="15" customHeight="1" x14ac:dyDescent="0.25">
      <c r="A102" s="179">
        <v>91</v>
      </c>
      <c r="B102" s="125" t="s">
        <v>330</v>
      </c>
      <c r="C102" s="325">
        <v>31.599699999999999</v>
      </c>
      <c r="D102" s="325">
        <v>30.6081</v>
      </c>
      <c r="E102" s="326">
        <f t="shared" si="2"/>
        <v>-0.99159999999999826</v>
      </c>
    </row>
    <row r="103" spans="1:5" ht="15" customHeight="1" x14ac:dyDescent="0.25">
      <c r="A103" s="179">
        <v>92</v>
      </c>
      <c r="B103" s="125" t="s">
        <v>942</v>
      </c>
      <c r="C103" s="325">
        <v>29.7651</v>
      </c>
      <c r="D103" s="325">
        <v>30.505399999999998</v>
      </c>
      <c r="E103" s="326">
        <f t="shared" si="2"/>
        <v>0.74029999999999774</v>
      </c>
    </row>
    <row r="104" spans="1:5" ht="15" customHeight="1" x14ac:dyDescent="0.25">
      <c r="A104" s="179">
        <v>93</v>
      </c>
      <c r="B104" s="125" t="s">
        <v>532</v>
      </c>
      <c r="C104" s="325">
        <v>33.939300000000003</v>
      </c>
      <c r="D104" s="325">
        <v>30.3674</v>
      </c>
      <c r="E104" s="326">
        <f t="shared" si="2"/>
        <v>-3.571900000000003</v>
      </c>
    </row>
    <row r="105" spans="1:5" ht="15" customHeight="1" x14ac:dyDescent="0.25">
      <c r="A105" s="179">
        <v>94</v>
      </c>
      <c r="B105" s="125" t="s">
        <v>591</v>
      </c>
      <c r="C105" s="325">
        <v>30.758700000000001</v>
      </c>
      <c r="D105" s="325">
        <v>30.2377</v>
      </c>
      <c r="E105" s="326">
        <f t="shared" si="2"/>
        <v>-0.5210000000000008</v>
      </c>
    </row>
    <row r="106" spans="1:5" ht="15" customHeight="1" x14ac:dyDescent="0.25">
      <c r="A106" s="179">
        <v>95</v>
      </c>
      <c r="B106" s="125" t="s">
        <v>325</v>
      </c>
      <c r="C106" s="325">
        <v>32.569000000000003</v>
      </c>
      <c r="D106" s="325">
        <v>30.110099999999999</v>
      </c>
      <c r="E106" s="326">
        <f t="shared" si="2"/>
        <v>-2.4589000000000034</v>
      </c>
    </row>
    <row r="107" spans="1:5" ht="15" customHeight="1" x14ac:dyDescent="0.25">
      <c r="A107" s="179">
        <v>96</v>
      </c>
      <c r="B107" s="125" t="s">
        <v>539</v>
      </c>
      <c r="C107" s="325">
        <v>32.936599999999999</v>
      </c>
      <c r="D107" s="325">
        <v>30.107099999999999</v>
      </c>
      <c r="E107" s="326">
        <f t="shared" si="2"/>
        <v>-2.8294999999999995</v>
      </c>
    </row>
    <row r="108" spans="1:5" ht="15" customHeight="1" x14ac:dyDescent="0.25">
      <c r="A108" s="179">
        <v>97</v>
      </c>
      <c r="B108" s="180" t="s">
        <v>315</v>
      </c>
      <c r="C108" s="325">
        <v>35.876300000000001</v>
      </c>
      <c r="D108" s="325">
        <v>29.943200000000004</v>
      </c>
      <c r="E108" s="326">
        <f t="shared" ref="E108:E139" si="3">D108-C108</f>
        <v>-5.933099999999996</v>
      </c>
    </row>
    <row r="109" spans="1:5" ht="15" customHeight="1" x14ac:dyDescent="0.25">
      <c r="A109" s="179">
        <v>98</v>
      </c>
      <c r="B109" s="125" t="s">
        <v>567</v>
      </c>
      <c r="C109" s="325">
        <v>38.620699999999999</v>
      </c>
      <c r="D109" s="325">
        <v>29.904499999999999</v>
      </c>
      <c r="E109" s="326">
        <f t="shared" si="3"/>
        <v>-8.7162000000000006</v>
      </c>
    </row>
    <row r="110" spans="1:5" ht="15" customHeight="1" x14ac:dyDescent="0.25">
      <c r="A110" s="179">
        <v>99</v>
      </c>
      <c r="B110" s="125" t="s">
        <v>625</v>
      </c>
      <c r="C110" s="325">
        <v>29.927099999999999</v>
      </c>
      <c r="D110" s="325">
        <v>29.723900000000004</v>
      </c>
      <c r="E110" s="326">
        <f t="shared" si="3"/>
        <v>-0.20319999999999538</v>
      </c>
    </row>
    <row r="111" spans="1:5" ht="15" customHeight="1" x14ac:dyDescent="0.25">
      <c r="A111" s="179">
        <v>100</v>
      </c>
      <c r="B111" s="125" t="s">
        <v>517</v>
      </c>
      <c r="C111" s="325">
        <v>29.320900000000002</v>
      </c>
      <c r="D111" s="325">
        <v>29.664099999999998</v>
      </c>
      <c r="E111" s="326">
        <f t="shared" si="3"/>
        <v>0.34319999999999595</v>
      </c>
    </row>
    <row r="112" spans="1:5" ht="15" customHeight="1" x14ac:dyDescent="0.25">
      <c r="A112" s="179">
        <v>101</v>
      </c>
      <c r="B112" s="125" t="s">
        <v>575</v>
      </c>
      <c r="C112" s="325">
        <v>32.904899999999998</v>
      </c>
      <c r="D112" s="325">
        <v>29.3887</v>
      </c>
      <c r="E112" s="326">
        <f t="shared" si="3"/>
        <v>-3.5161999999999978</v>
      </c>
    </row>
    <row r="113" spans="1:5" ht="15" customHeight="1" x14ac:dyDescent="0.25">
      <c r="A113" s="179">
        <v>102</v>
      </c>
      <c r="B113" s="125" t="s">
        <v>640</v>
      </c>
      <c r="C113" s="325">
        <v>28.556799999999999</v>
      </c>
      <c r="D113" s="325">
        <v>29.067699999999995</v>
      </c>
      <c r="E113" s="326">
        <f t="shared" si="3"/>
        <v>0.51089999999999591</v>
      </c>
    </row>
    <row r="114" spans="1:5" ht="15" customHeight="1" x14ac:dyDescent="0.25">
      <c r="A114" s="179">
        <v>103</v>
      </c>
      <c r="B114" s="125" t="s">
        <v>329</v>
      </c>
      <c r="C114" s="325">
        <v>30.44</v>
      </c>
      <c r="D114" s="325">
        <v>29.051400000000001</v>
      </c>
      <c r="E114" s="326">
        <f t="shared" si="3"/>
        <v>-1.3886000000000003</v>
      </c>
    </row>
    <row r="115" spans="1:5" ht="15" customHeight="1" x14ac:dyDescent="0.25">
      <c r="A115" s="179">
        <v>104</v>
      </c>
      <c r="B115" s="125" t="s">
        <v>595</v>
      </c>
      <c r="C115" s="325">
        <v>29.1357</v>
      </c>
      <c r="D115" s="325">
        <v>28.733900000000002</v>
      </c>
      <c r="E115" s="326">
        <f t="shared" si="3"/>
        <v>-0.40179999999999794</v>
      </c>
    </row>
    <row r="116" spans="1:5" ht="15" customHeight="1" x14ac:dyDescent="0.25">
      <c r="A116" s="179">
        <v>105</v>
      </c>
      <c r="B116" s="125" t="s">
        <v>597</v>
      </c>
      <c r="C116" s="325">
        <v>27.717700000000001</v>
      </c>
      <c r="D116" s="325">
        <v>28.7072</v>
      </c>
      <c r="E116" s="326">
        <f t="shared" si="3"/>
        <v>0.9894999999999996</v>
      </c>
    </row>
    <row r="117" spans="1:5" ht="15" customHeight="1" x14ac:dyDescent="0.25">
      <c r="A117" s="179">
        <v>106</v>
      </c>
      <c r="B117" s="125" t="s">
        <v>669</v>
      </c>
      <c r="C117" s="325">
        <v>29.7118</v>
      </c>
      <c r="D117" s="325">
        <v>28.667100000000001</v>
      </c>
      <c r="E117" s="326">
        <f t="shared" si="3"/>
        <v>-1.0446999999999989</v>
      </c>
    </row>
    <row r="118" spans="1:5" ht="15" customHeight="1" x14ac:dyDescent="0.25">
      <c r="A118" s="179">
        <v>107</v>
      </c>
      <c r="B118" s="125" t="s">
        <v>601</v>
      </c>
      <c r="C118" s="325">
        <v>29.904699999999998</v>
      </c>
      <c r="D118" s="325">
        <v>28.346100000000003</v>
      </c>
      <c r="E118" s="326">
        <f t="shared" si="3"/>
        <v>-1.5585999999999949</v>
      </c>
    </row>
    <row r="119" spans="1:5" ht="15" customHeight="1" x14ac:dyDescent="0.25">
      <c r="A119" s="179">
        <v>108</v>
      </c>
      <c r="B119" s="125" t="s">
        <v>825</v>
      </c>
      <c r="C119" s="325">
        <v>28.935700000000001</v>
      </c>
      <c r="D119" s="325">
        <v>28.338999999999999</v>
      </c>
      <c r="E119" s="326">
        <f t="shared" si="3"/>
        <v>-0.59670000000000201</v>
      </c>
    </row>
    <row r="120" spans="1:5" ht="15" customHeight="1" x14ac:dyDescent="0.25">
      <c r="A120" s="179">
        <v>109</v>
      </c>
      <c r="B120" s="125" t="s">
        <v>574</v>
      </c>
      <c r="C120" s="325">
        <v>28.935600000000001</v>
      </c>
      <c r="D120" s="325">
        <v>27.897099999999998</v>
      </c>
      <c r="E120" s="326">
        <f t="shared" si="3"/>
        <v>-1.0385000000000026</v>
      </c>
    </row>
    <row r="121" spans="1:5" ht="15" customHeight="1" x14ac:dyDescent="0.25">
      <c r="A121" s="179">
        <v>110</v>
      </c>
      <c r="B121" s="125" t="s">
        <v>629</v>
      </c>
      <c r="C121" s="325">
        <v>31.447600000000001</v>
      </c>
      <c r="D121" s="325">
        <v>27.830700000000004</v>
      </c>
      <c r="E121" s="326">
        <f t="shared" si="3"/>
        <v>-3.6168999999999976</v>
      </c>
    </row>
    <row r="122" spans="1:5" ht="15" customHeight="1" x14ac:dyDescent="0.25">
      <c r="A122" s="179">
        <v>111</v>
      </c>
      <c r="B122" s="125" t="s">
        <v>525</v>
      </c>
      <c r="C122" s="325">
        <v>29.673300000000001</v>
      </c>
      <c r="D122" s="325">
        <v>27.715599999999995</v>
      </c>
      <c r="E122" s="326">
        <f t="shared" si="3"/>
        <v>-1.9577000000000062</v>
      </c>
    </row>
    <row r="123" spans="1:5" ht="15" customHeight="1" x14ac:dyDescent="0.25">
      <c r="A123" s="179">
        <v>112</v>
      </c>
      <c r="B123" s="125" t="s">
        <v>941</v>
      </c>
      <c r="C123" s="325">
        <v>28.405000000000001</v>
      </c>
      <c r="D123" s="325">
        <v>27.387099999999997</v>
      </c>
      <c r="E123" s="326">
        <f t="shared" si="3"/>
        <v>-1.0179000000000045</v>
      </c>
    </row>
    <row r="124" spans="1:5" ht="15" customHeight="1" x14ac:dyDescent="0.25">
      <c r="A124" s="179">
        <v>113</v>
      </c>
      <c r="B124" s="125" t="s">
        <v>538</v>
      </c>
      <c r="C124" s="325">
        <v>26.622499999999999</v>
      </c>
      <c r="D124" s="325">
        <v>27.305299999999999</v>
      </c>
      <c r="E124" s="326">
        <f t="shared" si="3"/>
        <v>0.6828000000000003</v>
      </c>
    </row>
    <row r="125" spans="1:5" ht="15" customHeight="1" x14ac:dyDescent="0.25">
      <c r="A125" s="179">
        <v>114</v>
      </c>
      <c r="B125" s="125" t="s">
        <v>592</v>
      </c>
      <c r="C125" s="325">
        <v>27.027899999999999</v>
      </c>
      <c r="D125" s="325">
        <v>26.968800000000005</v>
      </c>
      <c r="E125" s="326">
        <f t="shared" si="3"/>
        <v>-5.9099999999993713E-2</v>
      </c>
    </row>
    <row r="126" spans="1:5" ht="15" customHeight="1" x14ac:dyDescent="0.25">
      <c r="A126" s="179">
        <v>115</v>
      </c>
      <c r="B126" s="125" t="s">
        <v>328</v>
      </c>
      <c r="C126" s="325">
        <v>29.7012</v>
      </c>
      <c r="D126" s="325">
        <v>26.928400000000003</v>
      </c>
      <c r="E126" s="326">
        <f t="shared" si="3"/>
        <v>-2.7727999999999966</v>
      </c>
    </row>
    <row r="127" spans="1:5" ht="15" customHeight="1" x14ac:dyDescent="0.25">
      <c r="A127" s="179">
        <v>116</v>
      </c>
      <c r="B127" s="125" t="s">
        <v>535</v>
      </c>
      <c r="C127" s="325">
        <v>28.8416</v>
      </c>
      <c r="D127" s="325">
        <v>26.906800000000004</v>
      </c>
      <c r="E127" s="326">
        <f t="shared" si="3"/>
        <v>-1.9347999999999956</v>
      </c>
    </row>
    <row r="128" spans="1:5" ht="15" customHeight="1" x14ac:dyDescent="0.25">
      <c r="A128" s="179">
        <v>117</v>
      </c>
      <c r="B128" s="125" t="s">
        <v>463</v>
      </c>
      <c r="C128" s="325">
        <v>26.0258</v>
      </c>
      <c r="D128" s="325">
        <v>26.2392</v>
      </c>
      <c r="E128" s="326">
        <f t="shared" si="3"/>
        <v>0.21340000000000003</v>
      </c>
    </row>
    <row r="129" spans="1:5" ht="15" customHeight="1" x14ac:dyDescent="0.25">
      <c r="A129" s="179">
        <v>118</v>
      </c>
      <c r="B129" s="124" t="s">
        <v>663</v>
      </c>
      <c r="C129" s="166">
        <v>27.580200000000001</v>
      </c>
      <c r="D129" s="166">
        <v>26.095700000000001</v>
      </c>
      <c r="E129" s="296">
        <f t="shared" si="3"/>
        <v>-1.4845000000000006</v>
      </c>
    </row>
    <row r="130" spans="1:5" ht="15" customHeight="1" x14ac:dyDescent="0.25">
      <c r="A130" s="179">
        <v>119</v>
      </c>
      <c r="B130" s="125" t="s">
        <v>598</v>
      </c>
      <c r="C130" s="325">
        <v>23.633199999999999</v>
      </c>
      <c r="D130" s="325">
        <v>25.944800000000001</v>
      </c>
      <c r="E130" s="326">
        <f t="shared" si="3"/>
        <v>2.3116000000000021</v>
      </c>
    </row>
    <row r="131" spans="1:5" ht="15" customHeight="1" x14ac:dyDescent="0.25">
      <c r="A131" s="179">
        <v>120</v>
      </c>
      <c r="B131" s="125" t="s">
        <v>573</v>
      </c>
      <c r="C131" s="325">
        <v>28.997499999999999</v>
      </c>
      <c r="D131" s="325">
        <v>25.781100000000002</v>
      </c>
      <c r="E131" s="326">
        <f t="shared" si="3"/>
        <v>-3.2163999999999966</v>
      </c>
    </row>
    <row r="132" spans="1:5" ht="15" customHeight="1" x14ac:dyDescent="0.25">
      <c r="A132" s="179">
        <v>121</v>
      </c>
      <c r="B132" s="125" t="s">
        <v>626</v>
      </c>
      <c r="C132" s="325">
        <v>27.241299999999999</v>
      </c>
      <c r="D132" s="325">
        <v>25.755800000000001</v>
      </c>
      <c r="E132" s="326">
        <f t="shared" si="3"/>
        <v>-1.4854999999999983</v>
      </c>
    </row>
    <row r="133" spans="1:5" ht="15" customHeight="1" x14ac:dyDescent="0.25">
      <c r="A133" s="179">
        <v>122</v>
      </c>
      <c r="B133" s="125" t="s">
        <v>603</v>
      </c>
      <c r="C133" s="325">
        <v>29.648499999999999</v>
      </c>
      <c r="D133" s="325">
        <v>25.200700000000005</v>
      </c>
      <c r="E133" s="326">
        <f t="shared" si="3"/>
        <v>-4.4477999999999938</v>
      </c>
    </row>
    <row r="134" spans="1:5" ht="15" customHeight="1" x14ac:dyDescent="0.25">
      <c r="A134" s="179">
        <v>123</v>
      </c>
      <c r="B134" s="125" t="s">
        <v>819</v>
      </c>
      <c r="C134" s="325">
        <v>29.488199999999999</v>
      </c>
      <c r="D134" s="325">
        <v>25.1983</v>
      </c>
      <c r="E134" s="326">
        <f t="shared" si="3"/>
        <v>-4.2898999999999994</v>
      </c>
    </row>
    <row r="135" spans="1:5" ht="15" customHeight="1" x14ac:dyDescent="0.25">
      <c r="A135" s="179">
        <v>124</v>
      </c>
      <c r="B135" s="125" t="s">
        <v>610</v>
      </c>
      <c r="C135" s="325">
        <v>28.362100000000002</v>
      </c>
      <c r="D135" s="325">
        <v>24.4893</v>
      </c>
      <c r="E135" s="326">
        <f t="shared" si="3"/>
        <v>-3.8728000000000016</v>
      </c>
    </row>
    <row r="136" spans="1:5" ht="15" customHeight="1" x14ac:dyDescent="0.25">
      <c r="A136" s="179">
        <v>125</v>
      </c>
      <c r="B136" s="125" t="s">
        <v>584</v>
      </c>
      <c r="C136" s="325">
        <v>22.681699999999999</v>
      </c>
      <c r="D136" s="325">
        <v>24.4377</v>
      </c>
      <c r="E136" s="326">
        <f t="shared" si="3"/>
        <v>1.7560000000000002</v>
      </c>
    </row>
    <row r="137" spans="1:5" ht="15" customHeight="1" x14ac:dyDescent="0.25">
      <c r="A137" s="179">
        <v>126</v>
      </c>
      <c r="B137" s="125" t="s">
        <v>862</v>
      </c>
      <c r="C137" s="325">
        <v>29.858799999999999</v>
      </c>
      <c r="D137" s="325">
        <v>24.377199999999998</v>
      </c>
      <c r="E137" s="326">
        <f t="shared" si="3"/>
        <v>-5.4816000000000003</v>
      </c>
    </row>
    <row r="138" spans="1:5" ht="15" customHeight="1" x14ac:dyDescent="0.25">
      <c r="A138" s="179">
        <v>127</v>
      </c>
      <c r="B138" s="125" t="s">
        <v>520</v>
      </c>
      <c r="C138" s="325">
        <v>26.196200000000001</v>
      </c>
      <c r="D138" s="325">
        <v>23.343399999999999</v>
      </c>
      <c r="E138" s="326">
        <f t="shared" si="3"/>
        <v>-2.852800000000002</v>
      </c>
    </row>
    <row r="139" spans="1:5" ht="15" customHeight="1" x14ac:dyDescent="0.25">
      <c r="A139" s="179">
        <v>128</v>
      </c>
      <c r="B139" s="125" t="s">
        <v>421</v>
      </c>
      <c r="C139" s="325">
        <v>22.463000000000001</v>
      </c>
      <c r="D139" s="325">
        <v>23.124300000000002</v>
      </c>
      <c r="E139" s="326">
        <f t="shared" si="3"/>
        <v>0.66130000000000067</v>
      </c>
    </row>
    <row r="140" spans="1:5" ht="15" customHeight="1" x14ac:dyDescent="0.25">
      <c r="A140" s="179">
        <v>129</v>
      </c>
      <c r="B140" s="125" t="s">
        <v>580</v>
      </c>
      <c r="C140" s="325">
        <v>24.483699999999999</v>
      </c>
      <c r="D140" s="325">
        <v>23.050799999999999</v>
      </c>
      <c r="E140" s="326">
        <f t="shared" ref="E140:E164" si="4">D140-C140</f>
        <v>-1.4329000000000001</v>
      </c>
    </row>
    <row r="141" spans="1:5" ht="15" customHeight="1" x14ac:dyDescent="0.25">
      <c r="A141" s="179">
        <v>130</v>
      </c>
      <c r="B141" s="125" t="s">
        <v>658</v>
      </c>
      <c r="C141" s="325">
        <v>23.7285</v>
      </c>
      <c r="D141" s="325">
        <v>23.003900000000002</v>
      </c>
      <c r="E141" s="326">
        <f t="shared" si="4"/>
        <v>-0.7245999999999988</v>
      </c>
    </row>
    <row r="142" spans="1:5" ht="15" customHeight="1" x14ac:dyDescent="0.25">
      <c r="A142" s="179">
        <v>131</v>
      </c>
      <c r="B142" s="125" t="s">
        <v>382</v>
      </c>
      <c r="C142" s="325">
        <v>26.531700000000001</v>
      </c>
      <c r="D142" s="325">
        <v>22.9602</v>
      </c>
      <c r="E142" s="326">
        <f t="shared" si="4"/>
        <v>-3.5715000000000003</v>
      </c>
    </row>
    <row r="143" spans="1:5" ht="15" customHeight="1" x14ac:dyDescent="0.25">
      <c r="A143" s="179">
        <v>132</v>
      </c>
      <c r="B143" s="125" t="s">
        <v>641</v>
      </c>
      <c r="C143" s="325">
        <v>23.604800000000001</v>
      </c>
      <c r="D143" s="325">
        <v>22.7563</v>
      </c>
      <c r="E143" s="326">
        <f t="shared" si="4"/>
        <v>-0.84850000000000136</v>
      </c>
    </row>
    <row r="144" spans="1:5" ht="15" customHeight="1" x14ac:dyDescent="0.25">
      <c r="A144" s="179">
        <v>133</v>
      </c>
      <c r="B144" s="125" t="s">
        <v>590</v>
      </c>
      <c r="C144" s="325">
        <v>24.678699999999999</v>
      </c>
      <c r="D144" s="325">
        <v>22.729800000000001</v>
      </c>
      <c r="E144" s="326">
        <f t="shared" si="4"/>
        <v>-1.9488999999999983</v>
      </c>
    </row>
    <row r="145" spans="1:5" ht="15" customHeight="1" x14ac:dyDescent="0.25">
      <c r="A145" s="179">
        <v>134</v>
      </c>
      <c r="B145" s="125" t="s">
        <v>579</v>
      </c>
      <c r="C145" s="325">
        <v>23.777000000000001</v>
      </c>
      <c r="D145" s="325">
        <v>22.660599999999999</v>
      </c>
      <c r="E145" s="326">
        <f t="shared" si="4"/>
        <v>-1.1164000000000023</v>
      </c>
    </row>
    <row r="146" spans="1:5" ht="15" customHeight="1" x14ac:dyDescent="0.25">
      <c r="A146" s="179">
        <v>135</v>
      </c>
      <c r="B146" s="125" t="s">
        <v>623</v>
      </c>
      <c r="C146" s="325">
        <v>23.180700000000002</v>
      </c>
      <c r="D146" s="325">
        <v>22.622299999999999</v>
      </c>
      <c r="E146" s="326">
        <f t="shared" si="4"/>
        <v>-0.55840000000000245</v>
      </c>
    </row>
    <row r="147" spans="1:5" ht="15" customHeight="1" x14ac:dyDescent="0.25">
      <c r="A147" s="179">
        <v>136</v>
      </c>
      <c r="B147" s="125" t="s">
        <v>627</v>
      </c>
      <c r="C147" s="325">
        <v>17.938199999999998</v>
      </c>
      <c r="D147" s="325">
        <v>22.2791</v>
      </c>
      <c r="E147" s="326">
        <f t="shared" si="4"/>
        <v>4.3409000000000013</v>
      </c>
    </row>
    <row r="148" spans="1:5" ht="15" customHeight="1" x14ac:dyDescent="0.25">
      <c r="A148" s="179">
        <v>137</v>
      </c>
      <c r="B148" s="125" t="s">
        <v>605</v>
      </c>
      <c r="C148" s="325">
        <v>27.0794</v>
      </c>
      <c r="D148" s="325">
        <v>22.140899999999998</v>
      </c>
      <c r="E148" s="326">
        <f t="shared" si="4"/>
        <v>-4.9385000000000012</v>
      </c>
    </row>
    <row r="149" spans="1:5" ht="15" customHeight="1" x14ac:dyDescent="0.25">
      <c r="A149" s="179">
        <v>138</v>
      </c>
      <c r="B149" s="125" t="s">
        <v>541</v>
      </c>
      <c r="C149" s="325">
        <v>28.326499999999999</v>
      </c>
      <c r="D149" s="325">
        <v>22.001200000000001</v>
      </c>
      <c r="E149" s="326">
        <f t="shared" si="4"/>
        <v>-6.3252999999999986</v>
      </c>
    </row>
    <row r="150" spans="1:5" ht="15" customHeight="1" x14ac:dyDescent="0.25">
      <c r="A150" s="179">
        <v>139</v>
      </c>
      <c r="B150" s="125" t="s">
        <v>604</v>
      </c>
      <c r="C150" s="325">
        <v>22.238</v>
      </c>
      <c r="D150" s="325">
        <v>21.946300000000001</v>
      </c>
      <c r="E150" s="326">
        <f t="shared" si="4"/>
        <v>-0.29169999999999874</v>
      </c>
    </row>
    <row r="151" spans="1:5" ht="15" customHeight="1" x14ac:dyDescent="0.25">
      <c r="A151" s="179">
        <v>140</v>
      </c>
      <c r="B151" s="125" t="s">
        <v>634</v>
      </c>
      <c r="C151" s="325">
        <v>21.202400000000001</v>
      </c>
      <c r="D151" s="325">
        <v>21.9237</v>
      </c>
      <c r="E151" s="326">
        <f t="shared" si="4"/>
        <v>0.72129999999999939</v>
      </c>
    </row>
    <row r="152" spans="1:5" ht="15" customHeight="1" x14ac:dyDescent="0.25">
      <c r="A152" s="179">
        <v>141</v>
      </c>
      <c r="B152" s="125" t="s">
        <v>723</v>
      </c>
      <c r="C152" s="325">
        <v>20.620999999999999</v>
      </c>
      <c r="D152" s="325">
        <v>21.870100000000001</v>
      </c>
      <c r="E152" s="326">
        <f t="shared" si="4"/>
        <v>1.2491000000000021</v>
      </c>
    </row>
    <row r="153" spans="1:5" ht="15" customHeight="1" x14ac:dyDescent="0.25">
      <c r="A153" s="179">
        <v>142</v>
      </c>
      <c r="B153" s="125" t="s">
        <v>333</v>
      </c>
      <c r="C153" s="325">
        <v>15.747</v>
      </c>
      <c r="D153" s="325">
        <v>21.811199999999999</v>
      </c>
      <c r="E153" s="326">
        <f t="shared" si="4"/>
        <v>6.0641999999999996</v>
      </c>
    </row>
    <row r="154" spans="1:5" ht="15" customHeight="1" x14ac:dyDescent="0.25">
      <c r="A154" s="179">
        <v>143</v>
      </c>
      <c r="B154" s="125" t="s">
        <v>632</v>
      </c>
      <c r="C154" s="325">
        <v>20.937100000000001</v>
      </c>
      <c r="D154" s="325">
        <v>21.642099999999999</v>
      </c>
      <c r="E154" s="326">
        <f t="shared" si="4"/>
        <v>0.70499999999999829</v>
      </c>
    </row>
    <row r="155" spans="1:5" ht="15" customHeight="1" x14ac:dyDescent="0.25">
      <c r="A155" s="179">
        <v>144</v>
      </c>
      <c r="B155" s="125" t="s">
        <v>599</v>
      </c>
      <c r="C155" s="325">
        <v>24.1157</v>
      </c>
      <c r="D155" s="325">
        <v>21.5914</v>
      </c>
      <c r="E155" s="326">
        <f t="shared" si="4"/>
        <v>-2.5243000000000002</v>
      </c>
    </row>
    <row r="156" spans="1:5" ht="15" customHeight="1" x14ac:dyDescent="0.25">
      <c r="A156" s="179">
        <v>145</v>
      </c>
      <c r="B156" s="125" t="s">
        <v>600</v>
      </c>
      <c r="C156" s="325">
        <v>21.3687</v>
      </c>
      <c r="D156" s="325">
        <v>21.162800000000001</v>
      </c>
      <c r="E156" s="326">
        <f t="shared" si="4"/>
        <v>-0.20589999999999975</v>
      </c>
    </row>
    <row r="157" spans="1:5" ht="15" customHeight="1" x14ac:dyDescent="0.25">
      <c r="A157" s="179">
        <v>146</v>
      </c>
      <c r="B157" s="125" t="s">
        <v>332</v>
      </c>
      <c r="C157" s="325">
        <v>20.747399999999999</v>
      </c>
      <c r="D157" s="325">
        <v>21.120200000000001</v>
      </c>
      <c r="E157" s="326">
        <f t="shared" si="4"/>
        <v>0.37280000000000157</v>
      </c>
    </row>
    <row r="158" spans="1:5" ht="15" customHeight="1" x14ac:dyDescent="0.25">
      <c r="A158" s="179">
        <v>147</v>
      </c>
      <c r="B158" s="125" t="s">
        <v>847</v>
      </c>
      <c r="C158" s="325">
        <v>22.693300000000001</v>
      </c>
      <c r="D158" s="325">
        <v>20.836099999999998</v>
      </c>
      <c r="E158" s="326">
        <f t="shared" si="4"/>
        <v>-1.8572000000000024</v>
      </c>
    </row>
    <row r="159" spans="1:5" ht="15" customHeight="1" x14ac:dyDescent="0.25">
      <c r="A159" s="179">
        <v>148</v>
      </c>
      <c r="B159" s="125" t="s">
        <v>615</v>
      </c>
      <c r="C159" s="325">
        <v>23.601099999999999</v>
      </c>
      <c r="D159" s="325">
        <v>20.823499999999999</v>
      </c>
      <c r="E159" s="326">
        <f t="shared" si="4"/>
        <v>-2.7775999999999996</v>
      </c>
    </row>
    <row r="160" spans="1:5" ht="15" customHeight="1" x14ac:dyDescent="0.25">
      <c r="A160" s="179">
        <v>149</v>
      </c>
      <c r="B160" s="125" t="s">
        <v>619</v>
      </c>
      <c r="C160" s="325">
        <v>28.308499999999999</v>
      </c>
      <c r="D160" s="325">
        <v>20.7011</v>
      </c>
      <c r="E160" s="326">
        <f t="shared" si="4"/>
        <v>-7.6073999999999984</v>
      </c>
    </row>
    <row r="161" spans="1:5" ht="15" customHeight="1" x14ac:dyDescent="0.25">
      <c r="A161" s="179">
        <v>150</v>
      </c>
      <c r="B161" s="125" t="s">
        <v>607</v>
      </c>
      <c r="C161" s="325">
        <v>20.132100000000001</v>
      </c>
      <c r="D161" s="325">
        <v>20.543199999999999</v>
      </c>
      <c r="E161" s="326">
        <f t="shared" si="4"/>
        <v>0.41109999999999758</v>
      </c>
    </row>
    <row r="162" spans="1:5" ht="15" customHeight="1" x14ac:dyDescent="0.25">
      <c r="A162" s="179">
        <v>151</v>
      </c>
      <c r="B162" s="125" t="s">
        <v>571</v>
      </c>
      <c r="C162" s="325">
        <v>21.407599999999999</v>
      </c>
      <c r="D162" s="325">
        <v>20.388100000000001</v>
      </c>
      <c r="E162" s="326">
        <f t="shared" si="4"/>
        <v>-1.0194999999999972</v>
      </c>
    </row>
    <row r="163" spans="1:5" ht="15" customHeight="1" x14ac:dyDescent="0.25">
      <c r="A163" s="179">
        <v>152</v>
      </c>
      <c r="B163" s="125" t="s">
        <v>820</v>
      </c>
      <c r="C163" s="325">
        <v>21.168600000000001</v>
      </c>
      <c r="D163" s="325">
        <v>20.102699999999999</v>
      </c>
      <c r="E163" s="326">
        <f t="shared" si="4"/>
        <v>-1.0659000000000027</v>
      </c>
    </row>
    <row r="164" spans="1:5" ht="15" customHeight="1" x14ac:dyDescent="0.25">
      <c r="A164" s="179">
        <v>153</v>
      </c>
      <c r="B164" s="125" t="s">
        <v>593</v>
      </c>
      <c r="C164" s="325">
        <v>20.5213</v>
      </c>
      <c r="D164" s="325">
        <v>20.0319</v>
      </c>
      <c r="E164" s="326">
        <f t="shared" si="4"/>
        <v>-0.48939999999999984</v>
      </c>
    </row>
    <row r="165" spans="1:5" ht="15" customHeight="1" x14ac:dyDescent="0.25"/>
    <row r="166" spans="1:5" ht="15" customHeight="1" x14ac:dyDescent="0.25"/>
    <row r="167" spans="1:5" ht="27.75" customHeight="1" x14ac:dyDescent="0.25"/>
    <row r="168" spans="1:5" ht="23.25" customHeight="1" x14ac:dyDescent="0.25"/>
  </sheetData>
  <autoFilter ref="A11:E164" xr:uid="{00000000-0009-0000-0000-000001000000}">
    <sortState xmlns:xlrd2="http://schemas.microsoft.com/office/spreadsheetml/2017/richdata2" ref="A12:E164">
      <sortCondition descending="1" ref="D11:D164"/>
    </sortState>
  </autoFilter>
  <mergeCells count="2">
    <mergeCell ref="B6:E6"/>
    <mergeCell ref="B7:E7"/>
  </mergeCells>
  <pageMargins left="0.23622047244094491" right="0.23622047244094491" top="0.35433070866141736" bottom="0.74803149606299213" header="0" footer="0.31496062992125984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M281"/>
  <sheetViews>
    <sheetView showGridLines="0" view="pageBreakPreview" topLeftCell="A145" zoomScale="85" zoomScaleNormal="40" zoomScaleSheetLayoutView="85" zoomScalePageLayoutView="40" workbookViewId="0">
      <selection activeCell="A10" sqref="A10:A162"/>
    </sheetView>
  </sheetViews>
  <sheetFormatPr baseColWidth="10" defaultColWidth="11.42578125" defaultRowHeight="15.75" customHeight="1" x14ac:dyDescent="0.2"/>
  <cols>
    <col min="1" max="1" width="6.42578125" style="41" customWidth="1"/>
    <col min="2" max="2" width="22.140625" style="41" customWidth="1"/>
    <col min="3" max="3" width="8.140625" style="41" customWidth="1"/>
    <col min="4" max="4" width="17.5703125" style="109" customWidth="1"/>
    <col min="5" max="5" width="13.5703125" style="109" customWidth="1"/>
    <col min="6" max="6" width="9.85546875" style="41" customWidth="1"/>
    <col min="7" max="7" width="14" style="103" customWidth="1"/>
    <col min="8" max="8" width="15.42578125" style="85" customWidth="1"/>
    <col min="9" max="9" width="21.140625" style="85" customWidth="1"/>
    <col min="10" max="10" width="12.42578125" style="41" customWidth="1"/>
    <col min="11" max="11" width="18.42578125" style="82" customWidth="1"/>
    <col min="12" max="12" width="17.85546875" style="41" bestFit="1" customWidth="1"/>
    <col min="13" max="13" width="4.42578125" style="41" customWidth="1"/>
    <col min="14" max="16384" width="11.42578125" style="41"/>
  </cols>
  <sheetData>
    <row r="1" spans="1:13" s="75" customFormat="1" ht="15.75" customHeight="1" x14ac:dyDescent="0.25">
      <c r="D1" s="88"/>
      <c r="E1" s="88"/>
      <c r="G1" s="100"/>
      <c r="H1" s="76"/>
      <c r="I1" s="77"/>
      <c r="K1" s="86"/>
    </row>
    <row r="2" spans="1:13" s="75" customFormat="1" ht="15.75" customHeight="1" x14ac:dyDescent="0.25">
      <c r="D2" s="88"/>
      <c r="E2" s="88"/>
      <c r="G2" s="100"/>
      <c r="H2" s="76"/>
      <c r="I2" s="77"/>
      <c r="K2" s="86"/>
    </row>
    <row r="3" spans="1:13" s="75" customFormat="1" ht="15.75" customHeight="1" x14ac:dyDescent="0.25">
      <c r="D3" s="88"/>
      <c r="E3" s="88"/>
      <c r="G3" s="100"/>
      <c r="H3" s="76"/>
      <c r="I3" s="77"/>
      <c r="K3" s="86"/>
    </row>
    <row r="4" spans="1:13" s="75" customFormat="1" ht="15.75" customHeight="1" x14ac:dyDescent="0.25">
      <c r="D4" s="88"/>
      <c r="E4" s="88"/>
      <c r="G4" s="100"/>
      <c r="H4" s="76"/>
      <c r="I4" s="77"/>
      <c r="K4" s="86"/>
    </row>
    <row r="5" spans="1:13" s="75" customFormat="1" ht="27.75" customHeight="1" x14ac:dyDescent="0.35">
      <c r="B5" s="356" t="s">
        <v>1017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</row>
    <row r="6" spans="1:13" s="75" customFormat="1" ht="19.5" customHeight="1" x14ac:dyDescent="0.3">
      <c r="B6" s="357" t="s">
        <v>822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</row>
    <row r="7" spans="1:13" s="75" customFormat="1" ht="15.75" customHeight="1" x14ac:dyDescent="0.25">
      <c r="D7" s="88"/>
      <c r="E7" s="89"/>
      <c r="F7" s="78"/>
      <c r="G7" s="101"/>
      <c r="H7" s="79"/>
      <c r="I7" s="77"/>
      <c r="K7" s="86"/>
    </row>
    <row r="8" spans="1:13" s="75" customFormat="1" ht="9" customHeight="1" thickBot="1" x14ac:dyDescent="0.3">
      <c r="D8" s="88"/>
      <c r="E8" s="90"/>
      <c r="F8" s="80"/>
      <c r="G8" s="102"/>
      <c r="H8" s="81"/>
      <c r="I8" s="77"/>
      <c r="K8" s="86"/>
    </row>
    <row r="9" spans="1:13" s="82" customFormat="1" ht="30" customHeight="1" thickBot="1" x14ac:dyDescent="0.3">
      <c r="A9" s="162"/>
      <c r="B9" s="184" t="s">
        <v>559</v>
      </c>
      <c r="C9" s="159" t="s">
        <v>452</v>
      </c>
      <c r="D9" s="159" t="s">
        <v>747</v>
      </c>
      <c r="E9" s="158" t="s">
        <v>453</v>
      </c>
      <c r="F9" s="158" t="s">
        <v>454</v>
      </c>
      <c r="G9" s="156" t="s">
        <v>1018</v>
      </c>
      <c r="H9" s="160" t="s">
        <v>749</v>
      </c>
      <c r="I9" s="161" t="s">
        <v>455</v>
      </c>
      <c r="J9" s="156" t="s">
        <v>456</v>
      </c>
      <c r="K9" s="156" t="s">
        <v>457</v>
      </c>
      <c r="L9" s="185" t="s">
        <v>683</v>
      </c>
    </row>
    <row r="10" spans="1:13" ht="15.75" customHeight="1" x14ac:dyDescent="0.25">
      <c r="A10" s="142">
        <v>1</v>
      </c>
      <c r="B10" s="157" t="s">
        <v>605</v>
      </c>
      <c r="C10" s="155">
        <v>15</v>
      </c>
      <c r="D10" s="155" t="s">
        <v>738</v>
      </c>
      <c r="E10" s="154" t="s">
        <v>347</v>
      </c>
      <c r="F10" s="154" t="s">
        <v>348</v>
      </c>
      <c r="G10" s="322">
        <v>0.22140899999999999</v>
      </c>
      <c r="H10" s="143">
        <v>1</v>
      </c>
      <c r="I10" s="143">
        <v>15</v>
      </c>
      <c r="J10" s="119">
        <f t="shared" ref="J10:J41" si="0">H10/$H$166</f>
        <v>2.2883295194508009E-3</v>
      </c>
      <c r="K10" s="120">
        <f t="shared" ref="K10:K19" si="1">G10*J10</f>
        <v>5.0665675057208232E-4</v>
      </c>
      <c r="L10" s="186">
        <f>AVERAGE(G10:G13)</f>
        <v>0.25637899999999997</v>
      </c>
      <c r="M10" s="177"/>
    </row>
    <row r="11" spans="1:13" ht="15.75" customHeight="1" x14ac:dyDescent="0.25">
      <c r="A11" s="142">
        <v>2</v>
      </c>
      <c r="B11" s="147" t="s">
        <v>525</v>
      </c>
      <c r="C11" s="136">
        <v>15</v>
      </c>
      <c r="D11" s="136" t="s">
        <v>738</v>
      </c>
      <c r="E11" s="137" t="s">
        <v>347</v>
      </c>
      <c r="F11" s="137" t="s">
        <v>348</v>
      </c>
      <c r="G11" s="307">
        <v>0.27715599999999996</v>
      </c>
      <c r="H11" s="105">
        <v>1</v>
      </c>
      <c r="I11" s="105">
        <v>15</v>
      </c>
      <c r="J11" s="91">
        <f t="shared" si="0"/>
        <v>2.2883295194508009E-3</v>
      </c>
      <c r="K11" s="92">
        <f t="shared" si="1"/>
        <v>6.3422425629290613E-4</v>
      </c>
      <c r="L11" s="187"/>
      <c r="M11" s="177"/>
    </row>
    <row r="12" spans="1:13" ht="15.75" customHeight="1" x14ac:dyDescent="0.25">
      <c r="A12" s="142">
        <v>3</v>
      </c>
      <c r="B12" s="147" t="s">
        <v>333</v>
      </c>
      <c r="C12" s="136">
        <v>15</v>
      </c>
      <c r="D12" s="136" t="s">
        <v>738</v>
      </c>
      <c r="E12" s="137" t="s">
        <v>347</v>
      </c>
      <c r="F12" s="137" t="s">
        <v>348</v>
      </c>
      <c r="G12" s="307">
        <v>0.218112</v>
      </c>
      <c r="H12" s="105">
        <v>1</v>
      </c>
      <c r="I12" s="105">
        <v>15</v>
      </c>
      <c r="J12" s="91">
        <f t="shared" si="0"/>
        <v>2.2883295194508009E-3</v>
      </c>
      <c r="K12" s="92">
        <f t="shared" si="1"/>
        <v>4.991121281464531E-4</v>
      </c>
      <c r="L12" s="187"/>
      <c r="M12" s="177"/>
    </row>
    <row r="13" spans="1:13" ht="15.75" customHeight="1" thickBot="1" x14ac:dyDescent="0.3">
      <c r="A13" s="142">
        <v>4</v>
      </c>
      <c r="B13" s="148" t="s">
        <v>560</v>
      </c>
      <c r="C13" s="140">
        <v>15</v>
      </c>
      <c r="D13" s="140" t="s">
        <v>738</v>
      </c>
      <c r="E13" s="141" t="s">
        <v>347</v>
      </c>
      <c r="F13" s="141" t="s">
        <v>348</v>
      </c>
      <c r="G13" s="323">
        <v>0.30883900000000003</v>
      </c>
      <c r="H13" s="116">
        <v>1</v>
      </c>
      <c r="I13" s="116">
        <v>15</v>
      </c>
      <c r="J13" s="121">
        <f t="shared" si="0"/>
        <v>2.2883295194508009E-3</v>
      </c>
      <c r="K13" s="122">
        <f t="shared" si="1"/>
        <v>7.06725400457666E-4</v>
      </c>
      <c r="L13" s="188"/>
      <c r="M13" s="177"/>
    </row>
    <row r="14" spans="1:13" ht="15.75" customHeight="1" x14ac:dyDescent="0.25">
      <c r="A14" s="142">
        <v>5</v>
      </c>
      <c r="B14" s="149" t="s">
        <v>661</v>
      </c>
      <c r="C14" s="117">
        <v>1</v>
      </c>
      <c r="D14" s="117" t="s">
        <v>739</v>
      </c>
      <c r="E14" s="117" t="s">
        <v>349</v>
      </c>
      <c r="F14" s="118" t="s">
        <v>348</v>
      </c>
      <c r="G14" s="322">
        <v>0.31095400000000001</v>
      </c>
      <c r="H14" s="111">
        <v>1</v>
      </c>
      <c r="I14" s="182">
        <v>1</v>
      </c>
      <c r="J14" s="112">
        <f t="shared" si="0"/>
        <v>2.2883295194508009E-3</v>
      </c>
      <c r="K14" s="120">
        <f t="shared" si="1"/>
        <v>7.1156521739130433E-4</v>
      </c>
      <c r="L14" s="186">
        <f>AVERAGE(G14:G15)</f>
        <v>0.26107800000000003</v>
      </c>
      <c r="M14" s="177"/>
    </row>
    <row r="15" spans="1:13" ht="15.75" customHeight="1" thickBot="1" x14ac:dyDescent="0.3">
      <c r="A15" s="142">
        <v>6</v>
      </c>
      <c r="B15" s="170" t="s">
        <v>332</v>
      </c>
      <c r="C15" s="171">
        <v>1</v>
      </c>
      <c r="D15" s="171" t="s">
        <v>739</v>
      </c>
      <c r="E15" s="171" t="s">
        <v>349</v>
      </c>
      <c r="F15" s="172" t="s">
        <v>348</v>
      </c>
      <c r="G15" s="337">
        <v>0.211202</v>
      </c>
      <c r="H15" s="173">
        <v>1</v>
      </c>
      <c r="I15" s="173">
        <v>1</v>
      </c>
      <c r="J15" s="144">
        <f t="shared" si="0"/>
        <v>2.2883295194508009E-3</v>
      </c>
      <c r="K15" s="174">
        <f t="shared" si="1"/>
        <v>4.8329977116704805E-4</v>
      </c>
      <c r="L15" s="187"/>
      <c r="M15" s="177"/>
    </row>
    <row r="16" spans="1:13" ht="15.75" customHeight="1" x14ac:dyDescent="0.25">
      <c r="A16" s="142">
        <v>7</v>
      </c>
      <c r="B16" s="338" t="s">
        <v>463</v>
      </c>
      <c r="C16" s="339">
        <v>2</v>
      </c>
      <c r="D16" s="339" t="s">
        <v>350</v>
      </c>
      <c r="E16" s="340" t="s">
        <v>350</v>
      </c>
      <c r="F16" s="340" t="s">
        <v>348</v>
      </c>
      <c r="G16" s="324">
        <v>0.22279099999999999</v>
      </c>
      <c r="H16" s="341">
        <v>1</v>
      </c>
      <c r="I16" s="339">
        <v>2</v>
      </c>
      <c r="J16" s="342">
        <f t="shared" si="0"/>
        <v>2.2883295194508009E-3</v>
      </c>
      <c r="K16" s="343">
        <f t="shared" si="1"/>
        <v>5.0981922196796333E-4</v>
      </c>
      <c r="L16" s="297">
        <f>AVERAGE(G16:G31)</f>
        <v>0.31674074999999996</v>
      </c>
      <c r="M16" s="177"/>
    </row>
    <row r="17" spans="1:13" ht="17.25" customHeight="1" x14ac:dyDescent="0.25">
      <c r="A17" s="142">
        <v>8</v>
      </c>
      <c r="B17" s="147" t="s">
        <v>580</v>
      </c>
      <c r="C17" s="136">
        <v>2</v>
      </c>
      <c r="D17" s="136" t="s">
        <v>350</v>
      </c>
      <c r="E17" s="136" t="s">
        <v>350</v>
      </c>
      <c r="F17" s="137" t="s">
        <v>348</v>
      </c>
      <c r="G17" s="307">
        <v>0.23050799999999999</v>
      </c>
      <c r="H17" s="105">
        <v>1</v>
      </c>
      <c r="I17" s="105">
        <v>2</v>
      </c>
      <c r="J17" s="91">
        <f t="shared" si="0"/>
        <v>2.2883295194508009E-3</v>
      </c>
      <c r="K17" s="92">
        <f t="shared" si="1"/>
        <v>5.2747826086956516E-4</v>
      </c>
      <c r="L17" s="187"/>
      <c r="M17" s="177"/>
    </row>
    <row r="18" spans="1:13" ht="17.25" customHeight="1" x14ac:dyDescent="0.25">
      <c r="A18" s="142">
        <v>9</v>
      </c>
      <c r="B18" s="147" t="s">
        <v>733</v>
      </c>
      <c r="C18" s="136">
        <v>2</v>
      </c>
      <c r="D18" s="136" t="s">
        <v>350</v>
      </c>
      <c r="E18" s="136" t="s">
        <v>350</v>
      </c>
      <c r="F18" s="137" t="s">
        <v>348</v>
      </c>
      <c r="G18" s="307">
        <v>0.392179</v>
      </c>
      <c r="H18" s="105">
        <v>1</v>
      </c>
      <c r="I18" s="105">
        <v>2</v>
      </c>
      <c r="J18" s="91">
        <f t="shared" si="0"/>
        <v>2.2883295194508009E-3</v>
      </c>
      <c r="K18" s="92">
        <f t="shared" si="1"/>
        <v>8.9743478260869564E-4</v>
      </c>
      <c r="L18" s="187"/>
      <c r="M18" s="177"/>
    </row>
    <row r="19" spans="1:13" ht="17.25" customHeight="1" x14ac:dyDescent="0.25">
      <c r="A19" s="142">
        <v>10</v>
      </c>
      <c r="B19" s="147" t="s">
        <v>1019</v>
      </c>
      <c r="C19" s="136">
        <v>2</v>
      </c>
      <c r="D19" s="136" t="s">
        <v>350</v>
      </c>
      <c r="E19" s="137" t="s">
        <v>350</v>
      </c>
      <c r="F19" s="137" t="s">
        <v>348</v>
      </c>
      <c r="G19" s="307">
        <v>0.34884399999999999</v>
      </c>
      <c r="H19" s="105">
        <v>1</v>
      </c>
      <c r="I19" s="136">
        <v>2</v>
      </c>
      <c r="J19" s="91">
        <f t="shared" si="0"/>
        <v>2.2883295194508009E-3</v>
      </c>
      <c r="K19" s="92">
        <f t="shared" si="1"/>
        <v>7.9827002288329521E-4</v>
      </c>
      <c r="L19" s="187"/>
      <c r="M19" s="177"/>
    </row>
    <row r="20" spans="1:13" ht="17.25" customHeight="1" x14ac:dyDescent="0.25">
      <c r="A20" s="142">
        <v>11</v>
      </c>
      <c r="B20" s="147" t="s">
        <v>575</v>
      </c>
      <c r="C20" s="136">
        <v>2</v>
      </c>
      <c r="D20" s="136" t="s">
        <v>350</v>
      </c>
      <c r="E20" s="136" t="s">
        <v>399</v>
      </c>
      <c r="F20" s="137" t="s">
        <v>348</v>
      </c>
      <c r="G20" s="307">
        <v>0.29388700000000001</v>
      </c>
      <c r="H20" s="105">
        <v>1</v>
      </c>
      <c r="I20" s="105">
        <v>2</v>
      </c>
      <c r="J20" s="91">
        <f t="shared" si="0"/>
        <v>2.2883295194508009E-3</v>
      </c>
      <c r="K20" s="92">
        <f t="shared" ref="K20:K53" si="2">G20*J20</f>
        <v>6.725102974828376E-4</v>
      </c>
      <c r="L20" s="187"/>
      <c r="M20" s="177"/>
    </row>
    <row r="21" spans="1:13" ht="17.25" customHeight="1" x14ac:dyDescent="0.25">
      <c r="A21" s="142">
        <v>12</v>
      </c>
      <c r="B21" s="147" t="s">
        <v>510</v>
      </c>
      <c r="C21" s="136">
        <v>2</v>
      </c>
      <c r="D21" s="136" t="s">
        <v>350</v>
      </c>
      <c r="E21" s="137" t="s">
        <v>509</v>
      </c>
      <c r="F21" s="137" t="s">
        <v>348</v>
      </c>
      <c r="G21" s="307">
        <v>0.21162800000000001</v>
      </c>
      <c r="H21" s="105">
        <v>1</v>
      </c>
      <c r="I21" s="105">
        <v>2</v>
      </c>
      <c r="J21" s="91">
        <f t="shared" si="0"/>
        <v>2.2883295194508009E-3</v>
      </c>
      <c r="K21" s="92">
        <f t="shared" si="2"/>
        <v>4.8427459954233411E-4</v>
      </c>
      <c r="L21" s="187"/>
      <c r="M21" s="177"/>
    </row>
    <row r="22" spans="1:13" ht="15.75" customHeight="1" x14ac:dyDescent="0.25">
      <c r="A22" s="142">
        <v>13</v>
      </c>
      <c r="B22" s="147" t="s">
        <v>586</v>
      </c>
      <c r="C22" s="136">
        <v>2</v>
      </c>
      <c r="D22" s="136" t="s">
        <v>350</v>
      </c>
      <c r="E22" s="137" t="s">
        <v>404</v>
      </c>
      <c r="F22" s="137" t="s">
        <v>348</v>
      </c>
      <c r="G22" s="307">
        <v>0.46918599999999999</v>
      </c>
      <c r="H22" s="105">
        <v>1</v>
      </c>
      <c r="I22" s="105">
        <v>2</v>
      </c>
      <c r="J22" s="91">
        <f t="shared" si="0"/>
        <v>2.2883295194508009E-3</v>
      </c>
      <c r="K22" s="92">
        <f t="shared" si="2"/>
        <v>1.0736521739130435E-3</v>
      </c>
      <c r="L22" s="187"/>
      <c r="M22" s="177"/>
    </row>
    <row r="23" spans="1:13" ht="15.75" customHeight="1" x14ac:dyDescent="0.25">
      <c r="A23" s="142">
        <v>14</v>
      </c>
      <c r="B23" s="147" t="s">
        <v>566</v>
      </c>
      <c r="C23" s="136">
        <v>2</v>
      </c>
      <c r="D23" s="136" t="s">
        <v>350</v>
      </c>
      <c r="E23" s="137" t="s">
        <v>404</v>
      </c>
      <c r="F23" s="137" t="s">
        <v>348</v>
      </c>
      <c r="G23" s="307">
        <v>0.404281</v>
      </c>
      <c r="H23" s="105">
        <v>1</v>
      </c>
      <c r="I23" s="136">
        <v>2</v>
      </c>
      <c r="J23" s="91">
        <f t="shared" si="0"/>
        <v>2.2883295194508009E-3</v>
      </c>
      <c r="K23" s="92">
        <f t="shared" si="2"/>
        <v>9.2512814645308924E-4</v>
      </c>
      <c r="L23" s="187"/>
      <c r="M23" s="177"/>
    </row>
    <row r="24" spans="1:13" ht="15.75" customHeight="1" x14ac:dyDescent="0.25">
      <c r="A24" s="142">
        <v>15</v>
      </c>
      <c r="B24" s="147" t="s">
        <v>715</v>
      </c>
      <c r="C24" s="136">
        <v>3</v>
      </c>
      <c r="D24" s="136" t="s">
        <v>740</v>
      </c>
      <c r="E24" s="136" t="s">
        <v>351</v>
      </c>
      <c r="F24" s="137" t="s">
        <v>348</v>
      </c>
      <c r="G24" s="307">
        <v>0.39358699999999996</v>
      </c>
      <c r="H24" s="105">
        <v>1</v>
      </c>
      <c r="I24" s="105">
        <v>3</v>
      </c>
      <c r="J24" s="91">
        <f t="shared" si="0"/>
        <v>2.2883295194508009E-3</v>
      </c>
      <c r="K24" s="92">
        <f t="shared" si="2"/>
        <v>9.0065675057208225E-4</v>
      </c>
      <c r="L24" s="187"/>
      <c r="M24" s="177"/>
    </row>
    <row r="25" spans="1:13" ht="15.75" customHeight="1" x14ac:dyDescent="0.25">
      <c r="A25" s="142">
        <v>16</v>
      </c>
      <c r="B25" s="147" t="s">
        <v>590</v>
      </c>
      <c r="C25" s="136">
        <v>3</v>
      </c>
      <c r="D25" s="136" t="s">
        <v>740</v>
      </c>
      <c r="E25" s="136" t="s">
        <v>351</v>
      </c>
      <c r="F25" s="137" t="s">
        <v>348</v>
      </c>
      <c r="G25" s="307">
        <v>0.227298</v>
      </c>
      <c r="H25" s="105">
        <v>10</v>
      </c>
      <c r="I25" s="105">
        <v>3</v>
      </c>
      <c r="J25" s="91">
        <f t="shared" si="0"/>
        <v>2.2883295194508008E-2</v>
      </c>
      <c r="K25" s="92">
        <f t="shared" si="2"/>
        <v>5.2013272311212813E-3</v>
      </c>
      <c r="L25" s="187"/>
      <c r="M25" s="177"/>
    </row>
    <row r="26" spans="1:13" ht="15.75" customHeight="1" x14ac:dyDescent="0.25">
      <c r="A26" s="142">
        <v>17</v>
      </c>
      <c r="B26" s="147" t="s">
        <v>565</v>
      </c>
      <c r="C26" s="136">
        <v>3</v>
      </c>
      <c r="D26" s="136" t="s">
        <v>740</v>
      </c>
      <c r="E26" s="137" t="s">
        <v>351</v>
      </c>
      <c r="F26" s="137" t="s">
        <v>348</v>
      </c>
      <c r="G26" s="307">
        <v>0.37575000000000003</v>
      </c>
      <c r="H26" s="105">
        <v>1</v>
      </c>
      <c r="I26" s="105">
        <v>3</v>
      </c>
      <c r="J26" s="91">
        <f t="shared" si="0"/>
        <v>2.2883295194508009E-3</v>
      </c>
      <c r="K26" s="92">
        <f t="shared" si="2"/>
        <v>8.5983981693363851E-4</v>
      </c>
      <c r="L26" s="187"/>
      <c r="M26" s="177"/>
    </row>
    <row r="27" spans="1:13" ht="15" customHeight="1" x14ac:dyDescent="0.25">
      <c r="A27" s="142">
        <v>18</v>
      </c>
      <c r="B27" s="147" t="s">
        <v>620</v>
      </c>
      <c r="C27" s="136">
        <v>3</v>
      </c>
      <c r="D27" s="136" t="s">
        <v>740</v>
      </c>
      <c r="E27" s="136" t="s">
        <v>351</v>
      </c>
      <c r="F27" s="137" t="s">
        <v>348</v>
      </c>
      <c r="G27" s="307">
        <v>0.48597099999999999</v>
      </c>
      <c r="H27" s="105">
        <v>6</v>
      </c>
      <c r="I27" s="105">
        <v>3</v>
      </c>
      <c r="J27" s="91">
        <f t="shared" si="0"/>
        <v>1.3729977116704805E-2</v>
      </c>
      <c r="K27" s="92">
        <f t="shared" si="2"/>
        <v>6.6723707093821506E-3</v>
      </c>
      <c r="L27" s="187"/>
      <c r="M27" s="177"/>
    </row>
    <row r="28" spans="1:13" ht="17.45" customHeight="1" x14ac:dyDescent="0.25">
      <c r="A28" s="142">
        <v>19</v>
      </c>
      <c r="B28" s="147" t="s">
        <v>582</v>
      </c>
      <c r="C28" s="136">
        <v>3</v>
      </c>
      <c r="D28" s="136" t="s">
        <v>740</v>
      </c>
      <c r="E28" s="137" t="s">
        <v>511</v>
      </c>
      <c r="F28" s="137" t="s">
        <v>348</v>
      </c>
      <c r="G28" s="307">
        <v>0.32937600000000006</v>
      </c>
      <c r="H28" s="105">
        <v>1</v>
      </c>
      <c r="I28" s="105">
        <v>3</v>
      </c>
      <c r="J28" s="91">
        <f t="shared" si="0"/>
        <v>2.2883295194508009E-3</v>
      </c>
      <c r="K28" s="92">
        <f t="shared" si="2"/>
        <v>7.5372082379862712E-4</v>
      </c>
      <c r="L28" s="187"/>
      <c r="M28" s="177"/>
    </row>
    <row r="29" spans="1:13" ht="18.600000000000001" customHeight="1" x14ac:dyDescent="0.25">
      <c r="A29" s="142">
        <v>20</v>
      </c>
      <c r="B29" s="147" t="s">
        <v>598</v>
      </c>
      <c r="C29" s="136">
        <v>3</v>
      </c>
      <c r="D29" s="136" t="s">
        <v>740</v>
      </c>
      <c r="E29" s="137" t="s">
        <v>491</v>
      </c>
      <c r="F29" s="137" t="s">
        <v>348</v>
      </c>
      <c r="G29" s="307">
        <v>0.25944800000000001</v>
      </c>
      <c r="H29" s="105">
        <v>1</v>
      </c>
      <c r="I29" s="105">
        <v>3</v>
      </c>
      <c r="J29" s="91">
        <f t="shared" si="0"/>
        <v>2.2883295194508009E-3</v>
      </c>
      <c r="K29" s="92">
        <f t="shared" si="2"/>
        <v>5.9370251716247147E-4</v>
      </c>
      <c r="L29" s="187"/>
      <c r="M29" s="177"/>
    </row>
    <row r="30" spans="1:13" ht="15" customHeight="1" x14ac:dyDescent="0.25">
      <c r="A30" s="142">
        <v>21</v>
      </c>
      <c r="B30" s="147" t="s">
        <v>602</v>
      </c>
      <c r="C30" s="136">
        <v>3</v>
      </c>
      <c r="D30" s="136" t="s">
        <v>740</v>
      </c>
      <c r="E30" s="136" t="s">
        <v>401</v>
      </c>
      <c r="F30" s="137" t="s">
        <v>348</v>
      </c>
      <c r="G30" s="307">
        <v>0.21923700000000002</v>
      </c>
      <c r="H30" s="105">
        <v>2</v>
      </c>
      <c r="I30" s="106">
        <v>3</v>
      </c>
      <c r="J30" s="91">
        <f t="shared" si="0"/>
        <v>4.5766590389016018E-3</v>
      </c>
      <c r="K30" s="92">
        <f t="shared" si="2"/>
        <v>1.0033729977116706E-3</v>
      </c>
      <c r="L30" s="187"/>
      <c r="M30" s="177"/>
    </row>
    <row r="31" spans="1:13" ht="19.5" customHeight="1" thickBot="1" x14ac:dyDescent="0.3">
      <c r="A31" s="142">
        <v>22</v>
      </c>
      <c r="B31" s="150" t="s">
        <v>571</v>
      </c>
      <c r="C31" s="126">
        <v>3</v>
      </c>
      <c r="D31" s="126" t="s">
        <v>740</v>
      </c>
      <c r="E31" s="126" t="s">
        <v>401</v>
      </c>
      <c r="F31" s="127" t="s">
        <v>348</v>
      </c>
      <c r="G31" s="308">
        <v>0.20388100000000001</v>
      </c>
      <c r="H31" s="128">
        <v>1</v>
      </c>
      <c r="I31" s="128">
        <v>3</v>
      </c>
      <c r="J31" s="138">
        <f t="shared" si="0"/>
        <v>2.2883295194508009E-3</v>
      </c>
      <c r="K31" s="139">
        <f t="shared" si="2"/>
        <v>4.6654691075514874E-4</v>
      </c>
      <c r="L31" s="188"/>
      <c r="M31" s="177"/>
    </row>
    <row r="32" spans="1:13" ht="19.5" customHeight="1" x14ac:dyDescent="0.25">
      <c r="A32" s="142">
        <v>23</v>
      </c>
      <c r="B32" s="157" t="s">
        <v>821</v>
      </c>
      <c r="C32" s="155">
        <v>4</v>
      </c>
      <c r="D32" s="155" t="s">
        <v>353</v>
      </c>
      <c r="E32" s="154" t="s">
        <v>352</v>
      </c>
      <c r="F32" s="154" t="s">
        <v>348</v>
      </c>
      <c r="G32" s="324">
        <v>0.36462600000000001</v>
      </c>
      <c r="H32" s="143">
        <v>1</v>
      </c>
      <c r="I32" s="143">
        <v>4</v>
      </c>
      <c r="J32" s="119">
        <f t="shared" si="0"/>
        <v>2.2883295194508009E-3</v>
      </c>
      <c r="K32" s="120">
        <f t="shared" si="2"/>
        <v>8.343844393592678E-4</v>
      </c>
      <c r="L32" s="297">
        <f>AVERAGE(G32:G41)</f>
        <v>0.36323809999999995</v>
      </c>
      <c r="M32" s="177"/>
    </row>
    <row r="33" spans="1:13" ht="15.75" customHeight="1" x14ac:dyDescent="0.25">
      <c r="A33" s="142">
        <v>24</v>
      </c>
      <c r="B33" s="147" t="s">
        <v>550</v>
      </c>
      <c r="C33" s="136">
        <v>4</v>
      </c>
      <c r="D33" s="136" t="s">
        <v>353</v>
      </c>
      <c r="E33" s="137" t="s">
        <v>352</v>
      </c>
      <c r="F33" s="137" t="s">
        <v>348</v>
      </c>
      <c r="G33" s="307">
        <v>0.51986600000000005</v>
      </c>
      <c r="H33" s="105">
        <v>1</v>
      </c>
      <c r="I33" s="136">
        <v>4</v>
      </c>
      <c r="J33" s="91">
        <f t="shared" si="0"/>
        <v>2.2883295194508009E-3</v>
      </c>
      <c r="K33" s="92">
        <f t="shared" si="2"/>
        <v>1.1896247139588103E-3</v>
      </c>
      <c r="L33" s="187"/>
      <c r="M33" s="177"/>
    </row>
    <row r="34" spans="1:13" ht="15.75" customHeight="1" x14ac:dyDescent="0.25">
      <c r="A34" s="142">
        <v>25</v>
      </c>
      <c r="B34" s="147" t="s">
        <v>594</v>
      </c>
      <c r="C34" s="136">
        <v>4</v>
      </c>
      <c r="D34" s="136" t="s">
        <v>353</v>
      </c>
      <c r="E34" s="136" t="s">
        <v>353</v>
      </c>
      <c r="F34" s="137" t="s">
        <v>348</v>
      </c>
      <c r="G34" s="307">
        <v>0.36416800000000005</v>
      </c>
      <c r="H34" s="105">
        <v>1</v>
      </c>
      <c r="I34" s="105">
        <v>4</v>
      </c>
      <c r="J34" s="91">
        <f t="shared" si="0"/>
        <v>2.2883295194508009E-3</v>
      </c>
      <c r="K34" s="92">
        <f t="shared" si="2"/>
        <v>8.3333638443935942E-4</v>
      </c>
      <c r="L34" s="187"/>
      <c r="M34" s="177"/>
    </row>
    <row r="35" spans="1:13" ht="15.75" customHeight="1" x14ac:dyDescent="0.25">
      <c r="A35" s="142">
        <v>26</v>
      </c>
      <c r="B35" s="147" t="s">
        <v>613</v>
      </c>
      <c r="C35" s="136">
        <v>4</v>
      </c>
      <c r="D35" s="136" t="s">
        <v>353</v>
      </c>
      <c r="E35" s="136" t="s">
        <v>354</v>
      </c>
      <c r="F35" s="137" t="s">
        <v>348</v>
      </c>
      <c r="G35" s="307">
        <v>0.27830700000000003</v>
      </c>
      <c r="H35" s="105">
        <v>1</v>
      </c>
      <c r="I35" s="105">
        <v>4</v>
      </c>
      <c r="J35" s="91">
        <f t="shared" si="0"/>
        <v>2.2883295194508009E-3</v>
      </c>
      <c r="K35" s="92">
        <f t="shared" si="2"/>
        <v>6.3685812356979407E-4</v>
      </c>
      <c r="L35" s="187"/>
      <c r="M35" s="177"/>
    </row>
    <row r="36" spans="1:13" ht="18.600000000000001" customHeight="1" x14ac:dyDescent="0.25">
      <c r="A36" s="142">
        <v>27</v>
      </c>
      <c r="B36" s="147" t="s">
        <v>614</v>
      </c>
      <c r="C36" s="136">
        <v>4</v>
      </c>
      <c r="D36" s="136" t="s">
        <v>353</v>
      </c>
      <c r="E36" s="137" t="s">
        <v>547</v>
      </c>
      <c r="F36" s="137" t="s">
        <v>348</v>
      </c>
      <c r="G36" s="307">
        <v>0.33835399999999999</v>
      </c>
      <c r="H36" s="105">
        <v>1</v>
      </c>
      <c r="I36" s="105">
        <v>4</v>
      </c>
      <c r="J36" s="91">
        <f t="shared" si="0"/>
        <v>2.2883295194508009E-3</v>
      </c>
      <c r="K36" s="92">
        <f t="shared" si="2"/>
        <v>7.7426544622425622E-4</v>
      </c>
      <c r="L36" s="187"/>
      <c r="M36" s="177"/>
    </row>
    <row r="37" spans="1:13" ht="22.5" customHeight="1" x14ac:dyDescent="0.25">
      <c r="A37" s="142">
        <v>28</v>
      </c>
      <c r="B37" s="147" t="s">
        <v>322</v>
      </c>
      <c r="C37" s="136">
        <v>4</v>
      </c>
      <c r="D37" s="136" t="s">
        <v>353</v>
      </c>
      <c r="E37" s="137" t="s">
        <v>403</v>
      </c>
      <c r="F37" s="137" t="s">
        <v>348</v>
      </c>
      <c r="G37" s="307">
        <v>0.33679799999999999</v>
      </c>
      <c r="H37" s="105">
        <v>2</v>
      </c>
      <c r="I37" s="105">
        <v>4</v>
      </c>
      <c r="J37" s="91">
        <f t="shared" si="0"/>
        <v>4.5766590389016018E-3</v>
      </c>
      <c r="K37" s="92">
        <f t="shared" si="2"/>
        <v>1.5414096109839816E-3</v>
      </c>
      <c r="L37" s="187"/>
      <c r="M37" s="177"/>
    </row>
    <row r="38" spans="1:13" ht="15.75" customHeight="1" x14ac:dyDescent="0.25">
      <c r="A38" s="142">
        <v>29</v>
      </c>
      <c r="B38" s="147" t="s">
        <v>334</v>
      </c>
      <c r="C38" s="136">
        <v>4</v>
      </c>
      <c r="D38" s="136" t="s">
        <v>353</v>
      </c>
      <c r="E38" s="137" t="s">
        <v>356</v>
      </c>
      <c r="F38" s="137" t="s">
        <v>348</v>
      </c>
      <c r="G38" s="307">
        <v>0.314944</v>
      </c>
      <c r="H38" s="105">
        <v>1</v>
      </c>
      <c r="I38" s="105">
        <v>4</v>
      </c>
      <c r="J38" s="91">
        <f t="shared" si="0"/>
        <v>2.2883295194508009E-3</v>
      </c>
      <c r="K38" s="92">
        <f t="shared" si="2"/>
        <v>7.20695652173913E-4</v>
      </c>
      <c r="L38" s="187"/>
      <c r="M38" s="177"/>
    </row>
    <row r="39" spans="1:13" ht="15.75" customHeight="1" x14ac:dyDescent="0.25">
      <c r="A39" s="142">
        <v>30</v>
      </c>
      <c r="B39" s="147" t="s">
        <v>662</v>
      </c>
      <c r="C39" s="136">
        <v>4</v>
      </c>
      <c r="D39" s="136" t="s">
        <v>353</v>
      </c>
      <c r="E39" s="137" t="s">
        <v>355</v>
      </c>
      <c r="F39" s="137" t="s">
        <v>348</v>
      </c>
      <c r="G39" s="307">
        <v>0.39925199999999994</v>
      </c>
      <c r="H39" s="105">
        <v>1</v>
      </c>
      <c r="I39" s="105" t="s">
        <v>724</v>
      </c>
      <c r="J39" s="91">
        <f t="shared" si="0"/>
        <v>2.2883295194508009E-3</v>
      </c>
      <c r="K39" s="92">
        <f t="shared" si="2"/>
        <v>9.1362013729977102E-4</v>
      </c>
      <c r="L39" s="187"/>
      <c r="M39" s="177"/>
    </row>
    <row r="40" spans="1:13" ht="15.75" customHeight="1" x14ac:dyDescent="0.25">
      <c r="A40" s="142">
        <v>31</v>
      </c>
      <c r="B40" s="147" t="s">
        <v>549</v>
      </c>
      <c r="C40" s="136">
        <v>4</v>
      </c>
      <c r="D40" s="136" t="s">
        <v>353</v>
      </c>
      <c r="E40" s="137" t="s">
        <v>356</v>
      </c>
      <c r="F40" s="137" t="s">
        <v>348</v>
      </c>
      <c r="G40" s="307">
        <v>0.331536</v>
      </c>
      <c r="H40" s="105">
        <v>1</v>
      </c>
      <c r="I40" s="136">
        <v>4</v>
      </c>
      <c r="J40" s="91">
        <f t="shared" si="0"/>
        <v>2.2883295194508009E-3</v>
      </c>
      <c r="K40" s="92">
        <f t="shared" si="2"/>
        <v>7.5866361556064068E-4</v>
      </c>
      <c r="L40" s="187"/>
      <c r="M40" s="177"/>
    </row>
    <row r="41" spans="1:13" ht="15.75" customHeight="1" thickBot="1" x14ac:dyDescent="0.3">
      <c r="A41" s="142">
        <v>32</v>
      </c>
      <c r="B41" s="150" t="s">
        <v>540</v>
      </c>
      <c r="C41" s="126">
        <v>4</v>
      </c>
      <c r="D41" s="126" t="s">
        <v>353</v>
      </c>
      <c r="E41" s="127" t="s">
        <v>545</v>
      </c>
      <c r="F41" s="127" t="s">
        <v>348</v>
      </c>
      <c r="G41" s="308">
        <v>0.38453000000000004</v>
      </c>
      <c r="H41" s="128">
        <v>1</v>
      </c>
      <c r="I41" s="128">
        <v>4</v>
      </c>
      <c r="J41" s="138">
        <f t="shared" si="0"/>
        <v>2.2883295194508009E-3</v>
      </c>
      <c r="K41" s="139">
        <f t="shared" si="2"/>
        <v>8.7993135011441655E-4</v>
      </c>
      <c r="L41" s="188"/>
      <c r="M41" s="177"/>
    </row>
    <row r="42" spans="1:13" ht="15.75" customHeight="1" x14ac:dyDescent="0.25">
      <c r="A42" s="142">
        <v>33</v>
      </c>
      <c r="B42" s="147" t="s">
        <v>604</v>
      </c>
      <c r="C42" s="136">
        <v>5</v>
      </c>
      <c r="D42" s="136" t="s">
        <v>604</v>
      </c>
      <c r="E42" s="137" t="s">
        <v>362</v>
      </c>
      <c r="F42" s="137" t="s">
        <v>342</v>
      </c>
      <c r="G42" s="307">
        <v>0.21946300000000002</v>
      </c>
      <c r="H42" s="105">
        <v>1</v>
      </c>
      <c r="I42" s="105">
        <v>5</v>
      </c>
      <c r="J42" s="144">
        <f t="shared" ref="J42:J73" si="3">H42/$H$166</f>
        <v>2.2883295194508009E-3</v>
      </c>
      <c r="K42" s="92">
        <f t="shared" si="2"/>
        <v>5.0220366132723115E-4</v>
      </c>
      <c r="L42" s="186">
        <f>AVERAGE(G42:G54)</f>
        <v>0.35244753846153848</v>
      </c>
      <c r="M42" s="177"/>
    </row>
    <row r="43" spans="1:13" ht="15.75" customHeight="1" x14ac:dyDescent="0.25">
      <c r="A43" s="142">
        <v>34</v>
      </c>
      <c r="B43" s="147" t="s">
        <v>615</v>
      </c>
      <c r="C43" s="136">
        <v>5</v>
      </c>
      <c r="D43" s="136" t="s">
        <v>604</v>
      </c>
      <c r="E43" s="137" t="s">
        <v>362</v>
      </c>
      <c r="F43" s="137" t="s">
        <v>342</v>
      </c>
      <c r="G43" s="307">
        <v>0.208235</v>
      </c>
      <c r="H43" s="105">
        <v>2</v>
      </c>
      <c r="I43" s="105">
        <v>5</v>
      </c>
      <c r="J43" s="91">
        <f t="shared" si="3"/>
        <v>4.5766590389016018E-3</v>
      </c>
      <c r="K43" s="92">
        <f t="shared" si="2"/>
        <v>9.5302059496567509E-4</v>
      </c>
      <c r="L43" s="187"/>
      <c r="M43" s="177"/>
    </row>
    <row r="44" spans="1:13" ht="15.75" customHeight="1" x14ac:dyDescent="0.25">
      <c r="A44" s="142">
        <v>35</v>
      </c>
      <c r="B44" s="147" t="s">
        <v>589</v>
      </c>
      <c r="C44" s="136">
        <v>5</v>
      </c>
      <c r="D44" s="136" t="s">
        <v>604</v>
      </c>
      <c r="E44" s="136" t="s">
        <v>362</v>
      </c>
      <c r="F44" s="137" t="s">
        <v>342</v>
      </c>
      <c r="G44" s="307">
        <v>0.35297299999999998</v>
      </c>
      <c r="H44" s="105">
        <v>6</v>
      </c>
      <c r="I44" s="105">
        <v>5</v>
      </c>
      <c r="J44" s="91">
        <f t="shared" si="3"/>
        <v>1.3729977116704805E-2</v>
      </c>
      <c r="K44" s="92">
        <f t="shared" si="2"/>
        <v>4.8463112128146451E-3</v>
      </c>
      <c r="L44" s="187"/>
      <c r="M44" s="177"/>
    </row>
    <row r="45" spans="1:13" ht="15.75" customHeight="1" x14ac:dyDescent="0.25">
      <c r="A45" s="142">
        <v>36</v>
      </c>
      <c r="B45" s="147" t="s">
        <v>68</v>
      </c>
      <c r="C45" s="136">
        <v>5</v>
      </c>
      <c r="D45" s="136" t="s">
        <v>604</v>
      </c>
      <c r="E45" s="137" t="s">
        <v>362</v>
      </c>
      <c r="F45" s="137" t="s">
        <v>342</v>
      </c>
      <c r="G45" s="307">
        <v>0.40758000000000005</v>
      </c>
      <c r="H45" s="105">
        <v>1</v>
      </c>
      <c r="I45" s="105">
        <v>5</v>
      </c>
      <c r="J45" s="91">
        <f t="shared" si="3"/>
        <v>2.2883295194508009E-3</v>
      </c>
      <c r="K45" s="92">
        <f t="shared" si="2"/>
        <v>9.3267734553775762E-4</v>
      </c>
      <c r="L45" s="187"/>
      <c r="M45" s="177"/>
    </row>
    <row r="46" spans="1:13" ht="15.75" customHeight="1" x14ac:dyDescent="0.25">
      <c r="A46" s="142">
        <v>37</v>
      </c>
      <c r="B46" s="147" t="s">
        <v>569</v>
      </c>
      <c r="C46" s="136">
        <v>5</v>
      </c>
      <c r="D46" s="136" t="s">
        <v>604</v>
      </c>
      <c r="E46" s="137" t="s">
        <v>362</v>
      </c>
      <c r="F46" s="137" t="s">
        <v>342</v>
      </c>
      <c r="G46" s="307">
        <v>0.33571699999999999</v>
      </c>
      <c r="H46" s="105">
        <v>1</v>
      </c>
      <c r="I46" s="136">
        <v>5</v>
      </c>
      <c r="J46" s="91">
        <f t="shared" si="3"/>
        <v>2.2883295194508009E-3</v>
      </c>
      <c r="K46" s="92">
        <f t="shared" si="2"/>
        <v>7.6823112128146455E-4</v>
      </c>
      <c r="L46" s="187"/>
      <c r="M46" s="177"/>
    </row>
    <row r="47" spans="1:13" ht="18.600000000000001" customHeight="1" x14ac:dyDescent="0.25">
      <c r="A47" s="142">
        <v>38</v>
      </c>
      <c r="B47" s="147" t="s">
        <v>527</v>
      </c>
      <c r="C47" s="136">
        <v>5</v>
      </c>
      <c r="D47" s="136" t="s">
        <v>604</v>
      </c>
      <c r="E47" s="137" t="s">
        <v>361</v>
      </c>
      <c r="F47" s="137" t="s">
        <v>342</v>
      </c>
      <c r="G47" s="307">
        <v>0.42395499999999997</v>
      </c>
      <c r="H47" s="105">
        <v>1</v>
      </c>
      <c r="I47" s="136">
        <v>5</v>
      </c>
      <c r="J47" s="91">
        <f t="shared" si="3"/>
        <v>2.2883295194508009E-3</v>
      </c>
      <c r="K47" s="92">
        <f t="shared" si="2"/>
        <v>9.7014874141876427E-4</v>
      </c>
      <c r="L47" s="187"/>
      <c r="M47" s="177"/>
    </row>
    <row r="48" spans="1:13" ht="18" customHeight="1" x14ac:dyDescent="0.25">
      <c r="A48" s="142">
        <v>39</v>
      </c>
      <c r="B48" s="147" t="s">
        <v>836</v>
      </c>
      <c r="C48" s="136">
        <v>5</v>
      </c>
      <c r="D48" s="136" t="s">
        <v>604</v>
      </c>
      <c r="E48" s="137" t="s">
        <v>361</v>
      </c>
      <c r="F48" s="137" t="s">
        <v>342</v>
      </c>
      <c r="G48" s="307">
        <v>0.54141499999999998</v>
      </c>
      <c r="H48" s="105">
        <v>1</v>
      </c>
      <c r="I48" s="136">
        <v>5</v>
      </c>
      <c r="J48" s="91">
        <f t="shared" si="3"/>
        <v>2.2883295194508009E-3</v>
      </c>
      <c r="K48" s="92">
        <f t="shared" si="2"/>
        <v>1.2389359267734553E-3</v>
      </c>
      <c r="L48" s="187"/>
      <c r="M48" s="177"/>
    </row>
    <row r="49" spans="1:13" ht="15.75" customHeight="1" x14ac:dyDescent="0.25">
      <c r="A49" s="142">
        <v>40</v>
      </c>
      <c r="B49" s="147" t="s">
        <v>328</v>
      </c>
      <c r="C49" s="136">
        <v>5</v>
      </c>
      <c r="D49" s="136" t="s">
        <v>604</v>
      </c>
      <c r="E49" s="137" t="s">
        <v>361</v>
      </c>
      <c r="F49" s="137" t="s">
        <v>342</v>
      </c>
      <c r="G49" s="307">
        <v>0.26928400000000002</v>
      </c>
      <c r="H49" s="105">
        <v>2</v>
      </c>
      <c r="I49" s="105">
        <v>5</v>
      </c>
      <c r="J49" s="91">
        <f t="shared" si="3"/>
        <v>4.5766590389016018E-3</v>
      </c>
      <c r="K49" s="92">
        <f t="shared" si="2"/>
        <v>1.232421052631579E-3</v>
      </c>
      <c r="L49" s="187"/>
      <c r="M49" s="177"/>
    </row>
    <row r="50" spans="1:13" ht="16.5" customHeight="1" x14ac:dyDescent="0.25">
      <c r="A50" s="142">
        <v>41</v>
      </c>
      <c r="B50" s="147" t="s">
        <v>496</v>
      </c>
      <c r="C50" s="136">
        <v>5</v>
      </c>
      <c r="D50" s="136" t="s">
        <v>604</v>
      </c>
      <c r="E50" s="136" t="s">
        <v>358</v>
      </c>
      <c r="F50" s="137" t="s">
        <v>342</v>
      </c>
      <c r="G50" s="307">
        <v>0.48960000000000004</v>
      </c>
      <c r="H50" s="105">
        <v>3</v>
      </c>
      <c r="I50" s="106">
        <v>5</v>
      </c>
      <c r="J50" s="91">
        <f t="shared" si="3"/>
        <v>6.8649885583524023E-3</v>
      </c>
      <c r="K50" s="92">
        <f t="shared" si="2"/>
        <v>3.3610983981693363E-3</v>
      </c>
      <c r="L50" s="187"/>
      <c r="M50" s="177"/>
    </row>
    <row r="51" spans="1:13" ht="16.5" customHeight="1" x14ac:dyDescent="0.25">
      <c r="A51" s="142">
        <v>42</v>
      </c>
      <c r="B51" s="147" t="s">
        <v>327</v>
      </c>
      <c r="C51" s="136">
        <v>5</v>
      </c>
      <c r="D51" s="136" t="s">
        <v>604</v>
      </c>
      <c r="E51" s="137" t="s">
        <v>358</v>
      </c>
      <c r="F51" s="137" t="s">
        <v>342</v>
      </c>
      <c r="G51" s="307">
        <v>0.34531699999999999</v>
      </c>
      <c r="H51" s="105">
        <v>1</v>
      </c>
      <c r="I51" s="105">
        <v>5</v>
      </c>
      <c r="J51" s="91">
        <f t="shared" si="3"/>
        <v>2.2883295194508009E-3</v>
      </c>
      <c r="K51" s="92">
        <f t="shared" si="2"/>
        <v>7.9019908466819216E-4</v>
      </c>
      <c r="L51" s="187"/>
      <c r="M51" s="177"/>
    </row>
    <row r="52" spans="1:13" s="82" customFormat="1" ht="16.5" customHeight="1" x14ac:dyDescent="0.25">
      <c r="A52" s="142">
        <v>43</v>
      </c>
      <c r="B52" s="147" t="s">
        <v>685</v>
      </c>
      <c r="C52" s="136">
        <v>5</v>
      </c>
      <c r="D52" s="136" t="s">
        <v>604</v>
      </c>
      <c r="E52" s="137" t="s">
        <v>357</v>
      </c>
      <c r="F52" s="137" t="s">
        <v>342</v>
      </c>
      <c r="G52" s="307">
        <v>0.348742</v>
      </c>
      <c r="H52" s="105">
        <v>2</v>
      </c>
      <c r="I52" s="105">
        <v>5</v>
      </c>
      <c r="J52" s="91">
        <f t="shared" si="3"/>
        <v>4.5766590389016018E-3</v>
      </c>
      <c r="K52" s="92">
        <f t="shared" si="2"/>
        <v>1.5960732265446224E-3</v>
      </c>
      <c r="L52" s="187"/>
      <c r="M52" s="177"/>
    </row>
    <row r="53" spans="1:13" s="82" customFormat="1" ht="16.5" customHeight="1" x14ac:dyDescent="0.25">
      <c r="A53" s="142">
        <v>44</v>
      </c>
      <c r="B53" s="147" t="s">
        <v>541</v>
      </c>
      <c r="C53" s="136">
        <v>5</v>
      </c>
      <c r="D53" s="136" t="s">
        <v>604</v>
      </c>
      <c r="E53" s="137" t="s">
        <v>542</v>
      </c>
      <c r="F53" s="137" t="s">
        <v>342</v>
      </c>
      <c r="G53" s="307">
        <v>0.22001200000000001</v>
      </c>
      <c r="H53" s="105">
        <v>1</v>
      </c>
      <c r="I53" s="136">
        <v>5</v>
      </c>
      <c r="J53" s="91">
        <f t="shared" si="3"/>
        <v>2.2883295194508009E-3</v>
      </c>
      <c r="K53" s="92">
        <f t="shared" si="2"/>
        <v>5.0345995423340967E-4</v>
      </c>
      <c r="L53" s="189"/>
      <c r="M53" s="177"/>
    </row>
    <row r="54" spans="1:13" s="82" customFormat="1" ht="17.25" customHeight="1" thickBot="1" x14ac:dyDescent="0.3">
      <c r="A54" s="142">
        <v>45</v>
      </c>
      <c r="B54" s="150" t="s">
        <v>956</v>
      </c>
      <c r="C54" s="126">
        <v>5</v>
      </c>
      <c r="D54" s="126" t="s">
        <v>604</v>
      </c>
      <c r="E54" s="127" t="s">
        <v>360</v>
      </c>
      <c r="F54" s="127" t="s">
        <v>342</v>
      </c>
      <c r="G54" s="308">
        <v>0.41952499999999998</v>
      </c>
      <c r="H54" s="128">
        <v>1</v>
      </c>
      <c r="I54" s="128">
        <v>5</v>
      </c>
      <c r="J54" s="138">
        <f t="shared" si="3"/>
        <v>2.2883295194508009E-3</v>
      </c>
      <c r="K54" s="139">
        <f t="shared" ref="K54:K77" si="4">G54*J54</f>
        <v>9.6001144164759716E-4</v>
      </c>
      <c r="L54" s="190"/>
      <c r="M54" s="177"/>
    </row>
    <row r="55" spans="1:13" s="82" customFormat="1" ht="17.25" customHeight="1" x14ac:dyDescent="0.25">
      <c r="A55" s="142">
        <v>46</v>
      </c>
      <c r="B55" s="157" t="s">
        <v>817</v>
      </c>
      <c r="C55" s="155">
        <v>13</v>
      </c>
      <c r="D55" s="155" t="s">
        <v>741</v>
      </c>
      <c r="E55" s="154" t="s">
        <v>341</v>
      </c>
      <c r="F55" s="154" t="s">
        <v>342</v>
      </c>
      <c r="G55" s="344">
        <v>0.36591700000000005</v>
      </c>
      <c r="H55" s="143">
        <v>1</v>
      </c>
      <c r="I55" s="155">
        <v>13</v>
      </c>
      <c r="J55" s="119">
        <f t="shared" si="3"/>
        <v>2.2883295194508009E-3</v>
      </c>
      <c r="K55" s="120">
        <f t="shared" si="4"/>
        <v>8.3733867276887888E-4</v>
      </c>
      <c r="L55" s="186">
        <f>AVERAGE(G55:G76)</f>
        <v>0.31063531818181822</v>
      </c>
      <c r="M55" s="177"/>
    </row>
    <row r="56" spans="1:13" s="82" customFormat="1" ht="17.25" customHeight="1" x14ac:dyDescent="0.25">
      <c r="A56" s="142">
        <v>47</v>
      </c>
      <c r="B56" s="147" t="s">
        <v>593</v>
      </c>
      <c r="C56" s="136">
        <v>13</v>
      </c>
      <c r="D56" s="136" t="s">
        <v>741</v>
      </c>
      <c r="E56" s="137" t="s">
        <v>341</v>
      </c>
      <c r="F56" s="137" t="s">
        <v>342</v>
      </c>
      <c r="G56" s="307">
        <v>0.200319</v>
      </c>
      <c r="H56" s="105">
        <v>17</v>
      </c>
      <c r="I56" s="105" t="s">
        <v>359</v>
      </c>
      <c r="J56" s="91">
        <f t="shared" si="3"/>
        <v>3.8901601830663615E-2</v>
      </c>
      <c r="K56" s="92">
        <f t="shared" si="4"/>
        <v>7.7927299771167044E-3</v>
      </c>
      <c r="L56" s="189"/>
      <c r="M56" s="177"/>
    </row>
    <row r="57" spans="1:13" s="82" customFormat="1" ht="15" customHeight="1" x14ac:dyDescent="0.25">
      <c r="A57" s="142">
        <v>48</v>
      </c>
      <c r="B57" s="147" t="s">
        <v>438</v>
      </c>
      <c r="C57" s="136">
        <v>13</v>
      </c>
      <c r="D57" s="136" t="s">
        <v>741</v>
      </c>
      <c r="E57" s="137" t="s">
        <v>341</v>
      </c>
      <c r="F57" s="137" t="s">
        <v>342</v>
      </c>
      <c r="G57" s="307">
        <v>0.31504799999999999</v>
      </c>
      <c r="H57" s="105">
        <v>16</v>
      </c>
      <c r="I57" s="105" t="s">
        <v>371</v>
      </c>
      <c r="J57" s="91">
        <f t="shared" si="3"/>
        <v>3.6613272311212815E-2</v>
      </c>
      <c r="K57" s="92">
        <f t="shared" si="4"/>
        <v>1.1534938215102975E-2</v>
      </c>
      <c r="L57" s="189"/>
      <c r="M57" s="177"/>
    </row>
    <row r="58" spans="1:13" s="82" customFormat="1" ht="18" customHeight="1" x14ac:dyDescent="0.25">
      <c r="A58" s="142">
        <v>49</v>
      </c>
      <c r="B58" s="147" t="s">
        <v>734</v>
      </c>
      <c r="C58" s="136">
        <v>13</v>
      </c>
      <c r="D58" s="136" t="s">
        <v>741</v>
      </c>
      <c r="E58" s="137" t="s">
        <v>341</v>
      </c>
      <c r="F58" s="137" t="s">
        <v>342</v>
      </c>
      <c r="G58" s="307">
        <v>0.231243</v>
      </c>
      <c r="H58" s="105">
        <v>10</v>
      </c>
      <c r="I58" s="105" t="s">
        <v>368</v>
      </c>
      <c r="J58" s="91">
        <f t="shared" si="3"/>
        <v>2.2883295194508008E-2</v>
      </c>
      <c r="K58" s="92">
        <f t="shared" si="4"/>
        <v>5.2916018306636151E-3</v>
      </c>
      <c r="L58" s="189"/>
      <c r="M58" s="177"/>
    </row>
    <row r="59" spans="1:13" s="82" customFormat="1" ht="17.25" customHeight="1" x14ac:dyDescent="0.25">
      <c r="A59" s="142">
        <v>50</v>
      </c>
      <c r="B59" s="147" t="s">
        <v>735</v>
      </c>
      <c r="C59" s="136">
        <v>13</v>
      </c>
      <c r="D59" s="136" t="s">
        <v>741</v>
      </c>
      <c r="E59" s="136" t="s">
        <v>341</v>
      </c>
      <c r="F59" s="137" t="s">
        <v>342</v>
      </c>
      <c r="G59" s="307">
        <v>0.216421</v>
      </c>
      <c r="H59" s="105">
        <v>3</v>
      </c>
      <c r="I59" s="105" t="s">
        <v>369</v>
      </c>
      <c r="J59" s="91">
        <f t="shared" si="3"/>
        <v>6.8649885583524023E-3</v>
      </c>
      <c r="K59" s="92">
        <f t="shared" si="4"/>
        <v>1.4857276887871853E-3</v>
      </c>
      <c r="L59" s="189"/>
      <c r="M59" s="177"/>
    </row>
    <row r="60" spans="1:13" s="82" customFormat="1" ht="17.25" customHeight="1" x14ac:dyDescent="0.25">
      <c r="A60" s="142">
        <v>51</v>
      </c>
      <c r="B60" s="147" t="s">
        <v>736</v>
      </c>
      <c r="C60" s="136">
        <v>13</v>
      </c>
      <c r="D60" s="136" t="s">
        <v>741</v>
      </c>
      <c r="E60" s="136" t="s">
        <v>341</v>
      </c>
      <c r="F60" s="137" t="s">
        <v>342</v>
      </c>
      <c r="G60" s="307">
        <v>0.31128800000000001</v>
      </c>
      <c r="H60" s="105">
        <v>14</v>
      </c>
      <c r="I60" s="105" t="s">
        <v>365</v>
      </c>
      <c r="J60" s="91">
        <f t="shared" si="3"/>
        <v>3.2036613272311214E-2</v>
      </c>
      <c r="K60" s="92">
        <f t="shared" si="4"/>
        <v>9.9726132723112135E-3</v>
      </c>
      <c r="L60" s="189"/>
      <c r="M60" s="177"/>
    </row>
    <row r="61" spans="1:13" s="82" customFormat="1" ht="17.25" customHeight="1" x14ac:dyDescent="0.25">
      <c r="A61" s="142">
        <v>52</v>
      </c>
      <c r="B61" s="147" t="s">
        <v>431</v>
      </c>
      <c r="C61" s="136">
        <v>13</v>
      </c>
      <c r="D61" s="136" t="s">
        <v>741</v>
      </c>
      <c r="E61" s="137" t="s">
        <v>341</v>
      </c>
      <c r="F61" s="137" t="s">
        <v>342</v>
      </c>
      <c r="G61" s="307">
        <v>0.29723900000000003</v>
      </c>
      <c r="H61" s="105">
        <v>4</v>
      </c>
      <c r="I61" s="105" t="s">
        <v>366</v>
      </c>
      <c r="J61" s="91">
        <f t="shared" si="3"/>
        <v>9.1533180778032037E-3</v>
      </c>
      <c r="K61" s="92">
        <f t="shared" si="4"/>
        <v>2.7207231121281466E-3</v>
      </c>
      <c r="L61" s="189"/>
      <c r="M61" s="177"/>
    </row>
    <row r="62" spans="1:13" s="82" customFormat="1" ht="17.25" customHeight="1" x14ac:dyDescent="0.25">
      <c r="A62" s="142">
        <v>53</v>
      </c>
      <c r="B62" s="147" t="s">
        <v>418</v>
      </c>
      <c r="C62" s="136">
        <v>13</v>
      </c>
      <c r="D62" s="136" t="s">
        <v>741</v>
      </c>
      <c r="E62" s="136" t="s">
        <v>341</v>
      </c>
      <c r="F62" s="137" t="s">
        <v>342</v>
      </c>
      <c r="G62" s="307">
        <v>0.36924000000000001</v>
      </c>
      <c r="H62" s="105">
        <v>9</v>
      </c>
      <c r="I62" s="105" t="s">
        <v>370</v>
      </c>
      <c r="J62" s="91">
        <f t="shared" si="3"/>
        <v>2.0594965675057208E-2</v>
      </c>
      <c r="K62" s="92">
        <f t="shared" si="4"/>
        <v>7.6044851258581236E-3</v>
      </c>
      <c r="L62" s="189"/>
      <c r="M62" s="177"/>
    </row>
    <row r="63" spans="1:13" s="82" customFormat="1" ht="18" customHeight="1" x14ac:dyDescent="0.25">
      <c r="A63" s="142">
        <v>54</v>
      </c>
      <c r="B63" s="147" t="s">
        <v>820</v>
      </c>
      <c r="C63" s="136">
        <v>13</v>
      </c>
      <c r="D63" s="136" t="s">
        <v>741</v>
      </c>
      <c r="E63" s="136" t="s">
        <v>341</v>
      </c>
      <c r="F63" s="137" t="s">
        <v>342</v>
      </c>
      <c r="G63" s="307">
        <v>0.20102699999999998</v>
      </c>
      <c r="H63" s="105">
        <v>1</v>
      </c>
      <c r="I63" s="105" t="s">
        <v>367</v>
      </c>
      <c r="J63" s="91">
        <f t="shared" si="3"/>
        <v>2.2883295194508009E-3</v>
      </c>
      <c r="K63" s="92">
        <f t="shared" si="4"/>
        <v>4.600160183066361E-4</v>
      </c>
      <c r="L63" s="189"/>
      <c r="M63" s="177"/>
    </row>
    <row r="64" spans="1:13" s="82" customFormat="1" ht="17.25" customHeight="1" x14ac:dyDescent="0.25">
      <c r="A64" s="142">
        <v>55</v>
      </c>
      <c r="B64" s="147" t="s">
        <v>364</v>
      </c>
      <c r="C64" s="136">
        <v>13</v>
      </c>
      <c r="D64" s="136" t="s">
        <v>741</v>
      </c>
      <c r="E64" s="136" t="s">
        <v>341</v>
      </c>
      <c r="F64" s="137" t="s">
        <v>342</v>
      </c>
      <c r="G64" s="307">
        <v>0.38548699999999997</v>
      </c>
      <c r="H64" s="105">
        <v>35</v>
      </c>
      <c r="I64" s="106" t="s">
        <v>365</v>
      </c>
      <c r="J64" s="91">
        <f t="shared" si="3"/>
        <v>8.0091533180778038E-2</v>
      </c>
      <c r="K64" s="92">
        <f t="shared" si="4"/>
        <v>3.087424485125858E-2</v>
      </c>
      <c r="L64" s="189"/>
      <c r="M64" s="177"/>
    </row>
    <row r="65" spans="1:13" s="82" customFormat="1" ht="17.25" customHeight="1" x14ac:dyDescent="0.25">
      <c r="A65" s="142">
        <v>56</v>
      </c>
      <c r="B65" s="147" t="s">
        <v>329</v>
      </c>
      <c r="C65" s="136">
        <v>13</v>
      </c>
      <c r="D65" s="136" t="s">
        <v>741</v>
      </c>
      <c r="E65" s="136" t="s">
        <v>341</v>
      </c>
      <c r="F65" s="137" t="s">
        <v>342</v>
      </c>
      <c r="G65" s="307">
        <v>0.29051399999999999</v>
      </c>
      <c r="H65" s="105">
        <v>32</v>
      </c>
      <c r="I65" s="105" t="s">
        <v>365</v>
      </c>
      <c r="J65" s="91">
        <f t="shared" si="3"/>
        <v>7.3226544622425629E-2</v>
      </c>
      <c r="K65" s="92">
        <f t="shared" si="4"/>
        <v>2.1273336384439359E-2</v>
      </c>
      <c r="L65" s="189"/>
      <c r="M65" s="177"/>
    </row>
    <row r="66" spans="1:13" s="82" customFormat="1" ht="17.25" customHeight="1" x14ac:dyDescent="0.25">
      <c r="A66" s="142">
        <v>57</v>
      </c>
      <c r="B66" s="147" t="s">
        <v>616</v>
      </c>
      <c r="C66" s="136">
        <v>13</v>
      </c>
      <c r="D66" s="136" t="s">
        <v>741</v>
      </c>
      <c r="E66" s="137" t="s">
        <v>341</v>
      </c>
      <c r="F66" s="137" t="s">
        <v>342</v>
      </c>
      <c r="G66" s="307">
        <v>0.32274299999999995</v>
      </c>
      <c r="H66" s="105">
        <v>1</v>
      </c>
      <c r="I66" s="105">
        <v>13</v>
      </c>
      <c r="J66" s="91">
        <f t="shared" si="3"/>
        <v>2.2883295194508009E-3</v>
      </c>
      <c r="K66" s="92">
        <f t="shared" si="4"/>
        <v>7.3854233409610974E-4</v>
      </c>
      <c r="L66" s="189"/>
      <c r="M66" s="177"/>
    </row>
    <row r="67" spans="1:13" s="82" customFormat="1" ht="17.25" customHeight="1" x14ac:dyDescent="0.25">
      <c r="A67" s="142">
        <v>58</v>
      </c>
      <c r="B67" s="147" t="s">
        <v>445</v>
      </c>
      <c r="C67" s="136">
        <v>13</v>
      </c>
      <c r="D67" s="136" t="s">
        <v>741</v>
      </c>
      <c r="E67" s="137" t="s">
        <v>341</v>
      </c>
      <c r="F67" s="137" t="s">
        <v>342</v>
      </c>
      <c r="G67" s="307">
        <v>0.51529999999999998</v>
      </c>
      <c r="H67" s="105">
        <v>28</v>
      </c>
      <c r="I67" s="105" t="s">
        <v>365</v>
      </c>
      <c r="J67" s="91">
        <f t="shared" si="3"/>
        <v>6.4073226544622428E-2</v>
      </c>
      <c r="K67" s="92">
        <f t="shared" si="4"/>
        <v>3.3016933638443935E-2</v>
      </c>
      <c r="L67" s="189"/>
      <c r="M67" s="177"/>
    </row>
    <row r="68" spans="1:13" s="82" customFormat="1" ht="17.25" customHeight="1" x14ac:dyDescent="0.25">
      <c r="A68" s="142">
        <v>59</v>
      </c>
      <c r="B68" s="147" t="s">
        <v>617</v>
      </c>
      <c r="C68" s="136">
        <v>13</v>
      </c>
      <c r="D68" s="136" t="s">
        <v>741</v>
      </c>
      <c r="E68" s="137" t="s">
        <v>341</v>
      </c>
      <c r="F68" s="137" t="s">
        <v>342</v>
      </c>
      <c r="G68" s="307">
        <v>0.22622299999999998</v>
      </c>
      <c r="H68" s="105">
        <v>20</v>
      </c>
      <c r="I68" s="105" t="s">
        <v>365</v>
      </c>
      <c r="J68" s="91">
        <f t="shared" si="3"/>
        <v>4.5766590389016017E-2</v>
      </c>
      <c r="K68" s="92">
        <f t="shared" si="4"/>
        <v>1.0353455377574369E-2</v>
      </c>
      <c r="L68" s="189"/>
      <c r="M68" s="177"/>
    </row>
    <row r="69" spans="1:13" s="82" customFormat="1" ht="17.25" customHeight="1" x14ac:dyDescent="0.25">
      <c r="A69" s="142">
        <v>60</v>
      </c>
      <c r="B69" s="147" t="s">
        <v>561</v>
      </c>
      <c r="C69" s="136">
        <v>13</v>
      </c>
      <c r="D69" s="136" t="s">
        <v>741</v>
      </c>
      <c r="E69" s="137" t="s">
        <v>341</v>
      </c>
      <c r="F69" s="137" t="s">
        <v>342</v>
      </c>
      <c r="G69" s="307">
        <v>0.469779</v>
      </c>
      <c r="H69" s="105">
        <v>16</v>
      </c>
      <c r="I69" s="105" t="s">
        <v>372</v>
      </c>
      <c r="J69" s="91">
        <f t="shared" si="3"/>
        <v>3.6613272311212815E-2</v>
      </c>
      <c r="K69" s="92">
        <f t="shared" si="4"/>
        <v>1.7200146453089246E-2</v>
      </c>
      <c r="L69" s="189"/>
      <c r="M69" s="177"/>
    </row>
    <row r="70" spans="1:13" s="82" customFormat="1" ht="17.25" customHeight="1" x14ac:dyDescent="0.25">
      <c r="A70" s="142">
        <v>61</v>
      </c>
      <c r="B70" s="147" t="s">
        <v>611</v>
      </c>
      <c r="C70" s="136">
        <v>13</v>
      </c>
      <c r="D70" s="136" t="s">
        <v>741</v>
      </c>
      <c r="E70" s="137" t="s">
        <v>341</v>
      </c>
      <c r="F70" s="137" t="s">
        <v>342</v>
      </c>
      <c r="G70" s="307">
        <v>0.32706000000000002</v>
      </c>
      <c r="H70" s="105">
        <v>1</v>
      </c>
      <c r="I70" s="105" t="s">
        <v>473</v>
      </c>
      <c r="J70" s="91">
        <f t="shared" si="3"/>
        <v>2.2883295194508009E-3</v>
      </c>
      <c r="K70" s="92">
        <f t="shared" si="4"/>
        <v>7.4842105263157898E-4</v>
      </c>
      <c r="L70" s="189"/>
      <c r="M70" s="177"/>
    </row>
    <row r="71" spans="1:13" s="82" customFormat="1" ht="17.25" customHeight="1" x14ac:dyDescent="0.25">
      <c r="A71" s="142">
        <v>62</v>
      </c>
      <c r="B71" s="164" t="s">
        <v>1020</v>
      </c>
      <c r="C71" s="117">
        <v>13</v>
      </c>
      <c r="D71" s="117" t="s">
        <v>741</v>
      </c>
      <c r="E71" s="117" t="s">
        <v>1021</v>
      </c>
      <c r="F71" s="118" t="s">
        <v>342</v>
      </c>
      <c r="G71" s="307">
        <v>0.24377199999999999</v>
      </c>
      <c r="H71" s="105">
        <v>1</v>
      </c>
      <c r="I71" s="105" t="s">
        <v>473</v>
      </c>
      <c r="J71" s="91">
        <f t="shared" si="3"/>
        <v>2.2883295194508009E-3</v>
      </c>
      <c r="K71" s="92">
        <f t="shared" si="4"/>
        <v>5.5783066361556066E-4</v>
      </c>
      <c r="L71" s="189"/>
      <c r="M71" s="177"/>
    </row>
    <row r="72" spans="1:13" s="82" customFormat="1" ht="17.25" customHeight="1" x14ac:dyDescent="0.25">
      <c r="A72" s="142">
        <v>63</v>
      </c>
      <c r="B72" s="147" t="s">
        <v>539</v>
      </c>
      <c r="C72" s="136">
        <v>13</v>
      </c>
      <c r="D72" s="136" t="s">
        <v>741</v>
      </c>
      <c r="E72" s="137" t="s">
        <v>539</v>
      </c>
      <c r="F72" s="137" t="s">
        <v>342</v>
      </c>
      <c r="G72" s="307">
        <v>0.30107099999999998</v>
      </c>
      <c r="H72" s="105">
        <v>1</v>
      </c>
      <c r="I72" s="105">
        <v>13</v>
      </c>
      <c r="J72" s="91">
        <f t="shared" si="3"/>
        <v>2.2883295194508009E-3</v>
      </c>
      <c r="K72" s="92">
        <f t="shared" si="4"/>
        <v>6.8894965675057201E-4</v>
      </c>
      <c r="L72" s="189"/>
      <c r="M72" s="177"/>
    </row>
    <row r="73" spans="1:13" s="82" customFormat="1" ht="17.25" customHeight="1" x14ac:dyDescent="0.25">
      <c r="A73" s="142">
        <v>64</v>
      </c>
      <c r="B73" s="147" t="s">
        <v>528</v>
      </c>
      <c r="C73" s="136">
        <v>13</v>
      </c>
      <c r="D73" s="136" t="s">
        <v>741</v>
      </c>
      <c r="E73" s="137" t="s">
        <v>529</v>
      </c>
      <c r="F73" s="137" t="s">
        <v>342</v>
      </c>
      <c r="G73" s="307">
        <v>0.32082700000000003</v>
      </c>
      <c r="H73" s="105">
        <v>1</v>
      </c>
      <c r="I73" s="105">
        <v>13</v>
      </c>
      <c r="J73" s="91">
        <f t="shared" si="3"/>
        <v>2.2883295194508009E-3</v>
      </c>
      <c r="K73" s="92">
        <f t="shared" si="4"/>
        <v>7.3415789473684216E-4</v>
      </c>
      <c r="L73" s="189"/>
      <c r="M73" s="177"/>
    </row>
    <row r="74" spans="1:13" s="82" customFormat="1" ht="17.25" customHeight="1" x14ac:dyDescent="0.25">
      <c r="A74" s="142">
        <v>65</v>
      </c>
      <c r="B74" s="147" t="s">
        <v>530</v>
      </c>
      <c r="C74" s="136">
        <v>13</v>
      </c>
      <c r="D74" s="136" t="s">
        <v>741</v>
      </c>
      <c r="E74" s="137" t="s">
        <v>471</v>
      </c>
      <c r="F74" s="137" t="s">
        <v>342</v>
      </c>
      <c r="G74" s="307">
        <v>0.41946899999999998</v>
      </c>
      <c r="H74" s="105">
        <v>1</v>
      </c>
      <c r="I74" s="105">
        <v>13</v>
      </c>
      <c r="J74" s="91">
        <f t="shared" ref="J74:J105" si="5">H74/$H$166</f>
        <v>2.2883295194508009E-3</v>
      </c>
      <c r="K74" s="92">
        <f t="shared" si="4"/>
        <v>9.5988329519450797E-4</v>
      </c>
      <c r="L74" s="189"/>
      <c r="M74" s="177"/>
    </row>
    <row r="75" spans="1:13" s="82" customFormat="1" ht="17.25" customHeight="1" x14ac:dyDescent="0.25">
      <c r="A75" s="142">
        <v>66</v>
      </c>
      <c r="B75" s="147" t="s">
        <v>603</v>
      </c>
      <c r="C75" s="136">
        <v>13</v>
      </c>
      <c r="D75" s="136" t="s">
        <v>741</v>
      </c>
      <c r="E75" s="137" t="s">
        <v>471</v>
      </c>
      <c r="F75" s="137" t="s">
        <v>342</v>
      </c>
      <c r="G75" s="307">
        <v>0.25200700000000004</v>
      </c>
      <c r="H75" s="105">
        <v>1</v>
      </c>
      <c r="I75" s="136">
        <v>13</v>
      </c>
      <c r="J75" s="91">
        <f t="shared" si="5"/>
        <v>2.2883295194508009E-3</v>
      </c>
      <c r="K75" s="92">
        <f t="shared" si="4"/>
        <v>5.7667505720823806E-4</v>
      </c>
      <c r="L75" s="189"/>
      <c r="M75" s="177"/>
    </row>
    <row r="76" spans="1:13" s="82" customFormat="1" ht="17.25" customHeight="1" thickBot="1" x14ac:dyDescent="0.3">
      <c r="A76" s="142">
        <v>67</v>
      </c>
      <c r="B76" s="170" t="s">
        <v>819</v>
      </c>
      <c r="C76" s="171">
        <v>13</v>
      </c>
      <c r="D76" s="171" t="s">
        <v>741</v>
      </c>
      <c r="E76" s="172" t="s">
        <v>469</v>
      </c>
      <c r="F76" s="172" t="s">
        <v>342</v>
      </c>
      <c r="G76" s="337">
        <v>0.25198300000000001</v>
      </c>
      <c r="H76" s="173">
        <v>1</v>
      </c>
      <c r="I76" s="171">
        <v>13</v>
      </c>
      <c r="J76" s="144">
        <f t="shared" si="5"/>
        <v>2.2883295194508009E-3</v>
      </c>
      <c r="K76" s="174">
        <f t="shared" si="4"/>
        <v>5.7662013729977118E-4</v>
      </c>
      <c r="L76" s="189"/>
      <c r="M76" s="177"/>
    </row>
    <row r="77" spans="1:13" ht="15.75" customHeight="1" x14ac:dyDescent="0.25">
      <c r="A77" s="142">
        <v>68</v>
      </c>
      <c r="B77" s="338" t="s">
        <v>639</v>
      </c>
      <c r="C77" s="345">
        <v>6</v>
      </c>
      <c r="D77" s="345" t="s">
        <v>742</v>
      </c>
      <c r="E77" s="346" t="s">
        <v>374</v>
      </c>
      <c r="F77" s="346" t="s">
        <v>342</v>
      </c>
      <c r="G77" s="347">
        <v>0.44594600000000001</v>
      </c>
      <c r="H77" s="341">
        <v>1</v>
      </c>
      <c r="I77" s="341">
        <v>6</v>
      </c>
      <c r="J77" s="342">
        <f t="shared" si="5"/>
        <v>2.2883295194508009E-3</v>
      </c>
      <c r="K77" s="343">
        <f t="shared" si="4"/>
        <v>1.0204713958810068E-3</v>
      </c>
      <c r="L77" s="297">
        <f>AVERAGE(G77:G84)</f>
        <v>0.33073749999999996</v>
      </c>
      <c r="M77" s="177"/>
    </row>
    <row r="78" spans="1:13" ht="15.75" customHeight="1" x14ac:dyDescent="0.25">
      <c r="A78" s="142">
        <v>69</v>
      </c>
      <c r="B78" s="147" t="s">
        <v>330</v>
      </c>
      <c r="C78" s="136">
        <v>6</v>
      </c>
      <c r="D78" s="136" t="s">
        <v>742</v>
      </c>
      <c r="E78" s="137" t="s">
        <v>374</v>
      </c>
      <c r="F78" s="137" t="s">
        <v>342</v>
      </c>
      <c r="G78" s="307">
        <v>0.30608099999999999</v>
      </c>
      <c r="H78" s="105">
        <v>1</v>
      </c>
      <c r="I78" s="105">
        <v>6</v>
      </c>
      <c r="J78" s="91">
        <f t="shared" si="5"/>
        <v>2.2883295194508009E-3</v>
      </c>
      <c r="K78" s="92">
        <f t="shared" ref="K78:K107" si="6">G78*J78</f>
        <v>7.0041418764302059E-4</v>
      </c>
      <c r="L78" s="187"/>
      <c r="M78" s="177"/>
    </row>
    <row r="79" spans="1:13" ht="15.75" customHeight="1" x14ac:dyDescent="0.25">
      <c r="A79" s="142">
        <v>70</v>
      </c>
      <c r="B79" s="147" t="s">
        <v>825</v>
      </c>
      <c r="C79" s="136">
        <v>6</v>
      </c>
      <c r="D79" s="136" t="s">
        <v>742</v>
      </c>
      <c r="E79" s="137" t="s">
        <v>826</v>
      </c>
      <c r="F79" s="137" t="s">
        <v>342</v>
      </c>
      <c r="G79" s="307">
        <v>0.28338999999999998</v>
      </c>
      <c r="H79" s="105">
        <v>1</v>
      </c>
      <c r="I79" s="105">
        <v>6</v>
      </c>
      <c r="J79" s="91">
        <f t="shared" si="5"/>
        <v>2.2883295194508009E-3</v>
      </c>
      <c r="K79" s="92">
        <f t="shared" si="6"/>
        <v>6.4848970251716242E-4</v>
      </c>
      <c r="L79" s="187"/>
      <c r="M79" s="177"/>
    </row>
    <row r="80" spans="1:13" ht="18.95" customHeight="1" x14ac:dyDescent="0.25">
      <c r="A80" s="142">
        <v>71</v>
      </c>
      <c r="B80" s="147" t="s">
        <v>325</v>
      </c>
      <c r="C80" s="136">
        <v>6</v>
      </c>
      <c r="D80" s="136" t="s">
        <v>742</v>
      </c>
      <c r="E80" s="137" t="s">
        <v>664</v>
      </c>
      <c r="F80" s="137" t="s">
        <v>373</v>
      </c>
      <c r="G80" s="307">
        <v>0.30110100000000001</v>
      </c>
      <c r="H80" s="105">
        <v>1</v>
      </c>
      <c r="I80" s="105">
        <v>6</v>
      </c>
      <c r="J80" s="91">
        <f t="shared" si="5"/>
        <v>2.2883295194508009E-3</v>
      </c>
      <c r="K80" s="92">
        <f t="shared" si="6"/>
        <v>6.890183066361556E-4</v>
      </c>
      <c r="L80" s="187"/>
      <c r="M80" s="177"/>
    </row>
    <row r="81" spans="1:13" ht="18.95" customHeight="1" x14ac:dyDescent="0.25">
      <c r="A81" s="142">
        <v>72</v>
      </c>
      <c r="B81" s="147" t="s">
        <v>537</v>
      </c>
      <c r="C81" s="136">
        <v>6</v>
      </c>
      <c r="D81" s="136" t="s">
        <v>742</v>
      </c>
      <c r="E81" s="137" t="s">
        <v>405</v>
      </c>
      <c r="F81" s="137" t="s">
        <v>342</v>
      </c>
      <c r="G81" s="307">
        <v>0.42761200000000005</v>
      </c>
      <c r="H81" s="105">
        <v>1</v>
      </c>
      <c r="I81" s="105">
        <v>6</v>
      </c>
      <c r="J81" s="91">
        <f t="shared" si="5"/>
        <v>2.2883295194508009E-3</v>
      </c>
      <c r="K81" s="92">
        <f t="shared" si="6"/>
        <v>9.7851716247139607E-4</v>
      </c>
      <c r="L81" s="187"/>
      <c r="M81" s="177"/>
    </row>
    <row r="82" spans="1:13" ht="18.95" customHeight="1" x14ac:dyDescent="0.25">
      <c r="A82" s="142">
        <v>73</v>
      </c>
      <c r="B82" s="147" t="s">
        <v>535</v>
      </c>
      <c r="C82" s="136">
        <v>6</v>
      </c>
      <c r="D82" s="136" t="s">
        <v>742</v>
      </c>
      <c r="E82" s="137" t="s">
        <v>536</v>
      </c>
      <c r="F82" s="137" t="s">
        <v>342</v>
      </c>
      <c r="G82" s="307">
        <v>0.26906800000000003</v>
      </c>
      <c r="H82" s="105">
        <v>1</v>
      </c>
      <c r="I82" s="105">
        <v>6</v>
      </c>
      <c r="J82" s="91">
        <f t="shared" si="5"/>
        <v>2.2883295194508009E-3</v>
      </c>
      <c r="K82" s="92">
        <f t="shared" si="6"/>
        <v>6.1571624713958818E-4</v>
      </c>
      <c r="L82" s="187"/>
      <c r="M82" s="177"/>
    </row>
    <row r="83" spans="1:13" ht="18.95" customHeight="1" x14ac:dyDescent="0.25">
      <c r="A83" s="142">
        <v>74</v>
      </c>
      <c r="B83" s="147" t="s">
        <v>588</v>
      </c>
      <c r="C83" s="136">
        <v>6</v>
      </c>
      <c r="D83" s="136" t="s">
        <v>742</v>
      </c>
      <c r="E83" s="137" t="s">
        <v>375</v>
      </c>
      <c r="F83" s="137" t="s">
        <v>342</v>
      </c>
      <c r="G83" s="307">
        <v>0.333731</v>
      </c>
      <c r="H83" s="105">
        <v>1</v>
      </c>
      <c r="I83" s="105">
        <v>6</v>
      </c>
      <c r="J83" s="91">
        <f t="shared" si="5"/>
        <v>2.2883295194508009E-3</v>
      </c>
      <c r="K83" s="92">
        <f t="shared" si="6"/>
        <v>7.636864988558353E-4</v>
      </c>
      <c r="L83" s="187"/>
      <c r="M83" s="177"/>
    </row>
    <row r="84" spans="1:13" ht="21" customHeight="1" thickBot="1" x14ac:dyDescent="0.3">
      <c r="A84" s="142">
        <v>75</v>
      </c>
      <c r="B84" s="150" t="s">
        <v>574</v>
      </c>
      <c r="C84" s="126">
        <v>6</v>
      </c>
      <c r="D84" s="126" t="s">
        <v>742</v>
      </c>
      <c r="E84" s="126" t="s">
        <v>748</v>
      </c>
      <c r="F84" s="127" t="s">
        <v>342</v>
      </c>
      <c r="G84" s="308">
        <v>0.27897099999999997</v>
      </c>
      <c r="H84" s="116">
        <v>2</v>
      </c>
      <c r="I84" s="116">
        <v>6</v>
      </c>
      <c r="J84" s="121">
        <f t="shared" si="5"/>
        <v>4.5766590389016018E-3</v>
      </c>
      <c r="K84" s="122">
        <f t="shared" si="6"/>
        <v>1.2767551487414186E-3</v>
      </c>
      <c r="L84" s="188"/>
      <c r="M84" s="177"/>
    </row>
    <row r="85" spans="1:13" ht="20.100000000000001" customHeight="1" x14ac:dyDescent="0.25">
      <c r="A85" s="142">
        <v>76</v>
      </c>
      <c r="B85" s="157" t="s">
        <v>723</v>
      </c>
      <c r="C85" s="155">
        <v>7</v>
      </c>
      <c r="D85" s="155" t="s">
        <v>743</v>
      </c>
      <c r="E85" s="154" t="s">
        <v>378</v>
      </c>
      <c r="F85" s="154" t="s">
        <v>344</v>
      </c>
      <c r="G85" s="324">
        <v>0.21870100000000001</v>
      </c>
      <c r="H85" s="143">
        <v>3</v>
      </c>
      <c r="I85" s="143">
        <v>7</v>
      </c>
      <c r="J85" s="119">
        <f t="shared" si="5"/>
        <v>6.8649885583524023E-3</v>
      </c>
      <c r="K85" s="120">
        <f t="shared" si="6"/>
        <v>1.5013798627002287E-3</v>
      </c>
      <c r="L85" s="297">
        <f>AVERAGE(G85:G94)</f>
        <v>0.33490410000000004</v>
      </c>
      <c r="M85" s="177"/>
    </row>
    <row r="86" spans="1:13" ht="15.75" customHeight="1" x14ac:dyDescent="0.25">
      <c r="A86" s="142">
        <v>77</v>
      </c>
      <c r="B86" s="147" t="s">
        <v>379</v>
      </c>
      <c r="C86" s="117">
        <v>7</v>
      </c>
      <c r="D86" s="117" t="s">
        <v>743</v>
      </c>
      <c r="E86" s="117" t="s">
        <v>378</v>
      </c>
      <c r="F86" s="137" t="s">
        <v>344</v>
      </c>
      <c r="G86" s="307">
        <v>0.319185</v>
      </c>
      <c r="H86" s="105">
        <v>1</v>
      </c>
      <c r="I86" s="106">
        <v>7</v>
      </c>
      <c r="J86" s="91">
        <f t="shared" si="5"/>
        <v>2.2883295194508009E-3</v>
      </c>
      <c r="K86" s="92">
        <f t="shared" si="6"/>
        <v>7.3040045766590385E-4</v>
      </c>
      <c r="L86" s="187"/>
      <c r="M86" s="177"/>
    </row>
    <row r="87" spans="1:13" ht="15.75" customHeight="1" x14ac:dyDescent="0.25">
      <c r="A87" s="142">
        <v>78</v>
      </c>
      <c r="B87" s="147" t="s">
        <v>578</v>
      </c>
      <c r="C87" s="136">
        <v>7</v>
      </c>
      <c r="D87" s="136" t="s">
        <v>743</v>
      </c>
      <c r="E87" s="136" t="s">
        <v>378</v>
      </c>
      <c r="F87" s="137" t="s">
        <v>344</v>
      </c>
      <c r="G87" s="307">
        <v>0.33137500000000003</v>
      </c>
      <c r="H87" s="105">
        <v>1</v>
      </c>
      <c r="I87" s="105" t="s">
        <v>474</v>
      </c>
      <c r="J87" s="91">
        <f t="shared" si="5"/>
        <v>2.2883295194508009E-3</v>
      </c>
      <c r="K87" s="92">
        <f t="shared" si="6"/>
        <v>7.5829519450800918E-4</v>
      </c>
      <c r="L87" s="187"/>
      <c r="M87" s="177"/>
    </row>
    <row r="88" spans="1:13" ht="15.75" customHeight="1" x14ac:dyDescent="0.25">
      <c r="A88" s="142">
        <v>79</v>
      </c>
      <c r="B88" s="147" t="s">
        <v>658</v>
      </c>
      <c r="C88" s="136">
        <v>7</v>
      </c>
      <c r="D88" s="136" t="s">
        <v>743</v>
      </c>
      <c r="E88" s="136" t="s">
        <v>377</v>
      </c>
      <c r="F88" s="137" t="s">
        <v>344</v>
      </c>
      <c r="G88" s="307">
        <v>0.23003900000000002</v>
      </c>
      <c r="H88" s="105">
        <v>1</v>
      </c>
      <c r="I88" s="106">
        <v>7</v>
      </c>
      <c r="J88" s="91">
        <f t="shared" si="5"/>
        <v>2.2883295194508009E-3</v>
      </c>
      <c r="K88" s="92">
        <f t="shared" si="6"/>
        <v>5.2640503432494282E-4</v>
      </c>
      <c r="L88" s="187"/>
      <c r="M88" s="177"/>
    </row>
    <row r="89" spans="1:13" ht="15.75" customHeight="1" x14ac:dyDescent="0.25">
      <c r="A89" s="142">
        <v>80</v>
      </c>
      <c r="B89" s="147" t="s">
        <v>323</v>
      </c>
      <c r="C89" s="136">
        <v>7</v>
      </c>
      <c r="D89" s="136" t="s">
        <v>743</v>
      </c>
      <c r="E89" s="137" t="s">
        <v>377</v>
      </c>
      <c r="F89" s="137" t="s">
        <v>344</v>
      </c>
      <c r="G89" s="307">
        <v>0.36235500000000004</v>
      </c>
      <c r="H89" s="105">
        <v>1</v>
      </c>
      <c r="I89" s="105">
        <v>7</v>
      </c>
      <c r="J89" s="91">
        <f t="shared" si="5"/>
        <v>2.2883295194508009E-3</v>
      </c>
      <c r="K89" s="92">
        <f t="shared" si="6"/>
        <v>8.291876430205951E-4</v>
      </c>
      <c r="L89" s="187"/>
      <c r="M89" s="177"/>
    </row>
    <row r="90" spans="1:13" ht="15.75" customHeight="1" x14ac:dyDescent="0.25">
      <c r="A90" s="142">
        <v>81</v>
      </c>
      <c r="B90" s="151" t="s">
        <v>879</v>
      </c>
      <c r="C90" s="136">
        <v>7</v>
      </c>
      <c r="D90" s="136" t="s">
        <v>743</v>
      </c>
      <c r="E90" s="137" t="s">
        <v>376</v>
      </c>
      <c r="F90" s="137" t="s">
        <v>344</v>
      </c>
      <c r="G90" s="307">
        <v>0.40852699999999997</v>
      </c>
      <c r="H90" s="105">
        <v>1</v>
      </c>
      <c r="I90" s="136">
        <v>7</v>
      </c>
      <c r="J90" s="91">
        <f t="shared" si="5"/>
        <v>2.2883295194508009E-3</v>
      </c>
      <c r="K90" s="92">
        <f t="shared" si="6"/>
        <v>9.3484439359267733E-4</v>
      </c>
      <c r="L90" s="187"/>
      <c r="M90" s="177"/>
    </row>
    <row r="91" spans="1:13" ht="15.75" customHeight="1" x14ac:dyDescent="0.25">
      <c r="A91" s="142">
        <v>82</v>
      </c>
      <c r="B91" s="147" t="s">
        <v>538</v>
      </c>
      <c r="C91" s="136">
        <v>7</v>
      </c>
      <c r="D91" s="136" t="s">
        <v>743</v>
      </c>
      <c r="E91" s="137" t="s">
        <v>497</v>
      </c>
      <c r="F91" s="137" t="s">
        <v>344</v>
      </c>
      <c r="G91" s="307">
        <v>0.27305299999999999</v>
      </c>
      <c r="H91" s="105">
        <v>1</v>
      </c>
      <c r="I91" s="105">
        <v>7</v>
      </c>
      <c r="J91" s="91">
        <f t="shared" si="5"/>
        <v>2.2883295194508009E-3</v>
      </c>
      <c r="K91" s="92">
        <f t="shared" si="6"/>
        <v>6.248352402745995E-4</v>
      </c>
      <c r="L91" s="187"/>
      <c r="M91" s="177"/>
    </row>
    <row r="92" spans="1:13" ht="15.75" customHeight="1" x14ac:dyDescent="0.25">
      <c r="A92" s="142">
        <v>83</v>
      </c>
      <c r="B92" s="147" t="s">
        <v>512</v>
      </c>
      <c r="C92" s="136">
        <v>7</v>
      </c>
      <c r="D92" s="136" t="s">
        <v>743</v>
      </c>
      <c r="E92" s="137" t="s">
        <v>380</v>
      </c>
      <c r="F92" s="137" t="s">
        <v>344</v>
      </c>
      <c r="G92" s="307">
        <v>0.454791</v>
      </c>
      <c r="H92" s="105">
        <v>1</v>
      </c>
      <c r="I92" s="136">
        <v>7</v>
      </c>
      <c r="J92" s="91">
        <f t="shared" si="5"/>
        <v>2.2883295194508009E-3</v>
      </c>
      <c r="K92" s="92">
        <f t="shared" si="6"/>
        <v>1.0407116704805493E-3</v>
      </c>
      <c r="L92" s="187"/>
      <c r="M92" s="177"/>
    </row>
    <row r="93" spans="1:13" ht="17.25" customHeight="1" x14ac:dyDescent="0.25">
      <c r="A93" s="142">
        <v>84</v>
      </c>
      <c r="B93" s="147" t="s">
        <v>572</v>
      </c>
      <c r="C93" s="136">
        <v>7</v>
      </c>
      <c r="D93" s="136" t="s">
        <v>743</v>
      </c>
      <c r="E93" s="137" t="s">
        <v>380</v>
      </c>
      <c r="F93" s="137" t="s">
        <v>344</v>
      </c>
      <c r="G93" s="307">
        <v>0.45197000000000004</v>
      </c>
      <c r="H93" s="105">
        <v>1</v>
      </c>
      <c r="I93" s="136">
        <v>7</v>
      </c>
      <c r="J93" s="91">
        <f t="shared" si="5"/>
        <v>2.2883295194508009E-3</v>
      </c>
      <c r="K93" s="92">
        <f t="shared" si="6"/>
        <v>1.0342562929061786E-3</v>
      </c>
      <c r="L93" s="187"/>
      <c r="M93" s="177"/>
    </row>
    <row r="94" spans="1:13" ht="16.5" customHeight="1" thickBot="1" x14ac:dyDescent="0.3">
      <c r="A94" s="142">
        <v>85</v>
      </c>
      <c r="B94" s="149" t="s">
        <v>567</v>
      </c>
      <c r="C94" s="117">
        <v>7</v>
      </c>
      <c r="D94" s="117" t="s">
        <v>743</v>
      </c>
      <c r="E94" s="117" t="s">
        <v>380</v>
      </c>
      <c r="F94" s="118" t="s">
        <v>344</v>
      </c>
      <c r="G94" s="337">
        <v>0.29904500000000001</v>
      </c>
      <c r="H94" s="111">
        <v>1</v>
      </c>
      <c r="I94" s="111">
        <v>7</v>
      </c>
      <c r="J94" s="112">
        <f t="shared" si="5"/>
        <v>2.2883295194508009E-3</v>
      </c>
      <c r="K94" s="113">
        <f t="shared" si="6"/>
        <v>6.8431350114416477E-4</v>
      </c>
      <c r="L94" s="187"/>
      <c r="M94" s="177"/>
    </row>
    <row r="95" spans="1:13" ht="15.75" customHeight="1" x14ac:dyDescent="0.25">
      <c r="A95" s="142">
        <v>86</v>
      </c>
      <c r="B95" s="338" t="s">
        <v>666</v>
      </c>
      <c r="C95" s="339">
        <v>8</v>
      </c>
      <c r="D95" s="339" t="s">
        <v>611</v>
      </c>
      <c r="E95" s="339" t="s">
        <v>343</v>
      </c>
      <c r="F95" s="340" t="s">
        <v>344</v>
      </c>
      <c r="G95" s="324">
        <v>0.25755800000000001</v>
      </c>
      <c r="H95" s="341">
        <v>1</v>
      </c>
      <c r="I95" s="348">
        <v>8</v>
      </c>
      <c r="J95" s="342">
        <f t="shared" si="5"/>
        <v>2.2883295194508009E-3</v>
      </c>
      <c r="K95" s="343">
        <f t="shared" si="6"/>
        <v>5.8937757437070939E-4</v>
      </c>
      <c r="L95" s="297">
        <f>AVERAGE(G95:G107)</f>
        <v>0.30783500000000008</v>
      </c>
      <c r="M95" s="177"/>
    </row>
    <row r="96" spans="1:13" ht="16.5" customHeight="1" x14ac:dyDescent="0.25">
      <c r="A96" s="142">
        <v>87</v>
      </c>
      <c r="B96" s="147" t="s">
        <v>612</v>
      </c>
      <c r="C96" s="136">
        <v>8</v>
      </c>
      <c r="D96" s="136" t="s">
        <v>611</v>
      </c>
      <c r="E96" s="137" t="s">
        <v>343</v>
      </c>
      <c r="F96" s="137" t="s">
        <v>344</v>
      </c>
      <c r="G96" s="307">
        <v>0.45122899999999999</v>
      </c>
      <c r="H96" s="105">
        <v>1</v>
      </c>
      <c r="I96" s="105">
        <v>8</v>
      </c>
      <c r="J96" s="91">
        <f t="shared" si="5"/>
        <v>2.2883295194508009E-3</v>
      </c>
      <c r="K96" s="92">
        <f t="shared" si="6"/>
        <v>1.0325606407322655E-3</v>
      </c>
      <c r="L96" s="187"/>
      <c r="M96" s="177"/>
    </row>
    <row r="97" spans="1:13" ht="15.75" customHeight="1" x14ac:dyDescent="0.25">
      <c r="A97" s="142">
        <v>88</v>
      </c>
      <c r="B97" s="147" t="s">
        <v>492</v>
      </c>
      <c r="C97" s="136">
        <v>8</v>
      </c>
      <c r="D97" s="136" t="s">
        <v>611</v>
      </c>
      <c r="E97" s="136" t="s">
        <v>343</v>
      </c>
      <c r="F97" s="137" t="s">
        <v>344</v>
      </c>
      <c r="G97" s="307">
        <v>0.341779</v>
      </c>
      <c r="H97" s="105">
        <v>11</v>
      </c>
      <c r="I97" s="105" t="s">
        <v>493</v>
      </c>
      <c r="J97" s="91">
        <f t="shared" si="5"/>
        <v>2.5171624713958809E-2</v>
      </c>
      <c r="K97" s="92">
        <f t="shared" si="6"/>
        <v>8.6031327231121269E-3</v>
      </c>
      <c r="L97" s="187"/>
      <c r="M97" s="177"/>
    </row>
    <row r="98" spans="1:13" ht="15.75" customHeight="1" x14ac:dyDescent="0.25">
      <c r="A98" s="142">
        <v>89</v>
      </c>
      <c r="B98" s="147" t="s">
        <v>611</v>
      </c>
      <c r="C98" s="136">
        <v>8</v>
      </c>
      <c r="D98" s="136" t="s">
        <v>611</v>
      </c>
      <c r="E98" s="137" t="s">
        <v>343</v>
      </c>
      <c r="F98" s="137" t="s">
        <v>344</v>
      </c>
      <c r="G98" s="307">
        <v>0.36295099999999997</v>
      </c>
      <c r="H98" s="105">
        <v>34</v>
      </c>
      <c r="I98" s="105" t="s">
        <v>365</v>
      </c>
      <c r="J98" s="91">
        <f t="shared" si="5"/>
        <v>7.780320366132723E-2</v>
      </c>
      <c r="K98" s="92">
        <f t="shared" si="6"/>
        <v>2.8238750572082378E-2</v>
      </c>
      <c r="L98" s="187"/>
      <c r="M98" s="177"/>
    </row>
    <row r="99" spans="1:13" ht="24" customHeight="1" x14ac:dyDescent="0.25">
      <c r="A99" s="142">
        <v>90</v>
      </c>
      <c r="B99" s="147" t="s">
        <v>610</v>
      </c>
      <c r="C99" s="136">
        <v>8</v>
      </c>
      <c r="D99" s="136" t="s">
        <v>611</v>
      </c>
      <c r="E99" s="136" t="s">
        <v>460</v>
      </c>
      <c r="F99" s="137" t="s">
        <v>344</v>
      </c>
      <c r="G99" s="307">
        <v>0.244893</v>
      </c>
      <c r="H99" s="105">
        <v>2</v>
      </c>
      <c r="I99" s="105">
        <v>8</v>
      </c>
      <c r="J99" s="91">
        <f t="shared" si="5"/>
        <v>4.5766590389016018E-3</v>
      </c>
      <c r="K99" s="92">
        <f t="shared" si="6"/>
        <v>1.12079176201373E-3</v>
      </c>
      <c r="L99" s="187"/>
      <c r="M99" s="177"/>
    </row>
    <row r="100" spans="1:13" ht="15.75" customHeight="1" x14ac:dyDescent="0.25">
      <c r="A100" s="142">
        <v>91</v>
      </c>
      <c r="B100" s="164" t="s">
        <v>847</v>
      </c>
      <c r="C100" s="117">
        <v>8</v>
      </c>
      <c r="D100" s="117" t="s">
        <v>611</v>
      </c>
      <c r="E100" s="118" t="s">
        <v>848</v>
      </c>
      <c r="F100" s="118" t="s">
        <v>344</v>
      </c>
      <c r="G100" s="307">
        <v>0.20836099999999999</v>
      </c>
      <c r="H100" s="105">
        <v>1</v>
      </c>
      <c r="I100" s="105">
        <v>8</v>
      </c>
      <c r="J100" s="91">
        <f t="shared" si="5"/>
        <v>2.2883295194508009E-3</v>
      </c>
      <c r="K100" s="92">
        <f t="shared" si="6"/>
        <v>4.7679862700228832E-4</v>
      </c>
      <c r="L100" s="187"/>
      <c r="M100" s="177"/>
    </row>
    <row r="101" spans="1:13" ht="16.5" customHeight="1" x14ac:dyDescent="0.25">
      <c r="A101" s="142">
        <v>92</v>
      </c>
      <c r="B101" s="147" t="s">
        <v>601</v>
      </c>
      <c r="C101" s="136">
        <v>8</v>
      </c>
      <c r="D101" s="136" t="s">
        <v>611</v>
      </c>
      <c r="E101" s="137" t="s">
        <v>408</v>
      </c>
      <c r="F101" s="137" t="s">
        <v>344</v>
      </c>
      <c r="G101" s="307">
        <v>0.28346100000000002</v>
      </c>
      <c r="H101" s="105">
        <v>1</v>
      </c>
      <c r="I101" s="105">
        <v>8</v>
      </c>
      <c r="J101" s="91">
        <f t="shared" si="5"/>
        <v>2.2883295194508009E-3</v>
      </c>
      <c r="K101" s="92">
        <f t="shared" si="6"/>
        <v>6.4865217391304358E-4</v>
      </c>
      <c r="L101" s="187"/>
      <c r="M101" s="177"/>
    </row>
    <row r="102" spans="1:13" ht="16.5" customHeight="1" x14ac:dyDescent="0.25">
      <c r="A102" s="142">
        <v>93</v>
      </c>
      <c r="B102" s="147" t="s">
        <v>641</v>
      </c>
      <c r="C102" s="136">
        <v>8</v>
      </c>
      <c r="D102" s="136" t="s">
        <v>611</v>
      </c>
      <c r="E102" s="137" t="s">
        <v>412</v>
      </c>
      <c r="F102" s="137" t="s">
        <v>344</v>
      </c>
      <c r="G102" s="307">
        <v>0.22756299999999999</v>
      </c>
      <c r="H102" s="105">
        <v>2</v>
      </c>
      <c r="I102" s="105">
        <v>8</v>
      </c>
      <c r="J102" s="91">
        <f t="shared" si="5"/>
        <v>4.5766590389016018E-3</v>
      </c>
      <c r="K102" s="92">
        <f t="shared" si="6"/>
        <v>1.0414782608695651E-3</v>
      </c>
      <c r="L102" s="187"/>
      <c r="M102" s="177"/>
    </row>
    <row r="103" spans="1:13" ht="17.25" customHeight="1" x14ac:dyDescent="0.25">
      <c r="A103" s="142">
        <v>94</v>
      </c>
      <c r="B103" s="147" t="s">
        <v>686</v>
      </c>
      <c r="C103" s="136">
        <v>8</v>
      </c>
      <c r="D103" s="136" t="s">
        <v>611</v>
      </c>
      <c r="E103" s="137" t="s">
        <v>470</v>
      </c>
      <c r="F103" s="137" t="s">
        <v>344</v>
      </c>
      <c r="G103" s="307">
        <v>0.367282</v>
      </c>
      <c r="H103" s="105">
        <v>1</v>
      </c>
      <c r="I103" s="105">
        <v>8</v>
      </c>
      <c r="J103" s="91">
        <f t="shared" si="5"/>
        <v>2.2883295194508009E-3</v>
      </c>
      <c r="K103" s="92">
        <f t="shared" si="6"/>
        <v>8.404622425629291E-4</v>
      </c>
      <c r="L103" s="187"/>
      <c r="M103" s="177"/>
    </row>
    <row r="104" spans="1:13" ht="17.25" customHeight="1" x14ac:dyDescent="0.25">
      <c r="A104" s="142">
        <v>95</v>
      </c>
      <c r="B104" s="147" t="s">
        <v>492</v>
      </c>
      <c r="C104" s="136">
        <v>8</v>
      </c>
      <c r="D104" s="136" t="s">
        <v>611</v>
      </c>
      <c r="E104" s="137" t="s">
        <v>470</v>
      </c>
      <c r="F104" s="137" t="s">
        <v>344</v>
      </c>
      <c r="G104" s="307">
        <v>0.32780799999999999</v>
      </c>
      <c r="H104" s="105">
        <v>1</v>
      </c>
      <c r="I104" s="105">
        <v>8</v>
      </c>
      <c r="J104" s="91">
        <f t="shared" si="5"/>
        <v>2.2883295194508009E-3</v>
      </c>
      <c r="K104" s="92">
        <f t="shared" si="6"/>
        <v>7.5013272311212815E-4</v>
      </c>
      <c r="L104" s="187"/>
      <c r="M104" s="177"/>
    </row>
    <row r="105" spans="1:13" ht="17.25" customHeight="1" x14ac:dyDescent="0.25">
      <c r="A105" s="142">
        <v>96</v>
      </c>
      <c r="B105" s="147" t="s">
        <v>599</v>
      </c>
      <c r="C105" s="136">
        <v>8</v>
      </c>
      <c r="D105" s="136" t="s">
        <v>611</v>
      </c>
      <c r="E105" s="137" t="s">
        <v>494</v>
      </c>
      <c r="F105" s="137" t="s">
        <v>344</v>
      </c>
      <c r="G105" s="307">
        <v>0.21591399999999999</v>
      </c>
      <c r="H105" s="105">
        <v>1</v>
      </c>
      <c r="I105" s="105">
        <v>8</v>
      </c>
      <c r="J105" s="91">
        <f t="shared" si="5"/>
        <v>2.2883295194508009E-3</v>
      </c>
      <c r="K105" s="92">
        <f t="shared" si="6"/>
        <v>4.9408237986270018E-4</v>
      </c>
      <c r="L105" s="187"/>
      <c r="M105" s="177"/>
    </row>
    <row r="106" spans="1:13" ht="16.5" customHeight="1" x14ac:dyDescent="0.25">
      <c r="A106" s="142">
        <v>97</v>
      </c>
      <c r="B106" s="147" t="s">
        <v>581</v>
      </c>
      <c r="C106" s="136">
        <v>8</v>
      </c>
      <c r="D106" s="136" t="s">
        <v>611</v>
      </c>
      <c r="E106" s="136" t="s">
        <v>409</v>
      </c>
      <c r="F106" s="137" t="s">
        <v>344</v>
      </c>
      <c r="G106" s="307">
        <v>0.41362399999999999</v>
      </c>
      <c r="H106" s="105">
        <v>1</v>
      </c>
      <c r="I106" s="106">
        <v>8</v>
      </c>
      <c r="J106" s="91">
        <f t="shared" ref="J106:J137" si="7">H106/$H$166</f>
        <v>2.2883295194508009E-3</v>
      </c>
      <c r="K106" s="92">
        <f t="shared" si="6"/>
        <v>9.4650800915331806E-4</v>
      </c>
      <c r="L106" s="187"/>
      <c r="M106" s="177"/>
    </row>
    <row r="107" spans="1:13" ht="15.75" customHeight="1" thickBot="1" x14ac:dyDescent="0.3">
      <c r="A107" s="142">
        <v>98</v>
      </c>
      <c r="B107" s="150" t="s">
        <v>315</v>
      </c>
      <c r="C107" s="126">
        <v>8</v>
      </c>
      <c r="D107" s="126" t="s">
        <v>611</v>
      </c>
      <c r="E107" s="127" t="s">
        <v>513</v>
      </c>
      <c r="F107" s="127" t="s">
        <v>344</v>
      </c>
      <c r="G107" s="308">
        <v>0.29943200000000003</v>
      </c>
      <c r="H107" s="128">
        <v>1</v>
      </c>
      <c r="I107" s="128">
        <v>8</v>
      </c>
      <c r="J107" s="138">
        <f t="shared" si="7"/>
        <v>2.2883295194508009E-3</v>
      </c>
      <c r="K107" s="139">
        <f t="shared" si="6"/>
        <v>6.8519908466819232E-4</v>
      </c>
      <c r="L107" s="188"/>
      <c r="M107" s="177"/>
    </row>
    <row r="108" spans="1:13" ht="15.75" customHeight="1" x14ac:dyDescent="0.25">
      <c r="A108" s="142">
        <v>99</v>
      </c>
      <c r="B108" s="147" t="s">
        <v>384</v>
      </c>
      <c r="C108" s="136">
        <v>16</v>
      </c>
      <c r="D108" s="136" t="s">
        <v>324</v>
      </c>
      <c r="E108" s="136" t="s">
        <v>383</v>
      </c>
      <c r="F108" s="137" t="s">
        <v>344</v>
      </c>
      <c r="G108" s="307">
        <v>0.51891500000000002</v>
      </c>
      <c r="H108" s="105">
        <v>1</v>
      </c>
      <c r="I108" s="136">
        <v>16</v>
      </c>
      <c r="J108" s="91">
        <f t="shared" si="7"/>
        <v>2.2883295194508009E-3</v>
      </c>
      <c r="K108" s="92">
        <f t="shared" ref="K108:K150" si="8">G108*J108</f>
        <v>1.1874485125858124E-3</v>
      </c>
      <c r="L108" s="297">
        <f>AVERAGE(G108:G114)</f>
        <v>0.44736399999999998</v>
      </c>
      <c r="M108" s="177"/>
    </row>
    <row r="109" spans="1:13" ht="15.75" customHeight="1" x14ac:dyDescent="0.25">
      <c r="A109" s="142">
        <v>100</v>
      </c>
      <c r="B109" s="147" t="s">
        <v>324</v>
      </c>
      <c r="C109" s="136">
        <v>16</v>
      </c>
      <c r="D109" s="136" t="s">
        <v>324</v>
      </c>
      <c r="E109" s="137" t="s">
        <v>383</v>
      </c>
      <c r="F109" s="137" t="s">
        <v>344</v>
      </c>
      <c r="G109" s="307">
        <v>0.9092610000000001</v>
      </c>
      <c r="H109" s="105">
        <v>2</v>
      </c>
      <c r="I109" s="136">
        <v>16</v>
      </c>
      <c r="J109" s="91">
        <f t="shared" si="7"/>
        <v>4.5766590389016018E-3</v>
      </c>
      <c r="K109" s="92">
        <f t="shared" si="8"/>
        <v>4.1613775743707098E-3</v>
      </c>
      <c r="L109" s="187"/>
      <c r="M109" s="177"/>
    </row>
    <row r="110" spans="1:13" ht="15.75" customHeight="1" x14ac:dyDescent="0.25">
      <c r="A110" s="142">
        <v>101</v>
      </c>
      <c r="B110" s="147" t="s">
        <v>737</v>
      </c>
      <c r="C110" s="136">
        <v>16</v>
      </c>
      <c r="D110" s="136" t="s">
        <v>324</v>
      </c>
      <c r="E110" s="137" t="s">
        <v>402</v>
      </c>
      <c r="F110" s="137" t="s">
        <v>344</v>
      </c>
      <c r="G110" s="307">
        <v>0.29067699999999996</v>
      </c>
      <c r="H110" s="105">
        <v>1</v>
      </c>
      <c r="I110" s="136">
        <v>16</v>
      </c>
      <c r="J110" s="91">
        <f t="shared" si="7"/>
        <v>2.2883295194508009E-3</v>
      </c>
      <c r="K110" s="92">
        <f t="shared" si="8"/>
        <v>6.6516475972540042E-4</v>
      </c>
      <c r="L110" s="187"/>
      <c r="M110" s="177"/>
    </row>
    <row r="111" spans="1:13" ht="15.75" customHeight="1" x14ac:dyDescent="0.25">
      <c r="A111" s="142">
        <v>102</v>
      </c>
      <c r="B111" s="147" t="s">
        <v>570</v>
      </c>
      <c r="C111" s="136">
        <v>16</v>
      </c>
      <c r="D111" s="136" t="s">
        <v>324</v>
      </c>
      <c r="E111" s="137" t="s">
        <v>402</v>
      </c>
      <c r="F111" s="137" t="s">
        <v>344</v>
      </c>
      <c r="G111" s="307">
        <v>0.43420200000000003</v>
      </c>
      <c r="H111" s="105">
        <v>1</v>
      </c>
      <c r="I111" s="136">
        <v>16</v>
      </c>
      <c r="J111" s="91">
        <f t="shared" si="7"/>
        <v>2.2883295194508009E-3</v>
      </c>
      <c r="K111" s="92">
        <f t="shared" si="8"/>
        <v>9.9359725400457663E-4</v>
      </c>
      <c r="L111" s="187"/>
      <c r="M111" s="177"/>
    </row>
    <row r="112" spans="1:13" ht="15.75" customHeight="1" x14ac:dyDescent="0.25">
      <c r="A112" s="142">
        <v>103</v>
      </c>
      <c r="B112" s="147" t="s">
        <v>381</v>
      </c>
      <c r="C112" s="136">
        <v>16</v>
      </c>
      <c r="D112" s="136" t="s">
        <v>324</v>
      </c>
      <c r="E112" s="136" t="s">
        <v>382</v>
      </c>
      <c r="F112" s="137" t="s">
        <v>344</v>
      </c>
      <c r="G112" s="307">
        <v>0.28667100000000001</v>
      </c>
      <c r="H112" s="105">
        <v>1</v>
      </c>
      <c r="I112" s="136">
        <v>16</v>
      </c>
      <c r="J112" s="91">
        <f t="shared" si="7"/>
        <v>2.2883295194508009E-3</v>
      </c>
      <c r="K112" s="92">
        <f t="shared" si="8"/>
        <v>6.5599771167048054E-4</v>
      </c>
      <c r="L112" s="187"/>
      <c r="M112" s="177"/>
    </row>
    <row r="113" spans="1:13" ht="15.95" customHeight="1" x14ac:dyDescent="0.25">
      <c r="A113" s="142">
        <v>104</v>
      </c>
      <c r="B113" s="147" t="s">
        <v>941</v>
      </c>
      <c r="C113" s="136">
        <v>16</v>
      </c>
      <c r="D113" s="136" t="s">
        <v>324</v>
      </c>
      <c r="E113" s="137" t="s">
        <v>544</v>
      </c>
      <c r="F113" s="137" t="s">
        <v>344</v>
      </c>
      <c r="G113" s="307">
        <v>0.27387099999999998</v>
      </c>
      <c r="H113" s="105">
        <v>1</v>
      </c>
      <c r="I113" s="136">
        <v>16</v>
      </c>
      <c r="J113" s="91">
        <f t="shared" si="7"/>
        <v>2.2883295194508009E-3</v>
      </c>
      <c r="K113" s="92">
        <f t="shared" si="8"/>
        <v>6.2670709382151024E-4</v>
      </c>
      <c r="L113" s="187"/>
      <c r="M113" s="177"/>
    </row>
    <row r="114" spans="1:13" ht="15.95" customHeight="1" thickBot="1" x14ac:dyDescent="0.3">
      <c r="A114" s="142">
        <v>105</v>
      </c>
      <c r="B114" s="150" t="s">
        <v>521</v>
      </c>
      <c r="C114" s="126">
        <v>16</v>
      </c>
      <c r="D114" s="126" t="s">
        <v>324</v>
      </c>
      <c r="E114" s="127" t="s">
        <v>522</v>
      </c>
      <c r="F114" s="127" t="s">
        <v>344</v>
      </c>
      <c r="G114" s="308">
        <v>0.41795099999999996</v>
      </c>
      <c r="H114" s="128">
        <v>1</v>
      </c>
      <c r="I114" s="126">
        <v>16</v>
      </c>
      <c r="J114" s="138">
        <f t="shared" si="7"/>
        <v>2.2883295194508009E-3</v>
      </c>
      <c r="K114" s="139">
        <f t="shared" si="8"/>
        <v>9.5640961098398159E-4</v>
      </c>
      <c r="L114" s="188"/>
      <c r="M114" s="177"/>
    </row>
    <row r="115" spans="1:13" ht="16.5" customHeight="1" x14ac:dyDescent="0.25">
      <c r="A115" s="142">
        <v>106</v>
      </c>
      <c r="B115" s="147" t="s">
        <v>492</v>
      </c>
      <c r="C115" s="136">
        <v>9</v>
      </c>
      <c r="D115" s="136" t="s">
        <v>599</v>
      </c>
      <c r="E115" s="136" t="s">
        <v>389</v>
      </c>
      <c r="F115" s="137" t="s">
        <v>344</v>
      </c>
      <c r="G115" s="307">
        <v>0.32599899999999998</v>
      </c>
      <c r="H115" s="105">
        <v>1</v>
      </c>
      <c r="I115" s="105">
        <v>9</v>
      </c>
      <c r="J115" s="91">
        <f t="shared" si="7"/>
        <v>2.2883295194508009E-3</v>
      </c>
      <c r="K115" s="92">
        <f t="shared" si="8"/>
        <v>7.4599313501144161E-4</v>
      </c>
      <c r="L115" s="297">
        <f>AVERAGE(G115:G124)</f>
        <v>0.38562719999999995</v>
      </c>
      <c r="M115" s="177"/>
    </row>
    <row r="116" spans="1:13" ht="17.25" customHeight="1" x14ac:dyDescent="0.25">
      <c r="A116" s="142">
        <v>107</v>
      </c>
      <c r="B116" s="147" t="s">
        <v>562</v>
      </c>
      <c r="C116" s="136">
        <v>9</v>
      </c>
      <c r="D116" s="136" t="s">
        <v>599</v>
      </c>
      <c r="E116" s="137" t="s">
        <v>465</v>
      </c>
      <c r="F116" s="137" t="s">
        <v>344</v>
      </c>
      <c r="G116" s="307">
        <v>0.37262799999999996</v>
      </c>
      <c r="H116" s="105">
        <v>1</v>
      </c>
      <c r="I116" s="136">
        <v>9</v>
      </c>
      <c r="J116" s="91">
        <f t="shared" si="7"/>
        <v>2.2883295194508009E-3</v>
      </c>
      <c r="K116" s="92">
        <f t="shared" si="8"/>
        <v>8.5269565217391296E-4</v>
      </c>
      <c r="L116" s="187"/>
      <c r="M116" s="177"/>
    </row>
    <row r="117" spans="1:13" ht="17.25" customHeight="1" x14ac:dyDescent="0.25">
      <c r="A117" s="142">
        <v>108</v>
      </c>
      <c r="B117" s="147" t="s">
        <v>660</v>
      </c>
      <c r="C117" s="136">
        <v>9</v>
      </c>
      <c r="D117" s="136" t="s">
        <v>599</v>
      </c>
      <c r="E117" s="137" t="s">
        <v>411</v>
      </c>
      <c r="F117" s="137" t="s">
        <v>344</v>
      </c>
      <c r="G117" s="307">
        <v>0.338924</v>
      </c>
      <c r="H117" s="105">
        <v>1</v>
      </c>
      <c r="I117" s="136">
        <v>9</v>
      </c>
      <c r="J117" s="91">
        <f t="shared" si="7"/>
        <v>2.2883295194508009E-3</v>
      </c>
      <c r="K117" s="92">
        <f t="shared" si="8"/>
        <v>7.7556979405034321E-4</v>
      </c>
      <c r="L117" s="187"/>
      <c r="M117" s="177"/>
    </row>
    <row r="118" spans="1:13" ht="15.75" customHeight="1" x14ac:dyDescent="0.25">
      <c r="A118" s="142">
        <v>109</v>
      </c>
      <c r="B118" s="147" t="s">
        <v>717</v>
      </c>
      <c r="C118" s="136">
        <v>9</v>
      </c>
      <c r="D118" s="136" t="s">
        <v>599</v>
      </c>
      <c r="E118" s="137" t="s">
        <v>465</v>
      </c>
      <c r="F118" s="137" t="s">
        <v>344</v>
      </c>
      <c r="G118" s="307">
        <v>0.33393800000000001</v>
      </c>
      <c r="H118" s="105">
        <v>1</v>
      </c>
      <c r="I118" s="136">
        <v>9</v>
      </c>
      <c r="J118" s="91">
        <f t="shared" si="7"/>
        <v>2.2883295194508009E-3</v>
      </c>
      <c r="K118" s="92">
        <f t="shared" si="8"/>
        <v>7.6416018306636161E-4</v>
      </c>
      <c r="L118" s="187"/>
      <c r="M118" s="177"/>
    </row>
    <row r="119" spans="1:13" ht="15" customHeight="1" x14ac:dyDescent="0.25">
      <c r="A119" s="142">
        <v>110</v>
      </c>
      <c r="B119" s="147" t="s">
        <v>514</v>
      </c>
      <c r="C119" s="136">
        <v>9</v>
      </c>
      <c r="D119" s="136" t="s">
        <v>599</v>
      </c>
      <c r="E119" s="136" t="s">
        <v>515</v>
      </c>
      <c r="F119" s="137" t="s">
        <v>344</v>
      </c>
      <c r="G119" s="307">
        <v>0.40274299999999996</v>
      </c>
      <c r="H119" s="105">
        <v>1</v>
      </c>
      <c r="I119" s="105">
        <v>9</v>
      </c>
      <c r="J119" s="91">
        <f t="shared" si="7"/>
        <v>2.2883295194508009E-3</v>
      </c>
      <c r="K119" s="92">
        <f t="shared" si="8"/>
        <v>9.2160869565217386E-4</v>
      </c>
      <c r="L119" s="187"/>
      <c r="M119" s="177"/>
    </row>
    <row r="120" spans="1:13" ht="15" customHeight="1" x14ac:dyDescent="0.25">
      <c r="A120" s="142">
        <v>111</v>
      </c>
      <c r="B120" s="147" t="s">
        <v>568</v>
      </c>
      <c r="C120" s="136">
        <v>9</v>
      </c>
      <c r="D120" s="136" t="s">
        <v>599</v>
      </c>
      <c r="E120" s="136" t="s">
        <v>397</v>
      </c>
      <c r="F120" s="137" t="s">
        <v>344</v>
      </c>
      <c r="G120" s="307">
        <v>0.47867700000000002</v>
      </c>
      <c r="H120" s="105">
        <v>1</v>
      </c>
      <c r="I120" s="105">
        <v>9</v>
      </c>
      <c r="J120" s="91">
        <f t="shared" si="7"/>
        <v>2.2883295194508009E-3</v>
      </c>
      <c r="K120" s="92">
        <f t="shared" si="8"/>
        <v>1.0953707093821511E-3</v>
      </c>
      <c r="L120" s="187"/>
      <c r="M120" s="177"/>
    </row>
    <row r="121" spans="1:13" ht="15" customHeight="1" x14ac:dyDescent="0.25">
      <c r="A121" s="142">
        <v>112</v>
      </c>
      <c r="B121" s="147" t="s">
        <v>464</v>
      </c>
      <c r="C121" s="136">
        <v>9</v>
      </c>
      <c r="D121" s="136" t="s">
        <v>599</v>
      </c>
      <c r="E121" s="137" t="s">
        <v>466</v>
      </c>
      <c r="F121" s="137" t="s">
        <v>344</v>
      </c>
      <c r="G121" s="307">
        <v>0.59562099999999996</v>
      </c>
      <c r="H121" s="105">
        <v>1</v>
      </c>
      <c r="I121" s="136">
        <v>9</v>
      </c>
      <c r="J121" s="91">
        <f t="shared" si="7"/>
        <v>2.2883295194508009E-3</v>
      </c>
      <c r="K121" s="92">
        <f t="shared" si="8"/>
        <v>1.3629771167048054E-3</v>
      </c>
      <c r="L121" s="187"/>
      <c r="M121" s="177"/>
    </row>
    <row r="122" spans="1:13" ht="15" customHeight="1" x14ac:dyDescent="0.25">
      <c r="A122" s="142">
        <v>113</v>
      </c>
      <c r="B122" s="147" t="s">
        <v>563</v>
      </c>
      <c r="C122" s="136">
        <v>9</v>
      </c>
      <c r="D122" s="136" t="s">
        <v>599</v>
      </c>
      <c r="E122" s="136" t="s">
        <v>385</v>
      </c>
      <c r="F122" s="137" t="s">
        <v>344</v>
      </c>
      <c r="G122" s="307">
        <v>0.43093300000000001</v>
      </c>
      <c r="H122" s="105">
        <v>7</v>
      </c>
      <c r="I122" s="105" t="s">
        <v>386</v>
      </c>
      <c r="J122" s="91">
        <f t="shared" si="7"/>
        <v>1.6018306636155607E-2</v>
      </c>
      <c r="K122" s="92">
        <f t="shared" si="8"/>
        <v>6.9028169336384443E-3</v>
      </c>
      <c r="L122" s="187"/>
      <c r="M122" s="177"/>
    </row>
    <row r="123" spans="1:13" ht="15" customHeight="1" x14ac:dyDescent="0.25">
      <c r="A123" s="142">
        <v>114</v>
      </c>
      <c r="B123" s="147" t="s">
        <v>592</v>
      </c>
      <c r="C123" s="136">
        <v>9</v>
      </c>
      <c r="D123" s="136" t="s">
        <v>599</v>
      </c>
      <c r="E123" s="136" t="s">
        <v>388</v>
      </c>
      <c r="F123" s="137" t="s">
        <v>344</v>
      </c>
      <c r="G123" s="307">
        <v>0.26968800000000004</v>
      </c>
      <c r="H123" s="105">
        <v>2</v>
      </c>
      <c r="I123" s="106">
        <v>9</v>
      </c>
      <c r="J123" s="91">
        <f t="shared" si="7"/>
        <v>4.5766590389016018E-3</v>
      </c>
      <c r="K123" s="92">
        <f t="shared" si="8"/>
        <v>1.2342700228832953E-3</v>
      </c>
      <c r="L123" s="187"/>
      <c r="M123" s="177"/>
    </row>
    <row r="124" spans="1:13" ht="15" customHeight="1" thickBot="1" x14ac:dyDescent="0.3">
      <c r="A124" s="142">
        <v>115</v>
      </c>
      <c r="B124" s="170" t="s">
        <v>564</v>
      </c>
      <c r="C124" s="171">
        <v>9</v>
      </c>
      <c r="D124" s="171" t="s">
        <v>599</v>
      </c>
      <c r="E124" s="171" t="s">
        <v>387</v>
      </c>
      <c r="F124" s="172" t="s">
        <v>344</v>
      </c>
      <c r="G124" s="337">
        <v>0.30712099999999998</v>
      </c>
      <c r="H124" s="173">
        <v>2</v>
      </c>
      <c r="I124" s="173">
        <v>9</v>
      </c>
      <c r="J124" s="144">
        <f t="shared" si="7"/>
        <v>4.5766590389016018E-3</v>
      </c>
      <c r="K124" s="174">
        <f t="shared" si="8"/>
        <v>1.4055881006864988E-3</v>
      </c>
      <c r="L124" s="187"/>
      <c r="M124" s="177"/>
    </row>
    <row r="125" spans="1:13" ht="15" customHeight="1" x14ac:dyDescent="0.25">
      <c r="A125" s="142">
        <v>116</v>
      </c>
      <c r="B125" s="338" t="s">
        <v>390</v>
      </c>
      <c r="C125" s="339">
        <v>14</v>
      </c>
      <c r="D125" s="339" t="s">
        <v>744</v>
      </c>
      <c r="E125" s="340" t="s">
        <v>391</v>
      </c>
      <c r="F125" s="340" t="s">
        <v>344</v>
      </c>
      <c r="G125" s="324">
        <v>0.26239200000000001</v>
      </c>
      <c r="H125" s="341">
        <v>1</v>
      </c>
      <c r="I125" s="341">
        <v>14</v>
      </c>
      <c r="J125" s="342">
        <f t="shared" si="7"/>
        <v>2.2883295194508009E-3</v>
      </c>
      <c r="K125" s="343">
        <f t="shared" si="8"/>
        <v>6.0043935926773462E-4</v>
      </c>
      <c r="L125" s="297">
        <f>AVERAGE(G125:G128)</f>
        <v>0.28723900000000002</v>
      </c>
      <c r="M125" s="177"/>
    </row>
    <row r="126" spans="1:13" ht="15" customHeight="1" x14ac:dyDescent="0.25">
      <c r="A126" s="142">
        <v>117</v>
      </c>
      <c r="B126" s="147" t="s">
        <v>609</v>
      </c>
      <c r="C126" s="136">
        <v>14</v>
      </c>
      <c r="D126" s="136" t="s">
        <v>744</v>
      </c>
      <c r="E126" s="137" t="s">
        <v>391</v>
      </c>
      <c r="F126" s="137" t="s">
        <v>344</v>
      </c>
      <c r="G126" s="307">
        <v>0.33200000000000002</v>
      </c>
      <c r="H126" s="105">
        <v>1</v>
      </c>
      <c r="I126" s="105">
        <v>14</v>
      </c>
      <c r="J126" s="91">
        <f t="shared" si="7"/>
        <v>2.2883295194508009E-3</v>
      </c>
      <c r="K126" s="92">
        <f t="shared" si="8"/>
        <v>7.5972540045766599E-4</v>
      </c>
      <c r="L126" s="187"/>
      <c r="M126" s="177"/>
    </row>
    <row r="127" spans="1:13" ht="15" customHeight="1" x14ac:dyDescent="0.25">
      <c r="A127" s="142">
        <v>118</v>
      </c>
      <c r="B127" s="147" t="s">
        <v>584</v>
      </c>
      <c r="C127" s="136">
        <v>14</v>
      </c>
      <c r="D127" s="136" t="s">
        <v>744</v>
      </c>
      <c r="E127" s="137" t="s">
        <v>391</v>
      </c>
      <c r="F127" s="137" t="s">
        <v>344</v>
      </c>
      <c r="G127" s="307">
        <v>0.24437699999999998</v>
      </c>
      <c r="H127" s="105">
        <v>1</v>
      </c>
      <c r="I127" s="136">
        <v>14</v>
      </c>
      <c r="J127" s="91">
        <f t="shared" si="7"/>
        <v>2.2883295194508009E-3</v>
      </c>
      <c r="K127" s="92">
        <f t="shared" si="8"/>
        <v>5.5921510297482838E-4</v>
      </c>
      <c r="L127" s="187"/>
      <c r="M127" s="177"/>
    </row>
    <row r="128" spans="1:13" ht="15" customHeight="1" thickBot="1" x14ac:dyDescent="0.3">
      <c r="A128" s="142">
        <v>119</v>
      </c>
      <c r="B128" s="150" t="s">
        <v>548</v>
      </c>
      <c r="C128" s="126">
        <v>14</v>
      </c>
      <c r="D128" s="126" t="s">
        <v>744</v>
      </c>
      <c r="E128" s="127" t="s">
        <v>391</v>
      </c>
      <c r="F128" s="127" t="s">
        <v>344</v>
      </c>
      <c r="G128" s="308">
        <v>0.31018699999999999</v>
      </c>
      <c r="H128" s="128">
        <v>1</v>
      </c>
      <c r="I128" s="128">
        <v>14</v>
      </c>
      <c r="J128" s="138">
        <f t="shared" si="7"/>
        <v>2.2883295194508009E-3</v>
      </c>
      <c r="K128" s="139">
        <f t="shared" si="8"/>
        <v>7.0981006864988554E-4</v>
      </c>
      <c r="L128" s="188"/>
      <c r="M128" s="177"/>
    </row>
    <row r="129" spans="1:13" ht="15" customHeight="1" x14ac:dyDescent="0.25">
      <c r="A129" s="142">
        <v>120</v>
      </c>
      <c r="B129" s="157" t="s">
        <v>682</v>
      </c>
      <c r="C129" s="155">
        <v>10</v>
      </c>
      <c r="D129" s="155" t="s">
        <v>745</v>
      </c>
      <c r="E129" s="154" t="s">
        <v>400</v>
      </c>
      <c r="F129" s="154" t="s">
        <v>344</v>
      </c>
      <c r="G129" s="324">
        <v>0.32076900000000003</v>
      </c>
      <c r="H129" s="143">
        <v>1</v>
      </c>
      <c r="I129" s="155">
        <v>10</v>
      </c>
      <c r="J129" s="119">
        <f t="shared" si="7"/>
        <v>2.2883295194508009E-3</v>
      </c>
      <c r="K129" s="120">
        <f t="shared" si="8"/>
        <v>7.3402517162471403E-4</v>
      </c>
      <c r="L129" s="297">
        <f>AVERAGE(G129:G151)</f>
        <v>0.36119739130434775</v>
      </c>
      <c r="M129" s="177"/>
    </row>
    <row r="130" spans="1:13" ht="15" customHeight="1" x14ac:dyDescent="0.25">
      <c r="A130" s="142">
        <v>121</v>
      </c>
      <c r="B130" s="147" t="s">
        <v>573</v>
      </c>
      <c r="C130" s="136">
        <v>10</v>
      </c>
      <c r="D130" s="136" t="s">
        <v>745</v>
      </c>
      <c r="E130" s="137" t="s">
        <v>400</v>
      </c>
      <c r="F130" s="137" t="s">
        <v>344</v>
      </c>
      <c r="G130" s="307">
        <v>0.25781100000000001</v>
      </c>
      <c r="H130" s="105">
        <v>1</v>
      </c>
      <c r="I130" s="105">
        <v>10</v>
      </c>
      <c r="J130" s="91">
        <f t="shared" si="7"/>
        <v>2.2883295194508009E-3</v>
      </c>
      <c r="K130" s="92">
        <f t="shared" si="8"/>
        <v>5.8995652173913051E-4</v>
      </c>
      <c r="L130" s="187"/>
      <c r="M130" s="177"/>
    </row>
    <row r="131" spans="1:13" ht="15" customHeight="1" x14ac:dyDescent="0.25">
      <c r="A131" s="142">
        <v>122</v>
      </c>
      <c r="B131" s="147" t="s">
        <v>663</v>
      </c>
      <c r="C131" s="136">
        <v>10</v>
      </c>
      <c r="D131" s="136" t="s">
        <v>745</v>
      </c>
      <c r="E131" s="137" t="s">
        <v>410</v>
      </c>
      <c r="F131" s="137" t="s">
        <v>344</v>
      </c>
      <c r="G131" s="307">
        <v>0.26095699999999999</v>
      </c>
      <c r="H131" s="105">
        <v>1</v>
      </c>
      <c r="I131" s="105">
        <v>10</v>
      </c>
      <c r="J131" s="91">
        <f t="shared" si="7"/>
        <v>2.2883295194508009E-3</v>
      </c>
      <c r="K131" s="92">
        <f t="shared" si="8"/>
        <v>5.9715560640732262E-4</v>
      </c>
      <c r="L131" s="187"/>
      <c r="M131" s="177"/>
    </row>
    <row r="132" spans="1:13" ht="15" customHeight="1" x14ac:dyDescent="0.25">
      <c r="A132" s="142">
        <v>123</v>
      </c>
      <c r="B132" s="147" t="s">
        <v>462</v>
      </c>
      <c r="C132" s="136">
        <v>10</v>
      </c>
      <c r="D132" s="136" t="s">
        <v>745</v>
      </c>
      <c r="E132" s="137" t="s">
        <v>410</v>
      </c>
      <c r="F132" s="137" t="s">
        <v>344</v>
      </c>
      <c r="G132" s="307">
        <v>0.36756800000000001</v>
      </c>
      <c r="H132" s="105">
        <v>1</v>
      </c>
      <c r="I132" s="136">
        <v>10</v>
      </c>
      <c r="J132" s="91">
        <f t="shared" si="7"/>
        <v>2.2883295194508009E-3</v>
      </c>
      <c r="K132" s="92">
        <f t="shared" si="8"/>
        <v>8.4111670480549201E-4</v>
      </c>
      <c r="L132" s="187"/>
      <c r="M132" s="177"/>
    </row>
    <row r="133" spans="1:13" ht="15" customHeight="1" x14ac:dyDescent="0.25">
      <c r="A133" s="142">
        <v>124</v>
      </c>
      <c r="B133" s="147" t="s">
        <v>520</v>
      </c>
      <c r="C133" s="136">
        <v>10</v>
      </c>
      <c r="D133" s="136" t="s">
        <v>745</v>
      </c>
      <c r="E133" s="137" t="s">
        <v>667</v>
      </c>
      <c r="F133" s="137" t="s">
        <v>344</v>
      </c>
      <c r="G133" s="307">
        <v>0.233434</v>
      </c>
      <c r="H133" s="105">
        <v>1</v>
      </c>
      <c r="I133" s="136">
        <v>10</v>
      </c>
      <c r="J133" s="91">
        <f t="shared" si="7"/>
        <v>2.2883295194508009E-3</v>
      </c>
      <c r="K133" s="92">
        <f t="shared" si="8"/>
        <v>5.3417391304347826E-4</v>
      </c>
      <c r="L133" s="187"/>
      <c r="M133" s="177"/>
    </row>
    <row r="134" spans="1:13" ht="15" customHeight="1" x14ac:dyDescent="0.25">
      <c r="A134" s="142">
        <v>125</v>
      </c>
      <c r="B134" s="147" t="s">
        <v>611</v>
      </c>
      <c r="C134" s="136">
        <v>10</v>
      </c>
      <c r="D134" s="136" t="s">
        <v>745</v>
      </c>
      <c r="E134" s="137" t="s">
        <v>345</v>
      </c>
      <c r="F134" s="137" t="s">
        <v>344</v>
      </c>
      <c r="G134" s="307">
        <v>0.35572699999999996</v>
      </c>
      <c r="H134" s="105">
        <v>1</v>
      </c>
      <c r="I134" s="136">
        <v>10</v>
      </c>
      <c r="J134" s="91">
        <f t="shared" si="7"/>
        <v>2.2883295194508009E-3</v>
      </c>
      <c r="K134" s="92">
        <f t="shared" si="8"/>
        <v>8.1402059496567497E-4</v>
      </c>
      <c r="L134" s="187"/>
      <c r="M134" s="177"/>
    </row>
    <row r="135" spans="1:13" ht="15" customHeight="1" x14ac:dyDescent="0.25">
      <c r="A135" s="142">
        <v>126</v>
      </c>
      <c r="B135" s="147" t="s">
        <v>331</v>
      </c>
      <c r="C135" s="136">
        <v>10</v>
      </c>
      <c r="D135" s="136" t="s">
        <v>745</v>
      </c>
      <c r="E135" s="136" t="s">
        <v>345</v>
      </c>
      <c r="F135" s="137" t="s">
        <v>344</v>
      </c>
      <c r="G135" s="307">
        <v>0.32563699999999995</v>
      </c>
      <c r="H135" s="105">
        <v>1</v>
      </c>
      <c r="I135" s="106">
        <v>10</v>
      </c>
      <c r="J135" s="91">
        <f t="shared" si="7"/>
        <v>2.2883295194508009E-3</v>
      </c>
      <c r="K135" s="92">
        <f t="shared" si="8"/>
        <v>7.451647597254003E-4</v>
      </c>
      <c r="L135" s="187"/>
      <c r="M135" s="177"/>
    </row>
    <row r="136" spans="1:13" ht="15" customHeight="1" x14ac:dyDescent="0.25">
      <c r="A136" s="142">
        <v>127</v>
      </c>
      <c r="B136" s="147" t="s">
        <v>495</v>
      </c>
      <c r="C136" s="136">
        <v>10</v>
      </c>
      <c r="D136" s="136" t="s">
        <v>745</v>
      </c>
      <c r="E136" s="136" t="s">
        <v>345</v>
      </c>
      <c r="F136" s="137" t="s">
        <v>344</v>
      </c>
      <c r="G136" s="307">
        <v>0.36835000000000001</v>
      </c>
      <c r="H136" s="105">
        <v>1</v>
      </c>
      <c r="I136" s="106">
        <v>10</v>
      </c>
      <c r="J136" s="91">
        <f t="shared" si="7"/>
        <v>2.2883295194508009E-3</v>
      </c>
      <c r="K136" s="92">
        <f t="shared" si="8"/>
        <v>8.4290617848970255E-4</v>
      </c>
      <c r="L136" s="187"/>
      <c r="M136" s="177"/>
    </row>
    <row r="137" spans="1:13" ht="15" customHeight="1" x14ac:dyDescent="0.25">
      <c r="A137" s="142">
        <v>128</v>
      </c>
      <c r="B137" s="170" t="s">
        <v>579</v>
      </c>
      <c r="C137" s="171">
        <v>10</v>
      </c>
      <c r="D137" s="171" t="s">
        <v>745</v>
      </c>
      <c r="E137" s="172" t="s">
        <v>345</v>
      </c>
      <c r="F137" s="172" t="s">
        <v>344</v>
      </c>
      <c r="G137" s="307">
        <v>0.22660599999999997</v>
      </c>
      <c r="H137" s="173">
        <v>1</v>
      </c>
      <c r="I137" s="171">
        <v>10</v>
      </c>
      <c r="J137" s="144">
        <f t="shared" si="7"/>
        <v>2.2883295194508009E-3</v>
      </c>
      <c r="K137" s="174">
        <f t="shared" si="8"/>
        <v>5.1854919908466812E-4</v>
      </c>
      <c r="L137" s="187"/>
      <c r="M137" s="177"/>
    </row>
    <row r="138" spans="1:13" ht="15" customHeight="1" x14ac:dyDescent="0.25">
      <c r="A138" s="142">
        <v>129</v>
      </c>
      <c r="B138" s="147" t="s">
        <v>618</v>
      </c>
      <c r="C138" s="136">
        <v>10</v>
      </c>
      <c r="D138" s="136" t="s">
        <v>745</v>
      </c>
      <c r="E138" s="137" t="s">
        <v>346</v>
      </c>
      <c r="F138" s="137" t="s">
        <v>344</v>
      </c>
      <c r="G138" s="307">
        <v>0.32325400000000004</v>
      </c>
      <c r="H138" s="105">
        <v>1</v>
      </c>
      <c r="I138" s="105">
        <v>10</v>
      </c>
      <c r="J138" s="91">
        <f t="shared" ref="J138:J162" si="9">H138/$H$166</f>
        <v>2.2883295194508009E-3</v>
      </c>
      <c r="K138" s="92">
        <f t="shared" si="8"/>
        <v>7.3971167048054933E-4</v>
      </c>
      <c r="L138" s="187"/>
      <c r="M138" s="177"/>
    </row>
    <row r="139" spans="1:13" ht="15" customHeight="1" x14ac:dyDescent="0.25">
      <c r="A139" s="142">
        <v>130</v>
      </c>
      <c r="B139" s="147" t="s">
        <v>577</v>
      </c>
      <c r="C139" s="136">
        <v>10</v>
      </c>
      <c r="D139" s="136" t="s">
        <v>745</v>
      </c>
      <c r="E139" s="136" t="s">
        <v>461</v>
      </c>
      <c r="F139" s="137" t="s">
        <v>344</v>
      </c>
      <c r="G139" s="307">
        <v>0.35525300000000004</v>
      </c>
      <c r="H139" s="105">
        <v>1</v>
      </c>
      <c r="I139" s="105">
        <v>10</v>
      </c>
      <c r="J139" s="91">
        <f t="shared" si="9"/>
        <v>2.2883295194508009E-3</v>
      </c>
      <c r="K139" s="92">
        <f t="shared" si="8"/>
        <v>8.1293592677345549E-4</v>
      </c>
      <c r="L139" s="187"/>
      <c r="M139" s="177"/>
    </row>
    <row r="140" spans="1:13" ht="15" customHeight="1" x14ac:dyDescent="0.25">
      <c r="A140" s="142">
        <v>131</v>
      </c>
      <c r="B140" s="147" t="s">
        <v>818</v>
      </c>
      <c r="C140" s="136">
        <v>10</v>
      </c>
      <c r="D140" s="136" t="s">
        <v>745</v>
      </c>
      <c r="E140" s="137" t="s">
        <v>667</v>
      </c>
      <c r="F140" s="137" t="s">
        <v>344</v>
      </c>
      <c r="G140" s="307">
        <v>0.34359099999999998</v>
      </c>
      <c r="H140" s="105">
        <v>1</v>
      </c>
      <c r="I140" s="136">
        <v>10</v>
      </c>
      <c r="J140" s="91">
        <f t="shared" si="9"/>
        <v>2.2883295194508009E-3</v>
      </c>
      <c r="K140" s="92">
        <f t="shared" si="8"/>
        <v>7.8624942791762011E-4</v>
      </c>
      <c r="L140" s="187"/>
      <c r="M140" s="177"/>
    </row>
    <row r="141" spans="1:13" ht="15" customHeight="1" x14ac:dyDescent="0.25">
      <c r="A141" s="142">
        <v>132</v>
      </c>
      <c r="B141" s="147" t="s">
        <v>591</v>
      </c>
      <c r="C141" s="136">
        <v>10</v>
      </c>
      <c r="D141" s="136" t="s">
        <v>745</v>
      </c>
      <c r="E141" s="136" t="s">
        <v>406</v>
      </c>
      <c r="F141" s="137" t="s">
        <v>344</v>
      </c>
      <c r="G141" s="307">
        <v>0.30237700000000001</v>
      </c>
      <c r="H141" s="105">
        <v>1</v>
      </c>
      <c r="I141" s="105">
        <v>10</v>
      </c>
      <c r="J141" s="91">
        <f t="shared" si="9"/>
        <v>2.2883295194508009E-3</v>
      </c>
      <c r="K141" s="92">
        <f t="shared" si="8"/>
        <v>6.9193821510297483E-4</v>
      </c>
      <c r="L141" s="187"/>
      <c r="M141" s="177"/>
    </row>
    <row r="142" spans="1:13" ht="15" customHeight="1" x14ac:dyDescent="0.25">
      <c r="A142" s="142">
        <v>133</v>
      </c>
      <c r="B142" s="164" t="s">
        <v>922</v>
      </c>
      <c r="C142" s="136">
        <v>10</v>
      </c>
      <c r="D142" s="136" t="s">
        <v>745</v>
      </c>
      <c r="E142" s="136" t="s">
        <v>923</v>
      </c>
      <c r="F142" s="137" t="s">
        <v>344</v>
      </c>
      <c r="G142" s="307">
        <v>0.32331100000000002</v>
      </c>
      <c r="H142" s="105">
        <v>1</v>
      </c>
      <c r="I142" s="105">
        <v>10</v>
      </c>
      <c r="J142" s="91">
        <f t="shared" si="9"/>
        <v>2.2883295194508009E-3</v>
      </c>
      <c r="K142" s="92">
        <f t="shared" si="8"/>
        <v>7.3984210526315789E-4</v>
      </c>
      <c r="L142" s="187"/>
      <c r="M142" s="177"/>
    </row>
    <row r="143" spans="1:13" ht="15" customHeight="1" x14ac:dyDescent="0.25">
      <c r="A143" s="142">
        <v>134</v>
      </c>
      <c r="B143" s="147" t="s">
        <v>531</v>
      </c>
      <c r="C143" s="136">
        <v>10</v>
      </c>
      <c r="D143" s="136" t="s">
        <v>745</v>
      </c>
      <c r="E143" s="137" t="s">
        <v>467</v>
      </c>
      <c r="F143" s="137" t="s">
        <v>344</v>
      </c>
      <c r="G143" s="307">
        <v>0.42418500000000003</v>
      </c>
      <c r="H143" s="105">
        <v>1</v>
      </c>
      <c r="I143" s="136">
        <v>10</v>
      </c>
      <c r="J143" s="91">
        <f t="shared" si="9"/>
        <v>2.2883295194508009E-3</v>
      </c>
      <c r="K143" s="92">
        <f t="shared" si="8"/>
        <v>9.7067505720823809E-4</v>
      </c>
      <c r="L143" s="187"/>
      <c r="M143" s="177"/>
    </row>
    <row r="144" spans="1:13" ht="15" customHeight="1" x14ac:dyDescent="0.25">
      <c r="A144" s="142">
        <v>135</v>
      </c>
      <c r="B144" s="147" t="s">
        <v>659</v>
      </c>
      <c r="C144" s="136">
        <v>10</v>
      </c>
      <c r="D144" s="136" t="s">
        <v>745</v>
      </c>
      <c r="E144" s="137" t="s">
        <v>394</v>
      </c>
      <c r="F144" s="137" t="s">
        <v>344</v>
      </c>
      <c r="G144" s="307">
        <v>0.751023</v>
      </c>
      <c r="H144" s="105">
        <v>1</v>
      </c>
      <c r="I144" s="136">
        <v>10</v>
      </c>
      <c r="J144" s="91">
        <f t="shared" si="9"/>
        <v>2.2883295194508009E-3</v>
      </c>
      <c r="K144" s="92">
        <f t="shared" si="8"/>
        <v>1.7185881006864989E-3</v>
      </c>
      <c r="L144" s="187"/>
      <c r="M144" s="177"/>
    </row>
    <row r="145" spans="1:13" ht="15" customHeight="1" x14ac:dyDescent="0.25">
      <c r="A145" s="142">
        <v>136</v>
      </c>
      <c r="B145" s="147" t="s">
        <v>516</v>
      </c>
      <c r="C145" s="136">
        <v>10</v>
      </c>
      <c r="D145" s="136" t="s">
        <v>745</v>
      </c>
      <c r="E145" s="137" t="s">
        <v>394</v>
      </c>
      <c r="F145" s="137" t="s">
        <v>344</v>
      </c>
      <c r="G145" s="307">
        <v>0.424097</v>
      </c>
      <c r="H145" s="105">
        <v>1</v>
      </c>
      <c r="I145" s="136">
        <v>10</v>
      </c>
      <c r="J145" s="91">
        <f t="shared" si="9"/>
        <v>2.2883295194508009E-3</v>
      </c>
      <c r="K145" s="92">
        <f t="shared" si="8"/>
        <v>9.7047368421052636E-4</v>
      </c>
      <c r="L145" s="187"/>
      <c r="M145" s="177"/>
    </row>
    <row r="146" spans="1:13" ht="15" customHeight="1" x14ac:dyDescent="0.25">
      <c r="A146" s="142">
        <v>137</v>
      </c>
      <c r="B146" s="147" t="s">
        <v>607</v>
      </c>
      <c r="C146" s="136">
        <v>10</v>
      </c>
      <c r="D146" s="136" t="s">
        <v>745</v>
      </c>
      <c r="E146" s="137" t="s">
        <v>394</v>
      </c>
      <c r="F146" s="137" t="s">
        <v>344</v>
      </c>
      <c r="G146" s="307">
        <v>0.20543199999999998</v>
      </c>
      <c r="H146" s="105">
        <v>1</v>
      </c>
      <c r="I146" s="136">
        <v>10</v>
      </c>
      <c r="J146" s="91">
        <f t="shared" si="9"/>
        <v>2.2883295194508009E-3</v>
      </c>
      <c r="K146" s="92">
        <f t="shared" si="8"/>
        <v>4.7009610983981685E-4</v>
      </c>
      <c r="L146" s="187"/>
      <c r="M146" s="177"/>
    </row>
    <row r="147" spans="1:13" ht="15" customHeight="1" x14ac:dyDescent="0.25">
      <c r="A147" s="142">
        <v>138</v>
      </c>
      <c r="B147" s="151" t="s">
        <v>532</v>
      </c>
      <c r="C147" s="136">
        <v>10</v>
      </c>
      <c r="D147" s="136" t="s">
        <v>745</v>
      </c>
      <c r="E147" s="137" t="s">
        <v>394</v>
      </c>
      <c r="F147" s="137" t="s">
        <v>344</v>
      </c>
      <c r="G147" s="307">
        <v>0.303674</v>
      </c>
      <c r="H147" s="105">
        <v>1</v>
      </c>
      <c r="I147" s="105">
        <v>10</v>
      </c>
      <c r="J147" s="91">
        <f t="shared" si="9"/>
        <v>2.2883295194508009E-3</v>
      </c>
      <c r="K147" s="92">
        <f t="shared" si="8"/>
        <v>6.9490617848970253E-4</v>
      </c>
      <c r="L147" s="187"/>
      <c r="M147" s="177"/>
    </row>
    <row r="148" spans="1:13" ht="15" customHeight="1" x14ac:dyDescent="0.25">
      <c r="A148" s="142">
        <v>139</v>
      </c>
      <c r="B148" s="147" t="s">
        <v>576</v>
      </c>
      <c r="C148" s="136">
        <v>10</v>
      </c>
      <c r="D148" s="136" t="s">
        <v>745</v>
      </c>
      <c r="E148" s="136" t="s">
        <v>392</v>
      </c>
      <c r="F148" s="137" t="s">
        <v>344</v>
      </c>
      <c r="G148" s="307">
        <v>0.42487400000000003</v>
      </c>
      <c r="H148" s="105">
        <v>1</v>
      </c>
      <c r="I148" s="105">
        <v>10</v>
      </c>
      <c r="J148" s="91">
        <f t="shared" si="9"/>
        <v>2.2883295194508009E-3</v>
      </c>
      <c r="K148" s="92">
        <f t="shared" si="8"/>
        <v>9.7225171624713965E-4</v>
      </c>
      <c r="L148" s="187"/>
      <c r="M148" s="177"/>
    </row>
    <row r="149" spans="1:13" ht="15" customHeight="1" x14ac:dyDescent="0.25">
      <c r="A149" s="142">
        <v>140</v>
      </c>
      <c r="B149" s="147" t="s">
        <v>665</v>
      </c>
      <c r="C149" s="136">
        <v>10</v>
      </c>
      <c r="D149" s="136" t="s">
        <v>745</v>
      </c>
      <c r="E149" s="136" t="s">
        <v>392</v>
      </c>
      <c r="F149" s="137" t="s">
        <v>344</v>
      </c>
      <c r="G149" s="307">
        <v>0.80358099999999988</v>
      </c>
      <c r="H149" s="105">
        <v>1</v>
      </c>
      <c r="I149" s="105">
        <v>10</v>
      </c>
      <c r="J149" s="91">
        <f t="shared" si="9"/>
        <v>2.2883295194508009E-3</v>
      </c>
      <c r="K149" s="92">
        <f t="shared" si="8"/>
        <v>1.8388581235697938E-3</v>
      </c>
      <c r="L149" s="187"/>
      <c r="M149" s="177"/>
    </row>
    <row r="150" spans="1:13" ht="15" customHeight="1" x14ac:dyDescent="0.25">
      <c r="A150" s="142">
        <v>141</v>
      </c>
      <c r="B150" s="147" t="s">
        <v>608</v>
      </c>
      <c r="C150" s="136">
        <v>10</v>
      </c>
      <c r="D150" s="136" t="s">
        <v>745</v>
      </c>
      <c r="E150" s="136" t="s">
        <v>392</v>
      </c>
      <c r="F150" s="137" t="s">
        <v>344</v>
      </c>
      <c r="G150" s="307">
        <v>0.37642699999999996</v>
      </c>
      <c r="H150" s="105">
        <v>7</v>
      </c>
      <c r="I150" s="106">
        <v>10</v>
      </c>
      <c r="J150" s="91">
        <f t="shared" si="9"/>
        <v>1.6018306636155607E-2</v>
      </c>
      <c r="K150" s="92">
        <f t="shared" si="8"/>
        <v>6.029723112128146E-3</v>
      </c>
      <c r="L150" s="187"/>
      <c r="M150" s="177"/>
    </row>
    <row r="151" spans="1:13" ht="15" customHeight="1" thickBot="1" x14ac:dyDescent="0.3">
      <c r="A151" s="142">
        <v>142</v>
      </c>
      <c r="B151" s="170" t="s">
        <v>382</v>
      </c>
      <c r="C151" s="171">
        <v>10</v>
      </c>
      <c r="D151" s="171" t="s">
        <v>745</v>
      </c>
      <c r="E151" s="171" t="s">
        <v>393</v>
      </c>
      <c r="F151" s="172" t="s">
        <v>344</v>
      </c>
      <c r="G151" s="337">
        <v>0.229602</v>
      </c>
      <c r="H151" s="173">
        <v>1</v>
      </c>
      <c r="I151" s="173">
        <v>10</v>
      </c>
      <c r="J151" s="144">
        <f t="shared" si="9"/>
        <v>2.2883295194508009E-3</v>
      </c>
      <c r="K151" s="174">
        <f t="shared" ref="K151:K162" si="10">G151*J151</f>
        <v>5.2540503432494279E-4</v>
      </c>
      <c r="L151" s="187"/>
      <c r="M151" s="177"/>
    </row>
    <row r="152" spans="1:13" ht="15" customHeight="1" x14ac:dyDescent="0.25">
      <c r="A152" s="142">
        <v>143</v>
      </c>
      <c r="B152" s="338" t="s">
        <v>517</v>
      </c>
      <c r="C152" s="339">
        <v>11</v>
      </c>
      <c r="D152" s="339" t="s">
        <v>746</v>
      </c>
      <c r="E152" s="339" t="s">
        <v>395</v>
      </c>
      <c r="F152" s="340" t="s">
        <v>344</v>
      </c>
      <c r="G152" s="324">
        <v>0.29664099999999999</v>
      </c>
      <c r="H152" s="341">
        <v>2</v>
      </c>
      <c r="I152" s="339">
        <v>11</v>
      </c>
      <c r="J152" s="342">
        <f t="shared" si="9"/>
        <v>4.5766590389016018E-3</v>
      </c>
      <c r="K152" s="343">
        <f t="shared" si="10"/>
        <v>1.35762471395881E-3</v>
      </c>
      <c r="L152" s="297">
        <f>AVERAGE(G152:G155)</f>
        <v>0.30165825000000002</v>
      </c>
      <c r="M152" s="177"/>
    </row>
    <row r="153" spans="1:13" ht="15" customHeight="1" x14ac:dyDescent="0.25">
      <c r="A153" s="142">
        <v>144</v>
      </c>
      <c r="B153" s="147" t="s">
        <v>518</v>
      </c>
      <c r="C153" s="136">
        <v>11</v>
      </c>
      <c r="D153" s="136" t="s">
        <v>746</v>
      </c>
      <c r="E153" s="136" t="s">
        <v>395</v>
      </c>
      <c r="F153" s="137" t="s">
        <v>344</v>
      </c>
      <c r="G153" s="307">
        <v>0.33558100000000002</v>
      </c>
      <c r="H153" s="105">
        <v>1</v>
      </c>
      <c r="I153" s="136">
        <v>11</v>
      </c>
      <c r="J153" s="91">
        <f t="shared" si="9"/>
        <v>2.2883295194508009E-3</v>
      </c>
      <c r="K153" s="92">
        <f t="shared" si="10"/>
        <v>7.6791990846681929E-4</v>
      </c>
      <c r="L153" s="187"/>
      <c r="M153" s="177"/>
    </row>
    <row r="154" spans="1:13" ht="15" customHeight="1" x14ac:dyDescent="0.25">
      <c r="A154" s="142">
        <v>145</v>
      </c>
      <c r="B154" s="147" t="s">
        <v>595</v>
      </c>
      <c r="C154" s="136">
        <v>11</v>
      </c>
      <c r="D154" s="136" t="s">
        <v>746</v>
      </c>
      <c r="E154" s="137" t="s">
        <v>395</v>
      </c>
      <c r="F154" s="137" t="s">
        <v>344</v>
      </c>
      <c r="G154" s="307">
        <v>0.28733900000000001</v>
      </c>
      <c r="H154" s="105">
        <v>1</v>
      </c>
      <c r="I154" s="136">
        <v>11</v>
      </c>
      <c r="J154" s="91">
        <f t="shared" si="9"/>
        <v>2.2883295194508009E-3</v>
      </c>
      <c r="K154" s="92">
        <f t="shared" si="10"/>
        <v>6.5752631578947375E-4</v>
      </c>
      <c r="L154" s="187"/>
      <c r="M154" s="177"/>
    </row>
    <row r="155" spans="1:13" ht="15" customHeight="1" thickBot="1" x14ac:dyDescent="0.3">
      <c r="A155" s="142">
        <v>146</v>
      </c>
      <c r="B155" s="170" t="s">
        <v>597</v>
      </c>
      <c r="C155" s="171">
        <v>11</v>
      </c>
      <c r="D155" s="171" t="s">
        <v>746</v>
      </c>
      <c r="E155" s="172" t="s">
        <v>407</v>
      </c>
      <c r="F155" s="172" t="s">
        <v>344</v>
      </c>
      <c r="G155" s="337">
        <v>0.28707199999999999</v>
      </c>
      <c r="H155" s="173">
        <v>1</v>
      </c>
      <c r="I155" s="173">
        <v>11</v>
      </c>
      <c r="J155" s="144">
        <f t="shared" si="9"/>
        <v>2.2883295194508009E-3</v>
      </c>
      <c r="K155" s="174">
        <f t="shared" si="10"/>
        <v>6.5691533180778036E-4</v>
      </c>
      <c r="L155" s="187"/>
      <c r="M155" s="177"/>
    </row>
    <row r="156" spans="1:13" ht="15" customHeight="1" x14ac:dyDescent="0.25">
      <c r="A156" s="142">
        <v>147</v>
      </c>
      <c r="B156" s="338" t="s">
        <v>326</v>
      </c>
      <c r="C156" s="339">
        <v>12</v>
      </c>
      <c r="D156" s="339" t="s">
        <v>326</v>
      </c>
      <c r="E156" s="339" t="s">
        <v>396</v>
      </c>
      <c r="F156" s="340" t="s">
        <v>344</v>
      </c>
      <c r="G156" s="324">
        <v>0.60512999999999995</v>
      </c>
      <c r="H156" s="341">
        <v>1</v>
      </c>
      <c r="I156" s="341">
        <v>12</v>
      </c>
      <c r="J156" s="342">
        <f t="shared" si="9"/>
        <v>2.2883295194508009E-3</v>
      </c>
      <c r="K156" s="343">
        <f t="shared" si="10"/>
        <v>1.384736842105263E-3</v>
      </c>
      <c r="L156" s="297">
        <f>AVERAGE(G156:G162)</f>
        <v>0.3773907142857143</v>
      </c>
      <c r="M156" s="177"/>
    </row>
    <row r="157" spans="1:13" ht="15" customHeight="1" x14ac:dyDescent="0.25">
      <c r="A157" s="142">
        <v>148</v>
      </c>
      <c r="B157" s="147" t="s">
        <v>320</v>
      </c>
      <c r="C157" s="136">
        <v>12</v>
      </c>
      <c r="D157" s="136" t="s">
        <v>326</v>
      </c>
      <c r="E157" s="137" t="s">
        <v>396</v>
      </c>
      <c r="F157" s="137" t="s">
        <v>344</v>
      </c>
      <c r="G157" s="307">
        <v>0.31303599999999998</v>
      </c>
      <c r="H157" s="105">
        <v>2</v>
      </c>
      <c r="I157" s="105">
        <v>12</v>
      </c>
      <c r="J157" s="91">
        <f t="shared" si="9"/>
        <v>4.5766590389016018E-3</v>
      </c>
      <c r="K157" s="92">
        <f t="shared" si="10"/>
        <v>1.4326590389016017E-3</v>
      </c>
      <c r="L157" s="187"/>
      <c r="M157" s="177"/>
    </row>
    <row r="158" spans="1:13" ht="15" customHeight="1" x14ac:dyDescent="0.25">
      <c r="A158" s="142">
        <v>149</v>
      </c>
      <c r="B158" s="149" t="s">
        <v>943</v>
      </c>
      <c r="C158" s="136">
        <v>12</v>
      </c>
      <c r="D158" s="136" t="s">
        <v>326</v>
      </c>
      <c r="E158" s="137" t="s">
        <v>396</v>
      </c>
      <c r="F158" s="137"/>
      <c r="G158" s="307">
        <v>0.30505399999999999</v>
      </c>
      <c r="H158" s="105">
        <v>1</v>
      </c>
      <c r="I158" s="136">
        <v>12</v>
      </c>
      <c r="J158" s="91">
        <f t="shared" si="9"/>
        <v>2.2883295194508009E-3</v>
      </c>
      <c r="K158" s="92">
        <f t="shared" si="10"/>
        <v>6.980640732265446E-4</v>
      </c>
      <c r="L158" s="187"/>
      <c r="M158" s="177"/>
    </row>
    <row r="159" spans="1:13" ht="15" customHeight="1" x14ac:dyDescent="0.25">
      <c r="A159" s="142">
        <v>150</v>
      </c>
      <c r="B159" s="147" t="s">
        <v>398</v>
      </c>
      <c r="C159" s="136">
        <v>12</v>
      </c>
      <c r="D159" s="136" t="s">
        <v>326</v>
      </c>
      <c r="E159" s="137" t="s">
        <v>398</v>
      </c>
      <c r="F159" s="137" t="s">
        <v>344</v>
      </c>
      <c r="G159" s="307">
        <v>0.45241199999999998</v>
      </c>
      <c r="H159" s="105">
        <v>1</v>
      </c>
      <c r="I159" s="136">
        <v>12</v>
      </c>
      <c r="J159" s="91">
        <f t="shared" si="9"/>
        <v>2.2883295194508009E-3</v>
      </c>
      <c r="K159" s="92">
        <f t="shared" si="10"/>
        <v>1.0352677345537757E-3</v>
      </c>
      <c r="L159" s="187"/>
      <c r="M159" s="177"/>
    </row>
    <row r="160" spans="1:13" ht="15" customHeight="1" x14ac:dyDescent="0.25">
      <c r="A160" s="142">
        <v>151</v>
      </c>
      <c r="B160" s="147" t="s">
        <v>619</v>
      </c>
      <c r="C160" s="136">
        <v>12</v>
      </c>
      <c r="D160" s="136" t="s">
        <v>326</v>
      </c>
      <c r="E160" s="137" t="s">
        <v>468</v>
      </c>
      <c r="F160" s="137" t="s">
        <v>344</v>
      </c>
      <c r="G160" s="307">
        <v>0.207011</v>
      </c>
      <c r="H160" s="105">
        <v>1</v>
      </c>
      <c r="I160" s="105">
        <v>12</v>
      </c>
      <c r="J160" s="91">
        <f t="shared" si="9"/>
        <v>2.2883295194508009E-3</v>
      </c>
      <c r="K160" s="92">
        <f t="shared" si="10"/>
        <v>4.7370938215102973E-4</v>
      </c>
      <c r="L160" s="187"/>
      <c r="M160" s="177"/>
    </row>
    <row r="161" spans="1:13" ht="15" customHeight="1" x14ac:dyDescent="0.25">
      <c r="A161" s="142">
        <v>152</v>
      </c>
      <c r="B161" s="147" t="s">
        <v>718</v>
      </c>
      <c r="C161" s="136">
        <v>12</v>
      </c>
      <c r="D161" s="136" t="s">
        <v>326</v>
      </c>
      <c r="E161" s="137" t="s">
        <v>468</v>
      </c>
      <c r="F161" s="137" t="s">
        <v>344</v>
      </c>
      <c r="G161" s="307">
        <v>0.353105</v>
      </c>
      <c r="H161" s="105">
        <v>2</v>
      </c>
      <c r="I161" s="136">
        <v>12</v>
      </c>
      <c r="J161" s="91">
        <f t="shared" si="9"/>
        <v>4.5766590389016018E-3</v>
      </c>
      <c r="K161" s="92">
        <f t="shared" si="10"/>
        <v>1.6160411899313501E-3</v>
      </c>
      <c r="L161" s="187"/>
      <c r="M161" s="177"/>
    </row>
    <row r="162" spans="1:13" ht="15" customHeight="1" thickBot="1" x14ac:dyDescent="0.3">
      <c r="A162" s="142">
        <v>153</v>
      </c>
      <c r="B162" s="150" t="s">
        <v>533</v>
      </c>
      <c r="C162" s="126">
        <v>12</v>
      </c>
      <c r="D162" s="126" t="s">
        <v>326</v>
      </c>
      <c r="E162" s="127" t="s">
        <v>534</v>
      </c>
      <c r="F162" s="127" t="s">
        <v>344</v>
      </c>
      <c r="G162" s="323">
        <v>0.40598699999999999</v>
      </c>
      <c r="H162" s="128">
        <v>1</v>
      </c>
      <c r="I162" s="128">
        <v>12</v>
      </c>
      <c r="J162" s="138">
        <f t="shared" si="9"/>
        <v>2.2883295194508009E-3</v>
      </c>
      <c r="K162" s="139">
        <f t="shared" si="10"/>
        <v>9.290320366132723E-4</v>
      </c>
      <c r="L162" s="188"/>
      <c r="M162" s="177"/>
    </row>
    <row r="163" spans="1:13" ht="15" customHeight="1" x14ac:dyDescent="0.25">
      <c r="A163" s="142"/>
      <c r="B163" s="114"/>
      <c r="C163" s="83"/>
      <c r="D163" s="163"/>
      <c r="E163" s="163"/>
      <c r="F163" s="83"/>
      <c r="G163" s="135"/>
      <c r="H163" s="84"/>
      <c r="I163" s="84"/>
      <c r="J163" s="83"/>
      <c r="L163" s="83"/>
      <c r="M163" s="177"/>
    </row>
    <row r="164" spans="1:13" ht="15" customHeight="1" x14ac:dyDescent="0.25">
      <c r="A164" s="142"/>
      <c r="B164" s="114"/>
      <c r="C164" s="83"/>
      <c r="D164" s="163"/>
      <c r="E164" s="163"/>
      <c r="F164" s="83"/>
      <c r="G164" s="135"/>
      <c r="H164" s="84"/>
      <c r="I164" s="84"/>
      <c r="J164" s="83"/>
    </row>
    <row r="165" spans="1:13" ht="15" customHeight="1" x14ac:dyDescent="0.25">
      <c r="A165" s="142"/>
      <c r="B165" s="114"/>
      <c r="C165" s="109"/>
      <c r="D165" s="130"/>
      <c r="E165" s="130" t="s">
        <v>676</v>
      </c>
      <c r="F165" s="129"/>
      <c r="G165" s="87">
        <f>AVERAGE(G10:G162)</f>
        <v>0.33956326797385633</v>
      </c>
      <c r="H165" s="130"/>
      <c r="I165" s="108"/>
      <c r="J165" s="108"/>
      <c r="K165" s="108"/>
    </row>
    <row r="166" spans="1:13" ht="15" customHeight="1" x14ac:dyDescent="0.25">
      <c r="A166" s="142"/>
      <c r="B166" s="114"/>
      <c r="D166" s="130"/>
      <c r="E166" s="130" t="s">
        <v>677</v>
      </c>
      <c r="F166" s="129"/>
      <c r="G166" s="131">
        <f>SUM(H10:H162)</f>
        <v>437</v>
      </c>
      <c r="H166" s="132">
        <f>SUM(H10:H162)</f>
        <v>437</v>
      </c>
    </row>
    <row r="167" spans="1:13" ht="17.100000000000001" customHeight="1" x14ac:dyDescent="0.25">
      <c r="A167" s="142"/>
      <c r="B167" s="114"/>
      <c r="D167" s="130"/>
      <c r="E167" s="134" t="s">
        <v>678</v>
      </c>
      <c r="F167" s="129"/>
      <c r="G167" s="133">
        <v>153</v>
      </c>
      <c r="H167" s="134"/>
    </row>
    <row r="168" spans="1:13" ht="15" customHeight="1" x14ac:dyDescent="0.25">
      <c r="A168" s="142"/>
      <c r="B168" s="114"/>
    </row>
    <row r="169" spans="1:13" ht="15.6" customHeight="1" x14ac:dyDescent="0.25">
      <c r="A169" s="142"/>
      <c r="B169" s="114"/>
    </row>
    <row r="170" spans="1:13" ht="15" customHeight="1" x14ac:dyDescent="0.25">
      <c r="A170" s="142"/>
      <c r="B170" s="114"/>
    </row>
    <row r="171" spans="1:13" ht="15" customHeight="1" x14ac:dyDescent="0.2">
      <c r="A171" s="142"/>
    </row>
    <row r="172" spans="1:13" ht="17.100000000000001" customHeight="1" x14ac:dyDescent="0.2">
      <c r="A172" s="142"/>
    </row>
    <row r="173" spans="1:13" ht="17.100000000000001" customHeight="1" x14ac:dyDescent="0.2">
      <c r="A173" s="142"/>
    </row>
    <row r="174" spans="1:13" ht="17.100000000000001" customHeight="1" x14ac:dyDescent="0.2">
      <c r="A174" s="142"/>
    </row>
    <row r="175" spans="1:13" ht="18.95" customHeight="1" x14ac:dyDescent="0.2">
      <c r="A175" s="142"/>
    </row>
    <row r="176" spans="1:13" ht="18.95" customHeight="1" x14ac:dyDescent="0.2">
      <c r="A176" s="142"/>
    </row>
    <row r="177" spans="1:1" ht="18.95" customHeight="1" x14ac:dyDescent="0.2">
      <c r="A177" s="142"/>
    </row>
    <row r="178" spans="1:1" ht="15" customHeight="1" x14ac:dyDescent="0.2">
      <c r="A178" s="142"/>
    </row>
    <row r="179" spans="1:1" ht="15" customHeight="1" x14ac:dyDescent="0.2">
      <c r="A179" s="142"/>
    </row>
    <row r="180" spans="1:1" ht="15" customHeight="1" x14ac:dyDescent="0.2">
      <c r="A180" s="142"/>
    </row>
    <row r="181" spans="1:1" ht="15" customHeight="1" x14ac:dyDescent="0.2">
      <c r="A181" s="142"/>
    </row>
    <row r="182" spans="1:1" ht="15" customHeight="1" x14ac:dyDescent="0.2">
      <c r="A182" s="142"/>
    </row>
    <row r="183" spans="1:1" ht="16.5" customHeight="1" x14ac:dyDescent="0.2">
      <c r="A183" s="142"/>
    </row>
    <row r="184" spans="1:1" ht="16.5" customHeight="1" x14ac:dyDescent="0.2">
      <c r="A184" s="142"/>
    </row>
    <row r="185" spans="1:1" ht="16.5" customHeight="1" x14ac:dyDescent="0.2">
      <c r="A185" s="142"/>
    </row>
    <row r="186" spans="1:1" ht="17.25" customHeight="1" x14ac:dyDescent="0.2">
      <c r="A186" s="142"/>
    </row>
    <row r="187" spans="1:1" ht="15.75" customHeight="1" x14ac:dyDescent="0.2">
      <c r="A187" s="142"/>
    </row>
    <row r="188" spans="1:1" ht="15.75" customHeight="1" x14ac:dyDescent="0.2">
      <c r="A188" s="142"/>
    </row>
    <row r="189" spans="1:1" ht="15.75" customHeight="1" x14ac:dyDescent="0.2">
      <c r="A189" s="142"/>
    </row>
    <row r="190" spans="1:1" ht="15.75" customHeight="1" x14ac:dyDescent="0.2">
      <c r="A190" s="142"/>
    </row>
    <row r="191" spans="1:1" ht="15.75" customHeight="1" x14ac:dyDescent="0.2">
      <c r="A191" s="142"/>
    </row>
    <row r="192" spans="1:1" ht="15.75" customHeight="1" x14ac:dyDescent="0.2">
      <c r="A192" s="142"/>
    </row>
    <row r="193" spans="1:1" ht="15.75" customHeight="1" x14ac:dyDescent="0.2">
      <c r="A193" s="142"/>
    </row>
    <row r="194" spans="1:1" ht="15.75" customHeight="1" x14ac:dyDescent="0.2">
      <c r="A194" s="142"/>
    </row>
    <row r="195" spans="1:1" ht="15.75" customHeight="1" x14ac:dyDescent="0.2">
      <c r="A195" s="142"/>
    </row>
    <row r="196" spans="1:1" ht="15.75" customHeight="1" x14ac:dyDescent="0.2">
      <c r="A196" s="142"/>
    </row>
    <row r="197" spans="1:1" ht="15.75" customHeight="1" x14ac:dyDescent="0.2">
      <c r="A197" s="142"/>
    </row>
    <row r="198" spans="1:1" ht="15.75" customHeight="1" x14ac:dyDescent="0.2">
      <c r="A198" s="142"/>
    </row>
    <row r="199" spans="1:1" ht="15.75" customHeight="1" x14ac:dyDescent="0.2">
      <c r="A199" s="142"/>
    </row>
    <row r="200" spans="1:1" ht="15.75" customHeight="1" x14ac:dyDescent="0.2">
      <c r="A200" s="142"/>
    </row>
    <row r="201" spans="1:1" ht="15.75" customHeight="1" x14ac:dyDescent="0.2">
      <c r="A201" s="142"/>
    </row>
    <row r="202" spans="1:1" ht="15.75" customHeight="1" x14ac:dyDescent="0.2">
      <c r="A202" s="142"/>
    </row>
    <row r="203" spans="1:1" ht="15.75" customHeight="1" x14ac:dyDescent="0.2">
      <c r="A203" s="142"/>
    </row>
    <row r="204" spans="1:1" ht="15.75" customHeight="1" x14ac:dyDescent="0.2">
      <c r="A204" s="142"/>
    </row>
    <row r="205" spans="1:1" ht="15.75" customHeight="1" x14ac:dyDescent="0.2">
      <c r="A205" s="142"/>
    </row>
    <row r="206" spans="1:1" ht="15.75" customHeight="1" x14ac:dyDescent="0.2">
      <c r="A206" s="142"/>
    </row>
    <row r="207" spans="1:1" ht="15.75" customHeight="1" x14ac:dyDescent="0.2">
      <c r="A207" s="142"/>
    </row>
    <row r="208" spans="1:1" ht="15.75" customHeight="1" x14ac:dyDescent="0.2">
      <c r="A208" s="142"/>
    </row>
    <row r="209" spans="1:1" ht="15.75" customHeight="1" x14ac:dyDescent="0.2">
      <c r="A209" s="142"/>
    </row>
    <row r="210" spans="1:1" ht="15.75" customHeight="1" x14ac:dyDescent="0.2">
      <c r="A210" s="142"/>
    </row>
    <row r="211" spans="1:1" ht="15.75" customHeight="1" x14ac:dyDescent="0.2">
      <c r="A211" s="142"/>
    </row>
    <row r="212" spans="1:1" ht="18" customHeight="1" x14ac:dyDescent="0.2">
      <c r="A212" s="142"/>
    </row>
    <row r="213" spans="1:1" ht="18" customHeight="1" x14ac:dyDescent="0.2">
      <c r="A213" s="142"/>
    </row>
    <row r="214" spans="1:1" ht="15.75" customHeight="1" x14ac:dyDescent="0.2">
      <c r="A214" s="142"/>
    </row>
    <row r="215" spans="1:1" ht="18" customHeight="1" x14ac:dyDescent="0.2">
      <c r="A215" s="142"/>
    </row>
    <row r="216" spans="1:1" ht="18" customHeight="1" x14ac:dyDescent="0.2">
      <c r="A216" s="142"/>
    </row>
    <row r="217" spans="1:1" ht="15.75" customHeight="1" x14ac:dyDescent="0.2">
      <c r="A217" s="142"/>
    </row>
    <row r="218" spans="1:1" ht="15.75" customHeight="1" x14ac:dyDescent="0.2">
      <c r="A218" s="142"/>
    </row>
    <row r="219" spans="1:1" ht="15.75" customHeight="1" x14ac:dyDescent="0.2">
      <c r="A219" s="142"/>
    </row>
    <row r="220" spans="1:1" ht="15.75" customHeight="1" x14ac:dyDescent="0.2">
      <c r="A220" s="142"/>
    </row>
    <row r="221" spans="1:1" ht="15.75" customHeight="1" x14ac:dyDescent="0.2">
      <c r="A221" s="142"/>
    </row>
    <row r="222" spans="1:1" ht="24.95" customHeight="1" x14ac:dyDescent="0.2">
      <c r="A222" s="142"/>
    </row>
    <row r="223" spans="1:1" ht="24.75" customHeight="1" x14ac:dyDescent="0.2">
      <c r="A223" s="142"/>
    </row>
    <row r="224" spans="1:1" ht="15.75" customHeight="1" x14ac:dyDescent="0.2">
      <c r="A224" s="142"/>
    </row>
    <row r="225" spans="1:1" ht="15.75" customHeight="1" x14ac:dyDescent="0.2">
      <c r="A225" s="142"/>
    </row>
    <row r="226" spans="1:1" ht="15.75" customHeight="1" x14ac:dyDescent="0.2">
      <c r="A226" s="142"/>
    </row>
    <row r="227" spans="1:1" ht="18" customHeight="1" x14ac:dyDescent="0.2">
      <c r="A227" s="142"/>
    </row>
    <row r="228" spans="1:1" ht="15.75" customHeight="1" x14ac:dyDescent="0.2">
      <c r="A228" s="142"/>
    </row>
    <row r="229" spans="1:1" ht="15.75" customHeight="1" x14ac:dyDescent="0.2">
      <c r="A229" s="142"/>
    </row>
    <row r="230" spans="1:1" ht="15.75" customHeight="1" x14ac:dyDescent="0.2">
      <c r="A230" s="142"/>
    </row>
    <row r="231" spans="1:1" ht="15.75" customHeight="1" x14ac:dyDescent="0.2">
      <c r="A231" s="142"/>
    </row>
    <row r="232" spans="1:1" ht="15.75" customHeight="1" x14ac:dyDescent="0.2">
      <c r="A232" s="142"/>
    </row>
    <row r="233" spans="1:1" ht="15.75" customHeight="1" x14ac:dyDescent="0.2">
      <c r="A233" s="142"/>
    </row>
    <row r="234" spans="1:1" ht="15.75" customHeight="1" x14ac:dyDescent="0.2">
      <c r="A234" s="142"/>
    </row>
    <row r="235" spans="1:1" ht="15.75" customHeight="1" x14ac:dyDescent="0.2">
      <c r="A235" s="142"/>
    </row>
    <row r="236" spans="1:1" ht="15.75" customHeight="1" x14ac:dyDescent="0.2">
      <c r="A236" s="142"/>
    </row>
    <row r="237" spans="1:1" ht="15.75" customHeight="1" x14ac:dyDescent="0.2">
      <c r="A237" s="142"/>
    </row>
    <row r="238" spans="1:1" ht="15.75" customHeight="1" x14ac:dyDescent="0.2">
      <c r="A238" s="142"/>
    </row>
    <row r="239" spans="1:1" ht="15.75" customHeight="1" x14ac:dyDescent="0.2">
      <c r="A239" s="142"/>
    </row>
    <row r="240" spans="1:1" ht="15.75" customHeight="1" x14ac:dyDescent="0.2">
      <c r="A240" s="142"/>
    </row>
    <row r="241" spans="1:1" ht="15" customHeight="1" x14ac:dyDescent="0.2">
      <c r="A241" s="142"/>
    </row>
    <row r="242" spans="1:1" ht="15.75" customHeight="1" x14ac:dyDescent="0.2">
      <c r="A242" s="142"/>
    </row>
    <row r="243" spans="1:1" ht="15.75" customHeight="1" x14ac:dyDescent="0.2">
      <c r="A243" s="142"/>
    </row>
    <row r="244" spans="1:1" ht="15.75" customHeight="1" x14ac:dyDescent="0.2">
      <c r="A244" s="142"/>
    </row>
    <row r="245" spans="1:1" ht="15.75" customHeight="1" x14ac:dyDescent="0.2">
      <c r="A245" s="142"/>
    </row>
    <row r="246" spans="1:1" ht="15.75" customHeight="1" x14ac:dyDescent="0.2">
      <c r="A246" s="142"/>
    </row>
    <row r="247" spans="1:1" ht="15.75" customHeight="1" x14ac:dyDescent="0.2">
      <c r="A247" s="142"/>
    </row>
    <row r="248" spans="1:1" ht="15.75" customHeight="1" x14ac:dyDescent="0.2">
      <c r="A248" s="142"/>
    </row>
    <row r="249" spans="1:1" ht="15.75" customHeight="1" x14ac:dyDescent="0.2">
      <c r="A249" s="142"/>
    </row>
    <row r="250" spans="1:1" ht="15.75" customHeight="1" x14ac:dyDescent="0.2">
      <c r="A250" s="142"/>
    </row>
    <row r="251" spans="1:1" ht="15.75" customHeight="1" x14ac:dyDescent="0.2">
      <c r="A251" s="142"/>
    </row>
    <row r="252" spans="1:1" ht="15.75" customHeight="1" x14ac:dyDescent="0.2">
      <c r="A252" s="142"/>
    </row>
    <row r="253" spans="1:1" ht="15.75" customHeight="1" x14ac:dyDescent="0.2">
      <c r="A253" s="142"/>
    </row>
    <row r="254" spans="1:1" ht="15.75" customHeight="1" x14ac:dyDescent="0.2">
      <c r="A254" s="142"/>
    </row>
    <row r="255" spans="1:1" ht="15.75" customHeight="1" x14ac:dyDescent="0.2">
      <c r="A255" s="142"/>
    </row>
    <row r="256" spans="1:1" ht="15.75" customHeight="1" x14ac:dyDescent="0.2">
      <c r="A256" s="142"/>
    </row>
    <row r="257" spans="1:12" ht="15.75" customHeight="1" x14ac:dyDescent="0.2">
      <c r="A257" s="142"/>
    </row>
    <row r="258" spans="1:12" ht="15.75" customHeight="1" x14ac:dyDescent="0.2">
      <c r="A258" s="142"/>
    </row>
    <row r="259" spans="1:12" ht="15.75" customHeight="1" x14ac:dyDescent="0.2">
      <c r="A259" s="142"/>
    </row>
    <row r="260" spans="1:12" ht="15.75" customHeight="1" x14ac:dyDescent="0.2">
      <c r="A260" s="142"/>
    </row>
    <row r="261" spans="1:12" ht="15.75" customHeight="1" x14ac:dyDescent="0.2">
      <c r="A261" s="142"/>
      <c r="L261" s="83"/>
    </row>
    <row r="262" spans="1:12" ht="15.75" customHeight="1" x14ac:dyDescent="0.2">
      <c r="A262" s="142"/>
      <c r="L262" s="83"/>
    </row>
    <row r="263" spans="1:12" ht="15.75" customHeight="1" x14ac:dyDescent="0.2">
      <c r="A263" s="142"/>
      <c r="L263" s="83"/>
    </row>
    <row r="264" spans="1:12" ht="15.75" customHeight="1" x14ac:dyDescent="0.2">
      <c r="A264" s="142"/>
      <c r="L264" s="83"/>
    </row>
    <row r="265" spans="1:12" ht="16.5" customHeight="1" x14ac:dyDescent="0.2">
      <c r="A265" s="142"/>
      <c r="L265" s="83"/>
    </row>
    <row r="266" spans="1:12" ht="16.5" customHeight="1" x14ac:dyDescent="0.2">
      <c r="A266" s="142"/>
      <c r="L266" s="83"/>
    </row>
    <row r="267" spans="1:12" ht="16.5" customHeight="1" x14ac:dyDescent="0.2">
      <c r="A267" s="142"/>
      <c r="L267" s="83"/>
    </row>
    <row r="268" spans="1:12" ht="16.5" customHeight="1" x14ac:dyDescent="0.2">
      <c r="A268" s="142"/>
      <c r="L268" s="83"/>
    </row>
    <row r="269" spans="1:12" ht="18" customHeight="1" x14ac:dyDescent="0.2">
      <c r="A269" s="142"/>
      <c r="L269" s="83"/>
    </row>
    <row r="270" spans="1:12" ht="18.75" customHeight="1" x14ac:dyDescent="0.2">
      <c r="A270" s="142"/>
    </row>
    <row r="271" spans="1:12" ht="18.75" customHeight="1" x14ac:dyDescent="0.2">
      <c r="A271" s="142"/>
    </row>
    <row r="272" spans="1:12" ht="18.75" customHeight="1" x14ac:dyDescent="0.2">
      <c r="A272" s="142"/>
    </row>
    <row r="273" spans="1:1" ht="18.75" customHeight="1" x14ac:dyDescent="0.2">
      <c r="A273" s="142"/>
    </row>
    <row r="274" spans="1:1" ht="18" customHeight="1" x14ac:dyDescent="0.2">
      <c r="A274" s="142"/>
    </row>
    <row r="275" spans="1:1" ht="17.25" customHeight="1" x14ac:dyDescent="0.2">
      <c r="A275" s="142"/>
    </row>
    <row r="276" spans="1:1" ht="15.75" customHeight="1" x14ac:dyDescent="0.2">
      <c r="A276" s="142"/>
    </row>
    <row r="277" spans="1:1" ht="15.75" customHeight="1" x14ac:dyDescent="0.2">
      <c r="A277" s="142"/>
    </row>
    <row r="278" spans="1:1" ht="15.75" customHeight="1" x14ac:dyDescent="0.2">
      <c r="A278" s="142"/>
    </row>
    <row r="279" spans="1:1" ht="17.25" customHeight="1" x14ac:dyDescent="0.2">
      <c r="A279" s="142"/>
    </row>
    <row r="280" spans="1:1" ht="17.25" customHeight="1" x14ac:dyDescent="0.2">
      <c r="A280" s="142"/>
    </row>
    <row r="281" spans="1:1" ht="17.25" customHeight="1" x14ac:dyDescent="0.2"/>
  </sheetData>
  <autoFilter ref="A9:L281" xr:uid="{00000000-0009-0000-0000-000002000000}">
    <sortState xmlns:xlrd2="http://schemas.microsoft.com/office/spreadsheetml/2017/richdata2" ref="A10:L281">
      <sortCondition ref="A9:A281"/>
    </sortState>
  </autoFilter>
  <mergeCells count="2">
    <mergeCell ref="B5:L5"/>
    <mergeCell ref="B6:L6"/>
  </mergeCells>
  <printOptions horizontalCentered="1"/>
  <pageMargins left="0.25" right="0.25" top="0.75" bottom="0.75" header="0.3" footer="0.3"/>
  <pageSetup scale="36" fitToWidth="4" fitToHeight="0" orientation="portrait" r:id="rId1"/>
  <rowBreaks count="2" manualBreakCount="2">
    <brk id="87" max="12" man="1"/>
    <brk id="150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B1:I127"/>
  <sheetViews>
    <sheetView showGridLines="0" showWhiteSpace="0" view="pageBreakPreview" topLeftCell="A109" zoomScale="85" zoomScaleNormal="90" zoomScaleSheetLayoutView="85" workbookViewId="0">
      <selection activeCell="D122" sqref="D121:D122"/>
    </sheetView>
  </sheetViews>
  <sheetFormatPr baseColWidth="10" defaultColWidth="11.42578125" defaultRowHeight="15" x14ac:dyDescent="0.25"/>
  <cols>
    <col min="1" max="1" width="2.42578125" style="42" customWidth="1"/>
    <col min="2" max="2" width="59" style="42" customWidth="1"/>
    <col min="3" max="3" width="16.42578125" style="42" customWidth="1"/>
    <col min="4" max="4" width="18.42578125" style="42" customWidth="1"/>
    <col min="5" max="5" width="21.42578125" style="42" customWidth="1"/>
    <col min="6" max="6" width="23.5703125" style="42" customWidth="1"/>
    <col min="7" max="7" width="4.5703125" style="42" customWidth="1"/>
    <col min="8" max="16384" width="11.42578125" style="42"/>
  </cols>
  <sheetData>
    <row r="1" spans="2:8" x14ac:dyDescent="0.25">
      <c r="B1" s="65"/>
      <c r="C1" s="65"/>
      <c r="D1" s="65"/>
      <c r="E1" s="20"/>
      <c r="F1" s="65"/>
      <c r="G1" s="65"/>
    </row>
    <row r="2" spans="2:8" ht="33.75" customHeight="1" x14ac:dyDescent="0.25">
      <c r="B2" s="65"/>
      <c r="C2" s="65"/>
      <c r="D2" s="65"/>
      <c r="E2" s="20"/>
      <c r="F2" s="65"/>
      <c r="G2" s="65"/>
    </row>
    <row r="3" spans="2:8" ht="16.5" customHeight="1" x14ac:dyDescent="0.25">
      <c r="B3" s="65"/>
      <c r="C3" s="65"/>
      <c r="D3" s="65"/>
      <c r="E3" s="20"/>
      <c r="F3" s="65"/>
      <c r="G3" s="65"/>
    </row>
    <row r="4" spans="2:8" x14ac:dyDescent="0.25">
      <c r="B4" s="65"/>
      <c r="C4" s="65"/>
      <c r="D4" s="65"/>
      <c r="E4" s="20"/>
      <c r="F4" s="65"/>
      <c r="G4" s="65"/>
    </row>
    <row r="5" spans="2:8" ht="29.1" customHeight="1" x14ac:dyDescent="0.35">
      <c r="B5" s="358" t="s">
        <v>1023</v>
      </c>
      <c r="C5" s="358"/>
      <c r="D5" s="358"/>
      <c r="E5" s="358"/>
      <c r="F5" s="358"/>
      <c r="G5" s="29"/>
    </row>
    <row r="6" spans="2:8" ht="18.75" x14ac:dyDescent="0.3">
      <c r="B6" s="359" t="s">
        <v>458</v>
      </c>
      <c r="C6" s="359"/>
      <c r="D6" s="359"/>
      <c r="E6" s="359"/>
      <c r="F6" s="359"/>
      <c r="G6" s="44"/>
    </row>
    <row r="7" spans="2:8" x14ac:dyDescent="0.25">
      <c r="B7" s="65"/>
      <c r="C7" s="33"/>
      <c r="D7" s="33"/>
      <c r="E7" s="34"/>
      <c r="F7" s="33"/>
      <c r="G7" s="65"/>
    </row>
    <row r="8" spans="2:8" ht="37.5" customHeight="1" x14ac:dyDescent="0.25">
      <c r="B8" s="360" t="s">
        <v>912</v>
      </c>
      <c r="C8" s="360"/>
      <c r="D8" s="360"/>
      <c r="E8" s="360"/>
      <c r="F8" s="360"/>
      <c r="G8" s="45"/>
    </row>
    <row r="9" spans="2:8" ht="17.25" customHeight="1" thickBot="1" x14ac:dyDescent="0.3">
      <c r="B9" s="46"/>
      <c r="C9" s="46"/>
      <c r="D9" s="46"/>
      <c r="E9" s="47"/>
      <c r="F9" s="47"/>
      <c r="G9" s="45"/>
    </row>
    <row r="10" spans="2:8" ht="24" customHeight="1" x14ac:dyDescent="0.25">
      <c r="B10" s="361" t="s">
        <v>413</v>
      </c>
      <c r="C10" s="362"/>
      <c r="D10" s="362"/>
      <c r="E10" s="362"/>
      <c r="F10" s="363"/>
      <c r="G10" s="45"/>
    </row>
    <row r="11" spans="2:8" ht="39.950000000000003" customHeight="1" x14ac:dyDescent="0.25">
      <c r="B11" s="208" t="s">
        <v>335</v>
      </c>
      <c r="C11" s="96" t="s">
        <v>1028</v>
      </c>
      <c r="D11" s="97" t="s">
        <v>414</v>
      </c>
      <c r="E11" s="98" t="s">
        <v>415</v>
      </c>
      <c r="F11" s="258" t="s">
        <v>416</v>
      </c>
      <c r="G11" s="45"/>
    </row>
    <row r="12" spans="2:8" ht="17.25" customHeight="1" x14ac:dyDescent="0.25">
      <c r="B12" s="191" t="s">
        <v>417</v>
      </c>
      <c r="C12" s="294">
        <v>0.1176</v>
      </c>
      <c r="D12" s="95">
        <v>18</v>
      </c>
      <c r="E12" s="288">
        <f>+C12*(D12/C29)</f>
        <v>1.2451764705882353E-2</v>
      </c>
      <c r="F12" s="192">
        <v>15</v>
      </c>
      <c r="G12" s="45"/>
      <c r="H12" s="332"/>
    </row>
    <row r="13" spans="2:8" ht="17.25" customHeight="1" x14ac:dyDescent="0.25">
      <c r="B13" s="193" t="s">
        <v>364</v>
      </c>
      <c r="C13" s="349">
        <v>0.38550000000000001</v>
      </c>
      <c r="D13" s="99">
        <v>35</v>
      </c>
      <c r="E13" s="290">
        <f>+C13*(D13/C29)</f>
        <v>7.9367647058823529E-2</v>
      </c>
      <c r="F13" s="194">
        <v>15</v>
      </c>
      <c r="G13" s="45"/>
      <c r="H13" s="333"/>
    </row>
    <row r="14" spans="2:8" ht="17.25" customHeight="1" x14ac:dyDescent="0.25">
      <c r="B14" s="193" t="s">
        <v>418</v>
      </c>
      <c r="C14" s="349">
        <v>0.36919999999999997</v>
      </c>
      <c r="D14" s="99">
        <v>9</v>
      </c>
      <c r="E14" s="290">
        <f>+C14*(D14/C29)</f>
        <v>1.9545882352941173E-2</v>
      </c>
      <c r="F14" s="194">
        <v>11</v>
      </c>
      <c r="G14" s="45"/>
      <c r="H14" s="332"/>
    </row>
    <row r="15" spans="2:8" ht="17.25" customHeight="1" x14ac:dyDescent="0.25">
      <c r="B15" s="193" t="s">
        <v>419</v>
      </c>
      <c r="C15" s="294">
        <v>0.22620000000000001</v>
      </c>
      <c r="D15" s="99">
        <v>20</v>
      </c>
      <c r="E15" s="290">
        <f>+C15*(D15/C29)</f>
        <v>2.6611764705882356E-2</v>
      </c>
      <c r="F15" s="194">
        <v>15</v>
      </c>
      <c r="G15" s="45"/>
      <c r="H15" s="334"/>
    </row>
    <row r="16" spans="2:8" ht="17.25" customHeight="1" x14ac:dyDescent="0.25">
      <c r="B16" s="193" t="s">
        <v>420</v>
      </c>
      <c r="C16" s="294">
        <v>0.16889999999999999</v>
      </c>
      <c r="D16" s="99">
        <v>22</v>
      </c>
      <c r="E16" s="290">
        <f>+C16*(D16/C29)</f>
        <v>2.185764705882353E-2</v>
      </c>
      <c r="F16" s="194">
        <v>15</v>
      </c>
      <c r="G16" s="45"/>
      <c r="H16" s="332"/>
    </row>
    <row r="17" spans="2:8" ht="17.25" customHeight="1" x14ac:dyDescent="0.25">
      <c r="B17" s="193" t="s">
        <v>421</v>
      </c>
      <c r="C17" s="349">
        <v>0.23119999999999999</v>
      </c>
      <c r="D17" s="99">
        <v>10</v>
      </c>
      <c r="E17" s="290">
        <f>+C17*(D17/C29)</f>
        <v>1.3599999999999999E-2</v>
      </c>
      <c r="F17" s="194">
        <v>10</v>
      </c>
      <c r="G17" s="45"/>
      <c r="H17" s="332"/>
    </row>
    <row r="18" spans="2:8" ht="17.25" customHeight="1" x14ac:dyDescent="0.25">
      <c r="B18" s="193" t="s">
        <v>422</v>
      </c>
      <c r="C18" s="294">
        <v>6.5699999999999995E-2</v>
      </c>
      <c r="D18" s="99">
        <v>9</v>
      </c>
      <c r="E18" s="290">
        <f>+C18*(D18/C29)</f>
        <v>3.4782352941176466E-3</v>
      </c>
      <c r="F18" s="194">
        <v>13</v>
      </c>
      <c r="G18" s="45"/>
      <c r="H18" s="332"/>
    </row>
    <row r="19" spans="2:8" ht="17.25" customHeight="1" x14ac:dyDescent="0.25">
      <c r="B19" s="193" t="s">
        <v>423</v>
      </c>
      <c r="C19" s="294">
        <v>0.159</v>
      </c>
      <c r="D19" s="99">
        <v>25</v>
      </c>
      <c r="E19" s="290">
        <f>+C19*(D19/C29)</f>
        <v>2.3382352941176472E-2</v>
      </c>
      <c r="F19" s="194">
        <v>15</v>
      </c>
      <c r="G19" s="45"/>
      <c r="H19" s="333"/>
    </row>
    <row r="20" spans="2:8" ht="17.25" customHeight="1" x14ac:dyDescent="0.25">
      <c r="B20" s="193" t="s">
        <v>596</v>
      </c>
      <c r="C20" s="294">
        <v>0.1227</v>
      </c>
      <c r="D20" s="99">
        <v>15</v>
      </c>
      <c r="E20" s="290">
        <f>+C20*(D20/C29)</f>
        <v>1.0826470588235295E-2</v>
      </c>
      <c r="F20" s="194">
        <v>12</v>
      </c>
      <c r="G20" s="45"/>
      <c r="H20" s="335"/>
    </row>
    <row r="21" spans="2:8" ht="17.25" customHeight="1" thickBot="1" x14ac:dyDescent="0.3">
      <c r="B21" s="195" t="s">
        <v>321</v>
      </c>
      <c r="C21" s="295">
        <v>8.5900000000000004E-2</v>
      </c>
      <c r="D21" s="196">
        <v>7</v>
      </c>
      <c r="E21" s="291">
        <f>+C21*(D21/C29)</f>
        <v>3.5370588235294118E-3</v>
      </c>
      <c r="F21" s="197">
        <v>13</v>
      </c>
      <c r="G21" s="45"/>
      <c r="H21" s="333"/>
    </row>
    <row r="22" spans="2:8" ht="17.25" customHeight="1" thickBot="1" x14ac:dyDescent="0.3">
      <c r="B22" s="50"/>
      <c r="C22" s="51"/>
      <c r="D22" s="56"/>
      <c r="E22" s="57"/>
      <c r="F22" s="56"/>
      <c r="G22" s="45"/>
    </row>
    <row r="23" spans="2:8" ht="17.25" customHeight="1" x14ac:dyDescent="0.25">
      <c r="B23" s="198" t="s">
        <v>424</v>
      </c>
      <c r="C23" s="199">
        <v>20219</v>
      </c>
      <c r="D23" s="47"/>
      <c r="E23" s="47"/>
      <c r="F23" s="47"/>
      <c r="G23" s="45"/>
    </row>
    <row r="24" spans="2:8" ht="17.25" customHeight="1" x14ac:dyDescent="0.25">
      <c r="B24" s="200" t="s">
        <v>555</v>
      </c>
      <c r="C24" s="201">
        <v>341667</v>
      </c>
      <c r="D24" s="47"/>
      <c r="E24" s="47"/>
      <c r="F24" s="47"/>
      <c r="G24" s="45"/>
    </row>
    <row r="25" spans="2:8" ht="17.25" customHeight="1" x14ac:dyDescent="0.25">
      <c r="B25" s="202" t="s">
        <v>425</v>
      </c>
      <c r="C25" s="201">
        <v>92243</v>
      </c>
      <c r="D25" s="47"/>
      <c r="E25" s="47"/>
      <c r="F25" s="47"/>
      <c r="G25" s="45"/>
    </row>
    <row r="26" spans="2:8" ht="17.25" customHeight="1" x14ac:dyDescent="0.25">
      <c r="B26" s="202" t="s">
        <v>556</v>
      </c>
      <c r="C26" s="201">
        <v>1457641</v>
      </c>
      <c r="D26" s="153"/>
      <c r="E26" s="145"/>
      <c r="F26" s="47"/>
      <c r="G26" s="45"/>
    </row>
    <row r="27" spans="2:8" ht="17.25" customHeight="1" x14ac:dyDescent="0.25">
      <c r="B27" s="203" t="s">
        <v>426</v>
      </c>
      <c r="C27" s="204">
        <f>AVERAGE(C12:C21)</f>
        <v>0.19319000000000003</v>
      </c>
      <c r="D27" s="47"/>
      <c r="E27" s="47"/>
      <c r="F27" s="47"/>
      <c r="G27" s="45"/>
    </row>
    <row r="28" spans="2:8" ht="17.25" customHeight="1" x14ac:dyDescent="0.25">
      <c r="B28" s="202" t="s">
        <v>427</v>
      </c>
      <c r="C28" s="205">
        <v>10</v>
      </c>
      <c r="D28" s="47"/>
      <c r="E28" s="47"/>
      <c r="F28" s="47"/>
      <c r="G28" s="45"/>
    </row>
    <row r="29" spans="2:8" ht="17.25" customHeight="1" x14ac:dyDescent="0.25">
      <c r="B29" s="202" t="s">
        <v>428</v>
      </c>
      <c r="C29" s="205">
        <f>+SUM(D12:D21)</f>
        <v>170</v>
      </c>
      <c r="D29" s="47"/>
      <c r="E29" s="47"/>
      <c r="F29" s="47"/>
      <c r="G29" s="45"/>
    </row>
    <row r="30" spans="2:8" ht="23.25" customHeight="1" thickBot="1" x14ac:dyDescent="0.3">
      <c r="B30" s="206" t="s">
        <v>429</v>
      </c>
      <c r="C30" s="207">
        <f>+SUM(E12:E21)</f>
        <v>0.21465882352941179</v>
      </c>
      <c r="D30" s="107"/>
      <c r="E30" s="47"/>
      <c r="F30" s="47"/>
      <c r="G30" s="45"/>
    </row>
    <row r="31" spans="2:8" ht="18" customHeight="1" x14ac:dyDescent="0.25">
      <c r="B31" s="54"/>
      <c r="C31" s="55"/>
      <c r="D31" s="47"/>
      <c r="E31" s="47"/>
      <c r="F31" s="47"/>
      <c r="G31" s="45"/>
    </row>
    <row r="32" spans="2:8" ht="18" customHeight="1" x14ac:dyDescent="0.25">
      <c r="B32" s="54"/>
      <c r="C32" s="55"/>
      <c r="D32" s="47"/>
      <c r="E32" s="47"/>
      <c r="F32" s="47"/>
      <c r="G32" s="45"/>
    </row>
    <row r="33" spans="2:7" ht="19.5" customHeight="1" thickBot="1" x14ac:dyDescent="0.3">
      <c r="B33" s="47"/>
      <c r="C33" s="47"/>
      <c r="D33" s="47"/>
      <c r="E33" s="47"/>
      <c r="F33" s="47"/>
      <c r="G33" s="45"/>
    </row>
    <row r="34" spans="2:7" ht="24" customHeight="1" x14ac:dyDescent="0.25">
      <c r="B34" s="361" t="s">
        <v>863</v>
      </c>
      <c r="C34" s="362"/>
      <c r="D34" s="362"/>
      <c r="E34" s="362"/>
      <c r="F34" s="363"/>
      <c r="G34" s="45"/>
    </row>
    <row r="35" spans="2:7" ht="39.950000000000003" customHeight="1" x14ac:dyDescent="0.25">
      <c r="B35" s="208" t="s">
        <v>335</v>
      </c>
      <c r="C35" s="96" t="s">
        <v>1028</v>
      </c>
      <c r="D35" s="97" t="s">
        <v>414</v>
      </c>
      <c r="E35" s="98" t="s">
        <v>415</v>
      </c>
      <c r="F35" s="209" t="s">
        <v>416</v>
      </c>
      <c r="G35" s="45"/>
    </row>
    <row r="36" spans="2:7" ht="17.25" customHeight="1" thickBot="1" x14ac:dyDescent="0.3">
      <c r="B36" s="210" t="s">
        <v>431</v>
      </c>
      <c r="C36" s="350">
        <v>0.29720000000000002</v>
      </c>
      <c r="D36" s="211">
        <v>4</v>
      </c>
      <c r="E36" s="287">
        <f>+C36*(D36/C44)</f>
        <v>0.29720000000000002</v>
      </c>
      <c r="F36" s="212">
        <v>4</v>
      </c>
      <c r="G36" s="45"/>
    </row>
    <row r="37" spans="2:7" ht="17.25" customHeight="1" thickBot="1" x14ac:dyDescent="0.3">
      <c r="B37" s="50"/>
      <c r="C37" s="51"/>
      <c r="D37" s="56"/>
      <c r="E37" s="57"/>
      <c r="F37" s="56"/>
      <c r="G37" s="45"/>
    </row>
    <row r="38" spans="2:7" ht="17.25" customHeight="1" x14ac:dyDescent="0.25">
      <c r="B38" s="213" t="s">
        <v>642</v>
      </c>
      <c r="C38" s="199">
        <v>2918</v>
      </c>
      <c r="D38" s="47"/>
      <c r="E38" s="47"/>
      <c r="F38" s="47"/>
      <c r="G38" s="45"/>
    </row>
    <row r="39" spans="2:7" ht="17.25" customHeight="1" x14ac:dyDescent="0.25">
      <c r="B39" s="214" t="s">
        <v>643</v>
      </c>
      <c r="C39" s="201">
        <v>11672</v>
      </c>
      <c r="D39" s="115"/>
      <c r="E39" s="47"/>
      <c r="F39" s="47"/>
      <c r="G39" s="45"/>
    </row>
    <row r="40" spans="2:7" ht="17.25" customHeight="1" x14ac:dyDescent="0.25">
      <c r="B40" s="202" t="s">
        <v>644</v>
      </c>
      <c r="C40" s="205">
        <v>6899</v>
      </c>
      <c r="D40" s="47"/>
      <c r="E40" s="47"/>
      <c r="F40" s="47"/>
      <c r="G40" s="45"/>
    </row>
    <row r="41" spans="2:7" ht="17.25" customHeight="1" x14ac:dyDescent="0.25">
      <c r="B41" s="202" t="s">
        <v>645</v>
      </c>
      <c r="C41" s="201">
        <v>27596</v>
      </c>
      <c r="D41" s="47"/>
      <c r="E41" s="47"/>
      <c r="F41" s="47"/>
      <c r="G41" s="45"/>
    </row>
    <row r="42" spans="2:7" ht="17.25" customHeight="1" x14ac:dyDescent="0.25">
      <c r="B42" s="203" t="s">
        <v>646</v>
      </c>
      <c r="C42" s="204">
        <f>AVERAGE(C36:C36)</f>
        <v>0.29720000000000002</v>
      </c>
      <c r="D42" s="47"/>
      <c r="E42" s="47"/>
      <c r="F42" s="47"/>
      <c r="G42" s="45"/>
    </row>
    <row r="43" spans="2:7" ht="17.25" customHeight="1" x14ac:dyDescent="0.25">
      <c r="B43" s="202" t="s">
        <v>434</v>
      </c>
      <c r="C43" s="205">
        <v>1</v>
      </c>
      <c r="D43" s="47"/>
      <c r="E43" s="47"/>
      <c r="F43" s="47"/>
      <c r="G43" s="45"/>
    </row>
    <row r="44" spans="2:7" ht="17.25" customHeight="1" x14ac:dyDescent="0.25">
      <c r="B44" s="202" t="s">
        <v>435</v>
      </c>
      <c r="C44" s="205">
        <f>+SUM(D36:D36)</f>
        <v>4</v>
      </c>
      <c r="D44" s="47"/>
      <c r="E44" s="47"/>
      <c r="F44" s="47"/>
      <c r="G44" s="45"/>
    </row>
    <row r="45" spans="2:7" ht="21.75" customHeight="1" thickBot="1" x14ac:dyDescent="0.3">
      <c r="B45" s="206" t="s">
        <v>429</v>
      </c>
      <c r="C45" s="207">
        <f>+SUM(E36:E36)</f>
        <v>0.29720000000000002</v>
      </c>
      <c r="D45" s="47"/>
      <c r="E45" s="47"/>
      <c r="F45" s="47"/>
      <c r="G45" s="45"/>
    </row>
    <row r="46" spans="2:7" ht="18" customHeight="1" x14ac:dyDescent="0.25">
      <c r="B46" s="48"/>
      <c r="C46" s="47"/>
      <c r="D46" s="47"/>
      <c r="E46" s="47"/>
      <c r="F46" s="47"/>
      <c r="G46" s="45"/>
    </row>
    <row r="47" spans="2:7" ht="18" customHeight="1" x14ac:dyDescent="0.25">
      <c r="B47" s="48"/>
      <c r="C47" s="47"/>
      <c r="D47" s="47"/>
      <c r="E47" s="47"/>
      <c r="F47" s="47"/>
      <c r="G47" s="45"/>
    </row>
    <row r="48" spans="2:7" ht="18" customHeight="1" thickBot="1" x14ac:dyDescent="0.3">
      <c r="B48" s="48"/>
      <c r="C48" s="47"/>
      <c r="D48" s="47"/>
      <c r="E48" s="47"/>
      <c r="F48" s="47"/>
      <c r="G48" s="45"/>
    </row>
    <row r="49" spans="2:9" ht="24" customHeight="1" x14ac:dyDescent="0.25">
      <c r="B49" s="361" t="s">
        <v>849</v>
      </c>
      <c r="C49" s="362"/>
      <c r="D49" s="362"/>
      <c r="E49" s="362"/>
      <c r="F49" s="363"/>
      <c r="G49" s="45"/>
    </row>
    <row r="50" spans="2:9" ht="39.950000000000003" customHeight="1" x14ac:dyDescent="0.25">
      <c r="B50" s="215" t="s">
        <v>335</v>
      </c>
      <c r="C50" s="96" t="s">
        <v>1028</v>
      </c>
      <c r="D50" s="43" t="s">
        <v>414</v>
      </c>
      <c r="E50" s="53" t="s">
        <v>415</v>
      </c>
      <c r="F50" s="209" t="s">
        <v>416</v>
      </c>
      <c r="G50" s="45"/>
    </row>
    <row r="51" spans="2:9" ht="17.25" customHeight="1" x14ac:dyDescent="0.25">
      <c r="B51" s="216" t="s">
        <v>436</v>
      </c>
      <c r="C51" s="349">
        <v>0.20100000000000001</v>
      </c>
      <c r="D51" s="175">
        <v>1</v>
      </c>
      <c r="E51" s="286">
        <f>+C51*D51/C63</f>
        <v>4.2765957446808511E-3</v>
      </c>
      <c r="F51" s="217">
        <v>3</v>
      </c>
      <c r="I51" s="332"/>
    </row>
    <row r="52" spans="2:9" ht="17.25" customHeight="1" x14ac:dyDescent="0.25">
      <c r="B52" s="218" t="s">
        <v>437</v>
      </c>
      <c r="C52" s="294">
        <v>0.13020000000000001</v>
      </c>
      <c r="D52" s="175">
        <v>16</v>
      </c>
      <c r="E52" s="286">
        <f>+C52*D52/C63</f>
        <v>4.4323404255319152E-2</v>
      </c>
      <c r="F52" s="217">
        <v>12</v>
      </c>
      <c r="I52" s="334"/>
    </row>
    <row r="53" spans="2:9" ht="17.25" customHeight="1" x14ac:dyDescent="0.25">
      <c r="B53" s="219" t="s">
        <v>438</v>
      </c>
      <c r="C53" s="349">
        <v>0.315</v>
      </c>
      <c r="D53" s="175">
        <v>16</v>
      </c>
      <c r="E53" s="286">
        <f>+C53*D53/C63</f>
        <v>0.10723404255319149</v>
      </c>
      <c r="F53" s="217">
        <v>12</v>
      </c>
      <c r="I53" s="332"/>
    </row>
    <row r="54" spans="2:9" ht="17.25" customHeight="1" x14ac:dyDescent="0.25">
      <c r="B54" s="220" t="s">
        <v>430</v>
      </c>
      <c r="C54" s="294">
        <v>0.15409999999999999</v>
      </c>
      <c r="D54" s="176">
        <v>8</v>
      </c>
      <c r="E54" s="286">
        <f>+C54*D54/C63</f>
        <v>2.622978723404255E-2</v>
      </c>
      <c r="F54" s="221">
        <v>7</v>
      </c>
      <c r="I54" s="335"/>
    </row>
    <row r="55" spans="2:9" ht="17.25" customHeight="1" thickBot="1" x14ac:dyDescent="0.3">
      <c r="B55" s="210" t="s">
        <v>688</v>
      </c>
      <c r="C55" s="295">
        <v>0.12759999999999999</v>
      </c>
      <c r="D55" s="222">
        <v>5</v>
      </c>
      <c r="E55" s="289">
        <f>+C55*(D55/C63)</f>
        <v>1.3574468085106383E-2</v>
      </c>
      <c r="F55" s="223">
        <v>13</v>
      </c>
      <c r="I55" s="334"/>
    </row>
    <row r="56" spans="2:9" ht="17.25" customHeight="1" thickBot="1" x14ac:dyDescent="0.3">
      <c r="B56" s="50"/>
      <c r="C56" s="152"/>
      <c r="D56" s="56"/>
      <c r="E56" s="57"/>
      <c r="F56" s="56"/>
      <c r="G56" s="45"/>
    </row>
    <row r="57" spans="2:9" ht="17.25" customHeight="1" x14ac:dyDescent="0.25">
      <c r="B57" s="224" t="s">
        <v>827</v>
      </c>
      <c r="C57" s="225">
        <v>9363</v>
      </c>
      <c r="D57" s="47"/>
      <c r="E57" s="47"/>
      <c r="F57" s="47"/>
      <c r="G57" s="45"/>
    </row>
    <row r="58" spans="2:9" ht="17.25" customHeight="1" x14ac:dyDescent="0.25">
      <c r="B58" s="214" t="s">
        <v>828</v>
      </c>
      <c r="C58" s="201">
        <v>87381</v>
      </c>
      <c r="D58" s="47"/>
      <c r="E58" s="47"/>
      <c r="F58" s="47"/>
      <c r="G58" s="45"/>
    </row>
    <row r="59" spans="2:9" ht="17.25" customHeight="1" x14ac:dyDescent="0.25">
      <c r="B59" s="226" t="s">
        <v>829</v>
      </c>
      <c r="C59" s="227">
        <v>43874</v>
      </c>
      <c r="D59" s="47"/>
      <c r="E59" s="47"/>
      <c r="F59" s="47"/>
      <c r="G59" s="45"/>
    </row>
    <row r="60" spans="2:9" ht="17.25" customHeight="1" x14ac:dyDescent="0.25">
      <c r="B60" s="202" t="s">
        <v>830</v>
      </c>
      <c r="C60" s="201">
        <v>377869</v>
      </c>
      <c r="D60" s="115"/>
      <c r="E60" s="47"/>
      <c r="F60" s="47"/>
      <c r="G60" s="45"/>
    </row>
    <row r="61" spans="2:9" ht="17.25" customHeight="1" x14ac:dyDescent="0.25">
      <c r="B61" s="228" t="s">
        <v>831</v>
      </c>
      <c r="C61" s="229">
        <f>AVERAGE(C51:C55)</f>
        <v>0.18558000000000002</v>
      </c>
      <c r="D61" s="47"/>
      <c r="E61" s="47"/>
      <c r="F61" s="47"/>
      <c r="G61" s="45"/>
    </row>
    <row r="62" spans="2:9" ht="17.25" customHeight="1" x14ac:dyDescent="0.25">
      <c r="B62" s="226" t="s">
        <v>832</v>
      </c>
      <c r="C62" s="227">
        <v>5</v>
      </c>
      <c r="D62" s="47"/>
      <c r="E62" s="47"/>
      <c r="F62" s="47"/>
      <c r="G62" s="45"/>
    </row>
    <row r="63" spans="2:9" ht="17.25" customHeight="1" x14ac:dyDescent="0.25">
      <c r="B63" s="226" t="s">
        <v>833</v>
      </c>
      <c r="C63" s="227">
        <v>47</v>
      </c>
      <c r="D63" s="47"/>
      <c r="E63" s="47"/>
      <c r="F63" s="47"/>
      <c r="G63" s="45"/>
    </row>
    <row r="64" spans="2:9" ht="20.45" customHeight="1" thickBot="1" x14ac:dyDescent="0.3">
      <c r="B64" s="230" t="s">
        <v>429</v>
      </c>
      <c r="C64" s="231">
        <f>+SUM(E51:E55)</f>
        <v>0.19563829787234041</v>
      </c>
      <c r="D64" s="47"/>
      <c r="E64" s="47"/>
      <c r="F64" s="47"/>
      <c r="G64" s="45"/>
    </row>
    <row r="65" spans="2:9" ht="17.25" customHeight="1" x14ac:dyDescent="0.25">
      <c r="B65" s="47"/>
      <c r="C65" s="47"/>
      <c r="D65" s="47"/>
      <c r="E65" s="47"/>
      <c r="F65" s="47"/>
      <c r="G65" s="45"/>
    </row>
    <row r="66" spans="2:9" ht="17.25" customHeight="1" x14ac:dyDescent="0.25">
      <c r="B66" s="47"/>
      <c r="C66" s="47"/>
      <c r="D66" s="47"/>
      <c r="E66" s="47"/>
      <c r="F66" s="47"/>
      <c r="G66" s="45"/>
    </row>
    <row r="67" spans="2:9" ht="17.25" customHeight="1" thickBot="1" x14ac:dyDescent="0.3">
      <c r="B67" s="47"/>
      <c r="C67" s="47"/>
      <c r="D67" s="47"/>
      <c r="E67" s="47"/>
      <c r="F67" s="47"/>
      <c r="G67" s="45"/>
    </row>
    <row r="68" spans="2:9" ht="21.6" customHeight="1" x14ac:dyDescent="0.25">
      <c r="B68" s="361" t="s">
        <v>439</v>
      </c>
      <c r="C68" s="362"/>
      <c r="D68" s="362"/>
      <c r="E68" s="362"/>
      <c r="F68" s="363"/>
      <c r="G68" s="45"/>
    </row>
    <row r="69" spans="2:9" ht="39.950000000000003" customHeight="1" x14ac:dyDescent="0.25">
      <c r="B69" s="215" t="s">
        <v>335</v>
      </c>
      <c r="C69" s="96" t="s">
        <v>1028</v>
      </c>
      <c r="D69" s="43" t="s">
        <v>414</v>
      </c>
      <c r="E69" s="53" t="s">
        <v>415</v>
      </c>
      <c r="F69" s="209" t="s">
        <v>416</v>
      </c>
      <c r="G69" s="45"/>
    </row>
    <row r="70" spans="2:9" ht="17.25" customHeight="1" x14ac:dyDescent="0.25">
      <c r="B70" s="216" t="s">
        <v>440</v>
      </c>
      <c r="C70" s="294">
        <v>0.1956</v>
      </c>
      <c r="D70" s="49">
        <v>1</v>
      </c>
      <c r="E70" s="286">
        <f>+C70*D70/$C$81</f>
        <v>1.2225E-2</v>
      </c>
      <c r="F70" s="217">
        <v>1</v>
      </c>
      <c r="G70" s="45"/>
      <c r="I70" s="333"/>
    </row>
    <row r="71" spans="2:9" ht="17.25" customHeight="1" x14ac:dyDescent="0.25">
      <c r="B71" s="232" t="s">
        <v>924</v>
      </c>
      <c r="C71" s="349">
        <v>0.21640000000000001</v>
      </c>
      <c r="D71" s="49">
        <v>3</v>
      </c>
      <c r="E71" s="286">
        <f>+C71*D71/$C$81</f>
        <v>4.0575E-2</v>
      </c>
      <c r="F71" s="217">
        <v>4</v>
      </c>
      <c r="G71" s="45"/>
      <c r="I71" s="332"/>
    </row>
    <row r="72" spans="2:9" ht="17.25" customHeight="1" x14ac:dyDescent="0.25">
      <c r="B72" s="233" t="s">
        <v>441</v>
      </c>
      <c r="C72" s="294">
        <v>0.19359999999999999</v>
      </c>
      <c r="D72" s="49">
        <v>6</v>
      </c>
      <c r="E72" s="286">
        <f>+C72*D72/$C$81</f>
        <v>7.2599999999999998E-2</v>
      </c>
      <c r="F72" s="217">
        <v>5</v>
      </c>
      <c r="G72" s="45"/>
      <c r="I72" s="332"/>
    </row>
    <row r="73" spans="2:9" ht="17.25" customHeight="1" thickBot="1" x14ac:dyDescent="0.3">
      <c r="B73" s="234" t="s">
        <v>585</v>
      </c>
      <c r="C73" s="295">
        <v>0.17829999999999999</v>
      </c>
      <c r="D73" s="235">
        <v>6</v>
      </c>
      <c r="E73" s="292">
        <f>+C73*D73/$C$81</f>
        <v>6.6862499999999991E-2</v>
      </c>
      <c r="F73" s="212">
        <v>6</v>
      </c>
      <c r="G73" s="45"/>
      <c r="I73" s="332"/>
    </row>
    <row r="74" spans="2:9" ht="17.25" customHeight="1" thickBot="1" x14ac:dyDescent="0.3">
      <c r="B74" s="50"/>
      <c r="C74" s="51"/>
      <c r="D74" s="56"/>
      <c r="E74" s="57"/>
      <c r="F74" s="56"/>
      <c r="G74" s="45"/>
    </row>
    <row r="75" spans="2:9" ht="17.25" customHeight="1" x14ac:dyDescent="0.25">
      <c r="B75" s="236" t="s">
        <v>647</v>
      </c>
      <c r="C75" s="237">
        <v>7439</v>
      </c>
      <c r="D75" s="47"/>
      <c r="E75" s="47"/>
      <c r="F75" s="47"/>
      <c r="G75" s="45"/>
    </row>
    <row r="76" spans="2:9" ht="17.25" customHeight="1" x14ac:dyDescent="0.25">
      <c r="B76" s="214" t="s">
        <v>648</v>
      </c>
      <c r="C76" s="201">
        <v>28976</v>
      </c>
      <c r="D76" s="47"/>
      <c r="E76" s="47"/>
      <c r="F76" s="115"/>
      <c r="G76" s="45"/>
    </row>
    <row r="77" spans="2:9" ht="17.25" customHeight="1" x14ac:dyDescent="0.25">
      <c r="B77" s="238" t="s">
        <v>649</v>
      </c>
      <c r="C77" s="239">
        <v>30388</v>
      </c>
      <c r="D77" s="47"/>
      <c r="E77" s="47"/>
      <c r="F77" s="47"/>
      <c r="G77" s="45"/>
    </row>
    <row r="78" spans="2:9" ht="17.25" customHeight="1" x14ac:dyDescent="0.25">
      <c r="B78" s="202" t="s">
        <v>650</v>
      </c>
      <c r="C78" s="201">
        <v>121186</v>
      </c>
      <c r="D78" s="47"/>
      <c r="E78" s="47"/>
      <c r="F78" s="47"/>
      <c r="G78" s="45"/>
    </row>
    <row r="79" spans="2:9" ht="17.25" customHeight="1" x14ac:dyDescent="0.25">
      <c r="B79" s="240" t="s">
        <v>651</v>
      </c>
      <c r="C79" s="241">
        <f>AVERAGE(C70:C73)</f>
        <v>0.19597500000000001</v>
      </c>
      <c r="D79" s="47"/>
      <c r="E79" s="47"/>
      <c r="F79" s="47"/>
      <c r="G79" s="45"/>
    </row>
    <row r="80" spans="2:9" ht="17.25" customHeight="1" x14ac:dyDescent="0.25">
      <c r="B80" s="238" t="s">
        <v>442</v>
      </c>
      <c r="C80" s="239">
        <v>4</v>
      </c>
      <c r="D80" s="47"/>
      <c r="E80" s="47"/>
      <c r="F80" s="47"/>
      <c r="G80" s="45"/>
    </row>
    <row r="81" spans="2:7" ht="17.25" customHeight="1" x14ac:dyDescent="0.25">
      <c r="B81" s="238" t="s">
        <v>443</v>
      </c>
      <c r="C81" s="239">
        <f>+SUM(D70:D73)</f>
        <v>16</v>
      </c>
      <c r="D81" s="47"/>
      <c r="E81" s="47"/>
      <c r="F81" s="47"/>
      <c r="G81" s="45"/>
    </row>
    <row r="82" spans="2:7" ht="21" customHeight="1" thickBot="1" x14ac:dyDescent="0.3">
      <c r="B82" s="242" t="s">
        <v>429</v>
      </c>
      <c r="C82" s="243">
        <f>+SUM(E70:E73)</f>
        <v>0.1922625</v>
      </c>
      <c r="D82" s="47"/>
      <c r="E82" s="47"/>
      <c r="F82" s="47"/>
      <c r="G82" s="45"/>
    </row>
    <row r="83" spans="2:7" ht="19.5" customHeight="1" x14ac:dyDescent="0.25">
      <c r="B83" s="47"/>
      <c r="C83" s="47"/>
      <c r="D83" s="47"/>
      <c r="E83" s="47"/>
      <c r="F83" s="47"/>
      <c r="G83" s="45"/>
    </row>
    <row r="84" spans="2:7" ht="19.5" customHeight="1" x14ac:dyDescent="0.25">
      <c r="B84" s="47"/>
      <c r="C84" s="47"/>
      <c r="D84" s="47"/>
      <c r="E84" s="47"/>
      <c r="F84" s="47"/>
      <c r="G84" s="45"/>
    </row>
    <row r="85" spans="2:7" ht="19.5" customHeight="1" thickBot="1" x14ac:dyDescent="0.3">
      <c r="B85" s="47"/>
      <c r="C85" s="47"/>
      <c r="D85" s="47"/>
      <c r="E85" s="47"/>
      <c r="F85" s="47"/>
      <c r="G85" s="45"/>
    </row>
    <row r="86" spans="2:7" ht="26.1" customHeight="1" x14ac:dyDescent="0.25">
      <c r="B86" s="361" t="s">
        <v>444</v>
      </c>
      <c r="C86" s="362"/>
      <c r="D86" s="362"/>
      <c r="E86" s="362"/>
      <c r="F86" s="363"/>
      <c r="G86" s="45"/>
    </row>
    <row r="87" spans="2:7" ht="39.950000000000003" customHeight="1" x14ac:dyDescent="0.25">
      <c r="B87" s="215" t="s">
        <v>335</v>
      </c>
      <c r="C87" s="96" t="s">
        <v>1028</v>
      </c>
      <c r="D87" s="43" t="s">
        <v>414</v>
      </c>
      <c r="E87" s="53" t="s">
        <v>415</v>
      </c>
      <c r="F87" s="209" t="s">
        <v>416</v>
      </c>
      <c r="G87" s="45"/>
    </row>
    <row r="88" spans="2:7" ht="17.25" customHeight="1" thickBot="1" x14ac:dyDescent="0.3">
      <c r="B88" s="244" t="s">
        <v>445</v>
      </c>
      <c r="C88" s="350">
        <v>0.48470000000000002</v>
      </c>
      <c r="D88" s="235">
        <v>28</v>
      </c>
      <c r="E88" s="292">
        <f>+C88*D88/$C$96</f>
        <v>0.48470000000000002</v>
      </c>
      <c r="F88" s="212">
        <v>15</v>
      </c>
      <c r="G88" s="45"/>
    </row>
    <row r="89" spans="2:7" ht="17.25" customHeight="1" thickBot="1" x14ac:dyDescent="0.3">
      <c r="B89" s="50"/>
      <c r="C89" s="51"/>
      <c r="D89" s="56"/>
      <c r="E89" s="57"/>
      <c r="F89" s="56"/>
      <c r="G89" s="45"/>
    </row>
    <row r="90" spans="2:7" ht="17.25" customHeight="1" x14ac:dyDescent="0.25">
      <c r="B90" s="236" t="s">
        <v>652</v>
      </c>
      <c r="C90" s="245">
        <v>3168</v>
      </c>
      <c r="D90" s="47"/>
      <c r="E90" s="47"/>
      <c r="F90" s="47"/>
      <c r="G90" s="45"/>
    </row>
    <row r="91" spans="2:7" ht="17.25" customHeight="1" x14ac:dyDescent="0.25">
      <c r="B91" s="214" t="s">
        <v>653</v>
      </c>
      <c r="C91" s="201">
        <v>101376</v>
      </c>
      <c r="D91" s="47"/>
      <c r="E91" s="47"/>
      <c r="F91" s="47"/>
      <c r="G91" s="45"/>
    </row>
    <row r="92" spans="2:7" ht="17.25" customHeight="1" x14ac:dyDescent="0.25">
      <c r="B92" s="238" t="s">
        <v>654</v>
      </c>
      <c r="C92" s="239">
        <v>3368</v>
      </c>
      <c r="D92" s="47"/>
      <c r="E92" s="47"/>
      <c r="F92" s="47"/>
      <c r="G92" s="45"/>
    </row>
    <row r="93" spans="2:7" ht="17.25" customHeight="1" x14ac:dyDescent="0.25">
      <c r="B93" s="202" t="s">
        <v>655</v>
      </c>
      <c r="C93" s="201">
        <v>107776</v>
      </c>
      <c r="D93" s="47"/>
      <c r="E93" s="47"/>
      <c r="F93" s="47"/>
      <c r="G93" s="45"/>
    </row>
    <row r="94" spans="2:7" ht="17.25" customHeight="1" x14ac:dyDescent="0.25">
      <c r="B94" s="240" t="s">
        <v>656</v>
      </c>
      <c r="C94" s="241">
        <f>AVERAGE(C88:C88)</f>
        <v>0.48470000000000002</v>
      </c>
      <c r="D94" s="47"/>
      <c r="E94" s="47"/>
      <c r="F94" s="47"/>
      <c r="G94" s="45"/>
    </row>
    <row r="95" spans="2:7" ht="17.25" customHeight="1" x14ac:dyDescent="0.25">
      <c r="B95" s="238" t="s">
        <v>446</v>
      </c>
      <c r="C95" s="239">
        <v>2</v>
      </c>
      <c r="D95" s="47"/>
      <c r="E95" s="47"/>
      <c r="F95" s="47"/>
      <c r="G95" s="45"/>
    </row>
    <row r="96" spans="2:7" ht="17.25" customHeight="1" x14ac:dyDescent="0.25">
      <c r="B96" s="238" t="s">
        <v>447</v>
      </c>
      <c r="C96" s="239">
        <f>+D88</f>
        <v>28</v>
      </c>
      <c r="D96" s="47"/>
      <c r="E96" s="47"/>
      <c r="F96" s="47"/>
      <c r="G96" s="45"/>
    </row>
    <row r="97" spans="2:8" ht="24" customHeight="1" thickBot="1" x14ac:dyDescent="0.3">
      <c r="B97" s="242" t="s">
        <v>429</v>
      </c>
      <c r="C97" s="243">
        <f>+SUM(E88:E88)</f>
        <v>0.48470000000000002</v>
      </c>
      <c r="D97" s="47"/>
      <c r="E97" s="47"/>
      <c r="F97" s="47"/>
      <c r="G97" s="45"/>
    </row>
    <row r="98" spans="2:8" ht="19.5" customHeight="1" x14ac:dyDescent="0.25">
      <c r="B98" s="47"/>
      <c r="C98" s="47"/>
      <c r="D98" s="47"/>
      <c r="E98" s="47"/>
      <c r="F98" s="47"/>
      <c r="G98" s="45"/>
    </row>
    <row r="99" spans="2:8" ht="19.5" customHeight="1" x14ac:dyDescent="0.25">
      <c r="B99" s="47"/>
      <c r="C99" s="47"/>
      <c r="D99" s="47"/>
      <c r="E99" s="47"/>
      <c r="F99" s="47"/>
      <c r="G99" s="45"/>
    </row>
    <row r="100" spans="2:8" ht="19.5" customHeight="1" thickBot="1" x14ac:dyDescent="0.3">
      <c r="B100" s="47"/>
      <c r="C100" s="47"/>
      <c r="D100" s="47"/>
      <c r="E100" s="47"/>
      <c r="F100" s="47"/>
      <c r="G100" s="45"/>
    </row>
    <row r="101" spans="2:8" ht="23.1" customHeight="1" x14ac:dyDescent="0.25">
      <c r="B101" s="361" t="s">
        <v>871</v>
      </c>
      <c r="C101" s="362"/>
      <c r="D101" s="362"/>
      <c r="E101" s="362"/>
      <c r="F101" s="363"/>
      <c r="G101" s="45"/>
    </row>
    <row r="102" spans="2:8" ht="35.450000000000003" customHeight="1" x14ac:dyDescent="0.25">
      <c r="B102" s="215" t="s">
        <v>335</v>
      </c>
      <c r="C102" s="96" t="s">
        <v>1028</v>
      </c>
      <c r="D102" s="43" t="s">
        <v>414</v>
      </c>
      <c r="E102" s="53" t="s">
        <v>415</v>
      </c>
      <c r="F102" s="209" t="s">
        <v>416</v>
      </c>
      <c r="G102" s="45"/>
    </row>
    <row r="103" spans="2:8" ht="19.5" customHeight="1" x14ac:dyDescent="0.25">
      <c r="B103" s="216" t="s">
        <v>363</v>
      </c>
      <c r="C103" s="294">
        <v>0.13780000000000001</v>
      </c>
      <c r="D103" s="49">
        <v>16</v>
      </c>
      <c r="E103" s="286">
        <f>+C103*D103/C113</f>
        <v>4.6910638297872342E-2</v>
      </c>
      <c r="F103" s="217">
        <v>16</v>
      </c>
      <c r="G103" s="45"/>
      <c r="H103" s="333"/>
    </row>
    <row r="104" spans="2:8" ht="19.5" customHeight="1" x14ac:dyDescent="0.25">
      <c r="B104" s="218" t="s">
        <v>319</v>
      </c>
      <c r="C104" s="294">
        <v>0.1123</v>
      </c>
      <c r="D104" s="52">
        <v>5</v>
      </c>
      <c r="E104" s="286">
        <f>+C104*D104/C113</f>
        <v>1.1946808510638297E-2</v>
      </c>
      <c r="F104" s="246">
        <v>5</v>
      </c>
      <c r="G104" s="45"/>
      <c r="H104" s="335"/>
    </row>
    <row r="105" spans="2:8" ht="19.5" customHeight="1" thickBot="1" x14ac:dyDescent="0.3">
      <c r="B105" s="210" t="s">
        <v>925</v>
      </c>
      <c r="C105" s="295">
        <v>0.16439999999999999</v>
      </c>
      <c r="D105" s="211">
        <v>14</v>
      </c>
      <c r="E105" s="292">
        <f>+C105*D105/C113</f>
        <v>4.8970212765957442E-2</v>
      </c>
      <c r="F105" s="223">
        <v>14</v>
      </c>
      <c r="G105" s="45"/>
      <c r="H105" s="332"/>
    </row>
    <row r="106" spans="2:8" ht="19.5" customHeight="1" thickBot="1" x14ac:dyDescent="0.3">
      <c r="B106" s="50"/>
      <c r="C106" s="51"/>
      <c r="D106" s="56"/>
      <c r="E106" s="57"/>
      <c r="F106" s="56"/>
      <c r="G106" s="45"/>
    </row>
    <row r="107" spans="2:8" ht="19.5" customHeight="1" x14ac:dyDescent="0.25">
      <c r="B107" s="236" t="s">
        <v>872</v>
      </c>
      <c r="C107" s="237">
        <v>5860</v>
      </c>
      <c r="D107" s="47"/>
      <c r="E107" s="47"/>
      <c r="F107" s="47"/>
      <c r="G107" s="45"/>
    </row>
    <row r="108" spans="2:8" ht="19.5" customHeight="1" x14ac:dyDescent="0.25">
      <c r="B108" s="214" t="s">
        <v>873</v>
      </c>
      <c r="C108" s="201">
        <v>75672</v>
      </c>
      <c r="D108" s="47"/>
      <c r="E108" s="47"/>
      <c r="F108" s="47"/>
      <c r="G108" s="45"/>
    </row>
    <row r="109" spans="2:8" ht="19.5" customHeight="1" x14ac:dyDescent="0.25">
      <c r="B109" s="238" t="s">
        <v>874</v>
      </c>
      <c r="C109" s="239">
        <v>35933</v>
      </c>
      <c r="D109" s="47"/>
      <c r="E109" s="47"/>
      <c r="F109" s="47"/>
      <c r="G109" s="45"/>
    </row>
    <row r="110" spans="2:8" ht="19.5" customHeight="1" x14ac:dyDescent="0.25">
      <c r="B110" s="202" t="s">
        <v>875</v>
      </c>
      <c r="C110" s="201">
        <v>445115</v>
      </c>
      <c r="D110" s="47"/>
      <c r="E110" s="47"/>
      <c r="F110" s="47"/>
      <c r="G110" s="45"/>
    </row>
    <row r="111" spans="2:8" ht="19.5" customHeight="1" x14ac:dyDescent="0.25">
      <c r="B111" s="240" t="s">
        <v>876</v>
      </c>
      <c r="C111" s="241">
        <f>AVERAGE(C103:C105)</f>
        <v>0.13816666666666666</v>
      </c>
      <c r="D111" s="47"/>
      <c r="E111" s="47"/>
      <c r="F111" s="47"/>
      <c r="G111" s="45"/>
    </row>
    <row r="112" spans="2:8" ht="19.5" customHeight="1" x14ac:dyDescent="0.25">
      <c r="B112" s="238" t="s">
        <v>877</v>
      </c>
      <c r="C112" s="239">
        <v>3</v>
      </c>
      <c r="D112" s="47"/>
      <c r="E112" s="47"/>
      <c r="F112" s="47"/>
      <c r="G112" s="45"/>
    </row>
    <row r="113" spans="2:7" ht="19.5" customHeight="1" x14ac:dyDescent="0.25">
      <c r="B113" s="238" t="s">
        <v>878</v>
      </c>
      <c r="C113" s="239">
        <v>47</v>
      </c>
      <c r="D113" s="47"/>
      <c r="E113" s="47"/>
      <c r="F113" s="47"/>
      <c r="G113" s="45"/>
    </row>
    <row r="114" spans="2:7" ht="19.5" customHeight="1" thickBot="1" x14ac:dyDescent="0.3">
      <c r="B114" s="242" t="s">
        <v>429</v>
      </c>
      <c r="C114" s="243">
        <f>+SUM(E103:E105)</f>
        <v>0.10782765957446808</v>
      </c>
      <c r="D114" s="47"/>
      <c r="E114" s="47"/>
      <c r="F114" s="47"/>
      <c r="G114" s="45"/>
    </row>
    <row r="115" spans="2:7" ht="19.5" customHeight="1" x14ac:dyDescent="0.25">
      <c r="B115" s="54"/>
      <c r="C115" s="178"/>
      <c r="D115" s="47"/>
      <c r="E115" s="47"/>
      <c r="F115" s="47"/>
      <c r="G115" s="45"/>
    </row>
    <row r="116" spans="2:7" ht="19.5" customHeight="1" x14ac:dyDescent="0.25">
      <c r="B116" s="54"/>
      <c r="C116" s="178"/>
      <c r="D116" s="47"/>
      <c r="E116" s="47"/>
      <c r="F116" s="47"/>
      <c r="G116" s="45"/>
    </row>
    <row r="117" spans="2:7" ht="19.5" customHeight="1" thickBot="1" x14ac:dyDescent="0.3">
      <c r="B117" s="54"/>
      <c r="C117" s="178"/>
      <c r="D117" s="47"/>
      <c r="E117" s="47"/>
      <c r="F117" s="47"/>
      <c r="G117" s="45"/>
    </row>
    <row r="118" spans="2:7" ht="24.6" customHeight="1" x14ac:dyDescent="0.25">
      <c r="B118" s="361" t="s">
        <v>459</v>
      </c>
      <c r="C118" s="363"/>
      <c r="D118" s="47"/>
      <c r="E118" s="47"/>
      <c r="F118" s="47"/>
      <c r="G118" s="45"/>
    </row>
    <row r="119" spans="2:7" ht="39.950000000000003" customHeight="1" x14ac:dyDescent="0.25">
      <c r="B119" s="215" t="s">
        <v>448</v>
      </c>
      <c r="C119" s="336" t="s">
        <v>1028</v>
      </c>
      <c r="D119" s="47"/>
      <c r="E119" s="47"/>
      <c r="F119" s="47"/>
      <c r="G119" s="45"/>
    </row>
    <row r="120" spans="2:7" ht="17.25" customHeight="1" x14ac:dyDescent="0.25">
      <c r="B120" s="247" t="s">
        <v>432</v>
      </c>
      <c r="C120" s="248">
        <f>SUM(C23,C38,C57,C75,C90,C107)</f>
        <v>48967</v>
      </c>
      <c r="D120" s="47"/>
      <c r="E120" s="47"/>
      <c r="F120" s="47"/>
      <c r="G120" s="45"/>
    </row>
    <row r="121" spans="2:7" ht="17.25" customHeight="1" x14ac:dyDescent="0.25">
      <c r="B121" s="247" t="s">
        <v>557</v>
      </c>
      <c r="C121" s="249">
        <f>SUM(C24,C39,C58,C76,C91,C108)</f>
        <v>646744</v>
      </c>
      <c r="D121" s="47"/>
      <c r="E121" s="47"/>
      <c r="F121" s="47"/>
      <c r="G121" s="45"/>
    </row>
    <row r="122" spans="2:7" ht="17.25" customHeight="1" x14ac:dyDescent="0.25">
      <c r="B122" s="247" t="s">
        <v>433</v>
      </c>
      <c r="C122" s="248">
        <f>SUM(C25,C40,C59,C77,C92,C109)</f>
        <v>212705</v>
      </c>
      <c r="D122" s="47"/>
      <c r="E122" s="47"/>
      <c r="F122" s="47"/>
      <c r="G122" s="45"/>
    </row>
    <row r="123" spans="2:7" ht="17.25" customHeight="1" x14ac:dyDescent="0.25">
      <c r="B123" s="247" t="s">
        <v>558</v>
      </c>
      <c r="C123" s="249">
        <f>SUM(C26,C41,C60,C78,C93,C110)</f>
        <v>2537183</v>
      </c>
      <c r="D123" s="47"/>
      <c r="E123" s="47"/>
      <c r="F123" s="47"/>
      <c r="G123" s="45"/>
    </row>
    <row r="124" spans="2:7" ht="17.25" customHeight="1" x14ac:dyDescent="0.25">
      <c r="B124" s="203" t="s">
        <v>449</v>
      </c>
      <c r="C124" s="204">
        <f>+C120/(C120+C122)</f>
        <v>0.18713121770766455</v>
      </c>
      <c r="D124" s="107"/>
      <c r="E124" s="47"/>
      <c r="F124" s="47"/>
      <c r="G124" s="45"/>
    </row>
    <row r="125" spans="2:7" ht="17.25" customHeight="1" x14ac:dyDescent="0.25">
      <c r="B125" s="202" t="s">
        <v>450</v>
      </c>
      <c r="C125" s="205">
        <v>24</v>
      </c>
      <c r="D125" s="47"/>
      <c r="E125" s="47" t="s">
        <v>957</v>
      </c>
      <c r="F125" s="47"/>
      <c r="G125" s="45"/>
    </row>
    <row r="126" spans="2:7" ht="17.25" customHeight="1" x14ac:dyDescent="0.25">
      <c r="B126" s="202" t="s">
        <v>451</v>
      </c>
      <c r="C126" s="205">
        <f>SUM(D12:D21,D36,D51:D55,D70:D73,D88,D103:D105)</f>
        <v>299</v>
      </c>
      <c r="D126" s="47"/>
      <c r="E126" s="115"/>
      <c r="F126" s="47"/>
      <c r="G126" s="45"/>
    </row>
    <row r="127" spans="2:7" ht="23.25" customHeight="1" thickBot="1" x14ac:dyDescent="0.3">
      <c r="B127" s="242" t="s">
        <v>657</v>
      </c>
      <c r="C127" s="250">
        <f>AVERAGE(C30,C45,C64,C82,C97,C114)</f>
        <v>0.24871454682937008</v>
      </c>
      <c r="D127" s="110"/>
      <c r="E127" s="104"/>
      <c r="F127" s="47"/>
      <c r="G127" s="45"/>
    </row>
  </sheetData>
  <mergeCells count="10">
    <mergeCell ref="B49:F49"/>
    <mergeCell ref="B68:F68"/>
    <mergeCell ref="B86:F86"/>
    <mergeCell ref="B101:F101"/>
    <mergeCell ref="B118:C118"/>
    <mergeCell ref="B5:F5"/>
    <mergeCell ref="B6:F6"/>
    <mergeCell ref="B8:F8"/>
    <mergeCell ref="B10:F10"/>
    <mergeCell ref="B34:F34"/>
  </mergeCells>
  <pageMargins left="0.23622047244094491" right="0.23622047244094491" top="0.74803149606299213" bottom="0.74803149606299213" header="0.31496062992125984" footer="0.31496062992125984"/>
  <pageSetup scale="52" orientation="portrait" r:id="rId1"/>
  <rowBreaks count="1" manualBreakCount="1">
    <brk id="6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4"/>
  <sheetViews>
    <sheetView view="pageBreakPreview" topLeftCell="A81" zoomScale="85" zoomScaleNormal="85" zoomScaleSheetLayoutView="85" zoomScalePageLayoutView="140" workbookViewId="0">
      <selection activeCell="M90" sqref="M90"/>
    </sheetView>
  </sheetViews>
  <sheetFormatPr baseColWidth="10" defaultColWidth="11.42578125" defaultRowHeight="15" x14ac:dyDescent="0.25"/>
  <cols>
    <col min="1" max="1" width="6.42578125" style="1" customWidth="1"/>
    <col min="2" max="2" width="9.5703125" style="1" customWidth="1"/>
    <col min="3" max="3" width="22.85546875" style="1" customWidth="1"/>
    <col min="4" max="4" width="12.42578125" style="302" bestFit="1" customWidth="1"/>
    <col min="5" max="5" width="15.5703125" style="302" customWidth="1"/>
    <col min="6" max="6" width="3" style="1" customWidth="1"/>
    <col min="7" max="7" width="9.5703125" style="1" customWidth="1"/>
    <col min="8" max="8" width="24.42578125" style="1" customWidth="1"/>
    <col min="9" max="9" width="12.42578125" style="302" bestFit="1" customWidth="1"/>
    <col min="10" max="10" width="15.5703125" style="302" customWidth="1"/>
    <col min="11" max="11" width="5.42578125" style="1" customWidth="1"/>
    <col min="12" max="16384" width="11.42578125" style="1"/>
  </cols>
  <sheetData>
    <row r="1" spans="2:10" ht="18" customHeight="1" x14ac:dyDescent="0.25"/>
    <row r="2" spans="2:10" ht="18" customHeight="1" x14ac:dyDescent="0.25"/>
    <row r="3" spans="2:10" ht="45.75" customHeight="1" x14ac:dyDescent="0.25"/>
    <row r="4" spans="2:10" ht="20.25" customHeight="1" x14ac:dyDescent="0.25">
      <c r="B4" s="358" t="s">
        <v>1029</v>
      </c>
      <c r="C4" s="358"/>
      <c r="D4" s="358"/>
      <c r="E4" s="358"/>
      <c r="F4" s="358"/>
      <c r="G4" s="358"/>
      <c r="H4" s="358"/>
      <c r="I4" s="358"/>
      <c r="J4" s="358"/>
    </row>
    <row r="5" spans="2:10" ht="21" customHeight="1" x14ac:dyDescent="0.25">
      <c r="B5" s="352" t="s">
        <v>1030</v>
      </c>
      <c r="C5" s="352"/>
      <c r="D5" s="352"/>
      <c r="E5" s="352"/>
      <c r="F5" s="352"/>
      <c r="G5" s="352"/>
      <c r="H5" s="352"/>
      <c r="I5" s="352"/>
      <c r="J5" s="352"/>
    </row>
    <row r="7" spans="2:10" x14ac:dyDescent="0.25">
      <c r="B7" s="66" t="s">
        <v>107</v>
      </c>
      <c r="C7" s="67" t="s">
        <v>1031</v>
      </c>
    </row>
    <row r="8" spans="2:10" x14ac:dyDescent="0.25">
      <c r="B8" s="68"/>
      <c r="C8" s="68"/>
    </row>
    <row r="9" spans="2:10" s="59" customFormat="1" ht="21.75" customHeight="1" x14ac:dyDescent="0.25">
      <c r="B9" s="364" t="s">
        <v>476</v>
      </c>
      <c r="C9" s="364"/>
      <c r="D9" s="364"/>
      <c r="E9" s="364"/>
      <c r="F9" s="183"/>
      <c r="G9" s="364" t="s">
        <v>477</v>
      </c>
      <c r="H9" s="364"/>
      <c r="I9" s="364"/>
      <c r="J9" s="364"/>
    </row>
    <row r="10" spans="2:10" s="59" customFormat="1" ht="15" customHeight="1" thickBot="1" x14ac:dyDescent="0.3">
      <c r="B10" s="37"/>
      <c r="C10" s="36"/>
      <c r="D10" s="304"/>
      <c r="E10" s="304"/>
      <c r="F10" s="36"/>
      <c r="G10" s="35"/>
      <c r="H10" s="70"/>
      <c r="I10" s="303"/>
      <c r="J10" s="303"/>
    </row>
    <row r="11" spans="2:10" ht="39.950000000000003" customHeight="1" x14ac:dyDescent="0.25">
      <c r="B11" s="298" t="s">
        <v>105</v>
      </c>
      <c r="C11" s="299" t="s">
        <v>478</v>
      </c>
      <c r="D11" s="300" t="s">
        <v>106</v>
      </c>
      <c r="E11" s="251" t="s">
        <v>552</v>
      </c>
      <c r="F11" s="69"/>
      <c r="G11" s="298" t="s">
        <v>105</v>
      </c>
      <c r="H11" s="299" t="s">
        <v>478</v>
      </c>
      <c r="I11" s="300" t="s">
        <v>106</v>
      </c>
      <c r="J11" s="251" t="s">
        <v>552</v>
      </c>
    </row>
    <row r="12" spans="2:10" ht="15" customHeight="1" x14ac:dyDescent="0.25">
      <c r="B12" s="301">
        <v>1</v>
      </c>
      <c r="C12" s="309" t="s">
        <v>690</v>
      </c>
      <c r="D12" s="309" t="s">
        <v>1032</v>
      </c>
      <c r="E12" s="311">
        <v>29725</v>
      </c>
      <c r="F12" s="168"/>
      <c r="G12" s="301">
        <v>1</v>
      </c>
      <c r="H12" s="309" t="s">
        <v>18</v>
      </c>
      <c r="I12" s="309" t="s">
        <v>1035</v>
      </c>
      <c r="J12" s="311">
        <v>26465</v>
      </c>
    </row>
    <row r="13" spans="2:10" ht="15" customHeight="1" x14ac:dyDescent="0.25">
      <c r="B13" s="301">
        <v>2</v>
      </c>
      <c r="C13" s="309" t="s">
        <v>719</v>
      </c>
      <c r="D13" s="309" t="s">
        <v>1033</v>
      </c>
      <c r="E13" s="311">
        <v>29385</v>
      </c>
      <c r="F13" s="169"/>
      <c r="G13" s="301">
        <v>2</v>
      </c>
      <c r="H13" s="309" t="s">
        <v>19</v>
      </c>
      <c r="I13" s="309" t="s">
        <v>1036</v>
      </c>
      <c r="J13" s="311">
        <v>24653</v>
      </c>
    </row>
    <row r="14" spans="2:10" ht="15" customHeight="1" x14ac:dyDescent="0.25">
      <c r="B14" s="301">
        <v>3</v>
      </c>
      <c r="C14" s="309" t="s">
        <v>722</v>
      </c>
      <c r="D14" s="309" t="s">
        <v>1034</v>
      </c>
      <c r="E14" s="311">
        <v>28803</v>
      </c>
      <c r="F14" s="169"/>
      <c r="G14" s="301">
        <v>3</v>
      </c>
      <c r="H14" s="309" t="s">
        <v>225</v>
      </c>
      <c r="I14" s="309" t="s">
        <v>1040</v>
      </c>
      <c r="J14" s="311">
        <v>23197</v>
      </c>
    </row>
    <row r="15" spans="2:10" ht="15" customHeight="1" x14ac:dyDescent="0.25">
      <c r="B15" s="301">
        <v>4</v>
      </c>
      <c r="C15" s="313" t="s">
        <v>18</v>
      </c>
      <c r="D15" s="309" t="s">
        <v>1035</v>
      </c>
      <c r="E15" s="311">
        <v>26465</v>
      </c>
      <c r="F15" s="169"/>
      <c r="G15" s="301">
        <v>4</v>
      </c>
      <c r="H15" s="309" t="s">
        <v>523</v>
      </c>
      <c r="I15" s="309" t="s">
        <v>1041</v>
      </c>
      <c r="J15" s="311">
        <v>23180</v>
      </c>
    </row>
    <row r="16" spans="2:10" ht="15" customHeight="1" x14ac:dyDescent="0.25">
      <c r="B16" s="301">
        <v>5</v>
      </c>
      <c r="C16" s="313" t="s">
        <v>19</v>
      </c>
      <c r="D16" s="309" t="s">
        <v>1036</v>
      </c>
      <c r="E16" s="311">
        <v>24653</v>
      </c>
      <c r="F16" s="168"/>
      <c r="G16" s="301">
        <v>5</v>
      </c>
      <c r="H16" s="309" t="s">
        <v>26</v>
      </c>
      <c r="I16" s="309" t="s">
        <v>1042</v>
      </c>
      <c r="J16" s="311">
        <v>22564</v>
      </c>
    </row>
    <row r="17" spans="2:10" ht="15" customHeight="1" x14ac:dyDescent="0.25">
      <c r="B17" s="301">
        <v>6</v>
      </c>
      <c r="C17" s="309" t="s">
        <v>483</v>
      </c>
      <c r="D17" s="309" t="s">
        <v>1037</v>
      </c>
      <c r="E17" s="311">
        <v>24246</v>
      </c>
      <c r="F17" s="169"/>
      <c r="G17" s="301">
        <v>6</v>
      </c>
      <c r="H17" s="309" t="s">
        <v>20</v>
      </c>
      <c r="I17" s="309" t="s">
        <v>1044</v>
      </c>
      <c r="J17" s="311">
        <v>22046</v>
      </c>
    </row>
    <row r="18" spans="2:10" ht="15" customHeight="1" x14ac:dyDescent="0.25">
      <c r="B18" s="301">
        <v>7</v>
      </c>
      <c r="C18" s="309" t="s">
        <v>481</v>
      </c>
      <c r="D18" s="309" t="s">
        <v>1038</v>
      </c>
      <c r="E18" s="311">
        <v>23826</v>
      </c>
      <c r="F18" s="169"/>
      <c r="G18" s="301">
        <v>7</v>
      </c>
      <c r="H18" s="309" t="s">
        <v>21</v>
      </c>
      <c r="I18" s="309" t="s">
        <v>1046</v>
      </c>
      <c r="J18" s="311">
        <v>21269</v>
      </c>
    </row>
    <row r="19" spans="2:10" ht="15" customHeight="1" x14ac:dyDescent="0.25">
      <c r="B19" s="301">
        <v>8</v>
      </c>
      <c r="C19" s="309" t="s">
        <v>490</v>
      </c>
      <c r="D19" s="309" t="s">
        <v>1039</v>
      </c>
      <c r="E19" s="311">
        <v>23205</v>
      </c>
      <c r="F19" s="169"/>
      <c r="G19" s="301">
        <v>8</v>
      </c>
      <c r="H19" s="309" t="s">
        <v>14</v>
      </c>
      <c r="I19" s="309" t="s">
        <v>1047</v>
      </c>
      <c r="J19" s="311">
        <v>21156</v>
      </c>
    </row>
    <row r="20" spans="2:10" ht="15" customHeight="1" x14ac:dyDescent="0.25">
      <c r="B20" s="301">
        <v>9</v>
      </c>
      <c r="C20" s="313" t="s">
        <v>225</v>
      </c>
      <c r="D20" s="309" t="s">
        <v>1040</v>
      </c>
      <c r="E20" s="311">
        <v>23197</v>
      </c>
      <c r="F20" s="169"/>
      <c r="G20" s="301">
        <v>9</v>
      </c>
      <c r="H20" s="309" t="s">
        <v>34</v>
      </c>
      <c r="I20" s="309" t="s">
        <v>1048</v>
      </c>
      <c r="J20" s="311">
        <v>20431</v>
      </c>
    </row>
    <row r="21" spans="2:10" ht="15" customHeight="1" x14ac:dyDescent="0.25">
      <c r="B21" s="301">
        <v>10</v>
      </c>
      <c r="C21" s="313" t="s">
        <v>523</v>
      </c>
      <c r="D21" s="309" t="s">
        <v>1041</v>
      </c>
      <c r="E21" s="311">
        <v>23180</v>
      </c>
      <c r="F21" s="169"/>
      <c r="G21" s="301">
        <v>10</v>
      </c>
      <c r="H21" s="309" t="s">
        <v>17</v>
      </c>
      <c r="I21" s="309" t="s">
        <v>1054</v>
      </c>
      <c r="J21" s="311">
        <v>17683</v>
      </c>
    </row>
    <row r="22" spans="2:10" ht="15" customHeight="1" x14ac:dyDescent="0.25">
      <c r="B22" s="301">
        <v>11</v>
      </c>
      <c r="C22" s="313" t="s">
        <v>26</v>
      </c>
      <c r="D22" s="309" t="s">
        <v>1042</v>
      </c>
      <c r="E22" s="311">
        <v>22564</v>
      </c>
      <c r="F22" s="169"/>
      <c r="G22" s="301">
        <v>11</v>
      </c>
      <c r="H22" s="309" t="s">
        <v>479</v>
      </c>
      <c r="I22" s="309" t="s">
        <v>1058</v>
      </c>
      <c r="J22" s="311">
        <v>17162</v>
      </c>
    </row>
    <row r="23" spans="2:10" ht="15" customHeight="1" x14ac:dyDescent="0.25">
      <c r="B23" s="301">
        <v>12</v>
      </c>
      <c r="C23" s="309" t="s">
        <v>699</v>
      </c>
      <c r="D23" s="309" t="s">
        <v>1043</v>
      </c>
      <c r="E23" s="311">
        <v>22535</v>
      </c>
      <c r="F23" s="169"/>
      <c r="G23" s="301">
        <v>12</v>
      </c>
      <c r="H23" s="309" t="s">
        <v>37</v>
      </c>
      <c r="I23" s="309" t="s">
        <v>1063</v>
      </c>
      <c r="J23" s="311">
        <v>16606</v>
      </c>
    </row>
    <row r="24" spans="2:10" ht="15" customHeight="1" x14ac:dyDescent="0.25">
      <c r="B24" s="301">
        <v>13</v>
      </c>
      <c r="C24" s="313" t="s">
        <v>20</v>
      </c>
      <c r="D24" s="309" t="s">
        <v>1044</v>
      </c>
      <c r="E24" s="311">
        <v>22046</v>
      </c>
      <c r="F24" s="169"/>
      <c r="G24" s="301">
        <v>13</v>
      </c>
      <c r="H24" s="309" t="s">
        <v>41</v>
      </c>
      <c r="I24" s="309" t="s">
        <v>1077</v>
      </c>
      <c r="J24" s="311">
        <v>13480</v>
      </c>
    </row>
    <row r="25" spans="2:10" ht="15" customHeight="1" x14ac:dyDescent="0.25">
      <c r="B25" s="301">
        <v>14</v>
      </c>
      <c r="C25" s="309" t="s">
        <v>482</v>
      </c>
      <c r="D25" s="309" t="s">
        <v>1045</v>
      </c>
      <c r="E25" s="311">
        <v>21354</v>
      </c>
      <c r="F25" s="169"/>
      <c r="G25" s="301">
        <v>14</v>
      </c>
      <c r="H25" s="309" t="s">
        <v>28</v>
      </c>
      <c r="I25" s="309" t="s">
        <v>1079</v>
      </c>
      <c r="J25" s="311">
        <v>13313</v>
      </c>
    </row>
    <row r="26" spans="2:10" ht="15" customHeight="1" x14ac:dyDescent="0.25">
      <c r="B26" s="301">
        <v>15</v>
      </c>
      <c r="C26" s="313" t="s">
        <v>21</v>
      </c>
      <c r="D26" s="309" t="s">
        <v>1046</v>
      </c>
      <c r="E26" s="311">
        <v>21269</v>
      </c>
      <c r="F26" s="169"/>
      <c r="G26" s="301">
        <v>15</v>
      </c>
      <c r="H26" s="309" t="s">
        <v>16</v>
      </c>
      <c r="I26" s="309" t="s">
        <v>1102</v>
      </c>
      <c r="J26" s="311">
        <v>10758</v>
      </c>
    </row>
    <row r="27" spans="2:10" ht="15" customHeight="1" x14ac:dyDescent="0.25">
      <c r="B27" s="301">
        <v>16</v>
      </c>
      <c r="C27" s="313" t="s">
        <v>14</v>
      </c>
      <c r="D27" s="309" t="s">
        <v>1047</v>
      </c>
      <c r="E27" s="311">
        <v>21156</v>
      </c>
      <c r="F27" s="169"/>
      <c r="G27" s="301">
        <v>16</v>
      </c>
      <c r="H27" s="309" t="s">
        <v>29</v>
      </c>
      <c r="I27" s="309" t="s">
        <v>1113</v>
      </c>
      <c r="J27" s="311">
        <v>10315</v>
      </c>
    </row>
    <row r="28" spans="2:10" ht="15" customHeight="1" x14ac:dyDescent="0.25">
      <c r="B28" s="301">
        <v>17</v>
      </c>
      <c r="C28" s="313" t="s">
        <v>34</v>
      </c>
      <c r="D28" s="309" t="s">
        <v>1048</v>
      </c>
      <c r="E28" s="311">
        <v>20431</v>
      </c>
      <c r="F28" s="169"/>
      <c r="G28" s="301">
        <v>17</v>
      </c>
      <c r="H28" s="309" t="s">
        <v>43</v>
      </c>
      <c r="I28" s="309" t="s">
        <v>1116</v>
      </c>
      <c r="J28" s="311">
        <v>10267</v>
      </c>
    </row>
    <row r="29" spans="2:10" ht="15" customHeight="1" x14ac:dyDescent="0.25">
      <c r="B29" s="301">
        <v>18</v>
      </c>
      <c r="C29" s="309" t="s">
        <v>751</v>
      </c>
      <c r="D29" s="309" t="s">
        <v>1049</v>
      </c>
      <c r="E29" s="311">
        <v>20394</v>
      </c>
      <c r="F29" s="169"/>
      <c r="G29" s="301">
        <v>18</v>
      </c>
      <c r="H29" s="309" t="s">
        <v>553</v>
      </c>
      <c r="I29" s="309" t="s">
        <v>1118</v>
      </c>
      <c r="J29" s="311">
        <v>10228</v>
      </c>
    </row>
    <row r="30" spans="2:10" ht="15" customHeight="1" x14ac:dyDescent="0.25">
      <c r="B30" s="301">
        <v>19</v>
      </c>
      <c r="C30" s="309" t="s">
        <v>696</v>
      </c>
      <c r="D30" s="309" t="s">
        <v>1050</v>
      </c>
      <c r="E30" s="311">
        <v>18434</v>
      </c>
      <c r="F30" s="169"/>
      <c r="G30" s="301">
        <v>19</v>
      </c>
      <c r="H30" s="309" t="s">
        <v>680</v>
      </c>
      <c r="I30" s="309" t="s">
        <v>1120</v>
      </c>
      <c r="J30" s="311">
        <v>10197</v>
      </c>
    </row>
    <row r="31" spans="2:10" ht="15" customHeight="1" x14ac:dyDescent="0.25">
      <c r="B31" s="301">
        <v>20</v>
      </c>
      <c r="C31" s="309" t="s">
        <v>721</v>
      </c>
      <c r="D31" s="309" t="s">
        <v>1051</v>
      </c>
      <c r="E31" s="311">
        <v>18329</v>
      </c>
      <c r="F31" s="169"/>
      <c r="G31" s="301">
        <v>20</v>
      </c>
      <c r="H31" s="309" t="s">
        <v>47</v>
      </c>
      <c r="I31" s="309" t="s">
        <v>1126</v>
      </c>
      <c r="J31" s="311">
        <v>9878</v>
      </c>
    </row>
    <row r="32" spans="2:10" ht="15" customHeight="1" x14ac:dyDescent="0.25">
      <c r="B32" s="301">
        <v>21</v>
      </c>
      <c r="C32" s="309" t="s">
        <v>498</v>
      </c>
      <c r="D32" s="309" t="s">
        <v>1052</v>
      </c>
      <c r="E32" s="311">
        <v>18150</v>
      </c>
      <c r="F32" s="169"/>
      <c r="G32" s="301">
        <v>21</v>
      </c>
      <c r="H32" s="309" t="s">
        <v>33</v>
      </c>
      <c r="I32" s="309" t="s">
        <v>1141</v>
      </c>
      <c r="J32" s="311">
        <v>8707</v>
      </c>
    </row>
    <row r="33" spans="2:10" ht="15" customHeight="1" x14ac:dyDescent="0.25">
      <c r="B33" s="301">
        <v>22</v>
      </c>
      <c r="C33" s="309" t="s">
        <v>698</v>
      </c>
      <c r="D33" s="309" t="s">
        <v>1053</v>
      </c>
      <c r="E33" s="311">
        <v>17978</v>
      </c>
      <c r="F33" s="169"/>
      <c r="G33" s="301">
        <v>22</v>
      </c>
      <c r="H33" s="309" t="s">
        <v>689</v>
      </c>
      <c r="I33" s="309" t="s">
        <v>1142</v>
      </c>
      <c r="J33" s="311">
        <v>8559</v>
      </c>
    </row>
    <row r="34" spans="2:10" ht="15" customHeight="1" x14ac:dyDescent="0.25">
      <c r="B34" s="301">
        <v>23</v>
      </c>
      <c r="C34" s="313" t="s">
        <v>17</v>
      </c>
      <c r="D34" s="309" t="s">
        <v>1054</v>
      </c>
      <c r="E34" s="311">
        <v>17683</v>
      </c>
      <c r="F34" s="169"/>
      <c r="G34" s="301">
        <v>23</v>
      </c>
      <c r="H34" s="309" t="s">
        <v>30</v>
      </c>
      <c r="I34" s="309" t="s">
        <v>1143</v>
      </c>
      <c r="J34" s="311">
        <v>8494</v>
      </c>
    </row>
    <row r="35" spans="2:10" ht="15" customHeight="1" x14ac:dyDescent="0.25">
      <c r="B35" s="301">
        <v>24</v>
      </c>
      <c r="C35" s="309" t="s">
        <v>708</v>
      </c>
      <c r="D35" s="309" t="s">
        <v>1055</v>
      </c>
      <c r="E35" s="311">
        <v>17630</v>
      </c>
      <c r="F35" s="169"/>
      <c r="G35" s="301">
        <v>24</v>
      </c>
      <c r="H35" s="309" t="s">
        <v>49</v>
      </c>
      <c r="I35" s="309" t="s">
        <v>1145</v>
      </c>
      <c r="J35" s="311">
        <v>8353</v>
      </c>
    </row>
    <row r="36" spans="2:10" ht="15" customHeight="1" x14ac:dyDescent="0.25">
      <c r="B36" s="301">
        <v>25</v>
      </c>
      <c r="C36" s="309" t="s">
        <v>710</v>
      </c>
      <c r="D36" s="309" t="s">
        <v>1056</v>
      </c>
      <c r="E36" s="311">
        <v>17622</v>
      </c>
      <c r="F36" s="169"/>
      <c r="G36" s="301">
        <v>25</v>
      </c>
      <c r="H36" s="309" t="s">
        <v>76</v>
      </c>
      <c r="I36" s="309" t="s">
        <v>1147</v>
      </c>
      <c r="J36" s="311">
        <v>8173</v>
      </c>
    </row>
    <row r="37" spans="2:10" ht="15" customHeight="1" x14ac:dyDescent="0.25">
      <c r="B37" s="301">
        <v>26</v>
      </c>
      <c r="C37" s="309" t="s">
        <v>485</v>
      </c>
      <c r="D37" s="309" t="s">
        <v>1057</v>
      </c>
      <c r="E37" s="311">
        <v>17523</v>
      </c>
      <c r="F37" s="169"/>
      <c r="G37" s="301">
        <v>26</v>
      </c>
      <c r="H37" s="309" t="s">
        <v>750</v>
      </c>
      <c r="I37" s="309" t="s">
        <v>1146</v>
      </c>
      <c r="J37" s="311">
        <v>7941</v>
      </c>
    </row>
    <row r="38" spans="2:10" ht="15" customHeight="1" x14ac:dyDescent="0.25">
      <c r="B38" s="301">
        <v>27</v>
      </c>
      <c r="C38" s="313" t="s">
        <v>479</v>
      </c>
      <c r="D38" s="309" t="s">
        <v>1058</v>
      </c>
      <c r="E38" s="311">
        <v>17162</v>
      </c>
      <c r="F38" s="169"/>
      <c r="G38" s="301">
        <v>27</v>
      </c>
      <c r="H38" s="309" t="s">
        <v>759</v>
      </c>
      <c r="I38" s="309" t="s">
        <v>1148</v>
      </c>
      <c r="J38" s="311">
        <v>7484</v>
      </c>
    </row>
    <row r="39" spans="2:10" ht="15" customHeight="1" x14ac:dyDescent="0.25">
      <c r="B39" s="301">
        <v>28</v>
      </c>
      <c r="C39" s="309" t="s">
        <v>524</v>
      </c>
      <c r="D39" s="309" t="s">
        <v>1059</v>
      </c>
      <c r="E39" s="311">
        <v>17003</v>
      </c>
      <c r="F39" s="169"/>
      <c r="G39" s="301">
        <v>28</v>
      </c>
      <c r="H39" s="309" t="s">
        <v>86</v>
      </c>
      <c r="I39" s="309" t="s">
        <v>1149</v>
      </c>
      <c r="J39" s="311">
        <v>7437</v>
      </c>
    </row>
    <row r="40" spans="2:10" ht="15" customHeight="1" x14ac:dyDescent="0.25">
      <c r="B40" s="301">
        <v>29</v>
      </c>
      <c r="C40" s="309" t="s">
        <v>979</v>
      </c>
      <c r="D40" s="309" t="s">
        <v>1060</v>
      </c>
      <c r="E40" s="311">
        <v>16904</v>
      </c>
      <c r="F40" s="169"/>
      <c r="G40" s="301">
        <v>29</v>
      </c>
      <c r="H40" s="309" t="s">
        <v>42</v>
      </c>
      <c r="I40" s="309" t="s">
        <v>1150</v>
      </c>
      <c r="J40" s="311">
        <v>7189</v>
      </c>
    </row>
    <row r="41" spans="2:10" ht="15" customHeight="1" x14ac:dyDescent="0.25">
      <c r="B41" s="301">
        <v>30</v>
      </c>
      <c r="C41" s="309" t="s">
        <v>700</v>
      </c>
      <c r="D41" s="309" t="s">
        <v>1061</v>
      </c>
      <c r="E41" s="311">
        <v>16899</v>
      </c>
      <c r="F41" s="169"/>
      <c r="G41" s="301">
        <v>30</v>
      </c>
      <c r="H41" s="309" t="s">
        <v>846</v>
      </c>
      <c r="I41" s="309" t="s">
        <v>1151</v>
      </c>
      <c r="J41" s="311">
        <v>6381</v>
      </c>
    </row>
    <row r="42" spans="2:10" ht="15" customHeight="1" x14ac:dyDescent="0.25">
      <c r="B42" s="301">
        <v>31</v>
      </c>
      <c r="C42" s="309" t="s">
        <v>693</v>
      </c>
      <c r="D42" s="309" t="s">
        <v>1062</v>
      </c>
      <c r="E42" s="311">
        <v>16742</v>
      </c>
      <c r="F42" s="169"/>
      <c r="G42" s="301">
        <v>31</v>
      </c>
      <c r="H42" s="309" t="s">
        <v>111</v>
      </c>
      <c r="I42" s="309" t="s">
        <v>1152</v>
      </c>
      <c r="J42" s="311">
        <v>6281</v>
      </c>
    </row>
    <row r="43" spans="2:10" ht="15" customHeight="1" x14ac:dyDescent="0.25">
      <c r="B43" s="301">
        <v>32</v>
      </c>
      <c r="C43" s="313" t="s">
        <v>37</v>
      </c>
      <c r="D43" s="309" t="s">
        <v>1063</v>
      </c>
      <c r="E43" s="311">
        <v>16606</v>
      </c>
      <c r="F43" s="169"/>
      <c r="G43" s="301">
        <v>32</v>
      </c>
      <c r="H43" s="309" t="s">
        <v>27</v>
      </c>
      <c r="I43" s="309" t="s">
        <v>1153</v>
      </c>
      <c r="J43" s="311">
        <v>6272</v>
      </c>
    </row>
    <row r="44" spans="2:10" ht="15" customHeight="1" x14ac:dyDescent="0.25">
      <c r="B44" s="301">
        <v>33</v>
      </c>
      <c r="C44" s="309" t="s">
        <v>697</v>
      </c>
      <c r="D44" s="309" t="s">
        <v>1064</v>
      </c>
      <c r="E44" s="311">
        <v>16502</v>
      </c>
      <c r="F44" s="169"/>
      <c r="G44" s="301">
        <v>33</v>
      </c>
      <c r="H44" s="309" t="s">
        <v>122</v>
      </c>
      <c r="I44" s="309" t="s">
        <v>1154</v>
      </c>
      <c r="J44" s="311">
        <v>6261</v>
      </c>
    </row>
    <row r="45" spans="2:10" ht="15" customHeight="1" x14ac:dyDescent="0.25">
      <c r="B45" s="301">
        <v>34</v>
      </c>
      <c r="C45" s="309" t="s">
        <v>692</v>
      </c>
      <c r="D45" s="309" t="s">
        <v>1065</v>
      </c>
      <c r="E45" s="311">
        <v>16020</v>
      </c>
      <c r="F45" s="169"/>
      <c r="G45" s="301">
        <v>34</v>
      </c>
      <c r="H45" s="309" t="s">
        <v>53</v>
      </c>
      <c r="I45" s="309" t="s">
        <v>1155</v>
      </c>
      <c r="J45" s="311">
        <v>6199</v>
      </c>
    </row>
    <row r="46" spans="2:10" ht="15" customHeight="1" x14ac:dyDescent="0.25">
      <c r="B46" s="301">
        <v>35</v>
      </c>
      <c r="C46" s="309" t="s">
        <v>758</v>
      </c>
      <c r="D46" s="309" t="s">
        <v>1066</v>
      </c>
      <c r="E46" s="311">
        <v>15959</v>
      </c>
      <c r="F46" s="169"/>
      <c r="G46" s="301">
        <v>35</v>
      </c>
      <c r="H46" s="309" t="s">
        <v>182</v>
      </c>
      <c r="I46" s="309" t="s">
        <v>1156</v>
      </c>
      <c r="J46" s="311">
        <v>5907</v>
      </c>
    </row>
    <row r="47" spans="2:10" ht="15" customHeight="1" x14ac:dyDescent="0.25">
      <c r="B47" s="301">
        <v>36</v>
      </c>
      <c r="C47" s="309" t="s">
        <v>694</v>
      </c>
      <c r="D47" s="309" t="s">
        <v>1067</v>
      </c>
      <c r="E47" s="311">
        <v>15860</v>
      </c>
      <c r="F47" s="169"/>
      <c r="G47" s="301">
        <v>36</v>
      </c>
      <c r="H47" s="309" t="s">
        <v>144</v>
      </c>
      <c r="I47" s="309" t="s">
        <v>1157</v>
      </c>
      <c r="J47" s="311">
        <v>5624</v>
      </c>
    </row>
    <row r="48" spans="2:10" ht="15" customHeight="1" x14ac:dyDescent="0.25">
      <c r="B48" s="301">
        <v>37</v>
      </c>
      <c r="C48" s="309" t="s">
        <v>1068</v>
      </c>
      <c r="D48" s="309" t="s">
        <v>1069</v>
      </c>
      <c r="E48" s="311">
        <v>15225</v>
      </c>
      <c r="F48" s="169"/>
      <c r="G48" s="301">
        <v>37</v>
      </c>
      <c r="H48" s="309" t="s">
        <v>85</v>
      </c>
      <c r="I48" s="309" t="s">
        <v>1158</v>
      </c>
      <c r="J48" s="311">
        <v>5515</v>
      </c>
    </row>
    <row r="49" spans="2:10" ht="15" customHeight="1" x14ac:dyDescent="0.25">
      <c r="B49" s="301">
        <v>38</v>
      </c>
      <c r="C49" s="309" t="s">
        <v>701</v>
      </c>
      <c r="D49" s="309" t="s">
        <v>1070</v>
      </c>
      <c r="E49" s="311">
        <v>14995</v>
      </c>
      <c r="F49" s="169"/>
      <c r="G49" s="301">
        <v>38</v>
      </c>
      <c r="H49" s="309" t="s">
        <v>54</v>
      </c>
      <c r="I49" s="309" t="s">
        <v>1159</v>
      </c>
      <c r="J49" s="311">
        <v>5405</v>
      </c>
    </row>
    <row r="50" spans="2:10" ht="15" customHeight="1" x14ac:dyDescent="0.25">
      <c r="B50" s="301">
        <v>39</v>
      </c>
      <c r="C50" s="309" t="s">
        <v>753</v>
      </c>
      <c r="D50" s="309" t="s">
        <v>1071</v>
      </c>
      <c r="E50" s="311">
        <v>14949</v>
      </c>
      <c r="F50" s="169"/>
      <c r="G50" s="301">
        <v>39</v>
      </c>
      <c r="H50" s="309" t="s">
        <v>489</v>
      </c>
      <c r="I50" s="309" t="s">
        <v>1160</v>
      </c>
      <c r="J50" s="311">
        <v>5355</v>
      </c>
    </row>
    <row r="51" spans="2:10" ht="15" customHeight="1" x14ac:dyDescent="0.25">
      <c r="B51" s="301">
        <v>40</v>
      </c>
      <c r="C51" s="309" t="s">
        <v>480</v>
      </c>
      <c r="D51" s="309" t="s">
        <v>1072</v>
      </c>
      <c r="E51" s="311">
        <v>14896</v>
      </c>
      <c r="F51" s="169"/>
      <c r="G51" s="301">
        <v>40</v>
      </c>
      <c r="H51" s="309" t="s">
        <v>83</v>
      </c>
      <c r="I51" s="309" t="s">
        <v>1161</v>
      </c>
      <c r="J51" s="311">
        <v>5312</v>
      </c>
    </row>
    <row r="52" spans="2:10" ht="15" customHeight="1" x14ac:dyDescent="0.25">
      <c r="B52" s="301">
        <v>41</v>
      </c>
      <c r="C52" s="309" t="s">
        <v>757</v>
      </c>
      <c r="D52" s="309" t="s">
        <v>1073</v>
      </c>
      <c r="E52" s="311">
        <v>14521</v>
      </c>
      <c r="F52" s="169"/>
      <c r="G52" s="301">
        <v>41</v>
      </c>
      <c r="H52" s="309" t="s">
        <v>151</v>
      </c>
      <c r="I52" s="309" t="s">
        <v>1162</v>
      </c>
      <c r="J52" s="311">
        <v>5274</v>
      </c>
    </row>
    <row r="53" spans="2:10" ht="15" customHeight="1" x14ac:dyDescent="0.25">
      <c r="B53" s="301">
        <v>42</v>
      </c>
      <c r="C53" s="309" t="s">
        <v>725</v>
      </c>
      <c r="D53" s="309" t="s">
        <v>1074</v>
      </c>
      <c r="E53" s="311">
        <v>14076</v>
      </c>
      <c r="F53" s="169"/>
      <c r="G53" s="301">
        <v>42</v>
      </c>
      <c r="H53" s="309" t="s">
        <v>63</v>
      </c>
      <c r="I53" s="309" t="s">
        <v>1163</v>
      </c>
      <c r="J53" s="311">
        <v>5116</v>
      </c>
    </row>
    <row r="54" spans="2:10" ht="15" customHeight="1" x14ac:dyDescent="0.25">
      <c r="B54" s="301">
        <v>43</v>
      </c>
      <c r="C54" s="309" t="s">
        <v>704</v>
      </c>
      <c r="D54" s="309" t="s">
        <v>1075</v>
      </c>
      <c r="E54" s="311">
        <v>13677</v>
      </c>
      <c r="F54" s="169"/>
      <c r="G54" s="301">
        <v>43</v>
      </c>
      <c r="H54" s="309" t="s">
        <v>23</v>
      </c>
      <c r="I54" s="309" t="s">
        <v>1164</v>
      </c>
      <c r="J54" s="311">
        <v>4875</v>
      </c>
    </row>
    <row r="55" spans="2:10" ht="15" customHeight="1" x14ac:dyDescent="0.25">
      <c r="B55" s="301">
        <v>44</v>
      </c>
      <c r="C55" s="309" t="s">
        <v>709</v>
      </c>
      <c r="D55" s="309" t="s">
        <v>1076</v>
      </c>
      <c r="E55" s="311">
        <v>13511</v>
      </c>
      <c r="F55" s="169"/>
      <c r="G55" s="301">
        <v>44</v>
      </c>
      <c r="H55" s="309" t="s">
        <v>32</v>
      </c>
      <c r="I55" s="309" t="s">
        <v>1165</v>
      </c>
      <c r="J55" s="311">
        <v>4815</v>
      </c>
    </row>
    <row r="56" spans="2:10" ht="15" customHeight="1" x14ac:dyDescent="0.25">
      <c r="B56" s="301">
        <v>45</v>
      </c>
      <c r="C56" s="313" t="s">
        <v>41</v>
      </c>
      <c r="D56" s="309" t="s">
        <v>1077</v>
      </c>
      <c r="E56" s="311">
        <v>13480</v>
      </c>
      <c r="F56" s="169"/>
      <c r="G56" s="301">
        <v>45</v>
      </c>
      <c r="H56" s="309" t="s">
        <v>48</v>
      </c>
      <c r="I56" s="309" t="s">
        <v>1116</v>
      </c>
      <c r="J56" s="311">
        <v>4723</v>
      </c>
    </row>
    <row r="57" spans="2:10" ht="15" customHeight="1" x14ac:dyDescent="0.25">
      <c r="B57" s="301">
        <v>46</v>
      </c>
      <c r="C57" s="309" t="s">
        <v>706</v>
      </c>
      <c r="D57" s="309" t="s">
        <v>1078</v>
      </c>
      <c r="E57" s="311">
        <v>13341</v>
      </c>
      <c r="F57" s="169"/>
      <c r="G57" s="301">
        <v>46</v>
      </c>
      <c r="H57" s="309" t="s">
        <v>35</v>
      </c>
      <c r="I57" s="309" t="s">
        <v>1166</v>
      </c>
      <c r="J57" s="311">
        <v>4579</v>
      </c>
    </row>
    <row r="58" spans="2:10" ht="15" customHeight="1" x14ac:dyDescent="0.25">
      <c r="B58" s="301">
        <v>47</v>
      </c>
      <c r="C58" s="313" t="s">
        <v>28</v>
      </c>
      <c r="D58" s="309" t="s">
        <v>1079</v>
      </c>
      <c r="E58" s="311">
        <v>13313</v>
      </c>
      <c r="F58" s="169"/>
      <c r="G58" s="301">
        <v>47</v>
      </c>
      <c r="H58" s="309" t="s">
        <v>74</v>
      </c>
      <c r="I58" s="309" t="s">
        <v>1167</v>
      </c>
      <c r="J58" s="311">
        <v>4561</v>
      </c>
    </row>
    <row r="59" spans="2:10" ht="15" customHeight="1" x14ac:dyDescent="0.25">
      <c r="B59" s="301">
        <v>48</v>
      </c>
      <c r="C59" s="309" t="s">
        <v>484</v>
      </c>
      <c r="D59" s="309" t="s">
        <v>1080</v>
      </c>
      <c r="E59" s="311">
        <v>13308</v>
      </c>
      <c r="F59" s="169"/>
      <c r="G59" s="301">
        <v>48</v>
      </c>
      <c r="H59" s="309" t="s">
        <v>551</v>
      </c>
      <c r="I59" s="309" t="s">
        <v>1168</v>
      </c>
      <c r="J59" s="311">
        <v>4534</v>
      </c>
    </row>
    <row r="60" spans="2:10" ht="15" customHeight="1" x14ac:dyDescent="0.25">
      <c r="B60" s="301">
        <v>49</v>
      </c>
      <c r="C60" s="309" t="s">
        <v>486</v>
      </c>
      <c r="D60" s="309" t="s">
        <v>1081</v>
      </c>
      <c r="E60" s="311">
        <v>13283</v>
      </c>
      <c r="F60" s="169"/>
      <c r="G60" s="301">
        <v>49</v>
      </c>
      <c r="H60" s="309" t="s">
        <v>31</v>
      </c>
      <c r="I60" s="309" t="s">
        <v>1169</v>
      </c>
      <c r="J60" s="311">
        <v>4517</v>
      </c>
    </row>
    <row r="61" spans="2:10" ht="15" customHeight="1" x14ac:dyDescent="0.25">
      <c r="B61" s="301">
        <v>50</v>
      </c>
      <c r="C61" s="309" t="s">
        <v>944</v>
      </c>
      <c r="D61" s="309" t="s">
        <v>1082</v>
      </c>
      <c r="E61" s="311">
        <v>12933</v>
      </c>
      <c r="F61" s="169"/>
      <c r="G61" s="301">
        <v>50</v>
      </c>
      <c r="H61" s="309" t="s">
        <v>146</v>
      </c>
      <c r="I61" s="309" t="s">
        <v>1170</v>
      </c>
      <c r="J61" s="311">
        <v>4412</v>
      </c>
    </row>
    <row r="62" spans="2:10" ht="15" customHeight="1" x14ac:dyDescent="0.25">
      <c r="B62" s="301">
        <v>51</v>
      </c>
      <c r="C62" s="309" t="s">
        <v>754</v>
      </c>
      <c r="D62" s="309" t="s">
        <v>1083</v>
      </c>
      <c r="E62" s="311">
        <v>12796</v>
      </c>
      <c r="F62" s="169"/>
      <c r="G62" s="301">
        <v>51</v>
      </c>
      <c r="H62" s="309" t="s">
        <v>94</v>
      </c>
      <c r="I62" s="309" t="s">
        <v>1171</v>
      </c>
      <c r="J62" s="311">
        <v>4271</v>
      </c>
    </row>
    <row r="63" spans="2:10" ht="15" customHeight="1" x14ac:dyDescent="0.25">
      <c r="B63" s="301">
        <v>52</v>
      </c>
      <c r="C63" s="309" t="s">
        <v>691</v>
      </c>
      <c r="D63" s="309" t="s">
        <v>1084</v>
      </c>
      <c r="E63" s="311">
        <v>12541</v>
      </c>
      <c r="F63" s="169"/>
      <c r="G63" s="301">
        <v>52</v>
      </c>
      <c r="H63" s="309" t="s">
        <v>487</v>
      </c>
      <c r="I63" s="309" t="s">
        <v>1172</v>
      </c>
      <c r="J63" s="311">
        <v>4161</v>
      </c>
    </row>
    <row r="64" spans="2:10" ht="15" customHeight="1" x14ac:dyDescent="0.25">
      <c r="B64" s="301">
        <v>53</v>
      </c>
      <c r="C64" s="309" t="s">
        <v>752</v>
      </c>
      <c r="D64" s="309" t="s">
        <v>1085</v>
      </c>
      <c r="E64" s="311">
        <v>12531</v>
      </c>
      <c r="F64" s="169"/>
      <c r="G64" s="301">
        <v>53</v>
      </c>
      <c r="H64" s="309" t="s">
        <v>850</v>
      </c>
      <c r="I64" s="309" t="s">
        <v>1173</v>
      </c>
      <c r="J64" s="311">
        <v>4129</v>
      </c>
    </row>
    <row r="65" spans="2:10" ht="15" customHeight="1" x14ac:dyDescent="0.25">
      <c r="B65" s="301">
        <v>54</v>
      </c>
      <c r="C65" s="309" t="s">
        <v>726</v>
      </c>
      <c r="D65" s="309" t="s">
        <v>1086</v>
      </c>
      <c r="E65" s="311">
        <v>12410</v>
      </c>
      <c r="F65" s="169"/>
      <c r="G65" s="301">
        <v>54</v>
      </c>
      <c r="H65" s="309" t="s">
        <v>71</v>
      </c>
      <c r="I65" s="309" t="s">
        <v>1174</v>
      </c>
      <c r="J65" s="311">
        <v>4055</v>
      </c>
    </row>
    <row r="66" spans="2:10" ht="15" customHeight="1" x14ac:dyDescent="0.25">
      <c r="B66" s="301">
        <v>55</v>
      </c>
      <c r="C66" s="309" t="s">
        <v>703</v>
      </c>
      <c r="D66" s="309" t="s">
        <v>1087</v>
      </c>
      <c r="E66" s="311">
        <v>12182</v>
      </c>
      <c r="F66" s="169"/>
      <c r="G66" s="301">
        <v>55</v>
      </c>
      <c r="H66" s="309" t="s">
        <v>488</v>
      </c>
      <c r="I66" s="309" t="s">
        <v>1175</v>
      </c>
      <c r="J66" s="311">
        <v>4023</v>
      </c>
    </row>
    <row r="67" spans="2:10" ht="15" customHeight="1" x14ac:dyDescent="0.25">
      <c r="B67" s="301">
        <v>56</v>
      </c>
      <c r="C67" s="309" t="s">
        <v>695</v>
      </c>
      <c r="D67" s="309" t="s">
        <v>1088</v>
      </c>
      <c r="E67" s="311">
        <v>11967</v>
      </c>
      <c r="F67" s="169"/>
      <c r="G67" s="301">
        <v>56</v>
      </c>
      <c r="H67" s="309" t="s">
        <v>1265</v>
      </c>
      <c r="I67" s="309" t="s">
        <v>1266</v>
      </c>
      <c r="J67" s="311">
        <v>3993</v>
      </c>
    </row>
    <row r="68" spans="2:10" ht="15" customHeight="1" x14ac:dyDescent="0.25">
      <c r="B68" s="301">
        <v>57</v>
      </c>
      <c r="C68" s="309" t="s">
        <v>705</v>
      </c>
      <c r="D68" s="309" t="s">
        <v>1089</v>
      </c>
      <c r="E68" s="311">
        <v>11769</v>
      </c>
      <c r="F68" s="169"/>
      <c r="G68" s="301">
        <v>57</v>
      </c>
      <c r="H68" s="309" t="s">
        <v>92</v>
      </c>
      <c r="I68" s="309" t="s">
        <v>1176</v>
      </c>
      <c r="J68" s="311">
        <v>3942</v>
      </c>
    </row>
    <row r="69" spans="2:10" ht="15" customHeight="1" x14ac:dyDescent="0.25">
      <c r="B69" s="301">
        <v>58</v>
      </c>
      <c r="C69" s="309" t="s">
        <v>714</v>
      </c>
      <c r="D69" s="309" t="s">
        <v>1090</v>
      </c>
      <c r="E69" s="311">
        <v>11683</v>
      </c>
      <c r="F69" s="169"/>
      <c r="G69" s="301">
        <v>58</v>
      </c>
      <c r="H69" s="309" t="s">
        <v>213</v>
      </c>
      <c r="I69" s="309" t="s">
        <v>1177</v>
      </c>
      <c r="J69" s="311">
        <v>3926</v>
      </c>
    </row>
    <row r="70" spans="2:10" ht="15" customHeight="1" x14ac:dyDescent="0.25">
      <c r="B70" s="301">
        <v>59</v>
      </c>
      <c r="C70" s="309" t="s">
        <v>1091</v>
      </c>
      <c r="D70" s="309" t="s">
        <v>1092</v>
      </c>
      <c r="E70" s="311">
        <v>11660</v>
      </c>
      <c r="F70" s="169"/>
      <c r="G70" s="301">
        <v>59</v>
      </c>
      <c r="H70" s="309" t="s">
        <v>269</v>
      </c>
      <c r="I70" s="309" t="s">
        <v>1178</v>
      </c>
      <c r="J70" s="311">
        <v>3921</v>
      </c>
    </row>
    <row r="71" spans="2:10" ht="15" customHeight="1" x14ac:dyDescent="0.25">
      <c r="B71" s="301">
        <v>60</v>
      </c>
      <c r="C71" s="309" t="s">
        <v>898</v>
      </c>
      <c r="D71" s="309" t="s">
        <v>1093</v>
      </c>
      <c r="E71" s="311">
        <v>11651</v>
      </c>
      <c r="F71" s="169"/>
      <c r="G71" s="301">
        <v>60</v>
      </c>
      <c r="H71" s="309" t="s">
        <v>87</v>
      </c>
      <c r="I71" s="309" t="s">
        <v>1179</v>
      </c>
      <c r="J71" s="311">
        <v>3798</v>
      </c>
    </row>
    <row r="72" spans="2:10" ht="15" customHeight="1" x14ac:dyDescent="0.25">
      <c r="B72" s="301">
        <v>61</v>
      </c>
      <c r="C72" s="309" t="s">
        <v>760</v>
      </c>
      <c r="D72" s="309" t="s">
        <v>1094</v>
      </c>
      <c r="E72" s="311">
        <v>11505</v>
      </c>
      <c r="F72" s="169"/>
      <c r="G72" s="301">
        <v>61</v>
      </c>
      <c r="H72" s="309" t="s">
        <v>164</v>
      </c>
      <c r="I72" s="309" t="s">
        <v>1180</v>
      </c>
      <c r="J72" s="311">
        <v>3770</v>
      </c>
    </row>
    <row r="73" spans="2:10" ht="15" customHeight="1" x14ac:dyDescent="0.25">
      <c r="B73" s="301">
        <v>62</v>
      </c>
      <c r="C73" s="309" t="s">
        <v>679</v>
      </c>
      <c r="D73" s="309" t="s">
        <v>1051</v>
      </c>
      <c r="E73" s="311">
        <v>11380</v>
      </c>
      <c r="F73" s="169"/>
      <c r="G73" s="301">
        <v>62</v>
      </c>
      <c r="H73" s="309" t="s">
        <v>880</v>
      </c>
      <c r="I73" s="309" t="s">
        <v>1181</v>
      </c>
      <c r="J73" s="311">
        <v>3768</v>
      </c>
    </row>
    <row r="74" spans="2:10" ht="15" customHeight="1" x14ac:dyDescent="0.25">
      <c r="B74" s="301">
        <v>63</v>
      </c>
      <c r="C74" s="309" t="s">
        <v>712</v>
      </c>
      <c r="D74" s="309" t="s">
        <v>1095</v>
      </c>
      <c r="E74" s="311">
        <v>11365</v>
      </c>
      <c r="F74" s="169"/>
      <c r="G74" s="301">
        <v>63</v>
      </c>
      <c r="H74" s="309" t="s">
        <v>728</v>
      </c>
      <c r="I74" s="309" t="s">
        <v>1182</v>
      </c>
      <c r="J74" s="311">
        <v>3765</v>
      </c>
    </row>
    <row r="75" spans="2:10" ht="15" customHeight="1" x14ac:dyDescent="0.25">
      <c r="B75" s="301">
        <v>64</v>
      </c>
      <c r="C75" s="309" t="s">
        <v>727</v>
      </c>
      <c r="D75" s="309" t="s">
        <v>1096</v>
      </c>
      <c r="E75" s="311">
        <v>11338</v>
      </c>
      <c r="F75" s="169"/>
      <c r="G75" s="301">
        <v>64</v>
      </c>
      <c r="H75" s="309" t="s">
        <v>149</v>
      </c>
      <c r="I75" s="309" t="s">
        <v>1183</v>
      </c>
      <c r="J75" s="311">
        <v>3688</v>
      </c>
    </row>
    <row r="76" spans="2:10" ht="15" customHeight="1" x14ac:dyDescent="0.25">
      <c r="B76" s="301">
        <v>65</v>
      </c>
      <c r="C76" s="309" t="s">
        <v>720</v>
      </c>
      <c r="D76" s="309" t="s">
        <v>1097</v>
      </c>
      <c r="E76" s="311">
        <v>11278</v>
      </c>
      <c r="F76" s="169"/>
      <c r="G76" s="301">
        <v>65</v>
      </c>
      <c r="H76" s="309" t="s">
        <v>60</v>
      </c>
      <c r="I76" s="309" t="s">
        <v>1184</v>
      </c>
      <c r="J76" s="311">
        <v>3667</v>
      </c>
    </row>
    <row r="77" spans="2:10" ht="15" customHeight="1" x14ac:dyDescent="0.25">
      <c r="B77" s="301">
        <v>66</v>
      </c>
      <c r="C77" s="309" t="s">
        <v>839</v>
      </c>
      <c r="D77" s="309" t="s">
        <v>1098</v>
      </c>
      <c r="E77" s="311">
        <v>10938</v>
      </c>
      <c r="F77" s="169"/>
      <c r="G77" s="301">
        <v>66</v>
      </c>
      <c r="H77" s="309" t="s">
        <v>84</v>
      </c>
      <c r="I77" s="309" t="s">
        <v>1185</v>
      </c>
      <c r="J77" s="311">
        <v>3596</v>
      </c>
    </row>
    <row r="78" spans="2:10" ht="15" customHeight="1" x14ac:dyDescent="0.25">
      <c r="B78" s="301">
        <v>67</v>
      </c>
      <c r="C78" s="309" t="s">
        <v>982</v>
      </c>
      <c r="D78" s="309" t="s">
        <v>1099</v>
      </c>
      <c r="E78" s="311">
        <v>10874</v>
      </c>
      <c r="F78" s="169"/>
      <c r="G78" s="301">
        <v>67</v>
      </c>
      <c r="H78" s="309" t="s">
        <v>210</v>
      </c>
      <c r="I78" s="309" t="s">
        <v>1186</v>
      </c>
      <c r="J78" s="311">
        <v>3552</v>
      </c>
    </row>
    <row r="79" spans="2:10" ht="15" customHeight="1" x14ac:dyDescent="0.25">
      <c r="B79" s="301">
        <v>68</v>
      </c>
      <c r="C79" s="309" t="s">
        <v>1100</v>
      </c>
      <c r="D79" s="309" t="s">
        <v>1101</v>
      </c>
      <c r="E79" s="311">
        <v>10790</v>
      </c>
      <c r="F79" s="169"/>
      <c r="G79" s="301">
        <v>68</v>
      </c>
      <c r="H79" s="309" t="s">
        <v>162</v>
      </c>
      <c r="I79" s="309" t="s">
        <v>1187</v>
      </c>
      <c r="J79" s="311">
        <v>3495</v>
      </c>
    </row>
    <row r="80" spans="2:10" ht="15" customHeight="1" x14ac:dyDescent="0.25">
      <c r="B80" s="301">
        <v>69</v>
      </c>
      <c r="C80" s="313" t="s">
        <v>16</v>
      </c>
      <c r="D80" s="309" t="s">
        <v>1102</v>
      </c>
      <c r="E80" s="311">
        <v>10758</v>
      </c>
      <c r="F80" s="169"/>
      <c r="G80" s="301">
        <v>69</v>
      </c>
      <c r="H80" s="309" t="s">
        <v>96</v>
      </c>
      <c r="I80" s="309" t="s">
        <v>1142</v>
      </c>
      <c r="J80" s="311">
        <v>3488</v>
      </c>
    </row>
    <row r="81" spans="2:10" ht="15" customHeight="1" x14ac:dyDescent="0.25">
      <c r="B81" s="301">
        <v>70</v>
      </c>
      <c r="C81" s="309" t="s">
        <v>702</v>
      </c>
      <c r="D81" s="309" t="s">
        <v>1103</v>
      </c>
      <c r="E81" s="311">
        <v>10744</v>
      </c>
      <c r="F81" s="169"/>
      <c r="G81" s="301">
        <v>70</v>
      </c>
      <c r="H81" s="309" t="s">
        <v>39</v>
      </c>
      <c r="I81" s="309" t="s">
        <v>1188</v>
      </c>
      <c r="J81" s="311">
        <v>3373</v>
      </c>
    </row>
    <row r="82" spans="2:10" ht="15" customHeight="1" x14ac:dyDescent="0.25">
      <c r="B82" s="301">
        <v>71</v>
      </c>
      <c r="C82" s="309" t="s">
        <v>1104</v>
      </c>
      <c r="D82" s="309" t="s">
        <v>1105</v>
      </c>
      <c r="E82" s="311">
        <v>10691</v>
      </c>
      <c r="F82" s="169"/>
      <c r="G82" s="301">
        <v>71</v>
      </c>
      <c r="H82" s="309" t="s">
        <v>947</v>
      </c>
      <c r="I82" s="309" t="s">
        <v>1189</v>
      </c>
      <c r="J82" s="311">
        <v>3365</v>
      </c>
    </row>
    <row r="83" spans="2:10" ht="15" customHeight="1" x14ac:dyDescent="0.25">
      <c r="B83" s="301">
        <v>72</v>
      </c>
      <c r="C83" s="309" t="s">
        <v>731</v>
      </c>
      <c r="D83" s="309" t="s">
        <v>1106</v>
      </c>
      <c r="E83" s="311">
        <v>10683</v>
      </c>
      <c r="F83" s="169"/>
      <c r="G83" s="301">
        <v>72</v>
      </c>
      <c r="H83" s="309" t="s">
        <v>1190</v>
      </c>
      <c r="I83" s="309" t="s">
        <v>1191</v>
      </c>
      <c r="J83" s="311">
        <v>3351</v>
      </c>
    </row>
    <row r="84" spans="2:10" ht="15" customHeight="1" x14ac:dyDescent="0.25">
      <c r="B84" s="301">
        <v>73</v>
      </c>
      <c r="C84" s="309" t="s">
        <v>707</v>
      </c>
      <c r="D84" s="309" t="s">
        <v>1107</v>
      </c>
      <c r="E84" s="311">
        <v>10671</v>
      </c>
      <c r="F84" s="169"/>
      <c r="G84" s="301">
        <v>73</v>
      </c>
      <c r="H84" s="309" t="s">
        <v>89</v>
      </c>
      <c r="I84" s="309" t="s">
        <v>1192</v>
      </c>
      <c r="J84" s="311">
        <v>3201</v>
      </c>
    </row>
    <row r="85" spans="2:10" ht="15" customHeight="1" x14ac:dyDescent="0.25">
      <c r="B85" s="301">
        <v>74</v>
      </c>
      <c r="C85" s="309" t="s">
        <v>730</v>
      </c>
      <c r="D85" s="309" t="s">
        <v>1108</v>
      </c>
      <c r="E85" s="311">
        <v>10611</v>
      </c>
      <c r="F85" s="169"/>
      <c r="G85" s="301">
        <v>74</v>
      </c>
      <c r="H85" s="309" t="s">
        <v>900</v>
      </c>
      <c r="I85" s="309" t="s">
        <v>1193</v>
      </c>
      <c r="J85" s="311">
        <v>3160</v>
      </c>
    </row>
    <row r="86" spans="2:10" ht="15" customHeight="1" x14ac:dyDescent="0.25">
      <c r="B86" s="301">
        <v>75</v>
      </c>
      <c r="C86" s="309" t="s">
        <v>896</v>
      </c>
      <c r="D86" s="309" t="s">
        <v>1109</v>
      </c>
      <c r="E86" s="311">
        <v>10491</v>
      </c>
      <c r="F86" s="169"/>
      <c r="G86" s="301">
        <v>75</v>
      </c>
      <c r="H86" s="309" t="s">
        <v>881</v>
      </c>
      <c r="I86" s="309" t="s">
        <v>1194</v>
      </c>
      <c r="J86" s="311">
        <v>3148</v>
      </c>
    </row>
    <row r="87" spans="2:10" ht="15" customHeight="1" x14ac:dyDescent="0.25">
      <c r="B87" s="301">
        <v>76</v>
      </c>
      <c r="C87" s="309" t="s">
        <v>713</v>
      </c>
      <c r="D87" s="309" t="s">
        <v>1110</v>
      </c>
      <c r="E87" s="311">
        <v>10389</v>
      </c>
      <c r="F87" s="169"/>
      <c r="G87" s="301">
        <v>76</v>
      </c>
      <c r="H87" s="309" t="s">
        <v>61</v>
      </c>
      <c r="I87" s="309" t="s">
        <v>1144</v>
      </c>
      <c r="J87" s="311">
        <v>3115</v>
      </c>
    </row>
    <row r="88" spans="2:10" ht="15" customHeight="1" x14ac:dyDescent="0.25">
      <c r="B88" s="301">
        <v>77</v>
      </c>
      <c r="C88" s="309" t="s">
        <v>1111</v>
      </c>
      <c r="D88" s="309" t="s">
        <v>1112</v>
      </c>
      <c r="E88" s="311">
        <v>10352</v>
      </c>
      <c r="F88" s="169"/>
      <c r="G88" s="301">
        <v>77</v>
      </c>
      <c r="H88" s="309" t="s">
        <v>46</v>
      </c>
      <c r="I88" s="309" t="s">
        <v>1195</v>
      </c>
      <c r="J88" s="311">
        <v>3067</v>
      </c>
    </row>
    <row r="89" spans="2:10" ht="15" customHeight="1" x14ac:dyDescent="0.25">
      <c r="B89" s="301">
        <v>78</v>
      </c>
      <c r="C89" s="313" t="s">
        <v>29</v>
      </c>
      <c r="D89" s="309" t="s">
        <v>1113</v>
      </c>
      <c r="E89" s="311">
        <v>10315</v>
      </c>
      <c r="F89" s="169"/>
      <c r="G89" s="301">
        <v>78</v>
      </c>
      <c r="H89" s="309" t="s">
        <v>543</v>
      </c>
      <c r="I89" s="309" t="s">
        <v>1196</v>
      </c>
      <c r="J89" s="311">
        <v>3057</v>
      </c>
    </row>
    <row r="90" spans="2:10" ht="15" customHeight="1" x14ac:dyDescent="0.25">
      <c r="B90" s="301">
        <v>79</v>
      </c>
      <c r="C90" s="309" t="s">
        <v>22</v>
      </c>
      <c r="D90" s="309" t="s">
        <v>1114</v>
      </c>
      <c r="E90" s="311">
        <v>10279</v>
      </c>
      <c r="F90" s="169"/>
      <c r="G90" s="301">
        <v>79</v>
      </c>
      <c r="H90" s="309" t="s">
        <v>948</v>
      </c>
      <c r="I90" s="309" t="s">
        <v>1197</v>
      </c>
      <c r="J90" s="311">
        <v>3055</v>
      </c>
    </row>
    <row r="91" spans="2:10" ht="15" customHeight="1" x14ac:dyDescent="0.25">
      <c r="B91" s="301">
        <v>80</v>
      </c>
      <c r="C91" s="309" t="s">
        <v>729</v>
      </c>
      <c r="D91" s="309" t="s">
        <v>1115</v>
      </c>
      <c r="E91" s="311">
        <v>10270</v>
      </c>
      <c r="F91" s="169"/>
      <c r="G91" s="301">
        <v>80</v>
      </c>
      <c r="H91" s="309" t="s">
        <v>674</v>
      </c>
      <c r="I91" s="309" t="s">
        <v>1198</v>
      </c>
      <c r="J91" s="311">
        <v>2974</v>
      </c>
    </row>
    <row r="92" spans="2:10" ht="15" customHeight="1" x14ac:dyDescent="0.25">
      <c r="B92" s="301">
        <v>81</v>
      </c>
      <c r="C92" s="313" t="s">
        <v>43</v>
      </c>
      <c r="D92" s="309" t="s">
        <v>1116</v>
      </c>
      <c r="E92" s="311">
        <v>10267</v>
      </c>
      <c r="F92" s="169"/>
      <c r="G92" s="301">
        <v>81</v>
      </c>
      <c r="H92" s="309" t="s">
        <v>927</v>
      </c>
      <c r="I92" s="309" t="s">
        <v>1199</v>
      </c>
      <c r="J92" s="311">
        <v>2917</v>
      </c>
    </row>
    <row r="93" spans="2:10" ht="15" customHeight="1" x14ac:dyDescent="0.25">
      <c r="B93" s="301">
        <v>82</v>
      </c>
      <c r="C93" s="309" t="s">
        <v>945</v>
      </c>
      <c r="D93" s="309" t="s">
        <v>1117</v>
      </c>
      <c r="E93" s="311">
        <v>10230</v>
      </c>
      <c r="F93" s="169"/>
      <c r="G93" s="301">
        <v>82</v>
      </c>
      <c r="H93" s="309" t="s">
        <v>852</v>
      </c>
      <c r="I93" s="309" t="s">
        <v>1200</v>
      </c>
      <c r="J93" s="311">
        <v>2899</v>
      </c>
    </row>
    <row r="94" spans="2:10" ht="15" customHeight="1" x14ac:dyDescent="0.25">
      <c r="B94" s="301">
        <v>83</v>
      </c>
      <c r="C94" s="313" t="s">
        <v>553</v>
      </c>
      <c r="D94" s="309" t="s">
        <v>1118</v>
      </c>
      <c r="E94" s="311">
        <v>10228</v>
      </c>
      <c r="F94" s="169"/>
      <c r="G94" s="301">
        <v>83</v>
      </c>
      <c r="H94" s="309" t="s">
        <v>756</v>
      </c>
      <c r="I94" s="309" t="s">
        <v>1201</v>
      </c>
      <c r="J94" s="311">
        <v>2873</v>
      </c>
    </row>
    <row r="95" spans="2:10" ht="15" customHeight="1" x14ac:dyDescent="0.25">
      <c r="B95" s="301">
        <v>84</v>
      </c>
      <c r="C95" s="309" t="s">
        <v>946</v>
      </c>
      <c r="D95" s="309" t="s">
        <v>1119</v>
      </c>
      <c r="E95" s="311">
        <v>10216</v>
      </c>
      <c r="F95" s="169"/>
      <c r="G95" s="301">
        <v>84</v>
      </c>
      <c r="H95" s="309" t="s">
        <v>851</v>
      </c>
      <c r="I95" s="309" t="s">
        <v>1202</v>
      </c>
      <c r="J95" s="311">
        <v>2822</v>
      </c>
    </row>
    <row r="96" spans="2:10" ht="15" customHeight="1" x14ac:dyDescent="0.25">
      <c r="B96" s="301">
        <v>85</v>
      </c>
      <c r="C96" s="313" t="s">
        <v>680</v>
      </c>
      <c r="D96" s="309" t="s">
        <v>1120</v>
      </c>
      <c r="E96" s="311">
        <v>10197</v>
      </c>
      <c r="F96" s="169"/>
      <c r="G96" s="301">
        <v>85</v>
      </c>
      <c r="H96" s="309" t="s">
        <v>78</v>
      </c>
      <c r="I96" s="309" t="s">
        <v>1203</v>
      </c>
      <c r="J96" s="311">
        <v>2779</v>
      </c>
    </row>
    <row r="97" spans="2:13" ht="15" customHeight="1" x14ac:dyDescent="0.25">
      <c r="B97" s="301">
        <v>86</v>
      </c>
      <c r="C97" s="309" t="s">
        <v>711</v>
      </c>
      <c r="D97" s="309" t="s">
        <v>1121</v>
      </c>
      <c r="E97" s="311">
        <v>10187</v>
      </c>
      <c r="F97" s="169"/>
      <c r="G97" s="301">
        <v>86</v>
      </c>
      <c r="H97" s="309" t="s">
        <v>51</v>
      </c>
      <c r="I97" s="309" t="s">
        <v>1204</v>
      </c>
      <c r="J97" s="311">
        <v>2739</v>
      </c>
    </row>
    <row r="98" spans="2:13" ht="15" customHeight="1" x14ac:dyDescent="0.25">
      <c r="B98" s="301">
        <v>87</v>
      </c>
      <c r="C98" s="309" t="s">
        <v>838</v>
      </c>
      <c r="D98" s="309" t="s">
        <v>1122</v>
      </c>
      <c r="E98" s="311">
        <v>10077</v>
      </c>
      <c r="F98" s="169"/>
      <c r="G98" s="301">
        <v>87</v>
      </c>
      <c r="H98" s="309" t="s">
        <v>197</v>
      </c>
      <c r="I98" s="309" t="s">
        <v>1205</v>
      </c>
      <c r="J98" s="311">
        <v>2731</v>
      </c>
    </row>
    <row r="99" spans="2:13" ht="15" customHeight="1" x14ac:dyDescent="0.25">
      <c r="B99" s="301">
        <v>88</v>
      </c>
      <c r="C99" s="309" t="s">
        <v>1123</v>
      </c>
      <c r="D99" s="309" t="s">
        <v>1124</v>
      </c>
      <c r="E99" s="311">
        <v>9991</v>
      </c>
      <c r="F99" s="169"/>
      <c r="G99" s="301">
        <v>88</v>
      </c>
      <c r="H99" s="309" t="s">
        <v>983</v>
      </c>
      <c r="I99" s="309" t="s">
        <v>1206</v>
      </c>
      <c r="J99" s="311">
        <v>2714</v>
      </c>
    </row>
    <row r="100" spans="2:13" ht="15" customHeight="1" x14ac:dyDescent="0.25">
      <c r="B100" s="301">
        <v>89</v>
      </c>
      <c r="C100" s="309" t="s">
        <v>981</v>
      </c>
      <c r="D100" s="309" t="s">
        <v>1125</v>
      </c>
      <c r="E100" s="311">
        <v>9916</v>
      </c>
      <c r="F100" s="169"/>
      <c r="G100" s="301">
        <v>89</v>
      </c>
      <c r="H100" s="309" t="s">
        <v>205</v>
      </c>
      <c r="I100" s="309" t="s">
        <v>1207</v>
      </c>
      <c r="J100" s="311">
        <v>2696</v>
      </c>
    </row>
    <row r="101" spans="2:13" ht="15" customHeight="1" x14ac:dyDescent="0.25">
      <c r="B101" s="301">
        <v>90</v>
      </c>
      <c r="C101" s="309" t="s">
        <v>47</v>
      </c>
      <c r="D101" s="309" t="s">
        <v>1126</v>
      </c>
      <c r="E101" s="311">
        <v>9878</v>
      </c>
      <c r="F101" s="169"/>
      <c r="G101" s="301">
        <v>90</v>
      </c>
      <c r="H101" s="309" t="s">
        <v>157</v>
      </c>
      <c r="I101" s="309" t="s">
        <v>1208</v>
      </c>
      <c r="J101" s="311">
        <v>2640</v>
      </c>
    </row>
    <row r="102" spans="2:13" ht="15" customHeight="1" x14ac:dyDescent="0.25">
      <c r="B102" s="301">
        <v>91</v>
      </c>
      <c r="C102" s="309" t="s">
        <v>755</v>
      </c>
      <c r="D102" s="309" t="s">
        <v>1127</v>
      </c>
      <c r="E102" s="311">
        <v>9840</v>
      </c>
      <c r="F102" s="169"/>
      <c r="G102" s="301">
        <v>91</v>
      </c>
      <c r="H102" s="309" t="s">
        <v>985</v>
      </c>
      <c r="I102" s="309" t="s">
        <v>1209</v>
      </c>
      <c r="J102" s="311">
        <v>2600</v>
      </c>
    </row>
    <row r="103" spans="2:13" ht="15" customHeight="1" x14ac:dyDescent="0.25">
      <c r="B103" s="301">
        <v>92</v>
      </c>
      <c r="C103" s="309" t="s">
        <v>899</v>
      </c>
      <c r="D103" s="309" t="s">
        <v>1128</v>
      </c>
      <c r="E103" s="311">
        <v>9777</v>
      </c>
      <c r="F103" s="169"/>
      <c r="G103" s="301">
        <v>92</v>
      </c>
      <c r="H103" s="309" t="s">
        <v>959</v>
      </c>
      <c r="I103" s="309" t="s">
        <v>1210</v>
      </c>
      <c r="J103" s="311">
        <v>2571</v>
      </c>
    </row>
    <row r="104" spans="2:13" ht="15" customHeight="1" x14ac:dyDescent="0.25">
      <c r="B104" s="301">
        <v>93</v>
      </c>
      <c r="C104" s="309" t="s">
        <v>897</v>
      </c>
      <c r="D104" s="309" t="s">
        <v>1129</v>
      </c>
      <c r="E104" s="311">
        <v>9593</v>
      </c>
      <c r="F104" s="169"/>
      <c r="G104" s="301">
        <v>93</v>
      </c>
      <c r="H104" s="309" t="s">
        <v>1211</v>
      </c>
      <c r="I104" s="309" t="s">
        <v>1212</v>
      </c>
      <c r="J104" s="311">
        <v>2555</v>
      </c>
    </row>
    <row r="105" spans="2:13" ht="15" customHeight="1" x14ac:dyDescent="0.25">
      <c r="B105" s="301">
        <v>94</v>
      </c>
      <c r="C105" s="309" t="s">
        <v>980</v>
      </c>
      <c r="D105" s="309" t="s">
        <v>1130</v>
      </c>
      <c r="E105" s="311">
        <v>9580</v>
      </c>
      <c r="F105" s="169"/>
      <c r="G105" s="301">
        <v>94</v>
      </c>
      <c r="H105" s="309" t="s">
        <v>155</v>
      </c>
      <c r="I105" s="309" t="s">
        <v>1213</v>
      </c>
      <c r="J105" s="311">
        <v>2550</v>
      </c>
    </row>
    <row r="106" spans="2:13" ht="15" customHeight="1" x14ac:dyDescent="0.25">
      <c r="B106" s="301">
        <v>95</v>
      </c>
      <c r="C106" s="309" t="s">
        <v>958</v>
      </c>
      <c r="D106" s="309" t="s">
        <v>1131</v>
      </c>
      <c r="E106" s="311">
        <v>9564</v>
      </c>
      <c r="F106" s="169"/>
      <c r="G106" s="301">
        <v>95</v>
      </c>
      <c r="H106" s="309" t="s">
        <v>119</v>
      </c>
      <c r="I106" s="309" t="s">
        <v>1214</v>
      </c>
      <c r="J106" s="311">
        <v>2505</v>
      </c>
    </row>
    <row r="107" spans="2:13" ht="15" customHeight="1" x14ac:dyDescent="0.25">
      <c r="B107" s="301">
        <v>96</v>
      </c>
      <c r="C107" s="309" t="s">
        <v>1132</v>
      </c>
      <c r="D107" s="309" t="s">
        <v>1133</v>
      </c>
      <c r="E107" s="311">
        <v>9514</v>
      </c>
      <c r="F107" s="169"/>
      <c r="G107" s="301">
        <v>96</v>
      </c>
      <c r="H107" s="309" t="s">
        <v>188</v>
      </c>
      <c r="I107" s="309" t="s">
        <v>1215</v>
      </c>
      <c r="J107" s="311">
        <v>2504</v>
      </c>
    </row>
    <row r="108" spans="2:13" ht="15" customHeight="1" x14ac:dyDescent="0.25">
      <c r="B108" s="301">
        <v>97</v>
      </c>
      <c r="C108" s="309" t="s">
        <v>1134</v>
      </c>
      <c r="D108" s="309" t="s">
        <v>1135</v>
      </c>
      <c r="E108" s="311">
        <v>9500</v>
      </c>
      <c r="F108" s="169"/>
      <c r="G108" s="301">
        <v>97</v>
      </c>
      <c r="H108" s="309" t="s">
        <v>960</v>
      </c>
      <c r="I108" s="309" t="s">
        <v>1144</v>
      </c>
      <c r="J108" s="311">
        <v>2493</v>
      </c>
      <c r="M108" s="59"/>
    </row>
    <row r="109" spans="2:13" ht="15" customHeight="1" x14ac:dyDescent="0.25">
      <c r="B109" s="301">
        <v>98</v>
      </c>
      <c r="C109" s="309" t="s">
        <v>1136</v>
      </c>
      <c r="D109" s="309" t="s">
        <v>1137</v>
      </c>
      <c r="E109" s="311">
        <v>9462</v>
      </c>
      <c r="F109" s="169"/>
      <c r="G109" s="301">
        <v>98</v>
      </c>
      <c r="H109" s="309" t="s">
        <v>62</v>
      </c>
      <c r="I109" s="309" t="s">
        <v>1216</v>
      </c>
      <c r="J109" s="311">
        <v>2486</v>
      </c>
      <c r="L109" s="59"/>
    </row>
    <row r="110" spans="2:13" ht="15" customHeight="1" x14ac:dyDescent="0.25">
      <c r="B110" s="301">
        <v>99</v>
      </c>
      <c r="C110" s="309" t="s">
        <v>1138</v>
      </c>
      <c r="D110" s="309" t="s">
        <v>1139</v>
      </c>
      <c r="E110" s="311">
        <v>9231</v>
      </c>
      <c r="F110" s="169"/>
      <c r="G110" s="301">
        <v>99</v>
      </c>
      <c r="H110" s="309" t="s">
        <v>961</v>
      </c>
      <c r="I110" s="309" t="s">
        <v>1217</v>
      </c>
      <c r="J110" s="311">
        <v>2424</v>
      </c>
    </row>
    <row r="111" spans="2:13" ht="15" customHeight="1" thickBot="1" x14ac:dyDescent="0.3">
      <c r="B111" s="306">
        <v>100</v>
      </c>
      <c r="C111" s="310" t="s">
        <v>926</v>
      </c>
      <c r="D111" s="310" t="s">
        <v>1140</v>
      </c>
      <c r="E111" s="312">
        <v>9163</v>
      </c>
      <c r="F111" s="167"/>
      <c r="G111" s="306">
        <v>100</v>
      </c>
      <c r="H111" s="310" t="s">
        <v>984</v>
      </c>
      <c r="I111" s="310" t="s">
        <v>1218</v>
      </c>
      <c r="J111" s="312">
        <v>2409</v>
      </c>
      <c r="K111" s="146"/>
    </row>
    <row r="112" spans="2:13" ht="17.25" customHeight="1" x14ac:dyDescent="0.25"/>
    <row r="113" spans="1:10" ht="17.25" customHeight="1" x14ac:dyDescent="0.25"/>
    <row r="114" spans="1:10" s="59" customFormat="1" ht="18" customHeight="1" x14ac:dyDescent="0.25">
      <c r="A114" s="1"/>
      <c r="B114" s="1"/>
      <c r="C114" s="1"/>
      <c r="D114" s="302"/>
      <c r="E114" s="302"/>
      <c r="F114" s="1"/>
      <c r="G114" s="1"/>
      <c r="H114" s="1"/>
      <c r="I114" s="302"/>
      <c r="J114" s="302"/>
    </row>
  </sheetData>
  <autoFilter ref="B11:J161" xr:uid="{00000000-0009-0000-0000-000007000000}"/>
  <mergeCells count="4">
    <mergeCell ref="B4:J4"/>
    <mergeCell ref="B5:J5"/>
    <mergeCell ref="G9:J9"/>
    <mergeCell ref="B9:E9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117"/>
  <sheetViews>
    <sheetView view="pageBreakPreview" topLeftCell="A7" zoomScaleNormal="85" zoomScaleSheetLayoutView="100" zoomScalePageLayoutView="150" workbookViewId="0">
      <selection activeCell="E21" sqref="E21"/>
    </sheetView>
  </sheetViews>
  <sheetFormatPr baseColWidth="10" defaultColWidth="11.42578125" defaultRowHeight="15" x14ac:dyDescent="0.25"/>
  <cols>
    <col min="1" max="1" width="3.140625" style="2" customWidth="1"/>
    <col min="2" max="2" width="10.5703125" style="2" customWidth="1"/>
    <col min="3" max="3" width="39.140625" style="2" customWidth="1"/>
    <col min="4" max="4" width="28.5703125" style="2" customWidth="1"/>
    <col min="5" max="5" width="22.140625" style="2" customWidth="1"/>
    <col min="6" max="6" width="20.5703125" style="2" customWidth="1"/>
    <col min="7" max="7" width="3.42578125" style="2" customWidth="1"/>
    <col min="8" max="8" width="5.42578125" style="2" customWidth="1"/>
    <col min="9" max="16384" width="11.42578125" style="2"/>
  </cols>
  <sheetData>
    <row r="3" spans="2:9" ht="45.75" customHeight="1" x14ac:dyDescent="0.25"/>
    <row r="4" spans="2:9" ht="23.25" x14ac:dyDescent="0.25">
      <c r="B4" s="358" t="s">
        <v>1023</v>
      </c>
      <c r="C4" s="358"/>
      <c r="D4" s="358"/>
      <c r="E4" s="358"/>
      <c r="F4" s="358"/>
    </row>
    <row r="5" spans="2:9" ht="18.75" x14ac:dyDescent="0.25">
      <c r="B5" s="352" t="s">
        <v>1219</v>
      </c>
      <c r="C5" s="352"/>
      <c r="D5" s="352"/>
      <c r="E5" s="352"/>
      <c r="F5" s="352"/>
    </row>
    <row r="7" spans="2:9" x14ac:dyDescent="0.2">
      <c r="B7" s="40" t="s">
        <v>107</v>
      </c>
      <c r="C7" s="67" t="s">
        <v>1031</v>
      </c>
      <c r="F7" s="38"/>
    </row>
    <row r="8" spans="2:9" x14ac:dyDescent="0.25">
      <c r="B8" s="38"/>
      <c r="C8" s="38"/>
      <c r="D8" s="38"/>
      <c r="E8" s="38"/>
      <c r="F8" s="38"/>
    </row>
    <row r="9" spans="2:9" s="4" customFormat="1" ht="21.75" customHeight="1" x14ac:dyDescent="0.25">
      <c r="B9" s="365" t="s">
        <v>777</v>
      </c>
      <c r="C9" s="365"/>
      <c r="D9" s="365"/>
      <c r="E9" s="365"/>
      <c r="F9" s="365"/>
    </row>
    <row r="10" spans="2:9" s="4" customFormat="1" ht="15" customHeight="1" thickBot="1" x14ac:dyDescent="0.3">
      <c r="B10" s="38"/>
      <c r="C10" s="38"/>
      <c r="D10" s="39"/>
      <c r="E10" s="39"/>
      <c r="F10" s="39"/>
    </row>
    <row r="11" spans="2:9" ht="30.6" customHeight="1" x14ac:dyDescent="0.25">
      <c r="B11" s="252" t="s">
        <v>105</v>
      </c>
      <c r="C11" s="253" t="s">
        <v>123</v>
      </c>
      <c r="D11" s="253" t="s">
        <v>508</v>
      </c>
      <c r="E11" s="254" t="s">
        <v>106</v>
      </c>
      <c r="F11" s="255" t="s">
        <v>552</v>
      </c>
    </row>
    <row r="12" spans="2:9" ht="15.95" customHeight="1" x14ac:dyDescent="0.2">
      <c r="B12" s="256">
        <v>1</v>
      </c>
      <c r="C12" s="314" t="s">
        <v>779</v>
      </c>
      <c r="D12" s="315" t="s">
        <v>762</v>
      </c>
      <c r="E12" s="316">
        <v>1217</v>
      </c>
      <c r="F12" s="317">
        <v>13316</v>
      </c>
      <c r="I12" s="48"/>
    </row>
    <row r="13" spans="2:9" ht="15.95" customHeight="1" x14ac:dyDescent="0.2">
      <c r="B13" s="256">
        <v>2</v>
      </c>
      <c r="C13" s="314" t="s">
        <v>964</v>
      </c>
      <c r="D13" s="315" t="s">
        <v>762</v>
      </c>
      <c r="E13" s="316">
        <v>623</v>
      </c>
      <c r="F13" s="317">
        <v>4637</v>
      </c>
    </row>
    <row r="14" spans="2:9" ht="15.95" customHeight="1" x14ac:dyDescent="0.2">
      <c r="B14" s="256">
        <v>3</v>
      </c>
      <c r="C14" s="314" t="s">
        <v>1269</v>
      </c>
      <c r="D14" s="315" t="s">
        <v>1016</v>
      </c>
      <c r="E14" s="316">
        <v>294</v>
      </c>
      <c r="F14" s="317">
        <v>4088</v>
      </c>
    </row>
    <row r="15" spans="2:9" ht="15.95" customHeight="1" x14ac:dyDescent="0.2">
      <c r="B15" s="256">
        <v>4</v>
      </c>
      <c r="C15" s="314" t="s">
        <v>1267</v>
      </c>
      <c r="D15" s="315" t="s">
        <v>1270</v>
      </c>
      <c r="E15" s="316">
        <v>304</v>
      </c>
      <c r="F15" s="317">
        <v>3993</v>
      </c>
    </row>
    <row r="16" spans="2:9" ht="15.95" customHeight="1" x14ac:dyDescent="0.2">
      <c r="B16" s="256">
        <v>5</v>
      </c>
      <c r="C16" s="314" t="s">
        <v>1220</v>
      </c>
      <c r="D16" s="315" t="s">
        <v>1221</v>
      </c>
      <c r="E16" s="316">
        <v>579</v>
      </c>
      <c r="F16" s="317">
        <v>3856</v>
      </c>
    </row>
    <row r="17" spans="2:7" ht="15.95" customHeight="1" x14ac:dyDescent="0.2">
      <c r="B17" s="256">
        <v>6</v>
      </c>
      <c r="C17" s="314" t="s">
        <v>949</v>
      </c>
      <c r="D17" s="315" t="s">
        <v>762</v>
      </c>
      <c r="E17" s="316">
        <v>672</v>
      </c>
      <c r="F17" s="317">
        <v>3365</v>
      </c>
    </row>
    <row r="18" spans="2:7" ht="15.95" customHeight="1" x14ac:dyDescent="0.2">
      <c r="B18" s="256">
        <v>7</v>
      </c>
      <c r="C18" s="314" t="s">
        <v>788</v>
      </c>
      <c r="D18" s="315" t="s">
        <v>762</v>
      </c>
      <c r="E18" s="316">
        <v>594</v>
      </c>
      <c r="F18" s="317">
        <v>3353</v>
      </c>
    </row>
    <row r="19" spans="2:7" ht="15.95" customHeight="1" x14ac:dyDescent="0.2">
      <c r="B19" s="256">
        <v>8</v>
      </c>
      <c r="C19" s="314" t="s">
        <v>988</v>
      </c>
      <c r="D19" s="315" t="s">
        <v>1016</v>
      </c>
      <c r="E19" s="316">
        <v>289</v>
      </c>
      <c r="F19" s="317">
        <v>3351</v>
      </c>
    </row>
    <row r="20" spans="2:7" ht="15.95" customHeight="1" x14ac:dyDescent="0.2">
      <c r="B20" s="256">
        <v>9</v>
      </c>
      <c r="C20" s="314" t="s">
        <v>784</v>
      </c>
      <c r="D20" s="315" t="s">
        <v>762</v>
      </c>
      <c r="E20" s="316">
        <v>566</v>
      </c>
      <c r="F20" s="317">
        <v>2548</v>
      </c>
      <c r="G20" s="305"/>
    </row>
    <row r="21" spans="2:7" ht="15.95" customHeight="1" x14ac:dyDescent="0.2">
      <c r="B21" s="256">
        <v>10</v>
      </c>
      <c r="C21" s="314" t="s">
        <v>787</v>
      </c>
      <c r="D21" s="315" t="s">
        <v>765</v>
      </c>
      <c r="E21" s="316">
        <v>430</v>
      </c>
      <c r="F21" s="317">
        <v>2547</v>
      </c>
    </row>
    <row r="22" spans="2:7" ht="15.95" customHeight="1" x14ac:dyDescent="0.2">
      <c r="B22" s="256">
        <v>11</v>
      </c>
      <c r="C22" s="314" t="s">
        <v>789</v>
      </c>
      <c r="D22" s="315" t="s">
        <v>765</v>
      </c>
      <c r="E22" s="316">
        <v>470</v>
      </c>
      <c r="F22" s="317">
        <v>2507</v>
      </c>
    </row>
    <row r="23" spans="2:7" ht="15.95" customHeight="1" x14ac:dyDescent="0.2">
      <c r="B23" s="256">
        <v>12</v>
      </c>
      <c r="C23" s="314" t="s">
        <v>781</v>
      </c>
      <c r="D23" s="315" t="s">
        <v>762</v>
      </c>
      <c r="E23" s="316">
        <v>396</v>
      </c>
      <c r="F23" s="317">
        <v>2491</v>
      </c>
    </row>
    <row r="24" spans="2:7" ht="15.95" customHeight="1" x14ac:dyDescent="0.2">
      <c r="B24" s="256">
        <v>13</v>
      </c>
      <c r="C24" s="314" t="s">
        <v>764</v>
      </c>
      <c r="D24" s="315" t="s">
        <v>763</v>
      </c>
      <c r="E24" s="316">
        <v>318</v>
      </c>
      <c r="F24" s="317">
        <v>2446</v>
      </c>
    </row>
    <row r="25" spans="2:7" ht="15.95" customHeight="1" x14ac:dyDescent="0.2">
      <c r="B25" s="256">
        <v>14</v>
      </c>
      <c r="C25" s="314" t="s">
        <v>785</v>
      </c>
      <c r="D25" s="315" t="s">
        <v>762</v>
      </c>
      <c r="E25" s="316">
        <v>605</v>
      </c>
      <c r="F25" s="317">
        <v>2420</v>
      </c>
    </row>
    <row r="26" spans="2:7" ht="15.95" customHeight="1" x14ac:dyDescent="0.2">
      <c r="B26" s="256">
        <v>15</v>
      </c>
      <c r="C26" s="314" t="s">
        <v>804</v>
      </c>
      <c r="D26" s="315" t="s">
        <v>761</v>
      </c>
      <c r="E26" s="316">
        <v>782</v>
      </c>
      <c r="F26" s="317">
        <v>2366</v>
      </c>
    </row>
    <row r="27" spans="2:7" ht="15.95" customHeight="1" x14ac:dyDescent="0.2">
      <c r="B27" s="256">
        <v>16</v>
      </c>
      <c r="C27" s="314" t="s">
        <v>986</v>
      </c>
      <c r="D27" s="315" t="s">
        <v>987</v>
      </c>
      <c r="E27" s="316">
        <v>398</v>
      </c>
      <c r="F27" s="317">
        <v>2240</v>
      </c>
    </row>
    <row r="28" spans="2:7" ht="15.95" customHeight="1" x14ac:dyDescent="0.2">
      <c r="B28" s="256">
        <v>17</v>
      </c>
      <c r="C28" s="314" t="s">
        <v>915</v>
      </c>
      <c r="D28" s="315" t="s">
        <v>762</v>
      </c>
      <c r="E28" s="316">
        <v>208</v>
      </c>
      <c r="F28" s="317">
        <v>2222</v>
      </c>
    </row>
    <row r="29" spans="2:7" ht="15.95" customHeight="1" x14ac:dyDescent="0.2">
      <c r="B29" s="256">
        <v>18</v>
      </c>
      <c r="C29" s="314" t="s">
        <v>797</v>
      </c>
      <c r="D29" s="315" t="s">
        <v>763</v>
      </c>
      <c r="E29" s="316">
        <v>414</v>
      </c>
      <c r="F29" s="317">
        <v>2221</v>
      </c>
    </row>
    <row r="30" spans="2:7" ht="15.95" customHeight="1" x14ac:dyDescent="0.2">
      <c r="B30" s="256">
        <v>19</v>
      </c>
      <c r="C30" s="314" t="s">
        <v>799</v>
      </c>
      <c r="D30" s="315" t="s">
        <v>766</v>
      </c>
      <c r="E30" s="316">
        <v>338</v>
      </c>
      <c r="F30" s="317">
        <v>2184</v>
      </c>
    </row>
    <row r="31" spans="2:7" ht="15.95" customHeight="1" x14ac:dyDescent="0.2">
      <c r="B31" s="256">
        <v>20</v>
      </c>
      <c r="C31" s="314" t="s">
        <v>782</v>
      </c>
      <c r="D31" s="315" t="s">
        <v>766</v>
      </c>
      <c r="E31" s="316">
        <v>433</v>
      </c>
      <c r="F31" s="317">
        <v>2099</v>
      </c>
    </row>
    <row r="32" spans="2:7" ht="15.95" customHeight="1" x14ac:dyDescent="0.2">
      <c r="B32" s="256">
        <v>21</v>
      </c>
      <c r="C32" s="314" t="s">
        <v>816</v>
      </c>
      <c r="D32" s="315" t="s">
        <v>772</v>
      </c>
      <c r="E32" s="316">
        <v>923</v>
      </c>
      <c r="F32" s="317">
        <v>2098</v>
      </c>
    </row>
    <row r="33" spans="2:6" ht="15.95" customHeight="1" x14ac:dyDescent="0.2">
      <c r="B33" s="256">
        <v>22</v>
      </c>
      <c r="C33" s="314" t="s">
        <v>791</v>
      </c>
      <c r="D33" s="315" t="s">
        <v>929</v>
      </c>
      <c r="E33" s="316">
        <v>927</v>
      </c>
      <c r="F33" s="317">
        <v>2056</v>
      </c>
    </row>
    <row r="34" spans="2:6" ht="15.95" customHeight="1" x14ac:dyDescent="0.2">
      <c r="B34" s="256">
        <v>23</v>
      </c>
      <c r="C34" s="314" t="s">
        <v>796</v>
      </c>
      <c r="D34" s="315" t="s">
        <v>766</v>
      </c>
      <c r="E34" s="316">
        <v>346</v>
      </c>
      <c r="F34" s="317">
        <v>1999</v>
      </c>
    </row>
    <row r="35" spans="2:6" ht="15.95" customHeight="1" x14ac:dyDescent="0.2">
      <c r="B35" s="256">
        <v>24</v>
      </c>
      <c r="C35" s="314" t="s">
        <v>790</v>
      </c>
      <c r="D35" s="315" t="s">
        <v>762</v>
      </c>
      <c r="E35" s="316">
        <v>667</v>
      </c>
      <c r="F35" s="317">
        <v>1996</v>
      </c>
    </row>
    <row r="36" spans="2:6" ht="15.95" customHeight="1" x14ac:dyDescent="0.2">
      <c r="B36" s="256">
        <v>25</v>
      </c>
      <c r="C36" s="314" t="s">
        <v>810</v>
      </c>
      <c r="D36" s="315" t="s">
        <v>762</v>
      </c>
      <c r="E36" s="316">
        <v>630</v>
      </c>
      <c r="F36" s="317">
        <v>1995</v>
      </c>
    </row>
    <row r="37" spans="2:6" ht="15.95" customHeight="1" x14ac:dyDescent="0.2">
      <c r="B37" s="256">
        <v>26</v>
      </c>
      <c r="C37" s="314" t="s">
        <v>795</v>
      </c>
      <c r="D37" s="315" t="s">
        <v>762</v>
      </c>
      <c r="E37" s="316">
        <v>627</v>
      </c>
      <c r="F37" s="317">
        <v>1992</v>
      </c>
    </row>
    <row r="38" spans="2:6" ht="15.95" customHeight="1" x14ac:dyDescent="0.2">
      <c r="B38" s="256">
        <v>27</v>
      </c>
      <c r="C38" s="314" t="s">
        <v>808</v>
      </c>
      <c r="D38" s="315" t="s">
        <v>762</v>
      </c>
      <c r="E38" s="316">
        <v>606</v>
      </c>
      <c r="F38" s="317">
        <v>1975</v>
      </c>
    </row>
    <row r="39" spans="2:6" ht="15.95" customHeight="1" x14ac:dyDescent="0.2">
      <c r="B39" s="256">
        <v>28</v>
      </c>
      <c r="C39" s="314" t="s">
        <v>806</v>
      </c>
      <c r="D39" s="315" t="s">
        <v>766</v>
      </c>
      <c r="E39" s="316">
        <v>293</v>
      </c>
      <c r="F39" s="317">
        <v>1944</v>
      </c>
    </row>
    <row r="40" spans="2:6" ht="15.95" customHeight="1" x14ac:dyDescent="0.2">
      <c r="B40" s="256">
        <v>29</v>
      </c>
      <c r="C40" s="314" t="s">
        <v>1223</v>
      </c>
      <c r="D40" s="315" t="s">
        <v>772</v>
      </c>
      <c r="E40" s="316">
        <v>144</v>
      </c>
      <c r="F40" s="317">
        <v>1940</v>
      </c>
    </row>
    <row r="41" spans="2:6" ht="15.95" customHeight="1" x14ac:dyDescent="0.2">
      <c r="B41" s="256">
        <v>30</v>
      </c>
      <c r="C41" s="314" t="s">
        <v>844</v>
      </c>
      <c r="D41" s="315" t="s">
        <v>763</v>
      </c>
      <c r="E41" s="316">
        <v>677</v>
      </c>
      <c r="F41" s="317">
        <v>1893</v>
      </c>
    </row>
    <row r="42" spans="2:6" ht="15.95" customHeight="1" x14ac:dyDescent="0.2">
      <c r="B42" s="256">
        <v>31</v>
      </c>
      <c r="C42" s="314" t="s">
        <v>815</v>
      </c>
      <c r="D42" s="315" t="s">
        <v>762</v>
      </c>
      <c r="E42" s="316">
        <v>337</v>
      </c>
      <c r="F42" s="317">
        <v>1892</v>
      </c>
    </row>
    <row r="43" spans="2:6" ht="15.95" customHeight="1" x14ac:dyDescent="0.2">
      <c r="B43" s="256">
        <v>32</v>
      </c>
      <c r="C43" s="314" t="s">
        <v>780</v>
      </c>
      <c r="D43" s="315" t="s">
        <v>767</v>
      </c>
      <c r="E43" s="316">
        <v>466</v>
      </c>
      <c r="F43" s="317">
        <v>1859</v>
      </c>
    </row>
    <row r="44" spans="2:6" ht="15.95" customHeight="1" x14ac:dyDescent="0.2">
      <c r="B44" s="256">
        <v>33</v>
      </c>
      <c r="C44" s="314" t="s">
        <v>805</v>
      </c>
      <c r="D44" s="315" t="s">
        <v>762</v>
      </c>
      <c r="E44" s="316">
        <v>424</v>
      </c>
      <c r="F44" s="317">
        <v>1825</v>
      </c>
    </row>
    <row r="45" spans="2:6" ht="15.95" customHeight="1" x14ac:dyDescent="0.2">
      <c r="B45" s="256">
        <v>34</v>
      </c>
      <c r="C45" s="314" t="s">
        <v>807</v>
      </c>
      <c r="D45" s="315" t="s">
        <v>962</v>
      </c>
      <c r="E45" s="316">
        <v>313</v>
      </c>
      <c r="F45" s="317">
        <v>1825</v>
      </c>
    </row>
    <row r="46" spans="2:6" ht="15.95" customHeight="1" x14ac:dyDescent="0.2">
      <c r="B46" s="256">
        <v>35</v>
      </c>
      <c r="C46" s="314" t="s">
        <v>845</v>
      </c>
      <c r="D46" s="315" t="s">
        <v>762</v>
      </c>
      <c r="E46" s="316">
        <v>356</v>
      </c>
      <c r="F46" s="317">
        <v>1795</v>
      </c>
    </row>
    <row r="47" spans="2:6" ht="15.95" customHeight="1" x14ac:dyDescent="0.2">
      <c r="B47" s="256">
        <v>36</v>
      </c>
      <c r="C47" s="314" t="s">
        <v>794</v>
      </c>
      <c r="D47" s="315" t="s">
        <v>768</v>
      </c>
      <c r="E47" s="316">
        <v>333</v>
      </c>
      <c r="F47" s="317">
        <v>1749</v>
      </c>
    </row>
    <row r="48" spans="2:6" ht="15.95" customHeight="1" x14ac:dyDescent="0.2">
      <c r="B48" s="256">
        <v>37</v>
      </c>
      <c r="C48" s="314" t="s">
        <v>811</v>
      </c>
      <c r="D48" s="315" t="s">
        <v>763</v>
      </c>
      <c r="E48" s="316">
        <v>441</v>
      </c>
      <c r="F48" s="317">
        <v>1746</v>
      </c>
    </row>
    <row r="49" spans="2:6" ht="15.95" customHeight="1" x14ac:dyDescent="0.2">
      <c r="B49" s="256">
        <v>38</v>
      </c>
      <c r="C49" s="314" t="s">
        <v>783</v>
      </c>
      <c r="D49" s="315" t="s">
        <v>763</v>
      </c>
      <c r="E49" s="316">
        <v>270</v>
      </c>
      <c r="F49" s="317">
        <v>1737</v>
      </c>
    </row>
    <row r="50" spans="2:6" ht="15.95" customHeight="1" x14ac:dyDescent="0.2">
      <c r="B50" s="256">
        <v>39</v>
      </c>
      <c r="C50" s="314" t="s">
        <v>798</v>
      </c>
      <c r="D50" s="315" t="s">
        <v>770</v>
      </c>
      <c r="E50" s="316">
        <v>643</v>
      </c>
      <c r="F50" s="317">
        <v>1720</v>
      </c>
    </row>
    <row r="51" spans="2:6" ht="15.95" customHeight="1" x14ac:dyDescent="0.2">
      <c r="B51" s="256">
        <v>40</v>
      </c>
      <c r="C51" s="314" t="s">
        <v>792</v>
      </c>
      <c r="D51" s="315" t="s">
        <v>762</v>
      </c>
      <c r="E51" s="316">
        <v>694</v>
      </c>
      <c r="F51" s="317">
        <v>1715</v>
      </c>
    </row>
    <row r="52" spans="2:6" ht="15.95" customHeight="1" x14ac:dyDescent="0.2">
      <c r="B52" s="256">
        <v>41</v>
      </c>
      <c r="C52" s="314" t="s">
        <v>813</v>
      </c>
      <c r="D52" s="315" t="s">
        <v>763</v>
      </c>
      <c r="E52" s="316">
        <v>398</v>
      </c>
      <c r="F52" s="317">
        <v>1712</v>
      </c>
    </row>
    <row r="53" spans="2:6" ht="15.95" customHeight="1" x14ac:dyDescent="0.2">
      <c r="B53" s="256">
        <v>42</v>
      </c>
      <c r="C53" s="314" t="s">
        <v>853</v>
      </c>
      <c r="D53" s="315" t="s">
        <v>762</v>
      </c>
      <c r="E53" s="316">
        <v>449</v>
      </c>
      <c r="F53" s="317">
        <v>1709</v>
      </c>
    </row>
    <row r="54" spans="2:6" ht="15.95" customHeight="1" x14ac:dyDescent="0.2">
      <c r="B54" s="256">
        <v>43</v>
      </c>
      <c r="C54" s="314" t="s">
        <v>951</v>
      </c>
      <c r="D54" s="315" t="s">
        <v>1016</v>
      </c>
      <c r="E54" s="316">
        <v>733</v>
      </c>
      <c r="F54" s="317">
        <v>1694</v>
      </c>
    </row>
    <row r="55" spans="2:6" ht="15.95" customHeight="1" x14ac:dyDescent="0.2">
      <c r="B55" s="256">
        <v>44</v>
      </c>
      <c r="C55" s="314" t="s">
        <v>786</v>
      </c>
      <c r="D55" s="315" t="s">
        <v>763</v>
      </c>
      <c r="E55" s="316">
        <v>421</v>
      </c>
      <c r="F55" s="317">
        <v>1693</v>
      </c>
    </row>
    <row r="56" spans="2:6" ht="15.95" customHeight="1" x14ac:dyDescent="0.2">
      <c r="B56" s="256">
        <v>45</v>
      </c>
      <c r="C56" s="314" t="s">
        <v>812</v>
      </c>
      <c r="D56" s="315" t="s">
        <v>769</v>
      </c>
      <c r="E56" s="316">
        <v>569</v>
      </c>
      <c r="F56" s="317">
        <v>1688</v>
      </c>
    </row>
    <row r="57" spans="2:6" ht="15.95" customHeight="1" x14ac:dyDescent="0.2">
      <c r="B57" s="256">
        <v>46</v>
      </c>
      <c r="C57" s="314" t="s">
        <v>952</v>
      </c>
      <c r="D57" s="315" t="s">
        <v>762</v>
      </c>
      <c r="E57" s="316">
        <v>426</v>
      </c>
      <c r="F57" s="317">
        <v>1661</v>
      </c>
    </row>
    <row r="58" spans="2:6" ht="15.95" customHeight="1" x14ac:dyDescent="0.2">
      <c r="B58" s="256">
        <v>47</v>
      </c>
      <c r="C58" s="314" t="s">
        <v>856</v>
      </c>
      <c r="D58" s="315" t="s">
        <v>763</v>
      </c>
      <c r="E58" s="316">
        <v>345</v>
      </c>
      <c r="F58" s="317">
        <v>1659</v>
      </c>
    </row>
    <row r="59" spans="2:6" ht="15.95" customHeight="1" x14ac:dyDescent="0.2">
      <c r="B59" s="256">
        <v>48</v>
      </c>
      <c r="C59" s="314" t="s">
        <v>903</v>
      </c>
      <c r="D59" s="315" t="s">
        <v>772</v>
      </c>
      <c r="E59" s="316">
        <v>329</v>
      </c>
      <c r="F59" s="317">
        <v>1653</v>
      </c>
    </row>
    <row r="60" spans="2:6" ht="15.95" customHeight="1" x14ac:dyDescent="0.2">
      <c r="B60" s="256">
        <v>49</v>
      </c>
      <c r="C60" s="314" t="s">
        <v>800</v>
      </c>
      <c r="D60" s="315" t="s">
        <v>762</v>
      </c>
      <c r="E60" s="316">
        <v>357</v>
      </c>
      <c r="F60" s="317">
        <v>1645</v>
      </c>
    </row>
    <row r="61" spans="2:6" ht="15.95" customHeight="1" x14ac:dyDescent="0.2">
      <c r="B61" s="256">
        <v>50</v>
      </c>
      <c r="C61" s="314" t="s">
        <v>855</v>
      </c>
      <c r="D61" s="315" t="s">
        <v>854</v>
      </c>
      <c r="E61" s="316">
        <v>191</v>
      </c>
      <c r="F61" s="317">
        <v>1636</v>
      </c>
    </row>
    <row r="62" spans="2:6" ht="15.95" customHeight="1" x14ac:dyDescent="0.2">
      <c r="B62" s="256">
        <v>51</v>
      </c>
      <c r="C62" s="314" t="s">
        <v>916</v>
      </c>
      <c r="D62" s="315" t="s">
        <v>762</v>
      </c>
      <c r="E62" s="316">
        <v>268</v>
      </c>
      <c r="F62" s="317">
        <v>1624</v>
      </c>
    </row>
    <row r="63" spans="2:6" ht="15.95" customHeight="1" x14ac:dyDescent="0.2">
      <c r="B63" s="256">
        <v>52</v>
      </c>
      <c r="C63" s="314" t="s">
        <v>802</v>
      </c>
      <c r="D63" s="315" t="s">
        <v>769</v>
      </c>
      <c r="E63" s="316">
        <v>644</v>
      </c>
      <c r="F63" s="317">
        <v>1623</v>
      </c>
    </row>
    <row r="64" spans="2:6" ht="15.95" customHeight="1" x14ac:dyDescent="0.2">
      <c r="B64" s="256">
        <v>53</v>
      </c>
      <c r="C64" s="314" t="s">
        <v>992</v>
      </c>
      <c r="D64" s="315" t="s">
        <v>1016</v>
      </c>
      <c r="E64" s="316">
        <v>204</v>
      </c>
      <c r="F64" s="317">
        <v>1623</v>
      </c>
    </row>
    <row r="65" spans="2:7" ht="15.95" customHeight="1" x14ac:dyDescent="0.2">
      <c r="B65" s="256">
        <v>54</v>
      </c>
      <c r="C65" s="314" t="s">
        <v>809</v>
      </c>
      <c r="D65" s="315" t="s">
        <v>766</v>
      </c>
      <c r="E65" s="316">
        <v>431</v>
      </c>
      <c r="F65" s="317">
        <v>1601</v>
      </c>
    </row>
    <row r="66" spans="2:7" ht="15.95" customHeight="1" x14ac:dyDescent="0.2">
      <c r="B66" s="256">
        <v>55</v>
      </c>
      <c r="C66" s="314" t="s">
        <v>950</v>
      </c>
      <c r="D66" s="315" t="s">
        <v>762</v>
      </c>
      <c r="E66" s="316">
        <v>173</v>
      </c>
      <c r="F66" s="317">
        <v>1584</v>
      </c>
    </row>
    <row r="67" spans="2:7" ht="15.95" customHeight="1" x14ac:dyDescent="0.2">
      <c r="B67" s="256">
        <v>56</v>
      </c>
      <c r="C67" s="314" t="s">
        <v>991</v>
      </c>
      <c r="D67" s="315" t="s">
        <v>1016</v>
      </c>
      <c r="E67" s="316">
        <v>491</v>
      </c>
      <c r="F67" s="317">
        <v>1583</v>
      </c>
    </row>
    <row r="68" spans="2:7" ht="15.95" customHeight="1" x14ac:dyDescent="0.2">
      <c r="B68" s="256">
        <v>57</v>
      </c>
      <c r="C68" s="314" t="s">
        <v>907</v>
      </c>
      <c r="D68" s="315" t="s">
        <v>763</v>
      </c>
      <c r="E68" s="316">
        <v>362</v>
      </c>
      <c r="F68" s="317">
        <v>1558</v>
      </c>
    </row>
    <row r="69" spans="2:7" ht="15.95" customHeight="1" x14ac:dyDescent="0.2">
      <c r="B69" s="256">
        <v>58</v>
      </c>
      <c r="C69" s="314" t="s">
        <v>886</v>
      </c>
      <c r="D69" s="315" t="s">
        <v>763</v>
      </c>
      <c r="E69" s="316">
        <v>446</v>
      </c>
      <c r="F69" s="317">
        <v>1553</v>
      </c>
    </row>
    <row r="70" spans="2:7" ht="15.95" customHeight="1" x14ac:dyDescent="0.2">
      <c r="B70" s="256">
        <v>59</v>
      </c>
      <c r="C70" s="314" t="s">
        <v>931</v>
      </c>
      <c r="D70" s="315" t="s">
        <v>763</v>
      </c>
      <c r="E70" s="316">
        <v>172</v>
      </c>
      <c r="F70" s="317">
        <v>1530</v>
      </c>
    </row>
    <row r="71" spans="2:7" ht="15.95" customHeight="1" x14ac:dyDescent="0.2">
      <c r="B71" s="256">
        <v>60</v>
      </c>
      <c r="C71" s="314" t="s">
        <v>884</v>
      </c>
      <c r="D71" s="315" t="s">
        <v>803</v>
      </c>
      <c r="E71" s="316">
        <v>446</v>
      </c>
      <c r="F71" s="317">
        <v>1524</v>
      </c>
    </row>
    <row r="72" spans="2:7" ht="15.95" customHeight="1" x14ac:dyDescent="0.2">
      <c r="B72" s="256">
        <v>61</v>
      </c>
      <c r="C72" s="314" t="s">
        <v>904</v>
      </c>
      <c r="D72" s="315" t="s">
        <v>905</v>
      </c>
      <c r="E72" s="316">
        <v>202</v>
      </c>
      <c r="F72" s="317">
        <v>1524</v>
      </c>
    </row>
    <row r="73" spans="2:7" ht="15.95" customHeight="1" x14ac:dyDescent="0.2">
      <c r="B73" s="256">
        <v>62</v>
      </c>
      <c r="C73" s="314" t="s">
        <v>864</v>
      </c>
      <c r="D73" s="315" t="s">
        <v>803</v>
      </c>
      <c r="E73" s="316">
        <v>552</v>
      </c>
      <c r="F73" s="317">
        <v>1515</v>
      </c>
    </row>
    <row r="74" spans="2:7" ht="15.95" customHeight="1" x14ac:dyDescent="0.2">
      <c r="B74" s="256">
        <v>63</v>
      </c>
      <c r="C74" s="314" t="s">
        <v>1224</v>
      </c>
      <c r="D74" s="315" t="s">
        <v>762</v>
      </c>
      <c r="E74" s="316">
        <v>478</v>
      </c>
      <c r="F74" s="317">
        <v>1506</v>
      </c>
      <c r="G74" s="6"/>
    </row>
    <row r="75" spans="2:7" ht="15.95" customHeight="1" x14ac:dyDescent="0.2">
      <c r="B75" s="256">
        <v>64</v>
      </c>
      <c r="C75" s="314" t="s">
        <v>858</v>
      </c>
      <c r="D75" s="315" t="s">
        <v>763</v>
      </c>
      <c r="E75" s="316">
        <v>351</v>
      </c>
      <c r="F75" s="317">
        <v>1494</v>
      </c>
    </row>
    <row r="76" spans="2:7" ht="15.95" customHeight="1" x14ac:dyDescent="0.2">
      <c r="B76" s="256">
        <v>65</v>
      </c>
      <c r="C76" s="314" t="s">
        <v>906</v>
      </c>
      <c r="D76" s="315" t="s">
        <v>762</v>
      </c>
      <c r="E76" s="316">
        <v>392</v>
      </c>
      <c r="F76" s="317">
        <v>1469</v>
      </c>
    </row>
    <row r="77" spans="2:7" ht="15.95" customHeight="1" x14ac:dyDescent="0.2">
      <c r="B77" s="256">
        <v>66</v>
      </c>
      <c r="C77" s="314" t="s">
        <v>1225</v>
      </c>
      <c r="D77" s="315" t="s">
        <v>1016</v>
      </c>
      <c r="E77" s="316">
        <v>956</v>
      </c>
      <c r="F77" s="317">
        <v>1464</v>
      </c>
    </row>
    <row r="78" spans="2:7" ht="15.95" customHeight="1" x14ac:dyDescent="0.2">
      <c r="B78" s="256">
        <v>67</v>
      </c>
      <c r="C78" s="314" t="s">
        <v>882</v>
      </c>
      <c r="D78" s="315" t="s">
        <v>762</v>
      </c>
      <c r="E78" s="316">
        <v>288</v>
      </c>
      <c r="F78" s="317">
        <v>1444</v>
      </c>
    </row>
    <row r="79" spans="2:7" ht="15.95" customHeight="1" x14ac:dyDescent="0.2">
      <c r="B79" s="256">
        <v>68</v>
      </c>
      <c r="C79" s="314" t="s">
        <v>989</v>
      </c>
      <c r="D79" s="315" t="s">
        <v>990</v>
      </c>
      <c r="E79" s="316">
        <v>731</v>
      </c>
      <c r="F79" s="317">
        <v>1442</v>
      </c>
    </row>
    <row r="80" spans="2:7" ht="15.95" customHeight="1" x14ac:dyDescent="0.2">
      <c r="B80" s="256">
        <v>69</v>
      </c>
      <c r="C80" s="314" t="s">
        <v>793</v>
      </c>
      <c r="D80" s="315" t="s">
        <v>762</v>
      </c>
      <c r="E80" s="316">
        <v>360</v>
      </c>
      <c r="F80" s="317">
        <v>1441</v>
      </c>
    </row>
    <row r="81" spans="2:6" ht="15.95" customHeight="1" x14ac:dyDescent="0.2">
      <c r="B81" s="256">
        <v>70</v>
      </c>
      <c r="C81" s="314" t="s">
        <v>1226</v>
      </c>
      <c r="D81" s="315" t="s">
        <v>762</v>
      </c>
      <c r="E81" s="316">
        <v>530</v>
      </c>
      <c r="F81" s="317">
        <v>1433</v>
      </c>
    </row>
    <row r="82" spans="2:6" ht="15.95" customHeight="1" x14ac:dyDescent="0.2">
      <c r="B82" s="256">
        <v>71</v>
      </c>
      <c r="C82" s="314" t="s">
        <v>933</v>
      </c>
      <c r="D82" s="315" t="s">
        <v>772</v>
      </c>
      <c r="E82" s="316">
        <v>508</v>
      </c>
      <c r="F82" s="317">
        <v>1425</v>
      </c>
    </row>
    <row r="83" spans="2:6" ht="15.95" customHeight="1" x14ac:dyDescent="0.2">
      <c r="B83" s="256">
        <v>72</v>
      </c>
      <c r="C83" s="314" t="s">
        <v>963</v>
      </c>
      <c r="D83" s="315" t="s">
        <v>763</v>
      </c>
      <c r="E83" s="316">
        <v>402</v>
      </c>
      <c r="F83" s="317">
        <v>1425</v>
      </c>
    </row>
    <row r="84" spans="2:6" ht="15.95" customHeight="1" x14ac:dyDescent="0.2">
      <c r="B84" s="256">
        <v>73</v>
      </c>
      <c r="C84" s="314" t="s">
        <v>801</v>
      </c>
      <c r="D84" s="315" t="s">
        <v>766</v>
      </c>
      <c r="E84" s="316">
        <v>227</v>
      </c>
      <c r="F84" s="317">
        <v>1422</v>
      </c>
    </row>
    <row r="85" spans="2:6" ht="15.95" customHeight="1" x14ac:dyDescent="0.2">
      <c r="B85" s="256">
        <v>74</v>
      </c>
      <c r="C85" s="314" t="s">
        <v>1227</v>
      </c>
      <c r="D85" s="315" t="s">
        <v>1016</v>
      </c>
      <c r="E85" s="316">
        <v>242</v>
      </c>
      <c r="F85" s="317">
        <v>1420</v>
      </c>
    </row>
    <row r="86" spans="2:6" ht="15.95" customHeight="1" x14ac:dyDescent="0.2">
      <c r="B86" s="256">
        <v>75</v>
      </c>
      <c r="C86" s="314" t="s">
        <v>814</v>
      </c>
      <c r="D86" s="315" t="s">
        <v>771</v>
      </c>
      <c r="E86" s="316">
        <v>375</v>
      </c>
      <c r="F86" s="317">
        <v>1403</v>
      </c>
    </row>
    <row r="87" spans="2:6" ht="15.95" customHeight="1" x14ac:dyDescent="0.2">
      <c r="B87" s="256">
        <v>76</v>
      </c>
      <c r="C87" s="314" t="s">
        <v>1228</v>
      </c>
      <c r="D87" s="315" t="s">
        <v>1229</v>
      </c>
      <c r="E87" s="316">
        <v>470</v>
      </c>
      <c r="F87" s="317">
        <v>1402</v>
      </c>
    </row>
    <row r="88" spans="2:6" ht="15.95" customHeight="1" x14ac:dyDescent="0.2">
      <c r="B88" s="256">
        <v>77</v>
      </c>
      <c r="C88" s="314" t="s">
        <v>930</v>
      </c>
      <c r="D88" s="315" t="s">
        <v>763</v>
      </c>
      <c r="E88" s="316">
        <v>454</v>
      </c>
      <c r="F88" s="317">
        <v>1383</v>
      </c>
    </row>
    <row r="89" spans="2:6" ht="15.95" customHeight="1" x14ac:dyDescent="0.2">
      <c r="B89" s="256">
        <v>78</v>
      </c>
      <c r="C89" s="314" t="s">
        <v>993</v>
      </c>
      <c r="D89" s="315" t="s">
        <v>762</v>
      </c>
      <c r="E89" s="316">
        <v>292</v>
      </c>
      <c r="F89" s="317">
        <v>1379</v>
      </c>
    </row>
    <row r="90" spans="2:6" ht="15.95" customHeight="1" x14ac:dyDescent="0.2">
      <c r="B90" s="256">
        <v>79</v>
      </c>
      <c r="C90" s="314" t="s">
        <v>885</v>
      </c>
      <c r="D90" s="315" t="s">
        <v>762</v>
      </c>
      <c r="E90" s="316">
        <v>345</v>
      </c>
      <c r="F90" s="317">
        <v>1368</v>
      </c>
    </row>
    <row r="91" spans="2:6" ht="15.95" customHeight="1" x14ac:dyDescent="0.2">
      <c r="B91" s="256">
        <v>80</v>
      </c>
      <c r="C91" s="314" t="s">
        <v>928</v>
      </c>
      <c r="D91" s="315" t="s">
        <v>763</v>
      </c>
      <c r="E91" s="316">
        <v>185</v>
      </c>
      <c r="F91" s="317">
        <v>1357</v>
      </c>
    </row>
    <row r="92" spans="2:6" ht="15.95" customHeight="1" x14ac:dyDescent="0.2">
      <c r="B92" s="256">
        <v>81</v>
      </c>
      <c r="C92" s="314" t="s">
        <v>932</v>
      </c>
      <c r="D92" s="315" t="s">
        <v>905</v>
      </c>
      <c r="E92" s="316">
        <v>229</v>
      </c>
      <c r="F92" s="317">
        <v>1345</v>
      </c>
    </row>
    <row r="93" spans="2:6" ht="15.95" customHeight="1" x14ac:dyDescent="0.2">
      <c r="B93" s="256">
        <v>82</v>
      </c>
      <c r="C93" s="314" t="s">
        <v>857</v>
      </c>
      <c r="D93" s="315" t="s">
        <v>763</v>
      </c>
      <c r="E93" s="316">
        <v>255</v>
      </c>
      <c r="F93" s="317">
        <v>1335</v>
      </c>
    </row>
    <row r="94" spans="2:6" ht="15.95" customHeight="1" x14ac:dyDescent="0.2">
      <c r="B94" s="256">
        <v>83</v>
      </c>
      <c r="C94" s="314" t="s">
        <v>1230</v>
      </c>
      <c r="D94" s="315" t="s">
        <v>1229</v>
      </c>
      <c r="E94" s="316">
        <v>601</v>
      </c>
      <c r="F94" s="317">
        <v>1333</v>
      </c>
    </row>
    <row r="95" spans="2:6" ht="15.95" customHeight="1" x14ac:dyDescent="0.2">
      <c r="B95" s="256">
        <v>84</v>
      </c>
      <c r="C95" s="314" t="s">
        <v>995</v>
      </c>
      <c r="D95" s="315" t="s">
        <v>763</v>
      </c>
      <c r="E95" s="316">
        <v>193</v>
      </c>
      <c r="F95" s="317">
        <v>1328</v>
      </c>
    </row>
    <row r="96" spans="2:6" ht="15.95" customHeight="1" x14ac:dyDescent="0.2">
      <c r="B96" s="256">
        <v>85</v>
      </c>
      <c r="C96" s="314" t="s">
        <v>1231</v>
      </c>
      <c r="D96" s="315" t="s">
        <v>1229</v>
      </c>
      <c r="E96" s="316">
        <v>333</v>
      </c>
      <c r="F96" s="317">
        <v>1323</v>
      </c>
    </row>
    <row r="97" spans="2:6" ht="15.95" customHeight="1" x14ac:dyDescent="0.2">
      <c r="B97" s="256">
        <v>86</v>
      </c>
      <c r="C97" s="314" t="s">
        <v>965</v>
      </c>
      <c r="D97" s="315" t="s">
        <v>905</v>
      </c>
      <c r="E97" s="316">
        <v>155</v>
      </c>
      <c r="F97" s="317">
        <v>1323</v>
      </c>
    </row>
    <row r="98" spans="2:6" ht="15.95" customHeight="1" x14ac:dyDescent="0.2">
      <c r="B98" s="256">
        <v>87</v>
      </c>
      <c r="C98" s="314" t="s">
        <v>1232</v>
      </c>
      <c r="D98" s="315" t="s">
        <v>762</v>
      </c>
      <c r="E98" s="316">
        <v>300</v>
      </c>
      <c r="F98" s="317">
        <v>1284</v>
      </c>
    </row>
    <row r="99" spans="2:6" ht="15.95" customHeight="1" x14ac:dyDescent="0.2">
      <c r="B99" s="256">
        <v>88</v>
      </c>
      <c r="C99" s="314" t="s">
        <v>996</v>
      </c>
      <c r="D99" s="315" t="s">
        <v>765</v>
      </c>
      <c r="E99" s="316">
        <v>148</v>
      </c>
      <c r="F99" s="317">
        <v>1283</v>
      </c>
    </row>
    <row r="100" spans="2:6" ht="15.95" customHeight="1" x14ac:dyDescent="0.2">
      <c r="B100" s="256">
        <v>89</v>
      </c>
      <c r="C100" s="314" t="s">
        <v>908</v>
      </c>
      <c r="D100" s="315" t="s">
        <v>909</v>
      </c>
      <c r="E100" s="316">
        <v>254</v>
      </c>
      <c r="F100" s="317">
        <v>1282</v>
      </c>
    </row>
    <row r="101" spans="2:6" ht="15.95" customHeight="1" x14ac:dyDescent="0.2">
      <c r="B101" s="256">
        <v>90</v>
      </c>
      <c r="C101" s="314" t="s">
        <v>1233</v>
      </c>
      <c r="D101" s="315" t="s">
        <v>929</v>
      </c>
      <c r="E101" s="316">
        <v>347</v>
      </c>
      <c r="F101" s="317">
        <v>1270</v>
      </c>
    </row>
    <row r="102" spans="2:6" ht="15.95" customHeight="1" x14ac:dyDescent="0.2">
      <c r="B102" s="256">
        <v>91</v>
      </c>
      <c r="C102" s="314" t="s">
        <v>994</v>
      </c>
      <c r="D102" s="315" t="s">
        <v>763</v>
      </c>
      <c r="E102" s="316">
        <v>405</v>
      </c>
      <c r="F102" s="317">
        <v>1265</v>
      </c>
    </row>
    <row r="103" spans="2:6" ht="15.95" customHeight="1" x14ac:dyDescent="0.2">
      <c r="B103" s="256">
        <v>92</v>
      </c>
      <c r="C103" s="314" t="s">
        <v>1234</v>
      </c>
      <c r="D103" s="315" t="s">
        <v>1235</v>
      </c>
      <c r="E103" s="316">
        <v>338</v>
      </c>
      <c r="F103" s="317">
        <v>1261</v>
      </c>
    </row>
    <row r="104" spans="2:6" ht="15.95" customHeight="1" x14ac:dyDescent="0.2">
      <c r="B104" s="256">
        <v>93</v>
      </c>
      <c r="C104" s="314" t="s">
        <v>835</v>
      </c>
      <c r="D104" s="315" t="s">
        <v>762</v>
      </c>
      <c r="E104" s="316">
        <v>524</v>
      </c>
      <c r="F104" s="317">
        <v>1259</v>
      </c>
    </row>
    <row r="105" spans="2:6" ht="15.95" customHeight="1" x14ac:dyDescent="0.2">
      <c r="B105" s="256">
        <v>94</v>
      </c>
      <c r="C105" s="314" t="s">
        <v>1236</v>
      </c>
      <c r="D105" s="315" t="s">
        <v>1016</v>
      </c>
      <c r="E105" s="316">
        <v>117</v>
      </c>
      <c r="F105" s="317">
        <v>1252</v>
      </c>
    </row>
    <row r="106" spans="2:6" ht="15.95" customHeight="1" x14ac:dyDescent="0.2">
      <c r="B106" s="256">
        <v>95</v>
      </c>
      <c r="C106" s="314" t="s">
        <v>917</v>
      </c>
      <c r="D106" s="315" t="s">
        <v>772</v>
      </c>
      <c r="E106" s="316">
        <v>239</v>
      </c>
      <c r="F106" s="317">
        <v>1245</v>
      </c>
    </row>
    <row r="107" spans="2:6" ht="15.95" customHeight="1" x14ac:dyDescent="0.2">
      <c r="B107" s="256">
        <v>96</v>
      </c>
      <c r="C107" s="314" t="s">
        <v>883</v>
      </c>
      <c r="D107" s="315" t="s">
        <v>762</v>
      </c>
      <c r="E107" s="316">
        <v>480</v>
      </c>
      <c r="F107" s="317">
        <v>1240</v>
      </c>
    </row>
    <row r="108" spans="2:6" ht="15.95" customHeight="1" x14ac:dyDescent="0.2">
      <c r="B108" s="256">
        <v>97</v>
      </c>
      <c r="C108" s="314" t="s">
        <v>1237</v>
      </c>
      <c r="D108" s="315" t="s">
        <v>763</v>
      </c>
      <c r="E108" s="316">
        <v>420</v>
      </c>
      <c r="F108" s="317">
        <v>1238</v>
      </c>
    </row>
    <row r="109" spans="2:6" ht="15.95" customHeight="1" x14ac:dyDescent="0.2">
      <c r="B109" s="256">
        <v>98</v>
      </c>
      <c r="C109" s="314" t="s">
        <v>997</v>
      </c>
      <c r="D109" s="315" t="s">
        <v>998</v>
      </c>
      <c r="E109" s="316">
        <v>260</v>
      </c>
      <c r="F109" s="317">
        <v>1238</v>
      </c>
    </row>
    <row r="110" spans="2:6" ht="15.95" customHeight="1" x14ac:dyDescent="0.2">
      <c r="B110" s="256">
        <v>99</v>
      </c>
      <c r="C110" s="314" t="s">
        <v>1238</v>
      </c>
      <c r="D110" s="315" t="s">
        <v>763</v>
      </c>
      <c r="E110" s="316">
        <v>284</v>
      </c>
      <c r="F110" s="317">
        <v>1237</v>
      </c>
    </row>
    <row r="111" spans="2:6" ht="15.95" customHeight="1" thickBot="1" x14ac:dyDescent="0.25">
      <c r="B111" s="257">
        <v>100</v>
      </c>
      <c r="C111" s="318" t="s">
        <v>1239</v>
      </c>
      <c r="D111" s="319" t="s">
        <v>765</v>
      </c>
      <c r="E111" s="320">
        <v>203</v>
      </c>
      <c r="F111" s="321">
        <v>1230</v>
      </c>
    </row>
    <row r="112" spans="2:6" ht="15.95" customHeight="1" x14ac:dyDescent="0.25"/>
    <row r="113" ht="15.95" customHeight="1" x14ac:dyDescent="0.25"/>
    <row r="114" ht="15.95" customHeight="1" x14ac:dyDescent="0.25"/>
    <row r="115" ht="15.95" customHeight="1" x14ac:dyDescent="0.25"/>
    <row r="117" ht="15" customHeight="1" x14ac:dyDescent="0.25"/>
  </sheetData>
  <autoFilter ref="B11:F111" xr:uid="{00000000-0009-0000-0000-000008000000}"/>
  <mergeCells count="3">
    <mergeCell ref="B4:F4"/>
    <mergeCell ref="B5:F5"/>
    <mergeCell ref="B9:F9"/>
  </mergeCells>
  <hyperlinks>
    <hyperlink ref="E15" r:id="rId1" tooltip="Ver tocadas en el Reporte" display="https://vericast.bmat.me/report?catalog_id=4&amp;date_interval=20210701-20210731&amp;order_by=impact&amp;hide_short=on&amp;track_id=466413390" xr:uid="{18481528-CD56-4FD4-AEB6-C7ACF5B11294}"/>
  </hyperlinks>
  <pageMargins left="0.70866141732283472" right="0.70866141732283472" top="0.35433070866141736" bottom="0.74803149606299213" header="0" footer="0.31496062992125984"/>
  <pageSetup scale="6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111"/>
  <sheetViews>
    <sheetView view="pageBreakPreview" topLeftCell="A10" zoomScaleNormal="85" zoomScaleSheetLayoutView="100" zoomScalePageLayoutView="140" workbookViewId="0">
      <selection activeCell="D50" sqref="D50"/>
    </sheetView>
  </sheetViews>
  <sheetFormatPr baseColWidth="10" defaultColWidth="11.42578125" defaultRowHeight="15" x14ac:dyDescent="0.25"/>
  <cols>
    <col min="1" max="1" width="3.5703125" style="2" customWidth="1"/>
    <col min="2" max="2" width="10.140625" style="2" customWidth="1"/>
    <col min="3" max="3" width="42" style="2" customWidth="1"/>
    <col min="4" max="4" width="31.85546875" style="2" customWidth="1"/>
    <col min="5" max="5" width="18.42578125" style="2" customWidth="1"/>
    <col min="6" max="6" width="22.5703125" style="2" customWidth="1"/>
    <col min="7" max="7" width="2.140625" style="2" customWidth="1"/>
    <col min="8" max="16384" width="11.42578125" style="2"/>
  </cols>
  <sheetData>
    <row r="3" spans="1:7" ht="45.75" customHeight="1" x14ac:dyDescent="0.25"/>
    <row r="4" spans="1:7" ht="23.25" x14ac:dyDescent="0.25">
      <c r="B4" s="358" t="s">
        <v>1023</v>
      </c>
      <c r="C4" s="358"/>
      <c r="D4" s="358"/>
      <c r="E4" s="358"/>
      <c r="F4" s="358"/>
    </row>
    <row r="5" spans="1:7" ht="18.75" x14ac:dyDescent="0.25">
      <c r="B5" s="352" t="s">
        <v>1264</v>
      </c>
      <c r="C5" s="352"/>
      <c r="D5" s="352"/>
      <c r="E5" s="352"/>
      <c r="F5" s="352"/>
    </row>
    <row r="7" spans="1:7" s="4" customFormat="1" x14ac:dyDescent="0.2">
      <c r="A7" s="2"/>
      <c r="B7" s="40" t="s">
        <v>107</v>
      </c>
      <c r="C7" s="67" t="s">
        <v>1031</v>
      </c>
      <c r="D7" s="2"/>
      <c r="E7" s="38"/>
    </row>
    <row r="8" spans="1:7" s="4" customFormat="1" ht="15" customHeight="1" x14ac:dyDescent="0.25">
      <c r="A8" s="2"/>
      <c r="B8" s="38"/>
      <c r="C8" s="38"/>
      <c r="D8" s="38"/>
      <c r="E8" s="38"/>
    </row>
    <row r="9" spans="1:7" ht="19.5" customHeight="1" x14ac:dyDescent="0.25">
      <c r="A9" s="4"/>
      <c r="B9" s="365" t="s">
        <v>340</v>
      </c>
      <c r="C9" s="365"/>
      <c r="D9" s="365"/>
      <c r="E9" s="365"/>
      <c r="F9" s="365"/>
    </row>
    <row r="10" spans="1:7" ht="16.5" thickBot="1" x14ac:dyDescent="0.3">
      <c r="A10" s="3"/>
      <c r="B10" s="38"/>
      <c r="C10" s="38"/>
      <c r="E10" s="39"/>
    </row>
    <row r="11" spans="1:7" ht="32.25" customHeight="1" x14ac:dyDescent="0.25">
      <c r="A11" s="5"/>
      <c r="B11" s="252" t="s">
        <v>105</v>
      </c>
      <c r="C11" s="253" t="s">
        <v>123</v>
      </c>
      <c r="D11" s="253" t="s">
        <v>508</v>
      </c>
      <c r="E11" s="254" t="s">
        <v>106</v>
      </c>
      <c r="F11" s="255" t="s">
        <v>552</v>
      </c>
    </row>
    <row r="12" spans="1:7" ht="15.75" customHeight="1" x14ac:dyDescent="0.2">
      <c r="A12" s="5"/>
      <c r="B12" s="256">
        <v>1</v>
      </c>
      <c r="C12" s="314" t="s">
        <v>999</v>
      </c>
      <c r="D12" s="315" t="s">
        <v>763</v>
      </c>
      <c r="E12" s="316">
        <v>2883</v>
      </c>
      <c r="F12" s="317">
        <v>16132</v>
      </c>
      <c r="G12" s="6"/>
    </row>
    <row r="13" spans="1:7" ht="15.75" customHeight="1" x14ac:dyDescent="0.2">
      <c r="A13" s="5"/>
      <c r="B13" s="256">
        <v>2</v>
      </c>
      <c r="C13" s="314" t="s">
        <v>1000</v>
      </c>
      <c r="D13" s="315" t="s">
        <v>763</v>
      </c>
      <c r="E13" s="316">
        <v>2474</v>
      </c>
      <c r="F13" s="317">
        <v>15225</v>
      </c>
      <c r="G13" s="6"/>
    </row>
    <row r="14" spans="1:7" ht="15.75" customHeight="1" x14ac:dyDescent="0.2">
      <c r="A14" s="5"/>
      <c r="B14" s="256">
        <v>3</v>
      </c>
      <c r="C14" s="314" t="s">
        <v>779</v>
      </c>
      <c r="D14" s="315" t="s">
        <v>762</v>
      </c>
      <c r="E14" s="316">
        <v>1217</v>
      </c>
      <c r="F14" s="317">
        <v>13316</v>
      </c>
      <c r="G14" s="6"/>
    </row>
    <row r="15" spans="1:7" ht="15.75" customHeight="1" x14ac:dyDescent="0.2">
      <c r="A15" s="5"/>
      <c r="B15" s="256">
        <v>4</v>
      </c>
      <c r="C15" s="314" t="s">
        <v>954</v>
      </c>
      <c r="D15" s="315" t="s">
        <v>763</v>
      </c>
      <c r="E15" s="316">
        <v>2297</v>
      </c>
      <c r="F15" s="317">
        <v>11660</v>
      </c>
    </row>
    <row r="16" spans="1:7" ht="15.75" customHeight="1" x14ac:dyDescent="0.2">
      <c r="A16" s="5"/>
      <c r="B16" s="256">
        <v>5</v>
      </c>
      <c r="C16" s="314" t="s">
        <v>967</v>
      </c>
      <c r="D16" s="315" t="s">
        <v>762</v>
      </c>
      <c r="E16" s="316">
        <v>1561</v>
      </c>
      <c r="F16" s="317">
        <v>8546</v>
      </c>
    </row>
    <row r="17" spans="1:6" ht="15.75" customHeight="1" x14ac:dyDescent="0.2">
      <c r="A17" s="5"/>
      <c r="B17" s="256">
        <v>6</v>
      </c>
      <c r="C17" s="314" t="s">
        <v>939</v>
      </c>
      <c r="D17" s="315" t="s">
        <v>940</v>
      </c>
      <c r="E17" s="316">
        <v>634</v>
      </c>
      <c r="F17" s="317">
        <v>8251</v>
      </c>
    </row>
    <row r="18" spans="1:6" ht="15.75" customHeight="1" x14ac:dyDescent="0.2">
      <c r="A18" s="5"/>
      <c r="B18" s="256">
        <v>7</v>
      </c>
      <c r="C18" s="314" t="s">
        <v>1004</v>
      </c>
      <c r="D18" s="315" t="s">
        <v>762</v>
      </c>
      <c r="E18" s="316">
        <v>1146</v>
      </c>
      <c r="F18" s="317">
        <v>8084</v>
      </c>
    </row>
    <row r="19" spans="1:6" ht="15.75" customHeight="1" x14ac:dyDescent="0.2">
      <c r="A19" s="5"/>
      <c r="B19" s="256">
        <v>8</v>
      </c>
      <c r="C19" s="314" t="s">
        <v>1240</v>
      </c>
      <c r="D19" s="315" t="s">
        <v>772</v>
      </c>
      <c r="E19" s="316">
        <v>839</v>
      </c>
      <c r="F19" s="317">
        <v>8055</v>
      </c>
    </row>
    <row r="20" spans="1:6" ht="15.75" customHeight="1" x14ac:dyDescent="0.2">
      <c r="A20" s="5"/>
      <c r="B20" s="256">
        <v>9</v>
      </c>
      <c r="C20" s="314" t="s">
        <v>966</v>
      </c>
      <c r="D20" s="315" t="s">
        <v>865</v>
      </c>
      <c r="E20" s="316">
        <v>1561</v>
      </c>
      <c r="F20" s="317">
        <v>7681</v>
      </c>
    </row>
    <row r="21" spans="1:6" ht="15.75" customHeight="1" x14ac:dyDescent="0.2">
      <c r="A21" s="5"/>
      <c r="B21" s="256">
        <v>10</v>
      </c>
      <c r="C21" s="314" t="s">
        <v>953</v>
      </c>
      <c r="D21" s="315" t="s">
        <v>762</v>
      </c>
      <c r="E21" s="316">
        <v>1067</v>
      </c>
      <c r="F21" s="317">
        <v>7667</v>
      </c>
    </row>
    <row r="22" spans="1:6" ht="15.75" customHeight="1" x14ac:dyDescent="0.2">
      <c r="A22" s="5"/>
      <c r="B22" s="256">
        <v>11</v>
      </c>
      <c r="C22" s="314" t="s">
        <v>1001</v>
      </c>
      <c r="D22" s="315" t="s">
        <v>763</v>
      </c>
      <c r="E22" s="316">
        <v>1434</v>
      </c>
      <c r="F22" s="317">
        <v>7232</v>
      </c>
    </row>
    <row r="23" spans="1:6" ht="15.75" customHeight="1" x14ac:dyDescent="0.2">
      <c r="A23" s="5"/>
      <c r="B23" s="256">
        <v>12</v>
      </c>
      <c r="C23" s="314" t="s">
        <v>935</v>
      </c>
      <c r="D23" s="315" t="s">
        <v>772</v>
      </c>
      <c r="E23" s="316">
        <v>1013</v>
      </c>
      <c r="F23" s="317">
        <v>7229</v>
      </c>
    </row>
    <row r="24" spans="1:6" ht="15.75" customHeight="1" x14ac:dyDescent="0.2">
      <c r="A24" s="5"/>
      <c r="B24" s="256">
        <v>13</v>
      </c>
      <c r="C24" s="314" t="s">
        <v>1241</v>
      </c>
      <c r="D24" s="315" t="s">
        <v>763</v>
      </c>
      <c r="E24" s="316">
        <v>1175</v>
      </c>
      <c r="F24" s="317">
        <v>6592</v>
      </c>
    </row>
    <row r="25" spans="1:6" ht="15.75" customHeight="1" x14ac:dyDescent="0.2">
      <c r="A25" s="5"/>
      <c r="B25" s="256">
        <v>14</v>
      </c>
      <c r="C25" s="314" t="s">
        <v>1002</v>
      </c>
      <c r="D25" s="315" t="s">
        <v>1003</v>
      </c>
      <c r="E25" s="316">
        <v>843</v>
      </c>
      <c r="F25" s="317">
        <v>6436</v>
      </c>
    </row>
    <row r="26" spans="1:6" ht="15.75" customHeight="1" x14ac:dyDescent="0.2">
      <c r="A26" s="5"/>
      <c r="B26" s="256">
        <v>15</v>
      </c>
      <c r="C26" s="314" t="s">
        <v>1005</v>
      </c>
      <c r="D26" s="315" t="s">
        <v>870</v>
      </c>
      <c r="E26" s="316">
        <v>1080</v>
      </c>
      <c r="F26" s="317">
        <v>6380</v>
      </c>
    </row>
    <row r="27" spans="1:6" ht="15.75" customHeight="1" x14ac:dyDescent="0.2">
      <c r="A27" s="5"/>
      <c r="B27" s="256">
        <v>16</v>
      </c>
      <c r="C27" s="314" t="s">
        <v>1242</v>
      </c>
      <c r="D27" s="315" t="s">
        <v>762</v>
      </c>
      <c r="E27" s="316">
        <v>1242</v>
      </c>
      <c r="F27" s="317">
        <v>6266</v>
      </c>
    </row>
    <row r="28" spans="1:6" ht="15.75" customHeight="1" x14ac:dyDescent="0.2">
      <c r="A28" s="5"/>
      <c r="B28" s="256">
        <v>17</v>
      </c>
      <c r="C28" s="314" t="s">
        <v>889</v>
      </c>
      <c r="D28" s="315" t="s">
        <v>763</v>
      </c>
      <c r="E28" s="316">
        <v>716</v>
      </c>
      <c r="F28" s="317">
        <v>6124</v>
      </c>
    </row>
    <row r="29" spans="1:6" ht="15.75" customHeight="1" x14ac:dyDescent="0.2">
      <c r="A29" s="5"/>
      <c r="B29" s="256">
        <v>18</v>
      </c>
      <c r="C29" s="314" t="s">
        <v>824</v>
      </c>
      <c r="D29" s="315" t="s">
        <v>763</v>
      </c>
      <c r="E29" s="316">
        <v>969</v>
      </c>
      <c r="F29" s="317">
        <v>5725</v>
      </c>
    </row>
    <row r="30" spans="1:6" ht="15.75" customHeight="1" x14ac:dyDescent="0.2">
      <c r="A30" s="5"/>
      <c r="B30" s="256">
        <v>19</v>
      </c>
      <c r="C30" s="314" t="s">
        <v>919</v>
      </c>
      <c r="D30" s="315" t="s">
        <v>762</v>
      </c>
      <c r="E30" s="316">
        <v>899</v>
      </c>
      <c r="F30" s="317">
        <v>5241</v>
      </c>
    </row>
    <row r="31" spans="1:6" ht="15.75" customHeight="1" x14ac:dyDescent="0.2">
      <c r="A31" s="5"/>
      <c r="B31" s="256">
        <v>20</v>
      </c>
      <c r="C31" s="314" t="s">
        <v>910</v>
      </c>
      <c r="D31" s="315" t="s">
        <v>763</v>
      </c>
      <c r="E31" s="316">
        <v>848</v>
      </c>
      <c r="F31" s="317">
        <v>4911</v>
      </c>
    </row>
    <row r="32" spans="1:6" ht="15.75" customHeight="1" x14ac:dyDescent="0.2">
      <c r="A32" s="5"/>
      <c r="B32" s="256">
        <v>21</v>
      </c>
      <c r="C32" s="314" t="s">
        <v>1243</v>
      </c>
      <c r="D32" s="315" t="s">
        <v>1006</v>
      </c>
      <c r="E32" s="316">
        <v>410</v>
      </c>
      <c r="F32" s="317">
        <v>4828</v>
      </c>
    </row>
    <row r="33" spans="1:6" ht="15.75" customHeight="1" x14ac:dyDescent="0.2">
      <c r="A33" s="5"/>
      <c r="B33" s="256">
        <v>22</v>
      </c>
      <c r="C33" s="314" t="s">
        <v>776</v>
      </c>
      <c r="D33" s="315" t="s">
        <v>762</v>
      </c>
      <c r="E33" s="316">
        <v>1097</v>
      </c>
      <c r="F33" s="317">
        <v>4825</v>
      </c>
    </row>
    <row r="34" spans="1:6" ht="15.75" customHeight="1" x14ac:dyDescent="0.2">
      <c r="A34" s="5"/>
      <c r="B34" s="256">
        <v>23</v>
      </c>
      <c r="C34" s="314" t="s">
        <v>894</v>
      </c>
      <c r="D34" s="315" t="s">
        <v>763</v>
      </c>
      <c r="E34" s="316">
        <v>957</v>
      </c>
      <c r="F34" s="317">
        <v>4801</v>
      </c>
    </row>
    <row r="35" spans="1:6" ht="15" customHeight="1" x14ac:dyDescent="0.2">
      <c r="A35" s="5"/>
      <c r="B35" s="256">
        <v>24</v>
      </c>
      <c r="C35" s="314" t="s">
        <v>975</v>
      </c>
      <c r="D35" s="315" t="s">
        <v>763</v>
      </c>
      <c r="E35" s="316">
        <v>1066</v>
      </c>
      <c r="F35" s="317">
        <v>4690</v>
      </c>
    </row>
    <row r="36" spans="1:6" ht="15.75" customHeight="1" x14ac:dyDescent="0.2">
      <c r="A36" s="5"/>
      <c r="B36" s="256">
        <v>25</v>
      </c>
      <c r="C36" s="314" t="s">
        <v>964</v>
      </c>
      <c r="D36" s="315" t="s">
        <v>762</v>
      </c>
      <c r="E36" s="316">
        <v>623</v>
      </c>
      <c r="F36" s="317">
        <v>4637</v>
      </c>
    </row>
    <row r="37" spans="1:6" ht="15.75" customHeight="1" x14ac:dyDescent="0.2">
      <c r="A37" s="5"/>
      <c r="B37" s="256">
        <v>26</v>
      </c>
      <c r="C37" s="314" t="s">
        <v>859</v>
      </c>
      <c r="D37" s="315" t="s">
        <v>763</v>
      </c>
      <c r="E37" s="316">
        <v>1452</v>
      </c>
      <c r="F37" s="317">
        <v>4411</v>
      </c>
    </row>
    <row r="38" spans="1:6" ht="15.75" customHeight="1" x14ac:dyDescent="0.2">
      <c r="A38" s="5"/>
      <c r="B38" s="256">
        <v>27</v>
      </c>
      <c r="C38" s="314" t="s">
        <v>840</v>
      </c>
      <c r="D38" s="315" t="s">
        <v>763</v>
      </c>
      <c r="E38" s="316">
        <v>869</v>
      </c>
      <c r="F38" s="317">
        <v>4364</v>
      </c>
    </row>
    <row r="39" spans="1:6" ht="15.75" customHeight="1" x14ac:dyDescent="0.2">
      <c r="A39" s="5"/>
      <c r="B39" s="256">
        <v>28</v>
      </c>
      <c r="C39" s="314" t="s">
        <v>974</v>
      </c>
      <c r="D39" s="315" t="s">
        <v>762</v>
      </c>
      <c r="E39" s="316">
        <v>752</v>
      </c>
      <c r="F39" s="317">
        <v>4337</v>
      </c>
    </row>
    <row r="40" spans="1:6" ht="15.75" customHeight="1" x14ac:dyDescent="0.2">
      <c r="A40" s="5"/>
      <c r="B40" s="256">
        <v>29</v>
      </c>
      <c r="C40" s="314" t="s">
        <v>866</v>
      </c>
      <c r="D40" s="315" t="s">
        <v>762</v>
      </c>
      <c r="E40" s="316">
        <v>887</v>
      </c>
      <c r="F40" s="317">
        <v>4316</v>
      </c>
    </row>
    <row r="41" spans="1:6" ht="15.75" customHeight="1" x14ac:dyDescent="0.2">
      <c r="A41" s="5"/>
      <c r="B41" s="256">
        <v>30</v>
      </c>
      <c r="C41" s="314" t="s">
        <v>1244</v>
      </c>
      <c r="D41" s="315" t="s">
        <v>763</v>
      </c>
      <c r="E41" s="316">
        <v>788</v>
      </c>
      <c r="F41" s="317">
        <v>4271</v>
      </c>
    </row>
    <row r="42" spans="1:6" ht="15.75" customHeight="1" x14ac:dyDescent="0.2">
      <c r="A42" s="5"/>
      <c r="B42" s="256">
        <v>31</v>
      </c>
      <c r="C42" s="314" t="s">
        <v>972</v>
      </c>
      <c r="D42" s="315" t="s">
        <v>772</v>
      </c>
      <c r="E42" s="316">
        <v>475</v>
      </c>
      <c r="F42" s="317">
        <v>4256</v>
      </c>
    </row>
    <row r="43" spans="1:6" ht="15.75" customHeight="1" x14ac:dyDescent="0.2">
      <c r="A43" s="5"/>
      <c r="B43" s="256">
        <v>32</v>
      </c>
      <c r="C43" s="314" t="s">
        <v>1245</v>
      </c>
      <c r="D43" s="315" t="s">
        <v>762</v>
      </c>
      <c r="E43" s="316">
        <v>365</v>
      </c>
      <c r="F43" s="317">
        <v>4238</v>
      </c>
    </row>
    <row r="44" spans="1:6" ht="15.75" customHeight="1" x14ac:dyDescent="0.2">
      <c r="A44" s="5"/>
      <c r="B44" s="256">
        <v>33</v>
      </c>
      <c r="C44" s="314" t="s">
        <v>1246</v>
      </c>
      <c r="D44" s="315" t="s">
        <v>763</v>
      </c>
      <c r="E44" s="316">
        <v>539</v>
      </c>
      <c r="F44" s="317">
        <v>4178</v>
      </c>
    </row>
    <row r="45" spans="1:6" ht="15.75" customHeight="1" x14ac:dyDescent="0.2">
      <c r="A45" s="5"/>
      <c r="B45" s="256">
        <v>34</v>
      </c>
      <c r="C45" s="314" t="s">
        <v>969</v>
      </c>
      <c r="D45" s="315" t="s">
        <v>772</v>
      </c>
      <c r="E45" s="316">
        <v>602</v>
      </c>
      <c r="F45" s="317">
        <v>4173</v>
      </c>
    </row>
    <row r="46" spans="1:6" ht="15.75" customHeight="1" x14ac:dyDescent="0.2">
      <c r="A46" s="5"/>
      <c r="B46" s="256">
        <v>35</v>
      </c>
      <c r="C46" s="314" t="s">
        <v>1007</v>
      </c>
      <c r="D46" s="315" t="s">
        <v>1008</v>
      </c>
      <c r="E46" s="316">
        <v>852</v>
      </c>
      <c r="F46" s="317">
        <v>4140</v>
      </c>
    </row>
    <row r="47" spans="1:6" ht="15.75" customHeight="1" x14ac:dyDescent="0.2">
      <c r="A47" s="5"/>
      <c r="B47" s="256">
        <v>36</v>
      </c>
      <c r="C47" s="314" t="s">
        <v>973</v>
      </c>
      <c r="D47" s="315" t="s">
        <v>772</v>
      </c>
      <c r="E47" s="316">
        <v>231</v>
      </c>
      <c r="F47" s="317">
        <v>4091</v>
      </c>
    </row>
    <row r="48" spans="1:6" ht="15.75" customHeight="1" x14ac:dyDescent="0.2">
      <c r="A48" s="5"/>
      <c r="B48" s="256">
        <v>37</v>
      </c>
      <c r="C48" s="314" t="s">
        <v>1247</v>
      </c>
      <c r="D48" s="315" t="s">
        <v>1016</v>
      </c>
      <c r="E48" s="316">
        <v>294</v>
      </c>
      <c r="F48" s="317">
        <v>4088</v>
      </c>
    </row>
    <row r="49" spans="1:6" ht="15.75" customHeight="1" x14ac:dyDescent="0.2">
      <c r="A49" s="5"/>
      <c r="B49" s="256">
        <v>38</v>
      </c>
      <c r="C49" s="314" t="s">
        <v>1012</v>
      </c>
      <c r="D49" s="315" t="s">
        <v>1013</v>
      </c>
      <c r="E49" s="316">
        <v>725</v>
      </c>
      <c r="F49" s="317">
        <v>4015</v>
      </c>
    </row>
    <row r="50" spans="1:6" ht="15.75" customHeight="1" x14ac:dyDescent="0.2">
      <c r="A50" s="5"/>
      <c r="B50" s="256">
        <v>39</v>
      </c>
      <c r="C50" s="314" t="s">
        <v>1248</v>
      </c>
      <c r="D50" s="315" t="s">
        <v>1270</v>
      </c>
      <c r="E50" s="316">
        <v>304</v>
      </c>
      <c r="F50" s="317">
        <v>3993</v>
      </c>
    </row>
    <row r="51" spans="1:6" ht="15.75" customHeight="1" x14ac:dyDescent="0.2">
      <c r="A51" s="5"/>
      <c r="B51" s="256">
        <v>40</v>
      </c>
      <c r="C51" s="314" t="s">
        <v>774</v>
      </c>
      <c r="D51" s="315" t="s">
        <v>772</v>
      </c>
      <c r="E51" s="316">
        <v>1261</v>
      </c>
      <c r="F51" s="317">
        <v>3968</v>
      </c>
    </row>
    <row r="52" spans="1:6" ht="15.75" customHeight="1" x14ac:dyDescent="0.2">
      <c r="A52" s="5"/>
      <c r="B52" s="256">
        <v>41</v>
      </c>
      <c r="C52" s="314" t="s">
        <v>971</v>
      </c>
      <c r="D52" s="315" t="s">
        <v>763</v>
      </c>
      <c r="E52" s="316">
        <v>539</v>
      </c>
      <c r="F52" s="317">
        <v>3872</v>
      </c>
    </row>
    <row r="53" spans="1:6" ht="15.75" customHeight="1" x14ac:dyDescent="0.2">
      <c r="A53" s="5"/>
      <c r="B53" s="256">
        <v>42</v>
      </c>
      <c r="C53" s="314" t="s">
        <v>1220</v>
      </c>
      <c r="D53" s="315" t="s">
        <v>1221</v>
      </c>
      <c r="E53" s="316">
        <v>579</v>
      </c>
      <c r="F53" s="317">
        <v>3856</v>
      </c>
    </row>
    <row r="54" spans="1:6" ht="15.75" customHeight="1" x14ac:dyDescent="0.2">
      <c r="A54" s="5"/>
      <c r="B54" s="256">
        <v>43</v>
      </c>
      <c r="C54" s="314" t="s">
        <v>968</v>
      </c>
      <c r="D54" s="315" t="s">
        <v>762</v>
      </c>
      <c r="E54" s="316">
        <v>300</v>
      </c>
      <c r="F54" s="317">
        <v>3781</v>
      </c>
    </row>
    <row r="55" spans="1:6" ht="15.75" customHeight="1" x14ac:dyDescent="0.2">
      <c r="A55" s="5"/>
      <c r="B55" s="256">
        <v>44</v>
      </c>
      <c r="C55" s="314" t="s">
        <v>868</v>
      </c>
      <c r="D55" s="315" t="s">
        <v>869</v>
      </c>
      <c r="E55" s="316">
        <v>863</v>
      </c>
      <c r="F55" s="317">
        <v>3752</v>
      </c>
    </row>
    <row r="56" spans="1:6" ht="15.75" customHeight="1" x14ac:dyDescent="0.2">
      <c r="A56" s="5"/>
      <c r="B56" s="256">
        <v>45</v>
      </c>
      <c r="C56" s="314" t="s">
        <v>976</v>
      </c>
      <c r="D56" s="315" t="s">
        <v>762</v>
      </c>
      <c r="E56" s="316">
        <v>430</v>
      </c>
      <c r="F56" s="317">
        <v>3721</v>
      </c>
    </row>
    <row r="57" spans="1:6" ht="15.75" customHeight="1" x14ac:dyDescent="0.2">
      <c r="A57" s="5"/>
      <c r="B57" s="256">
        <v>46</v>
      </c>
      <c r="C57" s="314" t="s">
        <v>934</v>
      </c>
      <c r="D57" s="315" t="s">
        <v>762</v>
      </c>
      <c r="E57" s="316">
        <v>573</v>
      </c>
      <c r="F57" s="317">
        <v>3675</v>
      </c>
    </row>
    <row r="58" spans="1:6" ht="15.75" customHeight="1" x14ac:dyDescent="0.2">
      <c r="A58" s="5"/>
      <c r="B58" s="256">
        <v>47</v>
      </c>
      <c r="C58" s="314" t="s">
        <v>860</v>
      </c>
      <c r="D58" s="315" t="s">
        <v>772</v>
      </c>
      <c r="E58" s="316">
        <v>508</v>
      </c>
      <c r="F58" s="317">
        <v>3580</v>
      </c>
    </row>
    <row r="59" spans="1:6" ht="15.75" customHeight="1" x14ac:dyDescent="0.2">
      <c r="A59" s="5"/>
      <c r="B59" s="256">
        <v>48</v>
      </c>
      <c r="C59" s="314" t="s">
        <v>842</v>
      </c>
      <c r="D59" s="315" t="s">
        <v>843</v>
      </c>
      <c r="E59" s="316">
        <v>387</v>
      </c>
      <c r="F59" s="317">
        <v>3529</v>
      </c>
    </row>
    <row r="60" spans="1:6" ht="15.75" customHeight="1" x14ac:dyDescent="0.2">
      <c r="A60" s="5"/>
      <c r="B60" s="256">
        <v>49</v>
      </c>
      <c r="C60" s="314" t="s">
        <v>918</v>
      </c>
      <c r="D60" s="315" t="s">
        <v>762</v>
      </c>
      <c r="E60" s="316">
        <v>336</v>
      </c>
      <c r="F60" s="317">
        <v>3430</v>
      </c>
    </row>
    <row r="61" spans="1:6" ht="15.75" customHeight="1" x14ac:dyDescent="0.2">
      <c r="A61" s="5"/>
      <c r="B61" s="256">
        <v>50</v>
      </c>
      <c r="C61" s="314" t="s">
        <v>861</v>
      </c>
      <c r="D61" s="315" t="s">
        <v>763</v>
      </c>
      <c r="E61" s="316">
        <v>2252</v>
      </c>
      <c r="F61" s="317">
        <v>3395</v>
      </c>
    </row>
    <row r="62" spans="1:6" ht="15.75" customHeight="1" x14ac:dyDescent="0.2">
      <c r="A62" s="5"/>
      <c r="B62" s="256">
        <v>51</v>
      </c>
      <c r="C62" s="314" t="s">
        <v>1015</v>
      </c>
      <c r="D62" s="315" t="s">
        <v>762</v>
      </c>
      <c r="E62" s="316">
        <v>408</v>
      </c>
      <c r="F62" s="317">
        <v>3387</v>
      </c>
    </row>
    <row r="63" spans="1:6" ht="15.75" customHeight="1" x14ac:dyDescent="0.2">
      <c r="A63" s="5"/>
      <c r="B63" s="256">
        <v>52</v>
      </c>
      <c r="C63" s="314" t="s">
        <v>949</v>
      </c>
      <c r="D63" s="315" t="s">
        <v>762</v>
      </c>
      <c r="E63" s="316">
        <v>672</v>
      </c>
      <c r="F63" s="317">
        <v>3365</v>
      </c>
    </row>
    <row r="64" spans="1:6" ht="15.75" customHeight="1" x14ac:dyDescent="0.2">
      <c r="A64" s="5"/>
      <c r="B64" s="256">
        <v>53</v>
      </c>
      <c r="C64" s="314" t="s">
        <v>788</v>
      </c>
      <c r="D64" s="315" t="s">
        <v>762</v>
      </c>
      <c r="E64" s="316">
        <v>594</v>
      </c>
      <c r="F64" s="317">
        <v>3353</v>
      </c>
    </row>
    <row r="65" spans="1:6" ht="15.75" customHeight="1" x14ac:dyDescent="0.2">
      <c r="A65" s="5"/>
      <c r="B65" s="256">
        <v>54</v>
      </c>
      <c r="C65" s="314" t="s">
        <v>988</v>
      </c>
      <c r="D65" s="315" t="s">
        <v>1016</v>
      </c>
      <c r="E65" s="316">
        <v>289</v>
      </c>
      <c r="F65" s="317">
        <v>3351</v>
      </c>
    </row>
    <row r="66" spans="1:6" ht="15.75" customHeight="1" x14ac:dyDescent="0.2">
      <c r="A66" s="5"/>
      <c r="B66" s="256">
        <v>55</v>
      </c>
      <c r="C66" s="314" t="s">
        <v>955</v>
      </c>
      <c r="D66" s="315" t="s">
        <v>762</v>
      </c>
      <c r="E66" s="316">
        <v>1134</v>
      </c>
      <c r="F66" s="317">
        <v>3260</v>
      </c>
    </row>
    <row r="67" spans="1:6" ht="15.75" customHeight="1" x14ac:dyDescent="0.2">
      <c r="A67" s="5"/>
      <c r="B67" s="256">
        <v>56</v>
      </c>
      <c r="C67" s="314" t="s">
        <v>970</v>
      </c>
      <c r="D67" s="315" t="s">
        <v>870</v>
      </c>
      <c r="E67" s="316">
        <v>353</v>
      </c>
      <c r="F67" s="317">
        <v>3216</v>
      </c>
    </row>
    <row r="68" spans="1:6" ht="15.75" customHeight="1" x14ac:dyDescent="0.2">
      <c r="A68" s="5"/>
      <c r="B68" s="256">
        <v>57</v>
      </c>
      <c r="C68" s="314" t="s">
        <v>1014</v>
      </c>
      <c r="D68" s="315" t="s">
        <v>763</v>
      </c>
      <c r="E68" s="316">
        <v>826</v>
      </c>
      <c r="F68" s="317">
        <v>3184</v>
      </c>
    </row>
    <row r="69" spans="1:6" ht="15.75" customHeight="1" x14ac:dyDescent="0.2">
      <c r="A69" s="5"/>
      <c r="B69" s="256">
        <v>58</v>
      </c>
      <c r="C69" s="314" t="s">
        <v>773</v>
      </c>
      <c r="D69" s="315" t="s">
        <v>772</v>
      </c>
      <c r="E69" s="316">
        <v>917</v>
      </c>
      <c r="F69" s="317">
        <v>3177</v>
      </c>
    </row>
    <row r="70" spans="1:6" ht="15.75" customHeight="1" x14ac:dyDescent="0.2">
      <c r="A70" s="5"/>
      <c r="B70" s="256">
        <v>59</v>
      </c>
      <c r="C70" s="314" t="s">
        <v>1249</v>
      </c>
      <c r="D70" s="315" t="s">
        <v>762</v>
      </c>
      <c r="E70" s="316">
        <v>459</v>
      </c>
      <c r="F70" s="317">
        <v>3154</v>
      </c>
    </row>
    <row r="71" spans="1:6" ht="15.75" customHeight="1" x14ac:dyDescent="0.2">
      <c r="A71" s="5"/>
      <c r="B71" s="256">
        <v>60</v>
      </c>
      <c r="C71" s="314" t="s">
        <v>1009</v>
      </c>
      <c r="D71" s="315" t="s">
        <v>772</v>
      </c>
      <c r="E71" s="316">
        <v>400</v>
      </c>
      <c r="F71" s="317">
        <v>3104</v>
      </c>
    </row>
    <row r="72" spans="1:6" ht="15.75" customHeight="1" x14ac:dyDescent="0.2">
      <c r="A72" s="5"/>
      <c r="B72" s="256">
        <v>61</v>
      </c>
      <c r="C72" s="314" t="s">
        <v>867</v>
      </c>
      <c r="D72" s="315" t="s">
        <v>763</v>
      </c>
      <c r="E72" s="316">
        <v>510</v>
      </c>
      <c r="F72" s="317">
        <v>3084</v>
      </c>
    </row>
    <row r="73" spans="1:6" ht="15.75" customHeight="1" x14ac:dyDescent="0.2">
      <c r="A73" s="5"/>
      <c r="B73" s="256">
        <v>62</v>
      </c>
      <c r="C73" s="314" t="s">
        <v>841</v>
      </c>
      <c r="D73" s="315" t="s">
        <v>762</v>
      </c>
      <c r="E73" s="316">
        <v>520</v>
      </c>
      <c r="F73" s="317">
        <v>3065</v>
      </c>
    </row>
    <row r="74" spans="1:6" ht="15.75" customHeight="1" x14ac:dyDescent="0.2">
      <c r="A74" s="5"/>
      <c r="B74" s="256">
        <v>63</v>
      </c>
      <c r="C74" s="314" t="s">
        <v>921</v>
      </c>
      <c r="D74" s="315" t="s">
        <v>762</v>
      </c>
      <c r="E74" s="316">
        <v>513</v>
      </c>
      <c r="F74" s="317">
        <v>3042</v>
      </c>
    </row>
    <row r="75" spans="1:6" ht="15.75" customHeight="1" x14ac:dyDescent="0.2">
      <c r="A75" s="5"/>
      <c r="B75" s="256">
        <v>64</v>
      </c>
      <c r="C75" s="314" t="s">
        <v>1250</v>
      </c>
      <c r="D75" s="315" t="s">
        <v>762</v>
      </c>
      <c r="E75" s="316">
        <v>484</v>
      </c>
      <c r="F75" s="317">
        <v>2928</v>
      </c>
    </row>
    <row r="76" spans="1:6" ht="15.75" customHeight="1" x14ac:dyDescent="0.2">
      <c r="A76" s="5"/>
      <c r="B76" s="256">
        <v>65</v>
      </c>
      <c r="C76" s="314" t="s">
        <v>775</v>
      </c>
      <c r="D76" s="315" t="s">
        <v>772</v>
      </c>
      <c r="E76" s="316">
        <v>676</v>
      </c>
      <c r="F76" s="317">
        <v>2914</v>
      </c>
    </row>
    <row r="77" spans="1:6" ht="15.75" customHeight="1" x14ac:dyDescent="0.2">
      <c r="A77" s="5"/>
      <c r="B77" s="256">
        <v>66</v>
      </c>
      <c r="C77" s="314" t="s">
        <v>778</v>
      </c>
      <c r="D77" s="315" t="s">
        <v>762</v>
      </c>
      <c r="E77" s="316">
        <v>836</v>
      </c>
      <c r="F77" s="317">
        <v>2904</v>
      </c>
    </row>
    <row r="78" spans="1:6" ht="15.75" customHeight="1" x14ac:dyDescent="0.2">
      <c r="A78" s="5"/>
      <c r="B78" s="256">
        <v>67</v>
      </c>
      <c r="C78" s="314" t="s">
        <v>938</v>
      </c>
      <c r="D78" s="315" t="s">
        <v>762</v>
      </c>
      <c r="E78" s="316">
        <v>1351</v>
      </c>
      <c r="F78" s="317">
        <v>2871</v>
      </c>
    </row>
    <row r="79" spans="1:6" ht="15.75" customHeight="1" x14ac:dyDescent="0.2">
      <c r="A79" s="5"/>
      <c r="B79" s="256">
        <v>68</v>
      </c>
      <c r="C79" s="314" t="s">
        <v>1251</v>
      </c>
      <c r="D79" s="315" t="s">
        <v>1252</v>
      </c>
      <c r="E79" s="316">
        <v>647</v>
      </c>
      <c r="F79" s="317">
        <v>2842</v>
      </c>
    </row>
    <row r="80" spans="1:6" ht="15.75" customHeight="1" x14ac:dyDescent="0.2">
      <c r="A80" s="5"/>
      <c r="B80" s="256">
        <v>69</v>
      </c>
      <c r="C80" s="314" t="s">
        <v>937</v>
      </c>
      <c r="D80" s="315" t="s">
        <v>763</v>
      </c>
      <c r="E80" s="316">
        <v>362</v>
      </c>
      <c r="F80" s="317">
        <v>2798</v>
      </c>
    </row>
    <row r="81" spans="1:7" ht="15.75" customHeight="1" x14ac:dyDescent="0.2">
      <c r="A81" s="5"/>
      <c r="B81" s="256">
        <v>70</v>
      </c>
      <c r="C81" s="314" t="s">
        <v>891</v>
      </c>
      <c r="D81" s="315" t="s">
        <v>763</v>
      </c>
      <c r="E81" s="316">
        <v>658</v>
      </c>
      <c r="F81" s="317">
        <v>2778</v>
      </c>
    </row>
    <row r="82" spans="1:7" ht="15.75" customHeight="1" x14ac:dyDescent="0.2">
      <c r="A82" s="5"/>
      <c r="B82" s="256">
        <v>71</v>
      </c>
      <c r="C82" s="314" t="s">
        <v>890</v>
      </c>
      <c r="D82" s="315" t="s">
        <v>763</v>
      </c>
      <c r="E82" s="316">
        <v>330</v>
      </c>
      <c r="F82" s="317">
        <v>2777</v>
      </c>
    </row>
    <row r="83" spans="1:7" ht="15.75" customHeight="1" x14ac:dyDescent="0.2">
      <c r="A83" s="5"/>
      <c r="B83" s="256">
        <v>72</v>
      </c>
      <c r="C83" s="314" t="s">
        <v>892</v>
      </c>
      <c r="D83" s="315" t="s">
        <v>763</v>
      </c>
      <c r="E83" s="316">
        <v>552</v>
      </c>
      <c r="F83" s="317">
        <v>2706</v>
      </c>
    </row>
    <row r="84" spans="1:7" ht="15.75" customHeight="1" x14ac:dyDescent="0.2">
      <c r="A84" s="5"/>
      <c r="B84" s="256">
        <v>73</v>
      </c>
      <c r="C84" s="314" t="s">
        <v>920</v>
      </c>
      <c r="D84" s="315" t="s">
        <v>763</v>
      </c>
      <c r="E84" s="316">
        <v>523</v>
      </c>
      <c r="F84" s="317">
        <v>2689</v>
      </c>
    </row>
    <row r="85" spans="1:7" ht="15.75" customHeight="1" x14ac:dyDescent="0.2">
      <c r="A85" s="5"/>
      <c r="B85" s="256">
        <v>74</v>
      </c>
      <c r="C85" s="314" t="s">
        <v>1253</v>
      </c>
      <c r="D85" s="315" t="s">
        <v>762</v>
      </c>
      <c r="E85" s="316">
        <v>531</v>
      </c>
      <c r="F85" s="317">
        <v>2665</v>
      </c>
    </row>
    <row r="86" spans="1:7" ht="15.75" customHeight="1" x14ac:dyDescent="0.2">
      <c r="A86" s="5"/>
      <c r="B86" s="256">
        <v>75</v>
      </c>
      <c r="C86" s="314" t="s">
        <v>1254</v>
      </c>
      <c r="D86" s="315" t="s">
        <v>762</v>
      </c>
      <c r="E86" s="316">
        <v>247</v>
      </c>
      <c r="F86" s="317">
        <v>2654</v>
      </c>
    </row>
    <row r="87" spans="1:7" ht="15.75" customHeight="1" x14ac:dyDescent="0.2">
      <c r="A87" s="5"/>
      <c r="B87" s="256">
        <v>76</v>
      </c>
      <c r="C87" s="314" t="s">
        <v>1255</v>
      </c>
      <c r="D87" s="315" t="s">
        <v>762</v>
      </c>
      <c r="E87" s="316">
        <v>1042</v>
      </c>
      <c r="F87" s="317">
        <v>2652</v>
      </c>
    </row>
    <row r="88" spans="1:7" ht="15.75" customHeight="1" x14ac:dyDescent="0.2">
      <c r="A88" s="5"/>
      <c r="B88" s="256">
        <v>77</v>
      </c>
      <c r="C88" s="314" t="s">
        <v>893</v>
      </c>
      <c r="D88" s="315" t="s">
        <v>762</v>
      </c>
      <c r="E88" s="316">
        <v>516</v>
      </c>
      <c r="F88" s="317">
        <v>2601</v>
      </c>
    </row>
    <row r="89" spans="1:7" ht="15.75" customHeight="1" x14ac:dyDescent="0.2">
      <c r="A89" s="5"/>
      <c r="B89" s="256">
        <v>78</v>
      </c>
      <c r="C89" s="314" t="s">
        <v>1256</v>
      </c>
      <c r="D89" s="315" t="s">
        <v>772</v>
      </c>
      <c r="E89" s="316">
        <v>309</v>
      </c>
      <c r="F89" s="317">
        <v>2592</v>
      </c>
    </row>
    <row r="90" spans="1:7" ht="15.75" customHeight="1" x14ac:dyDescent="0.2">
      <c r="A90" s="5"/>
      <c r="B90" s="256">
        <v>79</v>
      </c>
      <c r="C90" s="314" t="s">
        <v>1257</v>
      </c>
      <c r="D90" s="315" t="s">
        <v>772</v>
      </c>
      <c r="E90" s="316">
        <v>292</v>
      </c>
      <c r="F90" s="317">
        <v>2565</v>
      </c>
      <c r="G90" s="6"/>
    </row>
    <row r="91" spans="1:7" ht="15.75" customHeight="1" x14ac:dyDescent="0.2">
      <c r="A91" s="5"/>
      <c r="B91" s="256">
        <v>80</v>
      </c>
      <c r="C91" s="314" t="s">
        <v>1258</v>
      </c>
      <c r="D91" s="315" t="s">
        <v>1259</v>
      </c>
      <c r="E91" s="316">
        <v>244</v>
      </c>
      <c r="F91" s="317">
        <v>2555</v>
      </c>
    </row>
    <row r="92" spans="1:7" ht="15.75" customHeight="1" x14ac:dyDescent="0.2">
      <c r="A92" s="5"/>
      <c r="B92" s="256">
        <v>81</v>
      </c>
      <c r="C92" s="314" t="s">
        <v>1010</v>
      </c>
      <c r="D92" s="315" t="s">
        <v>763</v>
      </c>
      <c r="E92" s="316">
        <v>705</v>
      </c>
      <c r="F92" s="317">
        <v>2553</v>
      </c>
    </row>
    <row r="93" spans="1:7" ht="15.75" customHeight="1" x14ac:dyDescent="0.2">
      <c r="A93" s="5"/>
      <c r="B93" s="256">
        <v>82</v>
      </c>
      <c r="C93" s="314" t="s">
        <v>901</v>
      </c>
      <c r="D93" s="315" t="s">
        <v>902</v>
      </c>
      <c r="E93" s="316">
        <v>575</v>
      </c>
      <c r="F93" s="317">
        <v>2553</v>
      </c>
    </row>
    <row r="94" spans="1:7" ht="15.75" customHeight="1" x14ac:dyDescent="0.2">
      <c r="A94" s="5"/>
      <c r="B94" s="256">
        <v>83</v>
      </c>
      <c r="C94" s="314" t="s">
        <v>784</v>
      </c>
      <c r="D94" s="315" t="s">
        <v>762</v>
      </c>
      <c r="E94" s="316">
        <v>566</v>
      </c>
      <c r="F94" s="317">
        <v>2548</v>
      </c>
    </row>
    <row r="95" spans="1:7" ht="15.75" customHeight="1" x14ac:dyDescent="0.2">
      <c r="A95" s="5"/>
      <c r="B95" s="256">
        <v>84</v>
      </c>
      <c r="C95" s="314" t="s">
        <v>787</v>
      </c>
      <c r="D95" s="315" t="s">
        <v>765</v>
      </c>
      <c r="E95" s="316">
        <v>430</v>
      </c>
      <c r="F95" s="317">
        <v>2547</v>
      </c>
    </row>
    <row r="96" spans="1:7" ht="15.75" customHeight="1" x14ac:dyDescent="0.2">
      <c r="A96" s="5"/>
      <c r="B96" s="256">
        <v>85</v>
      </c>
      <c r="C96" s="314" t="s">
        <v>1011</v>
      </c>
      <c r="D96" s="315" t="s">
        <v>763</v>
      </c>
      <c r="E96" s="316">
        <v>349</v>
      </c>
      <c r="F96" s="317">
        <v>2547</v>
      </c>
    </row>
    <row r="97" spans="1:6" ht="15.75" customHeight="1" x14ac:dyDescent="0.2">
      <c r="A97" s="5"/>
      <c r="B97" s="256">
        <v>86</v>
      </c>
      <c r="C97" s="314" t="s">
        <v>887</v>
      </c>
      <c r="D97" s="315" t="s">
        <v>762</v>
      </c>
      <c r="E97" s="316">
        <v>910</v>
      </c>
      <c r="F97" s="317">
        <v>2535</v>
      </c>
    </row>
    <row r="98" spans="1:6" ht="15.75" customHeight="1" x14ac:dyDescent="0.2">
      <c r="A98" s="5"/>
      <c r="B98" s="256">
        <v>87</v>
      </c>
      <c r="C98" s="314" t="s">
        <v>1260</v>
      </c>
      <c r="D98" s="315" t="s">
        <v>763</v>
      </c>
      <c r="E98" s="316">
        <v>387</v>
      </c>
      <c r="F98" s="317">
        <v>2535</v>
      </c>
    </row>
    <row r="99" spans="1:6" ht="15.75" customHeight="1" x14ac:dyDescent="0.2">
      <c r="A99" s="5"/>
      <c r="B99" s="256">
        <v>88</v>
      </c>
      <c r="C99" s="314" t="s">
        <v>936</v>
      </c>
      <c r="D99" s="315" t="s">
        <v>762</v>
      </c>
      <c r="E99" s="316">
        <v>673</v>
      </c>
      <c r="F99" s="317">
        <v>2534</v>
      </c>
    </row>
    <row r="100" spans="1:6" ht="15.75" customHeight="1" x14ac:dyDescent="0.2">
      <c r="A100" s="5"/>
      <c r="B100" s="256">
        <v>89</v>
      </c>
      <c r="C100" s="314" t="s">
        <v>1222</v>
      </c>
      <c r="D100" s="315" t="s">
        <v>803</v>
      </c>
      <c r="E100" s="316">
        <v>508</v>
      </c>
      <c r="F100" s="317">
        <v>2514</v>
      </c>
    </row>
    <row r="101" spans="1:6" ht="15.75" customHeight="1" x14ac:dyDescent="0.2">
      <c r="A101" s="5"/>
      <c r="B101" s="256">
        <v>90</v>
      </c>
      <c r="C101" s="314" t="s">
        <v>789</v>
      </c>
      <c r="D101" s="315" t="s">
        <v>765</v>
      </c>
      <c r="E101" s="316">
        <v>470</v>
      </c>
      <c r="F101" s="317">
        <v>2507</v>
      </c>
    </row>
    <row r="102" spans="1:6" ht="15.75" customHeight="1" x14ac:dyDescent="0.2">
      <c r="A102" s="5"/>
      <c r="B102" s="256">
        <v>91</v>
      </c>
      <c r="C102" s="314" t="s">
        <v>888</v>
      </c>
      <c r="D102" s="315" t="s">
        <v>763</v>
      </c>
      <c r="E102" s="316">
        <v>526</v>
      </c>
      <c r="F102" s="317">
        <v>2500</v>
      </c>
    </row>
    <row r="103" spans="1:6" ht="15.75" customHeight="1" x14ac:dyDescent="0.2">
      <c r="A103" s="5"/>
      <c r="B103" s="256">
        <v>92</v>
      </c>
      <c r="C103" s="314" t="s">
        <v>781</v>
      </c>
      <c r="D103" s="315" t="s">
        <v>762</v>
      </c>
      <c r="E103" s="316">
        <v>396</v>
      </c>
      <c r="F103" s="317">
        <v>2491</v>
      </c>
    </row>
    <row r="104" spans="1:6" ht="15.75" customHeight="1" x14ac:dyDescent="0.2">
      <c r="A104" s="5"/>
      <c r="B104" s="256">
        <v>93</v>
      </c>
      <c r="C104" s="314" t="s">
        <v>911</v>
      </c>
      <c r="D104" s="315" t="s">
        <v>762</v>
      </c>
      <c r="E104" s="316">
        <v>363</v>
      </c>
      <c r="F104" s="317">
        <v>2459</v>
      </c>
    </row>
    <row r="105" spans="1:6" ht="15.75" customHeight="1" x14ac:dyDescent="0.2">
      <c r="A105" s="5"/>
      <c r="B105" s="256">
        <v>94</v>
      </c>
      <c r="C105" s="314" t="s">
        <v>1261</v>
      </c>
      <c r="D105" s="315" t="s">
        <v>763</v>
      </c>
      <c r="E105" s="316">
        <v>422</v>
      </c>
      <c r="F105" s="317">
        <v>2455</v>
      </c>
    </row>
    <row r="106" spans="1:6" ht="15.75" customHeight="1" x14ac:dyDescent="0.2">
      <c r="A106" s="5"/>
      <c r="B106" s="256">
        <v>95</v>
      </c>
      <c r="C106" s="314" t="s">
        <v>764</v>
      </c>
      <c r="D106" s="315" t="s">
        <v>763</v>
      </c>
      <c r="E106" s="316">
        <v>318</v>
      </c>
      <c r="F106" s="317">
        <v>2446</v>
      </c>
    </row>
    <row r="107" spans="1:6" ht="15.75" customHeight="1" x14ac:dyDescent="0.2">
      <c r="A107" s="5"/>
      <c r="B107" s="256">
        <v>96</v>
      </c>
      <c r="C107" s="314" t="s">
        <v>1262</v>
      </c>
      <c r="D107" s="315" t="s">
        <v>870</v>
      </c>
      <c r="E107" s="316">
        <v>208</v>
      </c>
      <c r="F107" s="317">
        <v>2435</v>
      </c>
    </row>
    <row r="108" spans="1:6" ht="15.75" customHeight="1" x14ac:dyDescent="0.2">
      <c r="A108" s="5"/>
      <c r="B108" s="256">
        <v>97</v>
      </c>
      <c r="C108" s="314" t="s">
        <v>785</v>
      </c>
      <c r="D108" s="315" t="s">
        <v>762</v>
      </c>
      <c r="E108" s="316">
        <v>605</v>
      </c>
      <c r="F108" s="317">
        <v>2420</v>
      </c>
    </row>
    <row r="109" spans="1:6" ht="15.75" customHeight="1" x14ac:dyDescent="0.2">
      <c r="A109" s="5"/>
      <c r="B109" s="256">
        <v>98</v>
      </c>
      <c r="C109" s="314" t="s">
        <v>1263</v>
      </c>
      <c r="D109" s="315" t="s">
        <v>762</v>
      </c>
      <c r="E109" s="316">
        <v>465</v>
      </c>
      <c r="F109" s="317">
        <v>2416</v>
      </c>
    </row>
    <row r="110" spans="1:6" ht="15.75" customHeight="1" x14ac:dyDescent="0.2">
      <c r="A110" s="5"/>
      <c r="B110" s="256">
        <v>99</v>
      </c>
      <c r="C110" s="314" t="s">
        <v>977</v>
      </c>
      <c r="D110" s="315" t="s">
        <v>762</v>
      </c>
      <c r="E110" s="316">
        <v>630</v>
      </c>
      <c r="F110" s="317">
        <v>2405</v>
      </c>
    </row>
    <row r="111" spans="1:6" ht="15.75" thickBot="1" x14ac:dyDescent="0.25">
      <c r="B111" s="257">
        <v>100</v>
      </c>
      <c r="C111" s="318" t="s">
        <v>1268</v>
      </c>
      <c r="D111" s="319" t="s">
        <v>763</v>
      </c>
      <c r="E111" s="320">
        <v>469</v>
      </c>
      <c r="F111" s="321">
        <v>2391</v>
      </c>
    </row>
  </sheetData>
  <autoFilter ref="B11:F111" xr:uid="{00000000-0009-0000-0000-000009000000}"/>
  <mergeCells count="3">
    <mergeCell ref="B4:F4"/>
    <mergeCell ref="B5:F5"/>
    <mergeCell ref="B9:F9"/>
  </mergeCells>
  <hyperlinks>
    <hyperlink ref="D111" r:id="rId1" display="https://vericast.bmat.me/label/Sony+Music+Entertainment?catalog_id=0&amp;date_interval=20210701-20210731&amp;order_by=impact" xr:uid="{8BE6AA6B-9367-4A5B-B1ED-6D7814B520DE}"/>
    <hyperlink ref="E111" r:id="rId2" tooltip="Ver tocadas en el Reporte" display="https://vericast.bmat.me/report?catalog_id=0&amp;date_interval=20210701-20210731&amp;order_by=impact&amp;hide_short=on&amp;track_id=61912821" xr:uid="{F031FF70-F65F-4DE0-BF3E-38E5F5467AB4}"/>
  </hyperlinks>
  <pageMargins left="0.70866141732283472" right="0.70866141732283472" top="0.35433070866141736" bottom="0.74803149606299213" header="0" footer="0.31496062992125984"/>
  <pageSetup scale="67" orientation="portrait" r:id="rId3"/>
  <rowBreaks count="1" manualBreakCount="1">
    <brk id="61" max="6" man="1"/>
  </rowBrea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13"/>
  <sheetViews>
    <sheetView showGridLines="0" topLeftCell="A19" zoomScaleNormal="100" zoomScaleSheetLayoutView="100" workbookViewId="0">
      <selection activeCell="K23" sqref="K23"/>
    </sheetView>
  </sheetViews>
  <sheetFormatPr baseColWidth="10" defaultRowHeight="15" x14ac:dyDescent="0.25"/>
  <cols>
    <col min="1" max="1" width="7.140625" customWidth="1"/>
    <col min="6" max="6" width="10.42578125" customWidth="1"/>
    <col min="7" max="7" width="12.42578125" customWidth="1"/>
    <col min="8" max="8" width="8.5703125" customWidth="1"/>
    <col min="9" max="9" width="8.42578125" customWidth="1"/>
    <col min="10" max="10" width="9.42578125" customWidth="1"/>
  </cols>
  <sheetData>
    <row r="13" ht="15.75" customHeight="1" x14ac:dyDescent="0.25"/>
  </sheetData>
  <pageMargins left="0.7" right="0.7" top="0.75" bottom="0.75" header="0.3" footer="0.3"/>
  <pageSetup scale="7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9"/>
  <sheetViews>
    <sheetView workbookViewId="0">
      <selection activeCell="B102" sqref="B3:D102"/>
    </sheetView>
  </sheetViews>
  <sheetFormatPr baseColWidth="10" defaultRowHeight="15" x14ac:dyDescent="0.25"/>
  <cols>
    <col min="3" max="3" width="37.140625" customWidth="1"/>
  </cols>
  <sheetData>
    <row r="2" spans="2:4" ht="15.75" thickBot="1" x14ac:dyDescent="0.3"/>
    <row r="3" spans="2:4" x14ac:dyDescent="0.25">
      <c r="B3" s="8">
        <v>1</v>
      </c>
      <c r="C3" s="9" t="s">
        <v>14</v>
      </c>
      <c r="D3" s="10">
        <v>4408</v>
      </c>
    </row>
    <row r="4" spans="2:4" x14ac:dyDescent="0.25">
      <c r="B4" s="11">
        <v>2</v>
      </c>
      <c r="C4" s="7" t="s">
        <v>15</v>
      </c>
      <c r="D4" s="12">
        <v>3430</v>
      </c>
    </row>
    <row r="5" spans="2:4" x14ac:dyDescent="0.25">
      <c r="B5" s="11">
        <v>3</v>
      </c>
      <c r="C5" s="7" t="s">
        <v>17</v>
      </c>
      <c r="D5" s="12">
        <v>2839</v>
      </c>
    </row>
    <row r="6" spans="2:4" x14ac:dyDescent="0.25">
      <c r="B6" s="11">
        <v>4</v>
      </c>
      <c r="C6" s="7" t="s">
        <v>37</v>
      </c>
      <c r="D6" s="12">
        <v>2800</v>
      </c>
    </row>
    <row r="7" spans="2:4" x14ac:dyDescent="0.25">
      <c r="B7" s="11">
        <v>5</v>
      </c>
      <c r="C7" s="7" t="s">
        <v>16</v>
      </c>
      <c r="D7" s="12">
        <v>2681</v>
      </c>
    </row>
    <row r="8" spans="2:4" x14ac:dyDescent="0.25">
      <c r="B8" s="11">
        <v>6</v>
      </c>
      <c r="C8" s="7" t="s">
        <v>66</v>
      </c>
      <c r="D8" s="12">
        <v>2623</v>
      </c>
    </row>
    <row r="9" spans="2:4" x14ac:dyDescent="0.25">
      <c r="B9" s="11">
        <v>7</v>
      </c>
      <c r="C9" s="7" t="s">
        <v>18</v>
      </c>
      <c r="D9" s="12">
        <v>2422</v>
      </c>
    </row>
    <row r="10" spans="2:4" x14ac:dyDescent="0.25">
      <c r="B10" s="11">
        <v>8</v>
      </c>
      <c r="C10" s="7" t="s">
        <v>20</v>
      </c>
      <c r="D10" s="12">
        <v>1978</v>
      </c>
    </row>
    <row r="11" spans="2:4" x14ac:dyDescent="0.25">
      <c r="B11" s="11">
        <v>9</v>
      </c>
      <c r="C11" s="7" t="s">
        <v>26</v>
      </c>
      <c r="D11" s="12">
        <v>1826</v>
      </c>
    </row>
    <row r="12" spans="2:4" x14ac:dyDescent="0.25">
      <c r="B12" s="11">
        <v>10</v>
      </c>
      <c r="C12" s="7" t="s">
        <v>19</v>
      </c>
      <c r="D12" s="12">
        <v>1764</v>
      </c>
    </row>
    <row r="13" spans="2:4" x14ac:dyDescent="0.25">
      <c r="B13" s="11">
        <v>11</v>
      </c>
      <c r="C13" s="7" t="s">
        <v>25</v>
      </c>
      <c r="D13" s="12">
        <v>1611</v>
      </c>
    </row>
    <row r="14" spans="2:4" x14ac:dyDescent="0.25">
      <c r="B14" s="11">
        <v>12</v>
      </c>
      <c r="C14" s="7" t="s">
        <v>24</v>
      </c>
      <c r="D14" s="12">
        <v>1549</v>
      </c>
    </row>
    <row r="15" spans="2:4" x14ac:dyDescent="0.25">
      <c r="B15" s="11">
        <v>13</v>
      </c>
      <c r="C15" s="7" t="s">
        <v>21</v>
      </c>
      <c r="D15" s="12">
        <v>1545</v>
      </c>
    </row>
    <row r="16" spans="2:4" x14ac:dyDescent="0.25">
      <c r="B16" s="11">
        <v>14</v>
      </c>
      <c r="C16" s="7" t="s">
        <v>23</v>
      </c>
      <c r="D16" s="12">
        <v>1502</v>
      </c>
    </row>
    <row r="17" spans="2:6" x14ac:dyDescent="0.25">
      <c r="B17" s="11">
        <v>15</v>
      </c>
      <c r="C17" s="7" t="s">
        <v>29</v>
      </c>
      <c r="D17" s="12">
        <v>1472</v>
      </c>
    </row>
    <row r="18" spans="2:6" x14ac:dyDescent="0.25">
      <c r="B18" s="11">
        <v>16</v>
      </c>
      <c r="C18" s="7" t="s">
        <v>27</v>
      </c>
      <c r="D18" s="12">
        <v>1414</v>
      </c>
    </row>
    <row r="19" spans="2:6" x14ac:dyDescent="0.25">
      <c r="B19" s="11">
        <v>17</v>
      </c>
      <c r="C19" s="7" t="s">
        <v>30</v>
      </c>
      <c r="D19" s="12">
        <v>1335</v>
      </c>
    </row>
    <row r="20" spans="2:6" x14ac:dyDescent="0.25">
      <c r="B20" s="11">
        <v>18</v>
      </c>
      <c r="C20" s="7" t="s">
        <v>28</v>
      </c>
      <c r="D20" s="12">
        <v>1311</v>
      </c>
    </row>
    <row r="21" spans="2:6" x14ac:dyDescent="0.25">
      <c r="B21" s="11">
        <v>19</v>
      </c>
      <c r="C21" s="7" t="s">
        <v>85</v>
      </c>
      <c r="D21" s="13">
        <f>553+E21+F21</f>
        <v>1306</v>
      </c>
      <c r="E21" s="19">
        <v>222</v>
      </c>
      <c r="F21" s="19">
        <v>531</v>
      </c>
    </row>
    <row r="22" spans="2:6" x14ac:dyDescent="0.25">
      <c r="B22" s="11">
        <v>20</v>
      </c>
      <c r="C22" s="7" t="s">
        <v>32</v>
      </c>
      <c r="D22" s="12">
        <v>1285</v>
      </c>
    </row>
    <row r="23" spans="2:6" x14ac:dyDescent="0.25">
      <c r="B23" s="11">
        <v>21</v>
      </c>
      <c r="C23" s="7" t="s">
        <v>38</v>
      </c>
      <c r="D23" s="12">
        <v>1252</v>
      </c>
    </row>
    <row r="24" spans="2:6" x14ac:dyDescent="0.25">
      <c r="B24" s="11">
        <v>22</v>
      </c>
      <c r="C24" s="7" t="s">
        <v>35</v>
      </c>
      <c r="D24" s="12">
        <v>1203</v>
      </c>
    </row>
    <row r="25" spans="2:6" x14ac:dyDescent="0.25">
      <c r="B25" s="11">
        <v>23</v>
      </c>
      <c r="C25" s="7" t="s">
        <v>31</v>
      </c>
      <c r="D25" s="12">
        <v>1138</v>
      </c>
    </row>
    <row r="26" spans="2:6" x14ac:dyDescent="0.25">
      <c r="B26" s="11">
        <v>24</v>
      </c>
      <c r="C26" s="7" t="s">
        <v>56</v>
      </c>
      <c r="D26" s="13">
        <f>186+940</f>
        <v>1126</v>
      </c>
      <c r="E26" s="13"/>
    </row>
    <row r="27" spans="2:6" x14ac:dyDescent="0.25">
      <c r="B27" s="11">
        <v>25</v>
      </c>
      <c r="C27" s="7" t="s">
        <v>36</v>
      </c>
      <c r="D27" s="12">
        <v>1086</v>
      </c>
    </row>
    <row r="28" spans="2:6" x14ac:dyDescent="0.25">
      <c r="B28" s="11">
        <v>26</v>
      </c>
      <c r="C28" s="7" t="s">
        <v>77</v>
      </c>
      <c r="D28" s="12">
        <v>1081</v>
      </c>
    </row>
    <row r="29" spans="2:6" x14ac:dyDescent="0.25">
      <c r="B29" s="11">
        <v>27</v>
      </c>
      <c r="C29" s="7" t="s">
        <v>33</v>
      </c>
      <c r="D29" s="12">
        <v>1061</v>
      </c>
    </row>
    <row r="30" spans="2:6" x14ac:dyDescent="0.25">
      <c r="B30" s="11">
        <v>28</v>
      </c>
      <c r="C30" s="7" t="s">
        <v>41</v>
      </c>
      <c r="D30" s="12">
        <v>1046</v>
      </c>
    </row>
    <row r="31" spans="2:6" x14ac:dyDescent="0.25">
      <c r="B31" s="11">
        <v>29</v>
      </c>
      <c r="C31" s="7" t="s">
        <v>34</v>
      </c>
      <c r="D31" s="12">
        <v>1014</v>
      </c>
    </row>
    <row r="32" spans="2:6" x14ac:dyDescent="0.25">
      <c r="B32" s="11">
        <v>30</v>
      </c>
      <c r="C32" s="7" t="s">
        <v>76</v>
      </c>
      <c r="D32" s="13">
        <v>924</v>
      </c>
    </row>
    <row r="33" spans="2:5" x14ac:dyDescent="0.25">
      <c r="B33" s="11">
        <v>31</v>
      </c>
      <c r="C33" s="7" t="s">
        <v>62</v>
      </c>
      <c r="D33" s="13">
        <v>923</v>
      </c>
    </row>
    <row r="34" spans="2:5" x14ac:dyDescent="0.25">
      <c r="B34" s="11">
        <v>32</v>
      </c>
      <c r="C34" s="7" t="s">
        <v>43</v>
      </c>
      <c r="D34" s="13">
        <v>923</v>
      </c>
    </row>
    <row r="35" spans="2:5" x14ac:dyDescent="0.25">
      <c r="B35" s="11">
        <v>33</v>
      </c>
      <c r="C35" s="7" t="s">
        <v>42</v>
      </c>
      <c r="D35" s="13">
        <v>894</v>
      </c>
    </row>
    <row r="36" spans="2:5" x14ac:dyDescent="0.25">
      <c r="B36" s="11">
        <v>34</v>
      </c>
      <c r="C36" s="7" t="s">
        <v>40</v>
      </c>
      <c r="D36" s="13">
        <v>891</v>
      </c>
    </row>
    <row r="37" spans="2:5" x14ac:dyDescent="0.25">
      <c r="B37" s="11">
        <v>35</v>
      </c>
      <c r="C37" s="7" t="s">
        <v>49</v>
      </c>
      <c r="D37" s="13">
        <v>888</v>
      </c>
    </row>
    <row r="38" spans="2:5" x14ac:dyDescent="0.25">
      <c r="B38" s="11">
        <v>36</v>
      </c>
      <c r="C38" s="7" t="s">
        <v>50</v>
      </c>
      <c r="D38" s="13">
        <v>884</v>
      </c>
    </row>
    <row r="39" spans="2:5" x14ac:dyDescent="0.25">
      <c r="B39" s="11">
        <v>37</v>
      </c>
      <c r="C39" s="7" t="s">
        <v>44</v>
      </c>
      <c r="D39" s="13">
        <v>875</v>
      </c>
    </row>
    <row r="40" spans="2:5" x14ac:dyDescent="0.25">
      <c r="B40" s="11">
        <v>38</v>
      </c>
      <c r="C40" s="7" t="s">
        <v>39</v>
      </c>
      <c r="D40" s="13">
        <v>866</v>
      </c>
    </row>
    <row r="41" spans="2:5" x14ac:dyDescent="0.25">
      <c r="B41" s="11">
        <v>39</v>
      </c>
      <c r="C41" s="7" t="s">
        <v>48</v>
      </c>
      <c r="D41" s="13">
        <v>804</v>
      </c>
    </row>
    <row r="42" spans="2:5" x14ac:dyDescent="0.25">
      <c r="B42" s="11">
        <v>40</v>
      </c>
      <c r="C42" s="7" t="s">
        <v>65</v>
      </c>
      <c r="D42" s="13">
        <v>791</v>
      </c>
    </row>
    <row r="43" spans="2:5" x14ac:dyDescent="0.25">
      <c r="B43" s="11">
        <v>41</v>
      </c>
      <c r="C43" s="7" t="s">
        <v>60</v>
      </c>
      <c r="D43" s="13">
        <v>745</v>
      </c>
    </row>
    <row r="44" spans="2:5" x14ac:dyDescent="0.25">
      <c r="B44" s="11">
        <v>42</v>
      </c>
      <c r="C44" s="7" t="s">
        <v>146</v>
      </c>
      <c r="D44" s="13">
        <v>721</v>
      </c>
    </row>
    <row r="45" spans="2:5" x14ac:dyDescent="0.25">
      <c r="B45" s="11">
        <v>43</v>
      </c>
      <c r="C45" s="7" t="s">
        <v>53</v>
      </c>
      <c r="D45" s="13">
        <v>715</v>
      </c>
    </row>
    <row r="46" spans="2:5" x14ac:dyDescent="0.25">
      <c r="B46" s="11">
        <v>44</v>
      </c>
      <c r="C46" s="7" t="s">
        <v>46</v>
      </c>
      <c r="D46" s="13">
        <v>701</v>
      </c>
    </row>
    <row r="47" spans="2:5" x14ac:dyDescent="0.25">
      <c r="B47" s="11">
        <v>45</v>
      </c>
      <c r="C47" t="s">
        <v>45</v>
      </c>
      <c r="D47" s="13">
        <f>265+420</f>
        <v>685</v>
      </c>
      <c r="E47" s="13"/>
    </row>
    <row r="48" spans="2:5" x14ac:dyDescent="0.25">
      <c r="B48" s="11">
        <v>46</v>
      </c>
      <c r="C48" t="s">
        <v>84</v>
      </c>
      <c r="D48" s="13">
        <v>681</v>
      </c>
    </row>
    <row r="49" spans="2:4" x14ac:dyDescent="0.25">
      <c r="B49" s="11">
        <v>47</v>
      </c>
      <c r="C49" t="s">
        <v>61</v>
      </c>
      <c r="D49" s="13">
        <v>673</v>
      </c>
    </row>
    <row r="50" spans="2:4" x14ac:dyDescent="0.25">
      <c r="B50" s="11">
        <v>48</v>
      </c>
      <c r="C50" t="s">
        <v>52</v>
      </c>
      <c r="D50" s="13">
        <v>672</v>
      </c>
    </row>
    <row r="51" spans="2:4" x14ac:dyDescent="0.25">
      <c r="B51" s="11">
        <v>49</v>
      </c>
      <c r="C51" s="7" t="s">
        <v>57</v>
      </c>
      <c r="D51" s="13">
        <v>668</v>
      </c>
    </row>
    <row r="52" spans="2:4" x14ac:dyDescent="0.25">
      <c r="B52" s="11">
        <v>50</v>
      </c>
      <c r="C52" s="7" t="s">
        <v>47</v>
      </c>
      <c r="D52" s="13">
        <v>659</v>
      </c>
    </row>
    <row r="53" spans="2:4" x14ac:dyDescent="0.25">
      <c r="B53" s="11">
        <v>51</v>
      </c>
      <c r="C53" s="7" t="s">
        <v>51</v>
      </c>
      <c r="D53" s="13">
        <v>654</v>
      </c>
    </row>
    <row r="54" spans="2:4" x14ac:dyDescent="0.25">
      <c r="B54" s="11">
        <v>52</v>
      </c>
      <c r="C54" s="7" t="s">
        <v>111</v>
      </c>
      <c r="D54" s="13">
        <v>646</v>
      </c>
    </row>
    <row r="55" spans="2:4" x14ac:dyDescent="0.25">
      <c r="B55" s="11">
        <v>53</v>
      </c>
      <c r="C55" s="7" t="s">
        <v>122</v>
      </c>
      <c r="D55" s="13">
        <v>612</v>
      </c>
    </row>
    <row r="56" spans="2:4" x14ac:dyDescent="0.25">
      <c r="B56" s="11">
        <v>54</v>
      </c>
      <c r="C56" s="7" t="s">
        <v>55</v>
      </c>
      <c r="D56" s="13">
        <v>610</v>
      </c>
    </row>
    <row r="57" spans="2:4" x14ac:dyDescent="0.25">
      <c r="B57" s="11">
        <v>55</v>
      </c>
      <c r="C57" s="7" t="s">
        <v>110</v>
      </c>
      <c r="D57" s="13">
        <v>588</v>
      </c>
    </row>
    <row r="58" spans="2:4" x14ac:dyDescent="0.25">
      <c r="B58" s="11">
        <v>56</v>
      </c>
      <c r="C58" s="7" t="s">
        <v>68</v>
      </c>
      <c r="D58" s="13">
        <v>588</v>
      </c>
    </row>
    <row r="59" spans="2:4" x14ac:dyDescent="0.25">
      <c r="B59" s="11">
        <v>57</v>
      </c>
      <c r="C59" s="7" t="s">
        <v>58</v>
      </c>
      <c r="D59" s="13">
        <v>523</v>
      </c>
    </row>
    <row r="60" spans="2:4" x14ac:dyDescent="0.25">
      <c r="B60" s="11">
        <v>58</v>
      </c>
      <c r="C60" s="7" t="s">
        <v>67</v>
      </c>
      <c r="D60" s="13">
        <v>522</v>
      </c>
    </row>
    <row r="61" spans="2:4" x14ac:dyDescent="0.25">
      <c r="B61" s="11">
        <v>59</v>
      </c>
      <c r="C61" s="7" t="s">
        <v>63</v>
      </c>
      <c r="D61" s="13">
        <v>477</v>
      </c>
    </row>
    <row r="62" spans="2:4" x14ac:dyDescent="0.25">
      <c r="B62" s="11">
        <v>60</v>
      </c>
      <c r="C62" s="7" t="s">
        <v>89</v>
      </c>
      <c r="D62" s="13">
        <v>450</v>
      </c>
    </row>
    <row r="63" spans="2:4" x14ac:dyDescent="0.25">
      <c r="B63" s="11">
        <v>61</v>
      </c>
      <c r="C63" s="7" t="s">
        <v>59</v>
      </c>
      <c r="D63" s="13">
        <v>437</v>
      </c>
    </row>
    <row r="64" spans="2:4" x14ac:dyDescent="0.25">
      <c r="B64" s="11">
        <v>62</v>
      </c>
      <c r="C64" s="7" t="s">
        <v>70</v>
      </c>
      <c r="D64" s="13">
        <v>433</v>
      </c>
    </row>
    <row r="65" spans="2:4" x14ac:dyDescent="0.25">
      <c r="B65" s="11">
        <v>63</v>
      </c>
      <c r="C65" s="7" t="s">
        <v>88</v>
      </c>
      <c r="D65" s="13">
        <v>433</v>
      </c>
    </row>
    <row r="66" spans="2:4" x14ac:dyDescent="0.25">
      <c r="B66" s="11">
        <v>64</v>
      </c>
      <c r="C66" s="7" t="s">
        <v>74</v>
      </c>
      <c r="D66" s="13">
        <v>431</v>
      </c>
    </row>
    <row r="67" spans="2:4" x14ac:dyDescent="0.25">
      <c r="B67" s="11">
        <v>65</v>
      </c>
      <c r="C67" s="7" t="s">
        <v>86</v>
      </c>
      <c r="D67" s="13">
        <v>426</v>
      </c>
    </row>
    <row r="68" spans="2:4" x14ac:dyDescent="0.25">
      <c r="B68" s="11">
        <v>66</v>
      </c>
      <c r="C68" s="7" t="s">
        <v>147</v>
      </c>
      <c r="D68" s="13">
        <v>407</v>
      </c>
    </row>
    <row r="69" spans="2:4" x14ac:dyDescent="0.25">
      <c r="B69" s="11">
        <v>67</v>
      </c>
      <c r="C69" s="7" t="s">
        <v>72</v>
      </c>
      <c r="D69" s="13">
        <v>407</v>
      </c>
    </row>
    <row r="70" spans="2:4" x14ac:dyDescent="0.25">
      <c r="B70" s="11">
        <v>68</v>
      </c>
      <c r="C70" s="7" t="s">
        <v>78</v>
      </c>
      <c r="D70" s="13">
        <v>400</v>
      </c>
    </row>
    <row r="71" spans="2:4" x14ac:dyDescent="0.25">
      <c r="B71" s="11">
        <v>69</v>
      </c>
      <c r="C71" s="7" t="s">
        <v>130</v>
      </c>
      <c r="D71" s="13">
        <v>400</v>
      </c>
    </row>
    <row r="72" spans="2:4" x14ac:dyDescent="0.25">
      <c r="B72" s="11">
        <v>70</v>
      </c>
      <c r="C72" s="7" t="s">
        <v>95</v>
      </c>
      <c r="D72" s="13">
        <v>400</v>
      </c>
    </row>
    <row r="73" spans="2:4" x14ac:dyDescent="0.25">
      <c r="B73" s="11">
        <v>71</v>
      </c>
      <c r="C73" s="7" t="s">
        <v>96</v>
      </c>
      <c r="D73" s="13">
        <v>396</v>
      </c>
    </row>
    <row r="74" spans="2:4" x14ac:dyDescent="0.25">
      <c r="B74" s="11">
        <v>72</v>
      </c>
      <c r="C74" s="7" t="s">
        <v>90</v>
      </c>
      <c r="D74" s="13">
        <v>391</v>
      </c>
    </row>
    <row r="75" spans="2:4" x14ac:dyDescent="0.25">
      <c r="B75" s="11">
        <v>73</v>
      </c>
      <c r="C75" s="7" t="s">
        <v>103</v>
      </c>
      <c r="D75" s="13">
        <v>389</v>
      </c>
    </row>
    <row r="76" spans="2:4" x14ac:dyDescent="0.25">
      <c r="B76" s="11">
        <v>74</v>
      </c>
      <c r="C76" s="7" t="s">
        <v>118</v>
      </c>
      <c r="D76" s="13">
        <v>381</v>
      </c>
    </row>
    <row r="77" spans="2:4" x14ac:dyDescent="0.25">
      <c r="B77" s="11">
        <v>75</v>
      </c>
      <c r="C77" s="7" t="s">
        <v>71</v>
      </c>
      <c r="D77" s="13">
        <v>379</v>
      </c>
    </row>
    <row r="78" spans="2:4" x14ac:dyDescent="0.25">
      <c r="B78" s="11">
        <v>76</v>
      </c>
      <c r="C78" s="7" t="s">
        <v>64</v>
      </c>
      <c r="D78" s="13">
        <v>378</v>
      </c>
    </row>
    <row r="79" spans="2:4" x14ac:dyDescent="0.25">
      <c r="B79" s="11">
        <v>77</v>
      </c>
      <c r="C79" s="7" t="s">
        <v>82</v>
      </c>
      <c r="D79" s="13">
        <v>378</v>
      </c>
    </row>
    <row r="80" spans="2:4" x14ac:dyDescent="0.25">
      <c r="B80" s="11">
        <v>78</v>
      </c>
      <c r="C80" s="7" t="s">
        <v>54</v>
      </c>
      <c r="D80" s="13">
        <v>377</v>
      </c>
    </row>
    <row r="81" spans="2:4" x14ac:dyDescent="0.25">
      <c r="B81" s="11">
        <v>79</v>
      </c>
      <c r="C81" s="7" t="s">
        <v>148</v>
      </c>
      <c r="D81" s="13">
        <v>373</v>
      </c>
    </row>
    <row r="82" spans="2:4" x14ac:dyDescent="0.25">
      <c r="B82" s="11">
        <v>80</v>
      </c>
      <c r="C82" s="7" t="s">
        <v>144</v>
      </c>
      <c r="D82" s="13">
        <v>364</v>
      </c>
    </row>
    <row r="83" spans="2:4" x14ac:dyDescent="0.25">
      <c r="B83" s="11">
        <v>81</v>
      </c>
      <c r="C83" s="7" t="s">
        <v>100</v>
      </c>
      <c r="D83" s="13">
        <v>358</v>
      </c>
    </row>
    <row r="84" spans="2:4" x14ac:dyDescent="0.25">
      <c r="B84" s="11">
        <v>82</v>
      </c>
      <c r="C84" s="7" t="s">
        <v>69</v>
      </c>
      <c r="D84" s="13">
        <v>355</v>
      </c>
    </row>
    <row r="85" spans="2:4" x14ac:dyDescent="0.25">
      <c r="B85" s="11">
        <v>83</v>
      </c>
      <c r="C85" s="7" t="s">
        <v>81</v>
      </c>
      <c r="D85" s="13">
        <v>355</v>
      </c>
    </row>
    <row r="86" spans="2:4" x14ac:dyDescent="0.25">
      <c r="B86" s="11">
        <v>84</v>
      </c>
      <c r="C86" s="7" t="s">
        <v>92</v>
      </c>
      <c r="D86" s="13">
        <v>351</v>
      </c>
    </row>
    <row r="87" spans="2:4" x14ac:dyDescent="0.25">
      <c r="B87" s="11">
        <v>85</v>
      </c>
      <c r="C87" s="7" t="s">
        <v>149</v>
      </c>
      <c r="D87" s="13">
        <v>348</v>
      </c>
    </row>
    <row r="88" spans="2:4" x14ac:dyDescent="0.25">
      <c r="B88" s="11">
        <v>86</v>
      </c>
      <c r="C88" s="7" t="s">
        <v>120</v>
      </c>
      <c r="D88" s="13">
        <v>347</v>
      </c>
    </row>
    <row r="89" spans="2:4" x14ac:dyDescent="0.25">
      <c r="B89" s="11">
        <v>87</v>
      </c>
      <c r="C89" s="7" t="s">
        <v>150</v>
      </c>
      <c r="D89" s="13">
        <v>343</v>
      </c>
    </row>
    <row r="90" spans="2:4" x14ac:dyDescent="0.25">
      <c r="B90" s="11">
        <v>88</v>
      </c>
      <c r="C90" s="7" t="s">
        <v>151</v>
      </c>
      <c r="D90" s="13">
        <v>334</v>
      </c>
    </row>
    <row r="91" spans="2:4" x14ac:dyDescent="0.25">
      <c r="B91" s="11">
        <v>89</v>
      </c>
      <c r="C91" s="7" t="s">
        <v>83</v>
      </c>
      <c r="D91" s="13">
        <v>333</v>
      </c>
    </row>
    <row r="92" spans="2:4" x14ac:dyDescent="0.25">
      <c r="B92" s="11">
        <v>90</v>
      </c>
      <c r="C92" s="7" t="s">
        <v>93</v>
      </c>
      <c r="D92" s="13">
        <v>331</v>
      </c>
    </row>
    <row r="93" spans="2:4" x14ac:dyDescent="0.25">
      <c r="B93" s="11">
        <v>91</v>
      </c>
      <c r="C93" s="7" t="s">
        <v>152</v>
      </c>
      <c r="D93" s="13">
        <v>327</v>
      </c>
    </row>
    <row r="94" spans="2:4" x14ac:dyDescent="0.25">
      <c r="B94" s="11">
        <v>92</v>
      </c>
      <c r="C94" s="7" t="s">
        <v>80</v>
      </c>
      <c r="D94" s="13">
        <v>321</v>
      </c>
    </row>
    <row r="95" spans="2:4" x14ac:dyDescent="0.25">
      <c r="B95" s="11">
        <v>93</v>
      </c>
      <c r="C95" s="7" t="s">
        <v>79</v>
      </c>
      <c r="D95" s="13">
        <v>312</v>
      </c>
    </row>
    <row r="96" spans="2:4" x14ac:dyDescent="0.25">
      <c r="B96" s="11">
        <v>94</v>
      </c>
      <c r="C96" s="7" t="s">
        <v>87</v>
      </c>
      <c r="D96" s="13">
        <v>312</v>
      </c>
    </row>
    <row r="97" spans="2:4" x14ac:dyDescent="0.25">
      <c r="B97" s="11">
        <v>95</v>
      </c>
      <c r="C97" s="7" t="s">
        <v>109</v>
      </c>
      <c r="D97" s="13">
        <v>295</v>
      </c>
    </row>
    <row r="98" spans="2:4" x14ac:dyDescent="0.25">
      <c r="B98" s="11">
        <v>96</v>
      </c>
      <c r="C98" s="7" t="s">
        <v>108</v>
      </c>
      <c r="D98" s="13">
        <v>286</v>
      </c>
    </row>
    <row r="99" spans="2:4" x14ac:dyDescent="0.25">
      <c r="B99" s="11">
        <v>97</v>
      </c>
      <c r="C99" s="7" t="s">
        <v>101</v>
      </c>
      <c r="D99" s="13">
        <v>279</v>
      </c>
    </row>
    <row r="100" spans="2:4" ht="15.75" thickBot="1" x14ac:dyDescent="0.3">
      <c r="B100" s="11">
        <v>98</v>
      </c>
      <c r="C100" s="14" t="s">
        <v>153</v>
      </c>
      <c r="D100" s="15">
        <v>274</v>
      </c>
    </row>
    <row r="101" spans="2:4" x14ac:dyDescent="0.25">
      <c r="B101" s="11">
        <v>99</v>
      </c>
      <c r="C101" s="9" t="s">
        <v>128</v>
      </c>
      <c r="D101" s="16">
        <v>271</v>
      </c>
    </row>
    <row r="102" spans="2:4" x14ac:dyDescent="0.25">
      <c r="B102" s="11">
        <v>100</v>
      </c>
      <c r="C102" s="7" t="s">
        <v>102</v>
      </c>
      <c r="D102" s="13">
        <v>270</v>
      </c>
    </row>
    <row r="103" spans="2:4" x14ac:dyDescent="0.25">
      <c r="B103" s="11">
        <v>101</v>
      </c>
      <c r="C103" s="7" t="s">
        <v>154</v>
      </c>
      <c r="D103" s="13">
        <v>270</v>
      </c>
    </row>
    <row r="104" spans="2:4" x14ac:dyDescent="0.25">
      <c r="B104" s="11">
        <v>102</v>
      </c>
      <c r="C104" s="7" t="s">
        <v>91</v>
      </c>
      <c r="D104" s="13">
        <v>270</v>
      </c>
    </row>
    <row r="105" spans="2:4" x14ac:dyDescent="0.25">
      <c r="B105" s="11">
        <v>103</v>
      </c>
      <c r="C105" s="7" t="s">
        <v>99</v>
      </c>
      <c r="D105" s="13">
        <v>265</v>
      </c>
    </row>
    <row r="106" spans="2:4" x14ac:dyDescent="0.25">
      <c r="B106" s="17">
        <v>104</v>
      </c>
      <c r="C106" s="18" t="s">
        <v>45</v>
      </c>
      <c r="D106" s="19">
        <v>265</v>
      </c>
    </row>
    <row r="107" spans="2:4" x14ac:dyDescent="0.25">
      <c r="B107" s="11">
        <v>105</v>
      </c>
      <c r="C107" s="7" t="s">
        <v>155</v>
      </c>
      <c r="D107" s="13">
        <v>264</v>
      </c>
    </row>
    <row r="108" spans="2:4" x14ac:dyDescent="0.25">
      <c r="B108" s="11">
        <v>106</v>
      </c>
      <c r="C108" s="7" t="s">
        <v>97</v>
      </c>
      <c r="D108" s="13">
        <v>262</v>
      </c>
    </row>
    <row r="109" spans="2:4" x14ac:dyDescent="0.25">
      <c r="B109" s="11">
        <v>107</v>
      </c>
      <c r="C109" s="7" t="s">
        <v>139</v>
      </c>
      <c r="D109" s="13">
        <v>258</v>
      </c>
    </row>
    <row r="110" spans="2:4" x14ac:dyDescent="0.25">
      <c r="B110" s="11">
        <v>108</v>
      </c>
      <c r="C110" s="7" t="s">
        <v>156</v>
      </c>
      <c r="D110" s="13">
        <v>257</v>
      </c>
    </row>
    <row r="111" spans="2:4" x14ac:dyDescent="0.25">
      <c r="B111" s="11">
        <v>109</v>
      </c>
      <c r="C111" s="7" t="s">
        <v>157</v>
      </c>
      <c r="D111" s="13">
        <v>256</v>
      </c>
    </row>
    <row r="112" spans="2:4" x14ac:dyDescent="0.25">
      <c r="B112" s="11">
        <v>110</v>
      </c>
      <c r="C112" s="7" t="s">
        <v>158</v>
      </c>
      <c r="D112" s="13">
        <v>251</v>
      </c>
    </row>
    <row r="113" spans="2:4" x14ac:dyDescent="0.25">
      <c r="B113" s="11">
        <v>111</v>
      </c>
      <c r="C113" s="7" t="s">
        <v>159</v>
      </c>
      <c r="D113" s="13">
        <v>249</v>
      </c>
    </row>
    <row r="114" spans="2:4" x14ac:dyDescent="0.25">
      <c r="B114" s="11">
        <v>112</v>
      </c>
      <c r="C114" s="7" t="s">
        <v>160</v>
      </c>
      <c r="D114" s="13">
        <v>245</v>
      </c>
    </row>
    <row r="115" spans="2:4" x14ac:dyDescent="0.25">
      <c r="B115" s="11">
        <v>113</v>
      </c>
      <c r="C115" s="7" t="s">
        <v>161</v>
      </c>
      <c r="D115" s="13">
        <v>244</v>
      </c>
    </row>
    <row r="116" spans="2:4" x14ac:dyDescent="0.25">
      <c r="B116" s="11">
        <v>114</v>
      </c>
      <c r="C116" s="7" t="s">
        <v>162</v>
      </c>
      <c r="D116" s="13">
        <v>242</v>
      </c>
    </row>
    <row r="117" spans="2:4" x14ac:dyDescent="0.25">
      <c r="B117" s="11">
        <v>115</v>
      </c>
      <c r="C117" s="7" t="s">
        <v>163</v>
      </c>
      <c r="D117" s="13">
        <v>242</v>
      </c>
    </row>
    <row r="118" spans="2:4" x14ac:dyDescent="0.25">
      <c r="B118" s="11">
        <v>116</v>
      </c>
      <c r="C118" s="7" t="s">
        <v>164</v>
      </c>
      <c r="D118" s="13">
        <v>239</v>
      </c>
    </row>
    <row r="119" spans="2:4" x14ac:dyDescent="0.25">
      <c r="B119" s="11">
        <v>117</v>
      </c>
      <c r="C119" s="7" t="s">
        <v>112</v>
      </c>
      <c r="D119" s="13">
        <v>237</v>
      </c>
    </row>
    <row r="120" spans="2:4" x14ac:dyDescent="0.25">
      <c r="B120" s="11">
        <v>118</v>
      </c>
      <c r="C120" s="7" t="s">
        <v>165</v>
      </c>
      <c r="D120" s="13">
        <v>235</v>
      </c>
    </row>
    <row r="121" spans="2:4" x14ac:dyDescent="0.25">
      <c r="B121" s="11">
        <v>119</v>
      </c>
      <c r="C121" s="7" t="s">
        <v>94</v>
      </c>
      <c r="D121" s="13">
        <v>234</v>
      </c>
    </row>
    <row r="122" spans="2:4" x14ac:dyDescent="0.25">
      <c r="B122" s="11">
        <v>120</v>
      </c>
      <c r="C122" s="7" t="s">
        <v>166</v>
      </c>
      <c r="D122" s="13">
        <v>232</v>
      </c>
    </row>
    <row r="123" spans="2:4" x14ac:dyDescent="0.25">
      <c r="B123" s="11">
        <v>121</v>
      </c>
      <c r="C123" s="7" t="s">
        <v>167</v>
      </c>
      <c r="D123" s="13">
        <v>232</v>
      </c>
    </row>
    <row r="124" spans="2:4" x14ac:dyDescent="0.25">
      <c r="B124" s="11">
        <v>122</v>
      </c>
      <c r="C124" s="7" t="s">
        <v>115</v>
      </c>
      <c r="D124" s="13">
        <v>230</v>
      </c>
    </row>
    <row r="125" spans="2:4" x14ac:dyDescent="0.25">
      <c r="B125" s="11">
        <v>123</v>
      </c>
      <c r="C125" s="7" t="s">
        <v>104</v>
      </c>
      <c r="D125" s="13">
        <v>229</v>
      </c>
    </row>
    <row r="126" spans="2:4" x14ac:dyDescent="0.25">
      <c r="B126" s="11">
        <v>124</v>
      </c>
      <c r="C126" s="7" t="s">
        <v>131</v>
      </c>
      <c r="D126" s="13">
        <v>228</v>
      </c>
    </row>
    <row r="127" spans="2:4" x14ac:dyDescent="0.25">
      <c r="B127" s="11">
        <v>125</v>
      </c>
      <c r="C127" s="7" t="s">
        <v>113</v>
      </c>
      <c r="D127" s="13">
        <v>227</v>
      </c>
    </row>
    <row r="128" spans="2:4" x14ac:dyDescent="0.25">
      <c r="B128" s="11">
        <v>126</v>
      </c>
      <c r="C128" s="7" t="s">
        <v>168</v>
      </c>
      <c r="D128" s="13">
        <v>226</v>
      </c>
    </row>
    <row r="129" spans="2:4" x14ac:dyDescent="0.25">
      <c r="B129" s="11">
        <v>127</v>
      </c>
      <c r="C129" s="7" t="s">
        <v>169</v>
      </c>
      <c r="D129" s="13">
        <v>225</v>
      </c>
    </row>
    <row r="130" spans="2:4" x14ac:dyDescent="0.25">
      <c r="B130" s="11">
        <v>128</v>
      </c>
      <c r="C130" s="7" t="s">
        <v>170</v>
      </c>
      <c r="D130" s="13">
        <v>224</v>
      </c>
    </row>
    <row r="131" spans="2:4" x14ac:dyDescent="0.25">
      <c r="B131" s="11">
        <v>129</v>
      </c>
      <c r="C131" s="7" t="s">
        <v>171</v>
      </c>
      <c r="D131" s="13">
        <v>222</v>
      </c>
    </row>
    <row r="132" spans="2:4" x14ac:dyDescent="0.25">
      <c r="B132" s="11">
        <v>130</v>
      </c>
      <c r="C132" s="7" t="s">
        <v>172</v>
      </c>
      <c r="D132" s="13">
        <v>221</v>
      </c>
    </row>
    <row r="133" spans="2:4" x14ac:dyDescent="0.25">
      <c r="B133" s="11">
        <v>131</v>
      </c>
      <c r="C133" s="7" t="s">
        <v>173</v>
      </c>
      <c r="D133" s="13">
        <v>218</v>
      </c>
    </row>
    <row r="134" spans="2:4" x14ac:dyDescent="0.25">
      <c r="B134" s="11">
        <v>132</v>
      </c>
      <c r="C134" s="7" t="s">
        <v>174</v>
      </c>
      <c r="D134" s="13">
        <v>217</v>
      </c>
    </row>
    <row r="135" spans="2:4" x14ac:dyDescent="0.25">
      <c r="B135" s="11">
        <v>133</v>
      </c>
      <c r="C135" s="7" t="s">
        <v>98</v>
      </c>
      <c r="D135" s="13">
        <v>216</v>
      </c>
    </row>
    <row r="136" spans="2:4" x14ac:dyDescent="0.25">
      <c r="B136" s="11">
        <v>134</v>
      </c>
      <c r="C136" s="7" t="s">
        <v>175</v>
      </c>
      <c r="D136" s="13">
        <v>215</v>
      </c>
    </row>
    <row r="137" spans="2:4" x14ac:dyDescent="0.25">
      <c r="B137" s="11">
        <v>135</v>
      </c>
      <c r="C137" s="7" t="s">
        <v>176</v>
      </c>
      <c r="D137" s="13">
        <v>214</v>
      </c>
    </row>
    <row r="138" spans="2:4" x14ac:dyDescent="0.25">
      <c r="B138" s="11">
        <v>136</v>
      </c>
      <c r="C138" s="7" t="s">
        <v>177</v>
      </c>
      <c r="D138" s="13">
        <v>214</v>
      </c>
    </row>
    <row r="139" spans="2:4" x14ac:dyDescent="0.25">
      <c r="B139" s="11">
        <v>137</v>
      </c>
      <c r="C139" s="7" t="s">
        <v>178</v>
      </c>
      <c r="D139" s="13">
        <v>212</v>
      </c>
    </row>
    <row r="140" spans="2:4" x14ac:dyDescent="0.25">
      <c r="B140" s="11">
        <v>138</v>
      </c>
      <c r="C140" s="7" t="s">
        <v>179</v>
      </c>
      <c r="D140" s="13">
        <v>212</v>
      </c>
    </row>
    <row r="141" spans="2:4" x14ac:dyDescent="0.25">
      <c r="B141" s="11">
        <v>139</v>
      </c>
      <c r="C141" s="7" t="s">
        <v>121</v>
      </c>
      <c r="D141" s="13">
        <v>211</v>
      </c>
    </row>
    <row r="142" spans="2:4" x14ac:dyDescent="0.25">
      <c r="B142" s="11">
        <v>140</v>
      </c>
      <c r="C142" s="7" t="s">
        <v>180</v>
      </c>
      <c r="D142" s="13">
        <v>211</v>
      </c>
    </row>
    <row r="143" spans="2:4" x14ac:dyDescent="0.25">
      <c r="B143" s="11">
        <v>141</v>
      </c>
      <c r="C143" s="7" t="s">
        <v>114</v>
      </c>
      <c r="D143" s="13">
        <v>209</v>
      </c>
    </row>
    <row r="144" spans="2:4" x14ac:dyDescent="0.25">
      <c r="B144" s="11">
        <v>142</v>
      </c>
      <c r="C144" s="7" t="s">
        <v>181</v>
      </c>
      <c r="D144" s="13">
        <v>209</v>
      </c>
    </row>
    <row r="145" spans="2:4" x14ac:dyDescent="0.25">
      <c r="B145" s="11">
        <v>143</v>
      </c>
      <c r="C145" s="7" t="s">
        <v>182</v>
      </c>
      <c r="D145" s="13">
        <v>209</v>
      </c>
    </row>
    <row r="146" spans="2:4" x14ac:dyDescent="0.25">
      <c r="B146" s="11">
        <v>144</v>
      </c>
      <c r="C146" s="7" t="s">
        <v>183</v>
      </c>
      <c r="D146" s="13">
        <v>205</v>
      </c>
    </row>
    <row r="147" spans="2:4" x14ac:dyDescent="0.25">
      <c r="B147" s="11">
        <v>145</v>
      </c>
      <c r="C147" s="7" t="s">
        <v>184</v>
      </c>
      <c r="D147" s="13">
        <v>200</v>
      </c>
    </row>
    <row r="148" spans="2:4" x14ac:dyDescent="0.25">
      <c r="B148" s="11">
        <v>146</v>
      </c>
      <c r="C148" s="7" t="s">
        <v>185</v>
      </c>
      <c r="D148" s="13">
        <v>200</v>
      </c>
    </row>
    <row r="149" spans="2:4" x14ac:dyDescent="0.25">
      <c r="B149" s="11">
        <v>147</v>
      </c>
      <c r="C149" s="7" t="s">
        <v>186</v>
      </c>
      <c r="D149" s="13">
        <v>199</v>
      </c>
    </row>
    <row r="150" spans="2:4" x14ac:dyDescent="0.25">
      <c r="B150" s="11">
        <v>148</v>
      </c>
      <c r="C150" s="7" t="s">
        <v>187</v>
      </c>
      <c r="D150" s="13">
        <v>196</v>
      </c>
    </row>
    <row r="151" spans="2:4" x14ac:dyDescent="0.25">
      <c r="B151" s="11">
        <v>149</v>
      </c>
      <c r="C151" s="7" t="s">
        <v>188</v>
      </c>
      <c r="D151" s="13">
        <v>195</v>
      </c>
    </row>
    <row r="152" spans="2:4" x14ac:dyDescent="0.25">
      <c r="B152" s="11">
        <v>150</v>
      </c>
      <c r="C152" s="7" t="s">
        <v>189</v>
      </c>
      <c r="D152" s="13">
        <v>195</v>
      </c>
    </row>
    <row r="153" spans="2:4" x14ac:dyDescent="0.25">
      <c r="B153" s="11">
        <v>151</v>
      </c>
      <c r="C153" s="7" t="s">
        <v>190</v>
      </c>
      <c r="D153" s="13">
        <v>195</v>
      </c>
    </row>
    <row r="154" spans="2:4" x14ac:dyDescent="0.25">
      <c r="B154" s="11">
        <v>152</v>
      </c>
      <c r="C154" s="7" t="s">
        <v>191</v>
      </c>
      <c r="D154" s="13">
        <v>194</v>
      </c>
    </row>
    <row r="155" spans="2:4" x14ac:dyDescent="0.25">
      <c r="B155" s="11">
        <v>153</v>
      </c>
      <c r="C155" s="7" t="s">
        <v>192</v>
      </c>
      <c r="D155" s="13">
        <v>193</v>
      </c>
    </row>
    <row r="156" spans="2:4" x14ac:dyDescent="0.25">
      <c r="B156" s="11">
        <v>154</v>
      </c>
      <c r="C156" s="7" t="s">
        <v>193</v>
      </c>
      <c r="D156" s="13">
        <v>192</v>
      </c>
    </row>
    <row r="157" spans="2:4" x14ac:dyDescent="0.25">
      <c r="B157" s="11">
        <v>155</v>
      </c>
      <c r="C157" s="7" t="s">
        <v>194</v>
      </c>
      <c r="D157" s="13">
        <v>188</v>
      </c>
    </row>
    <row r="158" spans="2:4" x14ac:dyDescent="0.25">
      <c r="B158" s="11">
        <v>156</v>
      </c>
      <c r="C158" s="18" t="s">
        <v>195</v>
      </c>
      <c r="D158" s="19">
        <v>186</v>
      </c>
    </row>
    <row r="159" spans="2:4" x14ac:dyDescent="0.25">
      <c r="B159" s="11">
        <v>157</v>
      </c>
      <c r="C159" s="7" t="s">
        <v>196</v>
      </c>
      <c r="D159" s="13">
        <v>184</v>
      </c>
    </row>
    <row r="160" spans="2:4" x14ac:dyDescent="0.25">
      <c r="B160" s="11">
        <v>158</v>
      </c>
      <c r="C160" s="7" t="s">
        <v>197</v>
      </c>
      <c r="D160" s="13">
        <v>184</v>
      </c>
    </row>
    <row r="161" spans="2:4" x14ac:dyDescent="0.25">
      <c r="B161" s="11">
        <v>159</v>
      </c>
      <c r="C161" s="7" t="s">
        <v>198</v>
      </c>
      <c r="D161" s="13">
        <v>182</v>
      </c>
    </row>
    <row r="162" spans="2:4" x14ac:dyDescent="0.25">
      <c r="B162" s="11">
        <v>160</v>
      </c>
      <c r="C162" s="7" t="s">
        <v>199</v>
      </c>
      <c r="D162" s="13">
        <v>181</v>
      </c>
    </row>
    <row r="163" spans="2:4" x14ac:dyDescent="0.25">
      <c r="B163" s="11">
        <v>161</v>
      </c>
      <c r="C163" s="7" t="s">
        <v>141</v>
      </c>
      <c r="D163" s="13">
        <v>181</v>
      </c>
    </row>
    <row r="164" spans="2:4" x14ac:dyDescent="0.25">
      <c r="B164" s="11">
        <v>162</v>
      </c>
      <c r="C164" s="7" t="s">
        <v>200</v>
      </c>
      <c r="D164" s="13">
        <v>180</v>
      </c>
    </row>
    <row r="165" spans="2:4" x14ac:dyDescent="0.25">
      <c r="B165" s="11">
        <v>163</v>
      </c>
      <c r="C165" s="7" t="s">
        <v>134</v>
      </c>
      <c r="D165" s="13">
        <v>180</v>
      </c>
    </row>
    <row r="166" spans="2:4" x14ac:dyDescent="0.25">
      <c r="B166" s="11">
        <v>164</v>
      </c>
      <c r="C166" s="7" t="s">
        <v>201</v>
      </c>
      <c r="D166" s="13">
        <v>179</v>
      </c>
    </row>
    <row r="167" spans="2:4" x14ac:dyDescent="0.25">
      <c r="B167" s="11">
        <v>165</v>
      </c>
      <c r="C167" s="7" t="s">
        <v>202</v>
      </c>
      <c r="D167" s="13">
        <v>178</v>
      </c>
    </row>
    <row r="168" spans="2:4" x14ac:dyDescent="0.25">
      <c r="B168" s="11">
        <v>166</v>
      </c>
      <c r="C168" s="7" t="s">
        <v>203</v>
      </c>
      <c r="D168" s="13">
        <v>178</v>
      </c>
    </row>
    <row r="169" spans="2:4" x14ac:dyDescent="0.25">
      <c r="B169" s="11">
        <v>167</v>
      </c>
      <c r="C169" s="7" t="s">
        <v>117</v>
      </c>
      <c r="D169" s="13">
        <v>177</v>
      </c>
    </row>
    <row r="170" spans="2:4" x14ac:dyDescent="0.25">
      <c r="B170" s="11">
        <v>168</v>
      </c>
      <c r="C170" s="7" t="s">
        <v>204</v>
      </c>
      <c r="D170" s="13">
        <v>177</v>
      </c>
    </row>
    <row r="171" spans="2:4" x14ac:dyDescent="0.25">
      <c r="B171" s="11">
        <v>169</v>
      </c>
      <c r="C171" s="7" t="s">
        <v>205</v>
      </c>
      <c r="D171" s="13">
        <v>171</v>
      </c>
    </row>
    <row r="172" spans="2:4" x14ac:dyDescent="0.25">
      <c r="B172" s="11">
        <v>170</v>
      </c>
      <c r="C172" s="7" t="s">
        <v>119</v>
      </c>
      <c r="D172" s="13">
        <v>171</v>
      </c>
    </row>
    <row r="173" spans="2:4" x14ac:dyDescent="0.25">
      <c r="B173" s="11">
        <v>171</v>
      </c>
      <c r="C173" s="7" t="s">
        <v>206</v>
      </c>
      <c r="D173" s="13">
        <v>168</v>
      </c>
    </row>
    <row r="174" spans="2:4" x14ac:dyDescent="0.25">
      <c r="B174" s="11">
        <v>172</v>
      </c>
      <c r="C174" s="7" t="s">
        <v>207</v>
      </c>
      <c r="D174" s="13">
        <v>168</v>
      </c>
    </row>
    <row r="175" spans="2:4" x14ac:dyDescent="0.25">
      <c r="B175" s="11">
        <v>173</v>
      </c>
      <c r="C175" s="7" t="s">
        <v>208</v>
      </c>
      <c r="D175" s="13">
        <v>167</v>
      </c>
    </row>
    <row r="176" spans="2:4" x14ac:dyDescent="0.25">
      <c r="B176" s="11">
        <v>174</v>
      </c>
      <c r="C176" s="7" t="s">
        <v>140</v>
      </c>
      <c r="D176" s="13">
        <v>164</v>
      </c>
    </row>
    <row r="177" spans="2:4" x14ac:dyDescent="0.25">
      <c r="B177" s="11">
        <v>175</v>
      </c>
      <c r="C177" s="7" t="s">
        <v>75</v>
      </c>
      <c r="D177" s="13">
        <v>164</v>
      </c>
    </row>
    <row r="178" spans="2:4" x14ac:dyDescent="0.25">
      <c r="B178" s="11">
        <v>176</v>
      </c>
      <c r="C178" s="7" t="s">
        <v>209</v>
      </c>
      <c r="D178" s="13">
        <v>160</v>
      </c>
    </row>
    <row r="179" spans="2:4" x14ac:dyDescent="0.25">
      <c r="B179" s="11">
        <v>177</v>
      </c>
      <c r="C179" s="7" t="s">
        <v>210</v>
      </c>
      <c r="D179" s="13">
        <v>159</v>
      </c>
    </row>
    <row r="180" spans="2:4" x14ac:dyDescent="0.25">
      <c r="B180" s="11">
        <v>178</v>
      </c>
      <c r="C180" s="7" t="s">
        <v>132</v>
      </c>
      <c r="D180" s="13">
        <v>158</v>
      </c>
    </row>
    <row r="181" spans="2:4" x14ac:dyDescent="0.25">
      <c r="B181" s="11">
        <v>179</v>
      </c>
      <c r="C181" s="7" t="s">
        <v>211</v>
      </c>
      <c r="D181" s="13">
        <v>156</v>
      </c>
    </row>
    <row r="182" spans="2:4" x14ac:dyDescent="0.25">
      <c r="B182" s="11">
        <v>180</v>
      </c>
      <c r="C182" s="7" t="s">
        <v>212</v>
      </c>
      <c r="D182" s="13">
        <v>155</v>
      </c>
    </row>
    <row r="183" spans="2:4" x14ac:dyDescent="0.25">
      <c r="B183" s="11">
        <v>181</v>
      </c>
      <c r="C183" s="7" t="s">
        <v>213</v>
      </c>
      <c r="D183" s="13">
        <v>154</v>
      </c>
    </row>
    <row r="184" spans="2:4" x14ac:dyDescent="0.25">
      <c r="B184" s="11">
        <v>182</v>
      </c>
      <c r="C184" s="7" t="s">
        <v>214</v>
      </c>
      <c r="D184" s="13">
        <v>154</v>
      </c>
    </row>
    <row r="185" spans="2:4" x14ac:dyDescent="0.25">
      <c r="B185" s="11">
        <v>183</v>
      </c>
      <c r="C185" s="7" t="s">
        <v>215</v>
      </c>
      <c r="D185" s="13">
        <v>153</v>
      </c>
    </row>
    <row r="186" spans="2:4" x14ac:dyDescent="0.25">
      <c r="B186" s="11">
        <v>184</v>
      </c>
      <c r="C186" s="7" t="s">
        <v>216</v>
      </c>
      <c r="D186" s="13">
        <v>153</v>
      </c>
    </row>
    <row r="187" spans="2:4" x14ac:dyDescent="0.25">
      <c r="B187" s="11">
        <v>185</v>
      </c>
      <c r="C187" s="7" t="s">
        <v>217</v>
      </c>
      <c r="D187" s="13">
        <v>149</v>
      </c>
    </row>
    <row r="188" spans="2:4" x14ac:dyDescent="0.25">
      <c r="B188" s="11">
        <v>186</v>
      </c>
      <c r="C188" s="7" t="s">
        <v>73</v>
      </c>
      <c r="D188" s="13">
        <v>149</v>
      </c>
    </row>
    <row r="189" spans="2:4" x14ac:dyDescent="0.25">
      <c r="B189" s="11">
        <v>187</v>
      </c>
      <c r="C189" s="7" t="s">
        <v>218</v>
      </c>
      <c r="D189" s="13">
        <v>147</v>
      </c>
    </row>
    <row r="190" spans="2:4" x14ac:dyDescent="0.25">
      <c r="B190" s="11">
        <v>188</v>
      </c>
      <c r="C190" s="7" t="s">
        <v>219</v>
      </c>
      <c r="D190" s="13">
        <v>147</v>
      </c>
    </row>
    <row r="191" spans="2:4" x14ac:dyDescent="0.25">
      <c r="B191" s="11">
        <v>189</v>
      </c>
      <c r="C191" s="7" t="s">
        <v>220</v>
      </c>
      <c r="D191" s="13">
        <v>147</v>
      </c>
    </row>
    <row r="192" spans="2:4" x14ac:dyDescent="0.25">
      <c r="B192" s="11">
        <v>190</v>
      </c>
      <c r="C192" s="7" t="s">
        <v>221</v>
      </c>
      <c r="D192" s="13">
        <v>146</v>
      </c>
    </row>
    <row r="193" spans="2:4" x14ac:dyDescent="0.25">
      <c r="B193" s="11">
        <v>191</v>
      </c>
      <c r="C193" s="7" t="s">
        <v>222</v>
      </c>
      <c r="D193" s="13">
        <v>145</v>
      </c>
    </row>
    <row r="194" spans="2:4" x14ac:dyDescent="0.25">
      <c r="B194" s="11">
        <v>192</v>
      </c>
      <c r="C194" s="7" t="s">
        <v>223</v>
      </c>
      <c r="D194" s="13">
        <v>142</v>
      </c>
    </row>
    <row r="195" spans="2:4" x14ac:dyDescent="0.25">
      <c r="B195" s="11">
        <v>193</v>
      </c>
      <c r="C195" s="7" t="s">
        <v>224</v>
      </c>
      <c r="D195" s="13">
        <v>141</v>
      </c>
    </row>
    <row r="196" spans="2:4" x14ac:dyDescent="0.25">
      <c r="B196" s="11">
        <v>194</v>
      </c>
      <c r="C196" s="7" t="s">
        <v>129</v>
      </c>
      <c r="D196" s="13">
        <v>140</v>
      </c>
    </row>
    <row r="197" spans="2:4" x14ac:dyDescent="0.25">
      <c r="B197" s="11">
        <v>195</v>
      </c>
      <c r="C197" s="7" t="s">
        <v>225</v>
      </c>
      <c r="D197" s="13">
        <v>139</v>
      </c>
    </row>
    <row r="198" spans="2:4" x14ac:dyDescent="0.25">
      <c r="B198" s="11">
        <v>196</v>
      </c>
      <c r="C198" s="7" t="s">
        <v>226</v>
      </c>
      <c r="D198" s="13">
        <v>139</v>
      </c>
    </row>
    <row r="199" spans="2:4" ht="15.75" thickBot="1" x14ac:dyDescent="0.3">
      <c r="B199" s="11">
        <v>197</v>
      </c>
      <c r="C199" s="14" t="s">
        <v>227</v>
      </c>
      <c r="D199" s="15">
        <v>136</v>
      </c>
    </row>
    <row r="200" spans="2:4" x14ac:dyDescent="0.25">
      <c r="B200" s="11">
        <v>198</v>
      </c>
      <c r="C200" s="9" t="s">
        <v>227</v>
      </c>
      <c r="D200" s="16">
        <v>136</v>
      </c>
    </row>
    <row r="201" spans="2:4" x14ac:dyDescent="0.25">
      <c r="B201" s="11">
        <v>199</v>
      </c>
      <c r="C201" s="7" t="s">
        <v>228</v>
      </c>
      <c r="D201" s="13">
        <v>135</v>
      </c>
    </row>
    <row r="202" spans="2:4" x14ac:dyDescent="0.25">
      <c r="B202" s="11">
        <v>200</v>
      </c>
      <c r="C202" s="7" t="s">
        <v>229</v>
      </c>
      <c r="D202" s="13">
        <v>134</v>
      </c>
    </row>
    <row r="203" spans="2:4" x14ac:dyDescent="0.25">
      <c r="B203" s="11">
        <v>201</v>
      </c>
      <c r="C203" s="7" t="s">
        <v>230</v>
      </c>
      <c r="D203" s="13">
        <v>134</v>
      </c>
    </row>
    <row r="204" spans="2:4" x14ac:dyDescent="0.25">
      <c r="B204" s="11">
        <v>202</v>
      </c>
      <c r="C204" s="7" t="s">
        <v>145</v>
      </c>
      <c r="D204" s="13">
        <v>134</v>
      </c>
    </row>
    <row r="205" spans="2:4" x14ac:dyDescent="0.25">
      <c r="B205" s="11">
        <v>203</v>
      </c>
      <c r="C205" s="7" t="s">
        <v>116</v>
      </c>
      <c r="D205" s="13">
        <v>134</v>
      </c>
    </row>
    <row r="206" spans="2:4" x14ac:dyDescent="0.25">
      <c r="B206" s="11">
        <v>204</v>
      </c>
      <c r="C206" s="7" t="s">
        <v>231</v>
      </c>
      <c r="D206" s="13">
        <v>133</v>
      </c>
    </row>
    <row r="207" spans="2:4" x14ac:dyDescent="0.25">
      <c r="B207" s="11">
        <v>205</v>
      </c>
      <c r="C207" s="7" t="s">
        <v>232</v>
      </c>
      <c r="D207" s="13">
        <v>133</v>
      </c>
    </row>
    <row r="208" spans="2:4" x14ac:dyDescent="0.25">
      <c r="B208" s="11">
        <v>206</v>
      </c>
      <c r="C208" s="7" t="s">
        <v>233</v>
      </c>
      <c r="D208" s="13">
        <v>133</v>
      </c>
    </row>
    <row r="209" spans="2:4" x14ac:dyDescent="0.25">
      <c r="B209" s="11">
        <v>207</v>
      </c>
      <c r="C209" s="7" t="s">
        <v>234</v>
      </c>
      <c r="D209" s="13">
        <v>132</v>
      </c>
    </row>
    <row r="210" spans="2:4" x14ac:dyDescent="0.25">
      <c r="B210" s="11">
        <v>208</v>
      </c>
      <c r="C210" s="7" t="s">
        <v>235</v>
      </c>
      <c r="D210" s="13">
        <v>132</v>
      </c>
    </row>
    <row r="211" spans="2:4" x14ac:dyDescent="0.25">
      <c r="B211" s="11">
        <v>209</v>
      </c>
      <c r="C211" s="7" t="s">
        <v>236</v>
      </c>
      <c r="D211" s="13">
        <v>132</v>
      </c>
    </row>
    <row r="212" spans="2:4" x14ac:dyDescent="0.25">
      <c r="B212" s="11">
        <v>210</v>
      </c>
      <c r="C212" s="7" t="s">
        <v>237</v>
      </c>
      <c r="D212" s="13">
        <v>129</v>
      </c>
    </row>
    <row r="213" spans="2:4" x14ac:dyDescent="0.25">
      <c r="B213" s="11">
        <v>211</v>
      </c>
      <c r="C213" s="7" t="s">
        <v>238</v>
      </c>
      <c r="D213" s="13">
        <v>129</v>
      </c>
    </row>
    <row r="214" spans="2:4" x14ac:dyDescent="0.25">
      <c r="B214" s="11">
        <v>212</v>
      </c>
      <c r="C214" s="7" t="s">
        <v>239</v>
      </c>
      <c r="D214" s="13">
        <v>129</v>
      </c>
    </row>
    <row r="215" spans="2:4" x14ac:dyDescent="0.25">
      <c r="B215" s="11">
        <v>213</v>
      </c>
      <c r="C215" s="7" t="s">
        <v>136</v>
      </c>
      <c r="D215" s="13">
        <v>129</v>
      </c>
    </row>
    <row r="216" spans="2:4" x14ac:dyDescent="0.25">
      <c r="B216" s="11">
        <v>214</v>
      </c>
      <c r="C216" s="7" t="s">
        <v>143</v>
      </c>
      <c r="D216" s="13">
        <v>128</v>
      </c>
    </row>
    <row r="217" spans="2:4" x14ac:dyDescent="0.25">
      <c r="B217" s="11">
        <v>215</v>
      </c>
      <c r="C217" s="7" t="s">
        <v>240</v>
      </c>
      <c r="D217" s="13">
        <v>126</v>
      </c>
    </row>
    <row r="218" spans="2:4" x14ac:dyDescent="0.25">
      <c r="B218" s="11">
        <v>216</v>
      </c>
      <c r="C218" s="7" t="s">
        <v>241</v>
      </c>
      <c r="D218" s="13">
        <v>125</v>
      </c>
    </row>
    <row r="219" spans="2:4" x14ac:dyDescent="0.25">
      <c r="B219" s="11">
        <v>217</v>
      </c>
      <c r="C219" s="7" t="s">
        <v>242</v>
      </c>
      <c r="D219" s="13">
        <v>125</v>
      </c>
    </row>
    <row r="220" spans="2:4" x14ac:dyDescent="0.25">
      <c r="B220" s="11">
        <v>218</v>
      </c>
      <c r="C220" s="7" t="s">
        <v>137</v>
      </c>
      <c r="D220" s="13">
        <v>124</v>
      </c>
    </row>
    <row r="221" spans="2:4" x14ac:dyDescent="0.25">
      <c r="B221" s="11">
        <v>219</v>
      </c>
      <c r="C221" s="7" t="s">
        <v>243</v>
      </c>
      <c r="D221" s="13">
        <v>123</v>
      </c>
    </row>
    <row r="222" spans="2:4" x14ac:dyDescent="0.25">
      <c r="B222" s="11">
        <v>220</v>
      </c>
      <c r="C222" s="7" t="s">
        <v>244</v>
      </c>
      <c r="D222" s="13">
        <v>119</v>
      </c>
    </row>
    <row r="223" spans="2:4" x14ac:dyDescent="0.25">
      <c r="B223" s="11">
        <v>221</v>
      </c>
      <c r="C223" s="7" t="s">
        <v>245</v>
      </c>
      <c r="D223" s="13">
        <v>118</v>
      </c>
    </row>
    <row r="224" spans="2:4" x14ac:dyDescent="0.25">
      <c r="B224" s="11">
        <v>222</v>
      </c>
      <c r="C224" s="7" t="s">
        <v>133</v>
      </c>
      <c r="D224" s="13">
        <v>117</v>
      </c>
    </row>
    <row r="225" spans="2:4" x14ac:dyDescent="0.25">
      <c r="B225" s="11">
        <v>223</v>
      </c>
      <c r="C225" s="7" t="s">
        <v>246</v>
      </c>
      <c r="D225" s="13">
        <v>117</v>
      </c>
    </row>
    <row r="226" spans="2:4" x14ac:dyDescent="0.25">
      <c r="B226" s="11">
        <v>224</v>
      </c>
      <c r="C226" s="7" t="s">
        <v>142</v>
      </c>
      <c r="D226" s="13">
        <v>116</v>
      </c>
    </row>
    <row r="227" spans="2:4" x14ac:dyDescent="0.25">
      <c r="B227" s="11">
        <v>225</v>
      </c>
      <c r="C227" s="7" t="s">
        <v>247</v>
      </c>
      <c r="D227" s="13">
        <v>116</v>
      </c>
    </row>
    <row r="228" spans="2:4" x14ac:dyDescent="0.25">
      <c r="B228" s="11">
        <v>226</v>
      </c>
      <c r="C228" s="7" t="s">
        <v>248</v>
      </c>
      <c r="D228" s="13">
        <v>116</v>
      </c>
    </row>
    <row r="229" spans="2:4" x14ac:dyDescent="0.25">
      <c r="B229" s="11">
        <v>227</v>
      </c>
      <c r="C229" s="7" t="s">
        <v>249</v>
      </c>
      <c r="D229" s="13">
        <v>114</v>
      </c>
    </row>
    <row r="230" spans="2:4" x14ac:dyDescent="0.25">
      <c r="B230" s="11">
        <v>228</v>
      </c>
      <c r="C230" s="7" t="s">
        <v>250</v>
      </c>
      <c r="D230" s="13">
        <v>114</v>
      </c>
    </row>
    <row r="231" spans="2:4" x14ac:dyDescent="0.25">
      <c r="B231" s="11">
        <v>229</v>
      </c>
      <c r="C231" s="7" t="s">
        <v>251</v>
      </c>
      <c r="D231" s="13">
        <v>114</v>
      </c>
    </row>
    <row r="232" spans="2:4" x14ac:dyDescent="0.25">
      <c r="B232" s="11">
        <v>230</v>
      </c>
      <c r="C232" s="7" t="s">
        <v>252</v>
      </c>
      <c r="D232" s="13">
        <v>113</v>
      </c>
    </row>
    <row r="233" spans="2:4" x14ac:dyDescent="0.25">
      <c r="B233" s="11">
        <v>231</v>
      </c>
      <c r="C233" s="7" t="s">
        <v>253</v>
      </c>
      <c r="D233" s="13">
        <v>113</v>
      </c>
    </row>
    <row r="234" spans="2:4" x14ac:dyDescent="0.25">
      <c r="B234" s="11">
        <v>232</v>
      </c>
      <c r="C234" s="7" t="s">
        <v>254</v>
      </c>
      <c r="D234" s="13">
        <v>112</v>
      </c>
    </row>
    <row r="235" spans="2:4" x14ac:dyDescent="0.25">
      <c r="B235" s="11">
        <v>233</v>
      </c>
      <c r="C235" s="7" t="s">
        <v>255</v>
      </c>
      <c r="D235" s="13">
        <v>112</v>
      </c>
    </row>
    <row r="236" spans="2:4" x14ac:dyDescent="0.25">
      <c r="B236" s="11">
        <v>234</v>
      </c>
      <c r="C236" s="7" t="s">
        <v>256</v>
      </c>
      <c r="D236" s="13">
        <v>111</v>
      </c>
    </row>
    <row r="237" spans="2:4" x14ac:dyDescent="0.25">
      <c r="B237" s="11">
        <v>235</v>
      </c>
      <c r="C237" s="7" t="s">
        <v>257</v>
      </c>
      <c r="D237" s="13">
        <v>109</v>
      </c>
    </row>
    <row r="238" spans="2:4" x14ac:dyDescent="0.25">
      <c r="B238" s="11">
        <v>236</v>
      </c>
      <c r="C238" s="7" t="s">
        <v>258</v>
      </c>
      <c r="D238" s="13">
        <v>109</v>
      </c>
    </row>
    <row r="239" spans="2:4" x14ac:dyDescent="0.25">
      <c r="B239" s="11">
        <v>237</v>
      </c>
      <c r="C239" s="7" t="s">
        <v>135</v>
      </c>
      <c r="D239" s="13">
        <v>108</v>
      </c>
    </row>
    <row r="240" spans="2:4" x14ac:dyDescent="0.25">
      <c r="B240" s="11">
        <v>238</v>
      </c>
      <c r="C240" s="7" t="s">
        <v>259</v>
      </c>
      <c r="D240" s="13">
        <v>108</v>
      </c>
    </row>
    <row r="241" spans="2:4" x14ac:dyDescent="0.25">
      <c r="B241" s="11">
        <v>239</v>
      </c>
      <c r="C241" s="7" t="s">
        <v>260</v>
      </c>
      <c r="D241" s="13">
        <v>106</v>
      </c>
    </row>
    <row r="242" spans="2:4" x14ac:dyDescent="0.25">
      <c r="B242" s="11">
        <v>240</v>
      </c>
      <c r="C242" s="7" t="s">
        <v>261</v>
      </c>
      <c r="D242" s="13">
        <v>106</v>
      </c>
    </row>
    <row r="243" spans="2:4" x14ac:dyDescent="0.25">
      <c r="B243" s="11">
        <v>241</v>
      </c>
      <c r="C243" s="7" t="s">
        <v>262</v>
      </c>
      <c r="D243" s="13">
        <v>105</v>
      </c>
    </row>
    <row r="244" spans="2:4" x14ac:dyDescent="0.25">
      <c r="B244" s="11">
        <v>242</v>
      </c>
      <c r="C244" s="7" t="s">
        <v>263</v>
      </c>
      <c r="D244" s="13">
        <v>104</v>
      </c>
    </row>
    <row r="245" spans="2:4" x14ac:dyDescent="0.25">
      <c r="B245" s="11">
        <v>243</v>
      </c>
      <c r="C245" s="7" t="s">
        <v>138</v>
      </c>
      <c r="D245" s="13">
        <v>103</v>
      </c>
    </row>
    <row r="246" spans="2:4" x14ac:dyDescent="0.25">
      <c r="B246" s="11">
        <v>244</v>
      </c>
      <c r="C246" s="7" t="s">
        <v>264</v>
      </c>
      <c r="D246" s="13">
        <v>103</v>
      </c>
    </row>
    <row r="247" spans="2:4" x14ac:dyDescent="0.25">
      <c r="B247" s="11">
        <v>245</v>
      </c>
      <c r="C247" s="7" t="s">
        <v>265</v>
      </c>
      <c r="D247" s="13">
        <v>102</v>
      </c>
    </row>
    <row r="248" spans="2:4" x14ac:dyDescent="0.25">
      <c r="B248" s="11">
        <v>246</v>
      </c>
      <c r="C248" s="7" t="s">
        <v>266</v>
      </c>
      <c r="D248" s="13">
        <v>99</v>
      </c>
    </row>
    <row r="249" spans="2:4" x14ac:dyDescent="0.25">
      <c r="B249" s="11">
        <v>247</v>
      </c>
      <c r="C249" s="7" t="s">
        <v>267</v>
      </c>
      <c r="D249" s="13">
        <v>99</v>
      </c>
    </row>
    <row r="250" spans="2:4" x14ac:dyDescent="0.25">
      <c r="B250" s="11">
        <v>248</v>
      </c>
      <c r="C250" s="7" t="s">
        <v>268</v>
      </c>
      <c r="D250" s="13">
        <v>99</v>
      </c>
    </row>
    <row r="251" spans="2:4" x14ac:dyDescent="0.25">
      <c r="B251" s="11">
        <v>249</v>
      </c>
      <c r="C251" s="7" t="s">
        <v>269</v>
      </c>
      <c r="D251" s="13">
        <v>99</v>
      </c>
    </row>
    <row r="252" spans="2:4" x14ac:dyDescent="0.25">
      <c r="B252" s="11">
        <v>250</v>
      </c>
      <c r="C252" s="7" t="s">
        <v>270</v>
      </c>
      <c r="D252" s="13">
        <v>98</v>
      </c>
    </row>
    <row r="253" spans="2:4" x14ac:dyDescent="0.25">
      <c r="B253" s="11">
        <v>251</v>
      </c>
      <c r="C253" s="7" t="s">
        <v>271</v>
      </c>
      <c r="D253" s="13">
        <v>97</v>
      </c>
    </row>
    <row r="254" spans="2:4" x14ac:dyDescent="0.25">
      <c r="B254" s="11">
        <v>252</v>
      </c>
      <c r="C254" s="7" t="s">
        <v>272</v>
      </c>
      <c r="D254" s="13">
        <v>96</v>
      </c>
    </row>
    <row r="255" spans="2:4" x14ac:dyDescent="0.25">
      <c r="B255" s="11">
        <v>253</v>
      </c>
      <c r="C255" s="7" t="s">
        <v>273</v>
      </c>
      <c r="D255" s="13">
        <v>96</v>
      </c>
    </row>
    <row r="256" spans="2:4" x14ac:dyDescent="0.25">
      <c r="B256" s="11">
        <v>254</v>
      </c>
      <c r="C256" s="7" t="s">
        <v>274</v>
      </c>
      <c r="D256" s="13">
        <v>95</v>
      </c>
    </row>
    <row r="257" spans="2:4" x14ac:dyDescent="0.25">
      <c r="B257" s="11">
        <v>255</v>
      </c>
      <c r="C257" s="7" t="s">
        <v>275</v>
      </c>
      <c r="D257" s="13">
        <v>94</v>
      </c>
    </row>
    <row r="258" spans="2:4" x14ac:dyDescent="0.25">
      <c r="B258" s="11">
        <v>256</v>
      </c>
      <c r="C258" s="7" t="s">
        <v>276</v>
      </c>
      <c r="D258" s="13">
        <v>94</v>
      </c>
    </row>
    <row r="259" spans="2:4" x14ac:dyDescent="0.25">
      <c r="B259" s="11">
        <v>257</v>
      </c>
      <c r="C259" s="7" t="s">
        <v>277</v>
      </c>
      <c r="D259" s="13">
        <v>93</v>
      </c>
    </row>
    <row r="260" spans="2:4" x14ac:dyDescent="0.25">
      <c r="B260" s="11">
        <v>258</v>
      </c>
      <c r="C260" s="7" t="s">
        <v>278</v>
      </c>
      <c r="D260" s="13">
        <v>93</v>
      </c>
    </row>
    <row r="261" spans="2:4" x14ac:dyDescent="0.25">
      <c r="B261" s="11">
        <v>259</v>
      </c>
      <c r="C261" s="7" t="s">
        <v>279</v>
      </c>
      <c r="D261" s="13">
        <v>92</v>
      </c>
    </row>
    <row r="262" spans="2:4" x14ac:dyDescent="0.25">
      <c r="B262" s="11">
        <v>260</v>
      </c>
      <c r="C262" s="7" t="s">
        <v>280</v>
      </c>
      <c r="D262" s="13">
        <v>91</v>
      </c>
    </row>
    <row r="263" spans="2:4" x14ac:dyDescent="0.25">
      <c r="B263" s="11">
        <v>261</v>
      </c>
      <c r="C263" s="7" t="s">
        <v>281</v>
      </c>
      <c r="D263" s="13">
        <v>91</v>
      </c>
    </row>
    <row r="264" spans="2:4" x14ac:dyDescent="0.25">
      <c r="B264" s="11">
        <v>262</v>
      </c>
      <c r="C264" s="7" t="s">
        <v>282</v>
      </c>
      <c r="D264" s="13">
        <v>90</v>
      </c>
    </row>
    <row r="265" spans="2:4" x14ac:dyDescent="0.25">
      <c r="B265" s="11">
        <v>263</v>
      </c>
      <c r="C265" s="7" t="s">
        <v>283</v>
      </c>
      <c r="D265" s="13">
        <v>90</v>
      </c>
    </row>
    <row r="266" spans="2:4" x14ac:dyDescent="0.25">
      <c r="B266" s="11">
        <v>264</v>
      </c>
      <c r="C266" s="7" t="s">
        <v>284</v>
      </c>
      <c r="D266" s="13">
        <v>90</v>
      </c>
    </row>
    <row r="267" spans="2:4" x14ac:dyDescent="0.25">
      <c r="B267" s="11">
        <v>265</v>
      </c>
      <c r="C267" s="7" t="s">
        <v>285</v>
      </c>
      <c r="D267" s="13">
        <v>90</v>
      </c>
    </row>
    <row r="268" spans="2:4" x14ac:dyDescent="0.25">
      <c r="B268" s="11">
        <v>266</v>
      </c>
      <c r="C268" s="7" t="s">
        <v>286</v>
      </c>
      <c r="D268" s="13">
        <v>89</v>
      </c>
    </row>
    <row r="269" spans="2:4" x14ac:dyDescent="0.25">
      <c r="B269" s="11">
        <v>267</v>
      </c>
      <c r="C269" s="7" t="s">
        <v>287</v>
      </c>
      <c r="D269" s="13">
        <v>89</v>
      </c>
    </row>
    <row r="270" spans="2:4" x14ac:dyDescent="0.25">
      <c r="B270" s="11">
        <v>268</v>
      </c>
      <c r="C270" s="7" t="s">
        <v>288</v>
      </c>
      <c r="D270" s="13">
        <v>87</v>
      </c>
    </row>
    <row r="271" spans="2:4" x14ac:dyDescent="0.25">
      <c r="B271" s="11">
        <v>269</v>
      </c>
      <c r="C271" s="7" t="s">
        <v>289</v>
      </c>
      <c r="D271" s="13">
        <v>87</v>
      </c>
    </row>
    <row r="272" spans="2:4" x14ac:dyDescent="0.25">
      <c r="B272" s="11">
        <v>270</v>
      </c>
      <c r="C272" s="7" t="s">
        <v>290</v>
      </c>
      <c r="D272" s="13">
        <v>87</v>
      </c>
    </row>
    <row r="273" spans="2:4" x14ac:dyDescent="0.25">
      <c r="B273" s="11">
        <v>271</v>
      </c>
      <c r="C273" s="7" t="s">
        <v>291</v>
      </c>
      <c r="D273" s="13">
        <v>86</v>
      </c>
    </row>
    <row r="274" spans="2:4" x14ac:dyDescent="0.25">
      <c r="B274" s="11">
        <v>272</v>
      </c>
      <c r="C274" s="7" t="s">
        <v>292</v>
      </c>
      <c r="D274" s="13">
        <v>86</v>
      </c>
    </row>
    <row r="275" spans="2:4" x14ac:dyDescent="0.25">
      <c r="B275" s="11">
        <v>273</v>
      </c>
      <c r="C275" s="7" t="s">
        <v>293</v>
      </c>
      <c r="D275" s="13">
        <v>85</v>
      </c>
    </row>
    <row r="276" spans="2:4" x14ac:dyDescent="0.25">
      <c r="B276" s="11">
        <v>274</v>
      </c>
      <c r="C276" s="7" t="s">
        <v>294</v>
      </c>
      <c r="D276" s="13">
        <v>85</v>
      </c>
    </row>
    <row r="277" spans="2:4" x14ac:dyDescent="0.25">
      <c r="B277" s="11">
        <v>275</v>
      </c>
      <c r="C277" s="7" t="s">
        <v>295</v>
      </c>
      <c r="D277" s="13">
        <v>85</v>
      </c>
    </row>
    <row r="278" spans="2:4" x14ac:dyDescent="0.25">
      <c r="B278" s="11">
        <v>276</v>
      </c>
      <c r="C278" s="7" t="s">
        <v>296</v>
      </c>
      <c r="D278" s="13">
        <v>85</v>
      </c>
    </row>
    <row r="279" spans="2:4" x14ac:dyDescent="0.25">
      <c r="B279" s="11">
        <v>277</v>
      </c>
      <c r="C279" s="7" t="s">
        <v>297</v>
      </c>
      <c r="D279" s="13">
        <v>82</v>
      </c>
    </row>
    <row r="280" spans="2:4" x14ac:dyDescent="0.25">
      <c r="B280" s="11">
        <v>278</v>
      </c>
      <c r="C280" s="7" t="s">
        <v>298</v>
      </c>
      <c r="D280" s="13">
        <v>82</v>
      </c>
    </row>
    <row r="281" spans="2:4" x14ac:dyDescent="0.25">
      <c r="B281" s="11">
        <v>279</v>
      </c>
      <c r="C281" s="7" t="s">
        <v>299</v>
      </c>
      <c r="D281" s="13">
        <v>81</v>
      </c>
    </row>
    <row r="282" spans="2:4" x14ac:dyDescent="0.25">
      <c r="B282" s="11">
        <v>280</v>
      </c>
      <c r="C282" s="7" t="s">
        <v>300</v>
      </c>
      <c r="D282" s="13">
        <v>80</v>
      </c>
    </row>
    <row r="283" spans="2:4" x14ac:dyDescent="0.25">
      <c r="B283" s="11">
        <v>281</v>
      </c>
      <c r="C283" s="7" t="s">
        <v>301</v>
      </c>
      <c r="D283" s="13">
        <v>79</v>
      </c>
    </row>
    <row r="284" spans="2:4" x14ac:dyDescent="0.25">
      <c r="B284" s="11">
        <v>282</v>
      </c>
      <c r="C284" s="7" t="s">
        <v>302</v>
      </c>
      <c r="D284" s="13">
        <v>79</v>
      </c>
    </row>
    <row r="285" spans="2:4" x14ac:dyDescent="0.25">
      <c r="B285" s="11">
        <v>283</v>
      </c>
      <c r="C285" s="7" t="s">
        <v>303</v>
      </c>
      <c r="D285" s="13">
        <v>78</v>
      </c>
    </row>
    <row r="286" spans="2:4" x14ac:dyDescent="0.25">
      <c r="B286" s="11">
        <v>284</v>
      </c>
      <c r="C286" s="7" t="s">
        <v>304</v>
      </c>
      <c r="D286" s="13">
        <v>77</v>
      </c>
    </row>
    <row r="287" spans="2:4" x14ac:dyDescent="0.25">
      <c r="B287" s="11">
        <v>285</v>
      </c>
      <c r="C287" s="7" t="s">
        <v>305</v>
      </c>
      <c r="D287" s="13">
        <v>76</v>
      </c>
    </row>
    <row r="288" spans="2:4" x14ac:dyDescent="0.25">
      <c r="B288" s="11">
        <v>286</v>
      </c>
      <c r="C288" s="7" t="s">
        <v>306</v>
      </c>
      <c r="D288" s="13">
        <v>75</v>
      </c>
    </row>
    <row r="289" spans="2:4" x14ac:dyDescent="0.25">
      <c r="B289" s="11">
        <v>287</v>
      </c>
      <c r="C289" s="7" t="s">
        <v>307</v>
      </c>
      <c r="D289" s="13">
        <v>75</v>
      </c>
    </row>
    <row r="290" spans="2:4" x14ac:dyDescent="0.25">
      <c r="B290" s="11">
        <v>288</v>
      </c>
      <c r="C290" s="7" t="s">
        <v>308</v>
      </c>
      <c r="D290" s="13">
        <v>74</v>
      </c>
    </row>
    <row r="291" spans="2:4" x14ac:dyDescent="0.25">
      <c r="B291" s="11">
        <v>289</v>
      </c>
      <c r="C291" s="7" t="s">
        <v>309</v>
      </c>
      <c r="D291" s="13">
        <v>74</v>
      </c>
    </row>
    <row r="292" spans="2:4" x14ac:dyDescent="0.25">
      <c r="B292" s="11">
        <v>290</v>
      </c>
      <c r="C292" s="7" t="s">
        <v>310</v>
      </c>
      <c r="D292" s="13">
        <v>74</v>
      </c>
    </row>
    <row r="293" spans="2:4" x14ac:dyDescent="0.25">
      <c r="B293" s="11">
        <v>291</v>
      </c>
      <c r="C293" s="7" t="s">
        <v>311</v>
      </c>
      <c r="D293" s="13">
        <v>74</v>
      </c>
    </row>
    <row r="294" spans="2:4" x14ac:dyDescent="0.25">
      <c r="B294" s="11">
        <v>292</v>
      </c>
      <c r="C294" s="7" t="s">
        <v>312</v>
      </c>
      <c r="D294" s="13">
        <v>74</v>
      </c>
    </row>
    <row r="295" spans="2:4" x14ac:dyDescent="0.25">
      <c r="B295" s="11">
        <v>293</v>
      </c>
      <c r="C295" s="7" t="s">
        <v>313</v>
      </c>
      <c r="D295" s="13">
        <v>74</v>
      </c>
    </row>
    <row r="296" spans="2:4" x14ac:dyDescent="0.25">
      <c r="B296" s="11">
        <v>294</v>
      </c>
      <c r="C296" s="7" t="s">
        <v>314</v>
      </c>
      <c r="D296" s="13">
        <v>73</v>
      </c>
    </row>
    <row r="297" spans="2:4" x14ac:dyDescent="0.25">
      <c r="B297" s="11">
        <v>295</v>
      </c>
      <c r="C297" s="7" t="s">
        <v>315</v>
      </c>
      <c r="D297" s="13">
        <v>72</v>
      </c>
    </row>
    <row r="298" spans="2:4" x14ac:dyDescent="0.25">
      <c r="B298" s="11">
        <v>296</v>
      </c>
      <c r="C298" s="7" t="s">
        <v>316</v>
      </c>
      <c r="D298" s="13">
        <v>72</v>
      </c>
    </row>
    <row r="299" spans="2:4" ht="15.75" thickBot="1" x14ac:dyDescent="0.3">
      <c r="B299" s="11">
        <v>297</v>
      </c>
      <c r="C299" s="14" t="s">
        <v>317</v>
      </c>
      <c r="D299" s="15">
        <v>71</v>
      </c>
    </row>
  </sheetData>
  <hyperlinks>
    <hyperlink ref="C3" r:id="rId1" display="http://vericast.bmat.me/artist/be8a98cb-053a-49b4-b439-b092725a3356?date_interval=20141101-20141130&amp;catalog_id=4" xr:uid="{00000000-0004-0000-0B00-000000000000}"/>
    <hyperlink ref="C4" r:id="rId2" display="http://vericast.bmat.me/artist/d78fb1e7-5249-42ff-ac5e-f46a87dc1a5d?date_interval=20141101-20141130&amp;catalog_id=4" xr:uid="{00000000-0004-0000-0B00-000001000000}"/>
    <hyperlink ref="C5" r:id="rId3" display="http://vericast.bmat.me/artist/fb660edc-b626-49ce-972b-13c15c739cc3?date_interval=20141101-20141130&amp;catalog_id=4" xr:uid="{00000000-0004-0000-0B00-000002000000}"/>
    <hyperlink ref="C6" r:id="rId4" display="http://vericast.bmat.me/artist/e9c824ec-f1d7-459b-9fc9-3b63f2477911?date_interval=20141101-20141130&amp;catalog_id=4" xr:uid="{00000000-0004-0000-0B00-000003000000}"/>
    <hyperlink ref="C7" r:id="rId5" display="http://vericast.bmat.me/artist/f0f06ac7-aacc-4d2f-864c-66b73061b02d?date_interval=20141101-20141130&amp;catalog_id=4" xr:uid="{00000000-0004-0000-0B00-000004000000}"/>
    <hyperlink ref="C8" r:id="rId6" display="http://vericast.bmat.me/artist/47eec884-acd2-4897-9c4f-4f7402b4ed89?date_interval=20141101-20141130&amp;catalog_id=4" xr:uid="{00000000-0004-0000-0B00-000005000000}"/>
    <hyperlink ref="C9" r:id="rId7" display="http://vericast.bmat.me/artist/e4b6aaca-6276-4f3b-bd7f-e5c559213aa2?date_interval=20141101-20141130&amp;catalog_id=4" xr:uid="{00000000-0004-0000-0B00-000006000000}"/>
    <hyperlink ref="C10" r:id="rId8" display="http://vericast.bmat.me/artist/4861c794-78f8-4ced-8d8c-dc8a6a43f15b?date_interval=20141101-20141130&amp;catalog_id=4" xr:uid="{00000000-0004-0000-0B00-000007000000}"/>
    <hyperlink ref="C11" r:id="rId9" display="http://vericast.bmat.me/artist/6f32fae7-c988-486c-b5a0-6cb4f1ab44db?date_interval=20141101-20141130&amp;catalog_id=4" xr:uid="{00000000-0004-0000-0B00-000008000000}"/>
    <hyperlink ref="C12" r:id="rId10" display="http://vericast.bmat.me/artist/2b0ae9aa-abc1-4c9f-ad0b-f22ed14a4c73?date_interval=20141101-20141130&amp;catalog_id=4" xr:uid="{00000000-0004-0000-0B00-000009000000}"/>
    <hyperlink ref="C13" r:id="rId11" display="http://vericast.bmat.me/artist/259190a4-9542-4fd9-af6b-551ce02cd841?date_interval=20141101-20141130&amp;catalog_id=4" xr:uid="{00000000-0004-0000-0B00-00000A000000}"/>
    <hyperlink ref="C14" r:id="rId12" display="http://vericast.bmat.me/artist/2557f243-879b-4a05-826a-b33c72acc2fe?date_interval=20141101-20141130&amp;catalog_id=4" xr:uid="{00000000-0004-0000-0B00-00000B000000}"/>
    <hyperlink ref="C15" r:id="rId13" display="http://vericast.bmat.me/artist/baa76daf-fd55-4af0-b2a5-108b916a474d?date_interval=20141101-20141130&amp;catalog_id=4" xr:uid="{00000000-0004-0000-0B00-00000C000000}"/>
    <hyperlink ref="C16" r:id="rId14" display="http://vericast.bmat.me/artist/29458e5e-6e89-4c50-8d54-2a8ca7d8e79d?date_interval=20141101-20141130&amp;catalog_id=4" xr:uid="{00000000-0004-0000-0B00-00000D000000}"/>
    <hyperlink ref="C17" r:id="rId15" display="http://vericast.bmat.me/artist/475e6bf4-53c8-422e-9f11-8f53664e3926?date_interval=20141101-20141130&amp;catalog_id=4" xr:uid="{00000000-0004-0000-0B00-00000E000000}"/>
    <hyperlink ref="C18" r:id="rId16" display="http://vericast.bmat.me/artist/b27ee99c-a7e7-4ab2-9a7b-046f80243236?date_interval=20141101-20141130&amp;catalog_id=4" xr:uid="{00000000-0004-0000-0B00-00000F000000}"/>
    <hyperlink ref="C19" r:id="rId17" display="http://vericast.bmat.me/artist/3dfb7e9f-6d84-4dd7-9030-ee116640c5cf?date_interval=20141101-20141130&amp;catalog_id=4" xr:uid="{00000000-0004-0000-0B00-000010000000}"/>
    <hyperlink ref="C20" r:id="rId18" display="http://vericast.bmat.me/artist/0da2f01f-8949-4d59-a191-071181b9f43d?date_interval=20141101-20141130&amp;catalog_id=4" xr:uid="{00000000-0004-0000-0B00-000011000000}"/>
    <hyperlink ref="C22" r:id="rId19" display="http://vericast.bmat.me/artist/111b019b-d44e-4ba0-93c4-fc00e6c55d4f?date_interval=20141101-20141130&amp;catalog_id=4" xr:uid="{00000000-0004-0000-0B00-000012000000}"/>
    <hyperlink ref="C23" r:id="rId20" display="http://vericast.bmat.me/artist/26777fe3-2762-47cd-a271-b8e9db0cfecb?date_interval=20141101-20141130&amp;catalog_id=4" xr:uid="{00000000-0004-0000-0B00-000013000000}"/>
    <hyperlink ref="C24" r:id="rId21" display="http://vericast.bmat.me/artist/f35260d1-067b-45f1-89fe-8c1f8e1878b4?date_interval=20141101-20141130&amp;catalog_id=4" xr:uid="{00000000-0004-0000-0B00-000014000000}"/>
    <hyperlink ref="C25" r:id="rId22" display="http://vericast.bmat.me/artist/45c07d05-3724-4599-a683-db1e7989a89a?date_interval=20141101-20141130&amp;catalog_id=4" xr:uid="{00000000-0004-0000-0B00-000015000000}"/>
    <hyperlink ref="C27" r:id="rId23" display="http://vericast.bmat.me/artist/255e295f-5c4b-4cc3-b1a3-4fbd8ade1eec?date_interval=20141101-20141130&amp;catalog_id=4" xr:uid="{00000000-0004-0000-0B00-000016000000}"/>
    <hyperlink ref="C28" r:id="rId24" display="http://vericast.bmat.me/artist/405ca170-7a96-4ddb-a284-00ce0b643ba1?date_interval=20141101-20141130&amp;catalog_id=4" xr:uid="{00000000-0004-0000-0B00-000017000000}"/>
    <hyperlink ref="C29" r:id="rId25" display="http://vericast.bmat.me/artist/7dc8ac58-b163-4975-a1d4-6f80754dea44?date_interval=20141101-20141130&amp;catalog_id=4" xr:uid="{00000000-0004-0000-0B00-000018000000}"/>
    <hyperlink ref="C30" r:id="rId26" display="http://vericast.bmat.me/artist/69e10f50-539e-4cb2-825d-ce5aa3275432?date_interval=20141101-20141130&amp;catalog_id=4" xr:uid="{00000000-0004-0000-0B00-000019000000}"/>
    <hyperlink ref="C31" r:id="rId27" display="http://vericast.bmat.me/artist/815e276d-ee0f-46b6-8491-d394a889095e?date_interval=20141101-20141130&amp;catalog_id=4" xr:uid="{00000000-0004-0000-0B00-00001A000000}"/>
    <hyperlink ref="C26" r:id="rId28" display="http://vericast.bmat.me/artist/fd49761e-055f-4141-a7a9-db0343598035?date_interval=20141101-20141130&amp;catalog_id=4" xr:uid="{00000000-0004-0000-0B00-00001B000000}"/>
    <hyperlink ref="C32" r:id="rId29" display="http://vericast.bmat.me/artist/a5bacac7-57e2-45e6-9eda-d8cb949e0ec3?date_interval=20141101-20141130&amp;catalog_id=4" xr:uid="{00000000-0004-0000-0B00-00001C000000}"/>
    <hyperlink ref="C33" r:id="rId30" display="http://vericast.bmat.me/artist/4245d40e-f404-402e-ba40-c8f0c313c9c3?date_interval=20141101-20141130&amp;catalog_id=4" xr:uid="{00000000-0004-0000-0B00-00001D000000}"/>
    <hyperlink ref="C34" r:id="rId31" display="http://vericast.bmat.me/artist/e732b832-70d6-4933-a00f-40331acb4806?date_interval=20141101-20141130&amp;catalog_id=4" xr:uid="{00000000-0004-0000-0B00-00001E000000}"/>
    <hyperlink ref="C35" r:id="rId32" display="http://vericast.bmat.me/artist/b08dec77-df9f-425d-abdf-80f034f1f7f5?date_interval=20141101-20141130&amp;catalog_id=4" xr:uid="{00000000-0004-0000-0B00-00001F000000}"/>
    <hyperlink ref="C36" r:id="rId33" display="http://vericast.bmat.me/artist/6f84ad38-b0f8-4298-b5a0-83e9807b4084?date_interval=20141101-20141130&amp;catalog_id=4" xr:uid="{00000000-0004-0000-0B00-000020000000}"/>
    <hyperlink ref="C37" r:id="rId34" display="http://vericast.bmat.me/artist/9c01a415-9400-4066-a295-dd3864358c12?date_interval=20141101-20141130&amp;catalog_id=4" xr:uid="{00000000-0004-0000-0B00-000021000000}"/>
    <hyperlink ref="C38" r:id="rId35" display="http://vericast.bmat.me/artist/5583be69-1ba6-4153-bbec-80792588db8f?date_interval=20141101-20141130&amp;catalog_id=4" xr:uid="{00000000-0004-0000-0B00-000022000000}"/>
    <hyperlink ref="C39" r:id="rId36" display="http://vericast.bmat.me/artist/a5eed639-5913-4790-9166-3df7d86432cc?date_interval=20141101-20141130&amp;catalog_id=4" xr:uid="{00000000-0004-0000-0B00-000023000000}"/>
    <hyperlink ref="C40" r:id="rId37" display="http://vericast.bmat.me/artist/7a061b63-e064-4fe2-abf6-5aadfa08c290?date_interval=20141101-20141130&amp;catalog_id=4" xr:uid="{00000000-0004-0000-0B00-000024000000}"/>
    <hyperlink ref="C41" r:id="rId38" display="http://vericast.bmat.me/artist/9e6f0c87-982a-4c06-ae47-19adfdbd8095?date_interval=20141101-20141130&amp;catalog_id=4" xr:uid="{00000000-0004-0000-0B00-000025000000}"/>
    <hyperlink ref="C42" r:id="rId39" display="http://vericast.bmat.me/artist/49e719fd-1b4c-4a44-a009-8660815f5e11?date_interval=20141101-20141130&amp;catalog_id=4" xr:uid="{00000000-0004-0000-0B00-000026000000}"/>
    <hyperlink ref="C43" r:id="rId40" display="http://vericast.bmat.me/artist/9c46ada9-067b-4de0-8b74-6e291b59a75f?date_interval=20141101-20141130&amp;catalog_id=4" xr:uid="{00000000-0004-0000-0B00-000027000000}"/>
    <hyperlink ref="C44" r:id="rId41" display="http://vericast.bmat.me/artist/0e9b7333-16b8-4775-9e43-157b5f365af5?date_interval=20141101-20141130&amp;catalog_id=4" xr:uid="{00000000-0004-0000-0B00-000028000000}"/>
    <hyperlink ref="C45" r:id="rId42" display="http://vericast.bmat.me/artist/a0c92e62-2afa-4c31-a3a6-d3589351673f?date_interval=20141101-20141130&amp;catalog_id=4" xr:uid="{00000000-0004-0000-0B00-000029000000}"/>
    <hyperlink ref="C46" r:id="rId43" display="http://vericast.bmat.me/artist/59da6709-1f53-4406-b54c-a309fcb55fd5?date_interval=20141101-20141130&amp;catalog_id=4" xr:uid="{00000000-0004-0000-0B00-00002A000000}"/>
    <hyperlink ref="C51" r:id="rId44" display="http://vericast.bmat.me/artist/16a0c629-5a18-46a9-abdd-ceaf630c192d?date_interval=20141101-20141130&amp;catalog_id=4" xr:uid="{00000000-0004-0000-0B00-00002B000000}"/>
    <hyperlink ref="C52" r:id="rId45" display="http://vericast.bmat.me/artist/5474278a-668f-46fe-a7c5-f9164e401c45?date_interval=20141101-20141130&amp;catalog_id=4" xr:uid="{00000000-0004-0000-0B00-00002C000000}"/>
    <hyperlink ref="C53" r:id="rId46" display="http://vericast.bmat.me/artist/980ed52f-8330-4e02-9c6b-25bb606c35c8?date_interval=20141101-20141130&amp;catalog_id=4" xr:uid="{00000000-0004-0000-0B00-00002D000000}"/>
    <hyperlink ref="C54" r:id="rId47" display="http://vericast.bmat.me/artist/eda4292e-3ac9-40fe-93c9-3052829ebb1c?date_interval=20141101-20141130&amp;catalog_id=4" xr:uid="{00000000-0004-0000-0B00-00002E000000}"/>
    <hyperlink ref="C55" r:id="rId48" display="http://vericast.bmat.me/artist/55f3de2f-584c-4509-bb07-355b47323068?date_interval=20141101-20141130&amp;catalog_id=4" xr:uid="{00000000-0004-0000-0B00-00002F000000}"/>
    <hyperlink ref="C56" r:id="rId49" display="http://vericast.bmat.me/artist/9296e7d1-72d1-458e-b24a-6de4e4b63f2c?date_interval=20141101-20141130&amp;catalog_id=4" xr:uid="{00000000-0004-0000-0B00-000030000000}"/>
    <hyperlink ref="C57" r:id="rId50" display="http://vericast.bmat.me/artist/87c7d405-39bd-493e-8856-2cea6829757f?date_interval=20141101-20141130&amp;catalog_id=4" xr:uid="{00000000-0004-0000-0B00-000031000000}"/>
    <hyperlink ref="C58" r:id="rId51" display="http://vericast.bmat.me/artist/20645b13-d3f5-4b92-bb8d-1d0b523d81fc?date_interval=20141101-20141130&amp;catalog_id=4" xr:uid="{00000000-0004-0000-0B00-000032000000}"/>
    <hyperlink ref="C21" r:id="rId52" display="http://vericast.bmat.me/artist/8f7c5152-a12b-4f70-a4ff-282073db65cc?date_interval=20141101-20141130&amp;catalog_id=4" xr:uid="{00000000-0004-0000-0B00-000033000000}"/>
    <hyperlink ref="C59" r:id="rId53" display="http://vericast.bmat.me/artist/58ca87e1-46b3-496c-9c54-e655ca0683c3?date_interval=20141101-20141130&amp;catalog_id=4" xr:uid="{00000000-0004-0000-0B00-000034000000}"/>
    <hyperlink ref="C60" r:id="rId54" display="http://vericast.bmat.me/artist/e3362c3e-3384-4bd5-92e6-ac2e68d4ee9c?date_interval=20141101-20141130&amp;catalog_id=4" xr:uid="{00000000-0004-0000-0B00-000035000000}"/>
    <hyperlink ref="C61" r:id="rId55" display="http://vericast.bmat.me/artist/641b8b30-633d-4288-bcc9-ba1844d8d345?date_interval=20141101-20141130&amp;catalog_id=4" xr:uid="{00000000-0004-0000-0B00-000036000000}"/>
    <hyperlink ref="C62" r:id="rId56" display="http://vericast.bmat.me/artist/da22f43a-5f8c-4e86-bdbd-de6ea6ec6308?date_interval=20141101-20141130&amp;catalog_id=4" xr:uid="{00000000-0004-0000-0B00-000037000000}"/>
    <hyperlink ref="C63" r:id="rId57" display="http://vericast.bmat.me/artist/f4975158-7912-4550-aa3b-19768a13501a?date_interval=20141101-20141130&amp;catalog_id=4" xr:uid="{00000000-0004-0000-0B00-000038000000}"/>
    <hyperlink ref="C64" r:id="rId58" display="http://vericast.bmat.me/artist/2b77b13b-03f4-43e6-a8e2-57864642474d?date_interval=20141101-20141130&amp;catalog_id=4" xr:uid="{00000000-0004-0000-0B00-000039000000}"/>
    <hyperlink ref="C65" r:id="rId59" display="http://vericast.bmat.me/artist/4eb6fc0d-a01d-444c-92b5-cb859870cd16?date_interval=20141101-20141130&amp;catalog_id=4" xr:uid="{00000000-0004-0000-0B00-00003A000000}"/>
    <hyperlink ref="C66" r:id="rId60" display="http://vericast.bmat.me/artist/e4f4157d-dd0e-46ea-b38e-22e688113ba4?date_interval=20141101-20141130&amp;catalog_id=4" xr:uid="{00000000-0004-0000-0B00-00003B000000}"/>
    <hyperlink ref="C67" r:id="rId61" display="http://vericast.bmat.me/artist/f86f0c05-2eb7-48e4-961e-0e6cf3faf73c?date_interval=20141101-20141130&amp;catalog_id=4" xr:uid="{00000000-0004-0000-0B00-00003C000000}"/>
    <hyperlink ref="C68" r:id="rId62" display="http://vericast.bmat.me/artist/b8656a7d-92d2-4ff6-8b2f-a45e1e35def7?date_interval=20141101-20141130&amp;catalog_id=4" xr:uid="{00000000-0004-0000-0B00-00003D000000}"/>
    <hyperlink ref="C69" r:id="rId63" display="http://vericast.bmat.me/artist/4a1b925d-c2a9-4372-99f2-b55db1b6966f?date_interval=20141101-20141130&amp;catalog_id=4" xr:uid="{00000000-0004-0000-0B00-00003E000000}"/>
    <hyperlink ref="C70" r:id="rId64" display="http://vericast.bmat.me/artist/cc6bbc74-49e2-43ed-813d-4d6800f0733d?date_interval=20141101-20141130&amp;catalog_id=4" xr:uid="{00000000-0004-0000-0B00-00003F000000}"/>
    <hyperlink ref="C71" r:id="rId65" display="http://vericast.bmat.me/artist/aaadb33b-6db4-419b-b1ef-c03da6f6286a?date_interval=20141101-20141130&amp;catalog_id=4" xr:uid="{00000000-0004-0000-0B00-000040000000}"/>
    <hyperlink ref="C72" r:id="rId66" display="http://vericast.bmat.me/artist/8476425a-9976-4c09-8597-d41fc566851e?date_interval=20141101-20141130&amp;catalog_id=4" xr:uid="{00000000-0004-0000-0B00-000041000000}"/>
    <hyperlink ref="C73" r:id="rId67" display="http://vericast.bmat.me/artist/f9f63ca1-a2d6-426b-ac05-6ca1230a969a?date_interval=20141101-20141130&amp;catalog_id=4" xr:uid="{00000000-0004-0000-0B00-000042000000}"/>
    <hyperlink ref="C74" r:id="rId68" display="http://vericast.bmat.me/artist/0c570070-26fe-4225-a411-b6215e95acb4?date_interval=20141101-20141130&amp;catalog_id=4" xr:uid="{00000000-0004-0000-0B00-000043000000}"/>
    <hyperlink ref="C75" r:id="rId69" display="http://vericast.bmat.me/artist/f051ce13-cf14-4c76-adcf-5ca91150284e?date_interval=20141101-20141130&amp;catalog_id=4" xr:uid="{00000000-0004-0000-0B00-000044000000}"/>
    <hyperlink ref="C76" r:id="rId70" display="http://vericast.bmat.me/artist/82701382-8270-4bbc-a0c7-66f80f1306c6?date_interval=20141101-20141130&amp;catalog_id=4" xr:uid="{00000000-0004-0000-0B00-000045000000}"/>
    <hyperlink ref="C77" r:id="rId71" display="http://vericast.bmat.me/artist/3331ee99-f9b5-4fb3-bf63-98306bcb02fd?date_interval=20141101-20141130&amp;catalog_id=4" xr:uid="{00000000-0004-0000-0B00-000046000000}"/>
    <hyperlink ref="C78" r:id="rId72" display="http://vericast.bmat.me/artist/f0655f07-5ccc-4e3c-8e87-a0bc462ef9a7?date_interval=20141101-20141130&amp;catalog_id=4" xr:uid="{00000000-0004-0000-0B00-000047000000}"/>
    <hyperlink ref="C79" r:id="rId73" display="http://vericast.bmat.me/artist/4f873947-8c71-4da9-8f1c-18235ea90504?date_interval=20141101-20141130&amp;catalog_id=4" xr:uid="{00000000-0004-0000-0B00-000048000000}"/>
    <hyperlink ref="C80" r:id="rId74" display="http://vericast.bmat.me/artist/c2e3c5c8-28ad-4f3b-8245-ae2ff22e2fbb?date_interval=20141101-20141130&amp;catalog_id=4" xr:uid="{00000000-0004-0000-0B00-000049000000}"/>
    <hyperlink ref="C81" r:id="rId75" display="http://vericast.bmat.me/artist/7eef261f-1d4c-4a18-909e-0f110576493c?date_interval=20141101-20141130&amp;catalog_id=4" xr:uid="{00000000-0004-0000-0B00-00004A000000}"/>
    <hyperlink ref="C82" r:id="rId76" display="http://vericast.bmat.me/artist/8cf4fbc4-0f47-4098-b9e6-6f167b9c2430?date_interval=20141101-20141130&amp;catalog_id=4" xr:uid="{00000000-0004-0000-0B00-00004B000000}"/>
    <hyperlink ref="C83" r:id="rId77" display="http://vericast.bmat.me/artist/de864b37-6159-4d6e-9f10-29746b1245d3?date_interval=20141101-20141130&amp;catalog_id=4" xr:uid="{00000000-0004-0000-0B00-00004C000000}"/>
    <hyperlink ref="C84" r:id="rId78" display="http://vericast.bmat.me/artist/e2117c26-f30f-4717-ac37-81b4bff73287?date_interval=20141101-20141130&amp;catalog_id=4" xr:uid="{00000000-0004-0000-0B00-00004D000000}"/>
    <hyperlink ref="C85" r:id="rId79" display="http://vericast.bmat.me/artist/59ae5200-6584-4a74-ad7e-c98700d3977d?date_interval=20141101-20141130&amp;catalog_id=4" xr:uid="{00000000-0004-0000-0B00-00004E000000}"/>
    <hyperlink ref="C86" r:id="rId80" display="http://vericast.bmat.me/artist/94567c95-26c4-48e5-b6e9-71a92623134e?date_interval=20141101-20141130&amp;catalog_id=4" xr:uid="{00000000-0004-0000-0B00-00004F000000}"/>
    <hyperlink ref="C87" r:id="rId81" display="http://vericast.bmat.me/artist/77fa007f-928e-4c37-aa17-c3dd1d752e22?date_interval=20141101-20141130&amp;catalog_id=4" xr:uid="{00000000-0004-0000-0B00-000050000000}"/>
    <hyperlink ref="C88" r:id="rId82" display="http://vericast.bmat.me/artist/d5ba7f35-ec30-485b-a53e-7cec3945e4c3?date_interval=20141101-20141130&amp;catalog_id=4" xr:uid="{00000000-0004-0000-0B00-000051000000}"/>
    <hyperlink ref="C89" r:id="rId83" display="http://vericast.bmat.me/artist/5b0d15f4-316d-4467-b964-b3119d4f237e?date_interval=20141101-20141130&amp;catalog_id=4" xr:uid="{00000000-0004-0000-0B00-000052000000}"/>
    <hyperlink ref="C90" r:id="rId84" display="http://vericast.bmat.me/artist/1b761e34-8a9d-4f25-8ff0-32df5dbbfee6?date_interval=20141101-20141130&amp;catalog_id=4" xr:uid="{00000000-0004-0000-0B00-000053000000}"/>
    <hyperlink ref="C91" r:id="rId85" display="http://vericast.bmat.me/artist/5ae0e53c-7aae-4f95-b517-052318cb0e42?date_interval=20141101-20141130&amp;catalog_id=4" xr:uid="{00000000-0004-0000-0B00-000054000000}"/>
    <hyperlink ref="C92" r:id="rId86" display="http://vericast.bmat.me/artist/1b8c924b-8069-4d7c-9279-99e07db3a8ba?date_interval=20141101-20141130&amp;catalog_id=4" xr:uid="{00000000-0004-0000-0B00-000055000000}"/>
    <hyperlink ref="C93" r:id="rId87" display="http://vericast.bmat.me/artist/7fe386ea-cdfc-4361-8771-e219523fb6be?date_interval=20141101-20141130&amp;catalog_id=4" xr:uid="{00000000-0004-0000-0B00-000056000000}"/>
    <hyperlink ref="C94" r:id="rId88" display="http://vericast.bmat.me/artist/22b60d22-7b0b-4d66-9b3a-a89b3fc39083?date_interval=20141101-20141130&amp;catalog_id=4" xr:uid="{00000000-0004-0000-0B00-000057000000}"/>
    <hyperlink ref="C95" r:id="rId89" display="http://vericast.bmat.me/artist/e63d5c5e-24fc-4234-95df-261a5cc28416?date_interval=20141101-20141130&amp;catalog_id=4" xr:uid="{00000000-0004-0000-0B00-000058000000}"/>
    <hyperlink ref="C96" r:id="rId90" display="http://vericast.bmat.me/artist/7ff77fce-2a9e-4ad3-8271-eacd9047d6bb?date_interval=20141101-20141130&amp;catalog_id=4" xr:uid="{00000000-0004-0000-0B00-000059000000}"/>
    <hyperlink ref="C97" r:id="rId91" display="http://vericast.bmat.me/artist/0e2e6843-81b4-4f99-bea7-ef751d0c4e37?date_interval=20141101-20141130&amp;catalog_id=4" xr:uid="{00000000-0004-0000-0B00-00005A000000}"/>
    <hyperlink ref="C98" r:id="rId92" display="http://vericast.bmat.me/artist/d6e075c5-3e92-44cf-8574-9bb1dbc49714?date_interval=20141101-20141130&amp;catalog_id=4" xr:uid="{00000000-0004-0000-0B00-00005B000000}"/>
    <hyperlink ref="C99" r:id="rId93" display="http://vericast.bmat.me/artist/bd09049d-c085-4804-8f20-853723bf7b57?date_interval=20141101-20141130&amp;catalog_id=4" xr:uid="{00000000-0004-0000-0B00-00005C000000}"/>
    <hyperlink ref="C100" r:id="rId94" display="http://vericast.bmat.me/artist/3e298c68-8590-49c6-99c1-6245b94a87d3?date_interval=20141101-20141130&amp;catalog_id=4" xr:uid="{00000000-0004-0000-0B00-00005D000000}"/>
    <hyperlink ref="C101" r:id="rId95" display="http://vericast.bmat.me/artist/f266e4e4-fc37-42e3-864d-31ee1658207d?date_interval=20141101-20141130&amp;catalog_id=4" xr:uid="{00000000-0004-0000-0B00-00005E000000}"/>
    <hyperlink ref="C102" r:id="rId96" display="http://vericast.bmat.me/artist/993afb86-f3ab-429d-bef2-4e8f3242e0b9?date_interval=20141101-20141130&amp;catalog_id=4" xr:uid="{00000000-0004-0000-0B00-00005F000000}"/>
    <hyperlink ref="C103" r:id="rId97" display="http://vericast.bmat.me/artist/df353cc0-44c9-40ee-8338-9d16ec3915a8?date_interval=20141101-20141130&amp;catalog_id=4" xr:uid="{00000000-0004-0000-0B00-000060000000}"/>
    <hyperlink ref="C104" r:id="rId98" display="http://vericast.bmat.me/artist/b31e3b39-2d6f-4e96-b5dc-cc4faaec5668?date_interval=20141101-20141130&amp;catalog_id=4" xr:uid="{00000000-0004-0000-0B00-000061000000}"/>
    <hyperlink ref="C105" r:id="rId99" display="http://vericast.bmat.me/artist/71c56d20-f523-4b39-985f-4598e9cd8e39?date_interval=20141101-20141130&amp;catalog_id=4" xr:uid="{00000000-0004-0000-0B00-000062000000}"/>
    <hyperlink ref="C106" r:id="rId100" display="http://vericast.bmat.me/artist/3c95ce26-d64e-4741-b813-55a8bd54d5c5?date_interval=20141101-20141130&amp;catalog_id=4" xr:uid="{00000000-0004-0000-0B00-000063000000}"/>
    <hyperlink ref="C107" r:id="rId101" display="http://vericast.bmat.me/artist/8f2f17a4-2c78-496f-b875-94c23b3649b6?date_interval=20141101-20141130&amp;catalog_id=4" xr:uid="{00000000-0004-0000-0B00-000064000000}"/>
    <hyperlink ref="C108" r:id="rId102" display="http://vericast.bmat.me/artist/74a2c85b-bb65-4400-a22a-71e4cb43b86e?date_interval=20141101-20141130&amp;catalog_id=4" xr:uid="{00000000-0004-0000-0B00-000065000000}"/>
    <hyperlink ref="C109" r:id="rId103" display="http://vericast.bmat.me/artist/c417f110-ca2d-477d-ab28-894612ab6891?date_interval=20141101-20141130&amp;catalog_id=4" xr:uid="{00000000-0004-0000-0B00-000066000000}"/>
    <hyperlink ref="C110" r:id="rId104" display="http://vericast.bmat.me/artist/f23e0fc1-9257-4b7b-8e83-b7d2546e9a95?date_interval=20141101-20141130&amp;catalog_id=4" xr:uid="{00000000-0004-0000-0B00-000067000000}"/>
    <hyperlink ref="C111" r:id="rId105" display="http://vericast.bmat.me/artist/5aea7fbb-0ed7-487e-881f-3547beca8533?date_interval=20141101-20141130&amp;catalog_id=4" xr:uid="{00000000-0004-0000-0B00-000068000000}"/>
    <hyperlink ref="C112" r:id="rId106" display="http://vericast.bmat.me/artist/af12c6f2-737a-43ae-9c49-fd3307bef4ef?date_interval=20141101-20141130&amp;catalog_id=4" xr:uid="{00000000-0004-0000-0B00-000069000000}"/>
    <hyperlink ref="C113" r:id="rId107" display="http://vericast.bmat.me/artist/68bcaf41-ed3c-4761-b5c1-8c7a61036f82?date_interval=20141101-20141130&amp;catalog_id=4" xr:uid="{00000000-0004-0000-0B00-00006A000000}"/>
    <hyperlink ref="C114" r:id="rId108" display="http://vericast.bmat.me/artist/3815af28-cfdf-4971-adc6-48b74fdbf828?date_interval=20141101-20141130&amp;catalog_id=4" xr:uid="{00000000-0004-0000-0B00-00006B000000}"/>
    <hyperlink ref="C115" r:id="rId109" display="http://vericast.bmat.me/artist/f3d060d7-d807-4896-be8b-25438db2c7c1?date_interval=20141101-20141130&amp;catalog_id=4" xr:uid="{00000000-0004-0000-0B00-00006C000000}"/>
    <hyperlink ref="C116" r:id="rId110" display="http://vericast.bmat.me/artist/4406db71-6915-41ce-928a-5b2d43efae66?date_interval=20141101-20141130&amp;catalog_id=4" xr:uid="{00000000-0004-0000-0B00-00006D000000}"/>
    <hyperlink ref="C117" r:id="rId111" display="http://vericast.bmat.me/artist/6b159200-bd1f-424a-a801-927782902d95?date_interval=20141101-20141130&amp;catalog_id=4" xr:uid="{00000000-0004-0000-0B00-00006E000000}"/>
    <hyperlink ref="C118" r:id="rId112" display="http://vericast.bmat.me/artist/797205dc-fc2c-49f7-b031-907da58780c6?date_interval=20141101-20141130&amp;catalog_id=4" xr:uid="{00000000-0004-0000-0B00-00006F000000}"/>
    <hyperlink ref="C119" r:id="rId113" display="http://vericast.bmat.me/artist/8459af98-cf0e-489e-9768-6e9c528e9323?date_interval=20141101-20141130&amp;catalog_id=4" xr:uid="{00000000-0004-0000-0B00-000070000000}"/>
    <hyperlink ref="C120" r:id="rId114" display="http://vericast.bmat.me/artist/78d9c866-1874-4d76-9490-01e4726c2659?date_interval=20141101-20141130&amp;catalog_id=4" xr:uid="{00000000-0004-0000-0B00-000071000000}"/>
    <hyperlink ref="C121" r:id="rId115" display="http://vericast.bmat.me/artist/97bb4c1a-6b93-4957-ab61-4f058482fc7e?date_interval=20141101-20141130&amp;catalog_id=4" xr:uid="{00000000-0004-0000-0B00-000072000000}"/>
    <hyperlink ref="C122" r:id="rId116" display="http://vericast.bmat.me/artist/96f41074-29ed-4c5b-ac6c-92a28d6d8165?date_interval=20141101-20141130&amp;catalog_id=4" xr:uid="{00000000-0004-0000-0B00-000073000000}"/>
    <hyperlink ref="C123" r:id="rId117" display="http://vericast.bmat.me/artist/3ae221e2-8339-41ad-902d-0eeb2deab5ea?date_interval=20141101-20141130&amp;catalog_id=4" xr:uid="{00000000-0004-0000-0B00-000074000000}"/>
    <hyperlink ref="C124" r:id="rId118" display="http://vericast.bmat.me/artist/8320cd0e-93d6-4282-8c65-0691aa4e352d?date_interval=20141101-20141130&amp;catalog_id=4" xr:uid="{00000000-0004-0000-0B00-000075000000}"/>
    <hyperlink ref="C125" r:id="rId119" display="http://vericast.bmat.me/artist/d684a74d-1f68-46c6-85be-0247b66b1983?date_interval=20141101-20141130&amp;catalog_id=4" xr:uid="{00000000-0004-0000-0B00-000076000000}"/>
    <hyperlink ref="C126" r:id="rId120" display="http://vericast.bmat.me/artist/1f5369c2-36db-4a7d-9014-a1aae1fad8ec?date_interval=20141101-20141130&amp;catalog_id=4" xr:uid="{00000000-0004-0000-0B00-000077000000}"/>
    <hyperlink ref="C127" r:id="rId121" display="http://vericast.bmat.me/artist/2b1b3e69-9d21-4750-bf72-0f86271d57bd?date_interval=20141101-20141130&amp;catalog_id=4" xr:uid="{00000000-0004-0000-0B00-000078000000}"/>
    <hyperlink ref="C128" r:id="rId122" display="http://vericast.bmat.me/artist/8466367b-81b2-41f8-9fbb-fc741415a202?date_interval=20141101-20141130&amp;catalog_id=4" xr:uid="{00000000-0004-0000-0B00-000079000000}"/>
    <hyperlink ref="C129" r:id="rId123" display="http://vericast.bmat.me/artist/549ecc76-66c6-4ae5-bbe2-4a7ec5959ca9?date_interval=20141101-20141130&amp;catalog_id=4" xr:uid="{00000000-0004-0000-0B00-00007A000000}"/>
    <hyperlink ref="C130" r:id="rId124" display="http://vericast.bmat.me/artist/abd8a941-33b5-4925-a29d-faedee23dda7?date_interval=20141101-20141130&amp;catalog_id=4" xr:uid="{00000000-0004-0000-0B00-00007B000000}"/>
    <hyperlink ref="C131" r:id="rId125" display="http://vericast.bmat.me/artist/1eb0c60b-5f2c-42ab-9eaa-61f46db9ca18?date_interval=20141101-20141130&amp;catalog_id=4" xr:uid="{00000000-0004-0000-0B00-00007C000000}"/>
    <hyperlink ref="C132" r:id="rId126" display="http://vericast.bmat.me/artist/1d7f5129-f7af-4f2d-8680-ec1c28f1cb9d?date_interval=20141101-20141130&amp;catalog_id=4" xr:uid="{00000000-0004-0000-0B00-00007D000000}"/>
    <hyperlink ref="C133" r:id="rId127" display="http://vericast.bmat.me/artist/643fb61e-e6a7-4033-b0f8-0195b0f402a2?date_interval=20141101-20141130&amp;catalog_id=4" xr:uid="{00000000-0004-0000-0B00-00007E000000}"/>
    <hyperlink ref="C134" r:id="rId128" display="http://vericast.bmat.me/artist/2e4dde75-da45-47bf-a748-0a4bbb4bff32?date_interval=20141101-20141130&amp;catalog_id=4" xr:uid="{00000000-0004-0000-0B00-00007F000000}"/>
    <hyperlink ref="C135" r:id="rId129" display="http://vericast.bmat.me/artist/c6402e55-17c9-4667-97d2-965812997783?date_interval=20141101-20141130&amp;catalog_id=4" xr:uid="{00000000-0004-0000-0B00-000080000000}"/>
    <hyperlink ref="C136" r:id="rId130" display="http://vericast.bmat.me/artist/cfc8650a-c3a3-4c5d-8a80-b501de67dc2e?date_interval=20141101-20141130&amp;catalog_id=4" xr:uid="{00000000-0004-0000-0B00-000081000000}"/>
    <hyperlink ref="C137" r:id="rId131" display="http://vericast.bmat.me/artist/fe2ede3e-4bcf-4e0b-8fab-510749638555?date_interval=20141101-20141130&amp;catalog_id=4" xr:uid="{00000000-0004-0000-0B00-000082000000}"/>
    <hyperlink ref="C138" r:id="rId132" display="http://vericast.bmat.me/artist/37849e35-88d1-4770-ab1a-28f5bcb7a37e?date_interval=20141101-20141130&amp;catalog_id=4" xr:uid="{00000000-0004-0000-0B00-000083000000}"/>
    <hyperlink ref="C139" r:id="rId133" display="http://vericast.bmat.me/artist/05a91b3d-5d3f-476b-a9d6-885c6a3c0dbd?date_interval=20141101-20141130&amp;catalog_id=4" xr:uid="{00000000-0004-0000-0B00-000084000000}"/>
    <hyperlink ref="C140" r:id="rId134" display="http://vericast.bmat.me/artist/e858e92e-408c-47af-a31e-31a8eaed0ffc?date_interval=20141101-20141130&amp;catalog_id=4" xr:uid="{00000000-0004-0000-0B00-000085000000}"/>
    <hyperlink ref="C141" r:id="rId135" display="http://vericast.bmat.me/artist/4e314052-0b2a-477b-9d54-d12d14bc24bf?date_interval=20141101-20141130&amp;catalog_id=4" xr:uid="{00000000-0004-0000-0B00-000086000000}"/>
    <hyperlink ref="C142" r:id="rId136" display="http://vericast.bmat.me/artist/104737db-6622-432a-87e6-c5a42c55bb91?date_interval=20141101-20141130&amp;catalog_id=4" xr:uid="{00000000-0004-0000-0B00-000087000000}"/>
    <hyperlink ref="C143" r:id="rId137" display="http://vericast.bmat.me/artist/9417f142-8c52-4b89-895b-673db00b4b81?date_interval=20141101-20141130&amp;catalog_id=4" xr:uid="{00000000-0004-0000-0B00-000088000000}"/>
    <hyperlink ref="C144" r:id="rId138" display="http://vericast.bmat.me/artist/161b915f-46cd-4785-93c3-6afe7eed4a2a?date_interval=20141101-20141130&amp;catalog_id=4" xr:uid="{00000000-0004-0000-0B00-000089000000}"/>
    <hyperlink ref="C145" r:id="rId139" display="http://vericast.bmat.me/artist/0ddc4e16-03a1-44f9-a3dc-63e87fd1a981?date_interval=20141101-20141130&amp;catalog_id=4" xr:uid="{00000000-0004-0000-0B00-00008A000000}"/>
    <hyperlink ref="C146" r:id="rId140" display="http://vericast.bmat.me/artist/ec26adbc-c8b5-4fc8-881e-ce7a86d66750?date_interval=20141101-20141130&amp;catalog_id=4" xr:uid="{00000000-0004-0000-0B00-00008B000000}"/>
    <hyperlink ref="C147" r:id="rId141" display="http://vericast.bmat.me/artist/9f96cc32-b568-4842-bbe8-205e81412160?date_interval=20141101-20141130&amp;catalog_id=4" xr:uid="{00000000-0004-0000-0B00-00008C000000}"/>
    <hyperlink ref="C148" r:id="rId142" display="http://vericast.bmat.me/artist/b20f217d-4c5b-41c2-9899-4ac53de9f853?date_interval=20141101-20141130&amp;catalog_id=4" xr:uid="{00000000-0004-0000-0B00-00008D000000}"/>
    <hyperlink ref="C149" r:id="rId143" display="http://vericast.bmat.me/artist/6b540125-1a46-48be-9ccc-45e57691929f?date_interval=20141101-20141130&amp;catalog_id=4" xr:uid="{00000000-0004-0000-0B00-00008E000000}"/>
    <hyperlink ref="C150" r:id="rId144" display="http://vericast.bmat.me/artist/ec7b6453-7126-4c57-b17a-cc178afd55b9?date_interval=20141101-20141130&amp;catalog_id=4" xr:uid="{00000000-0004-0000-0B00-00008F000000}"/>
    <hyperlink ref="C151" r:id="rId145" display="http://vericast.bmat.me/artist/83d4e0cd-a85e-4a03-b4f3-f93b2228c9d6?date_interval=20141101-20141130&amp;catalog_id=4" xr:uid="{00000000-0004-0000-0B00-000090000000}"/>
    <hyperlink ref="C152" r:id="rId146" display="http://vericast.bmat.me/artist/b7aaa8bf-79fe-402d-9586-c5abcef4d3c5?date_interval=20141101-20141130&amp;catalog_id=4" xr:uid="{00000000-0004-0000-0B00-000091000000}"/>
    <hyperlink ref="C153" r:id="rId147" display="http://vericast.bmat.me/artist/874eb1a3-7f70-41d7-ac79-d0275aee1451?date_interval=20141101-20141130&amp;catalog_id=4" xr:uid="{00000000-0004-0000-0B00-000092000000}"/>
    <hyperlink ref="C154" r:id="rId148" display="http://vericast.bmat.me/artist/92985e00-38da-4982-94a6-8d688eb6f730?date_interval=20141101-20141130&amp;catalog_id=4" xr:uid="{00000000-0004-0000-0B00-000093000000}"/>
    <hyperlink ref="C155" r:id="rId149" display="http://vericast.bmat.me/artist/6fbcfba9-69d2-49a4-9006-863fa5274532?date_interval=20141101-20141130&amp;catalog_id=4" xr:uid="{00000000-0004-0000-0B00-000094000000}"/>
    <hyperlink ref="C156" r:id="rId150" display="http://vericast.bmat.me/artist/ff6425e3-0d70-4979-91d2-078b75502038?date_interval=20141101-20141130&amp;catalog_id=4" xr:uid="{00000000-0004-0000-0B00-000095000000}"/>
    <hyperlink ref="C157" r:id="rId151" display="http://vericast.bmat.me/artist/5eaa74cc-427d-4c4c-9164-22d1744303ea?date_interval=20141101-20141130&amp;catalog_id=4" xr:uid="{00000000-0004-0000-0B00-000096000000}"/>
    <hyperlink ref="C158" r:id="rId152" display="http://vericast.bmat.me/artist/57659216-2ec8-41ab-b10e-8d7d8eedcd8e?date_interval=20141101-20141130&amp;catalog_id=4" xr:uid="{00000000-0004-0000-0B00-000097000000}"/>
    <hyperlink ref="C159" r:id="rId153" display="http://vericast.bmat.me/artist/2631a13f-ef5f-4b39-a2e8-c6b15265500e?date_interval=20141101-20141130&amp;catalog_id=4" xr:uid="{00000000-0004-0000-0B00-000098000000}"/>
    <hyperlink ref="C160" r:id="rId154" display="http://vericast.bmat.me/artist/58fd8f75-2b22-4868-afe2-747c3f80f1b5?date_interval=20141101-20141130&amp;catalog_id=4" xr:uid="{00000000-0004-0000-0B00-000099000000}"/>
    <hyperlink ref="C161" r:id="rId155" display="http://vericast.bmat.me/artist/7f5a8973-237a-4bd7-8355-5f2c41ed14f8?date_interval=20141101-20141130&amp;catalog_id=4" xr:uid="{00000000-0004-0000-0B00-00009A000000}"/>
    <hyperlink ref="C162" r:id="rId156" display="http://vericast.bmat.me/artist/febf6cdd-f25f-458a-ada7-94e042f8a7ef?date_interval=20141101-20141130&amp;catalog_id=4" xr:uid="{00000000-0004-0000-0B00-00009B000000}"/>
    <hyperlink ref="C163" r:id="rId157" display="http://vericast.bmat.me/artist/ee9c694e-59e1-465c-8692-e5669ff59db1?date_interval=20141101-20141130&amp;catalog_id=4" xr:uid="{00000000-0004-0000-0B00-00009C000000}"/>
    <hyperlink ref="C164" r:id="rId158" display="http://vericast.bmat.me/artist/cb18f0e8-24e2-4392-92a0-cd12fd291c33?date_interval=20141101-20141130&amp;catalog_id=4" xr:uid="{00000000-0004-0000-0B00-00009D000000}"/>
    <hyperlink ref="C165" r:id="rId159" display="http://vericast.bmat.me/artist/e8ea63d0-a05a-4cfb-ba33-825993b60225?date_interval=20141101-20141130&amp;catalog_id=4" xr:uid="{00000000-0004-0000-0B00-00009E000000}"/>
    <hyperlink ref="C166" r:id="rId160" display="http://vericast.bmat.me/artist/5d99302a-e39f-4e6e-9c72-7835b86f4c06?date_interval=20141101-20141130&amp;catalog_id=4" xr:uid="{00000000-0004-0000-0B00-00009F000000}"/>
    <hyperlink ref="C167" r:id="rId161" display="http://vericast.bmat.me/artist/6c12f9bd-4921-45a8-b1c9-b3043d6bd233?date_interval=20141101-20141130&amp;catalog_id=4" xr:uid="{00000000-0004-0000-0B00-0000A0000000}"/>
    <hyperlink ref="C168" r:id="rId162" display="http://vericast.bmat.me/artist/ea6ecd78-7da8-4168-8564-d00bd90e5619?date_interval=20141101-20141130&amp;catalog_id=4" xr:uid="{00000000-0004-0000-0B00-0000A1000000}"/>
    <hyperlink ref="C169" r:id="rId163" display="http://vericast.bmat.me/artist/0d052241-faf8-4939-9caa-eb0a667cf0de?date_interval=20141101-20141130&amp;catalog_id=4" xr:uid="{00000000-0004-0000-0B00-0000A2000000}"/>
    <hyperlink ref="C170" r:id="rId164" display="http://vericast.bmat.me/artist/db5d3a28-f287-4f62-ae2f-91d0d5c15f03?date_interval=20141101-20141130&amp;catalog_id=4" xr:uid="{00000000-0004-0000-0B00-0000A3000000}"/>
    <hyperlink ref="C171" r:id="rId165" display="http://vericast.bmat.me/artist/15f101a5-05e2-4ebd-87dd-c2c40db04a8c?date_interval=20141101-20141130&amp;catalog_id=4" xr:uid="{00000000-0004-0000-0B00-0000A4000000}"/>
    <hyperlink ref="C172" r:id="rId166" display="http://vericast.bmat.me/artist/d67603fa-3512-46c8-9762-5f10fe63c484?date_interval=20141101-20141130&amp;catalog_id=4" xr:uid="{00000000-0004-0000-0B00-0000A5000000}"/>
    <hyperlink ref="C173" r:id="rId167" display="http://vericast.bmat.me/artist/27deb49d-306f-4d88-93b7-61f89ac0390f?date_interval=20141101-20141130&amp;catalog_id=4" xr:uid="{00000000-0004-0000-0B00-0000A6000000}"/>
    <hyperlink ref="C174" r:id="rId168" display="http://vericast.bmat.me/artist/daab97f5-3ced-4963-b4e3-1d5ef0453992?date_interval=20141101-20141130&amp;catalog_id=4" xr:uid="{00000000-0004-0000-0B00-0000A7000000}"/>
    <hyperlink ref="C175" r:id="rId169" display="http://vericast.bmat.me/artist/d2955b59-c481-4ea1-bb13-40a942b8558b?date_interval=20141101-20141130&amp;catalog_id=4" xr:uid="{00000000-0004-0000-0B00-0000A8000000}"/>
    <hyperlink ref="C176" r:id="rId170" display="http://vericast.bmat.me/artist/16b53608-3e58-49c7-b02a-3a6725eefb17?date_interval=20141101-20141130&amp;catalog_id=4" xr:uid="{00000000-0004-0000-0B00-0000A9000000}"/>
    <hyperlink ref="C177" r:id="rId171" display="http://vericast.bmat.me/artist/1a893fb4-685e-410f-a6d6-5052b89c69c6?date_interval=20141101-20141130&amp;catalog_id=4" xr:uid="{00000000-0004-0000-0B00-0000AA000000}"/>
    <hyperlink ref="C178" r:id="rId172" display="http://vericast.bmat.me/artist/59189eac-9cc2-47ca-9cf9-8ce2682069d3?date_interval=20141101-20141130&amp;catalog_id=4" xr:uid="{00000000-0004-0000-0B00-0000AB000000}"/>
    <hyperlink ref="C179" r:id="rId173" display="http://vericast.bmat.me/artist/9e0a2fd8-e412-4a00-83d5-89ed4b8a553c?date_interval=20141101-20141130&amp;catalog_id=4" xr:uid="{00000000-0004-0000-0B00-0000AC000000}"/>
    <hyperlink ref="C180" r:id="rId174" display="http://vericast.bmat.me/artist/180bfbaa-09ca-417e-a02d-d9083f6d72a7?date_interval=20141101-20141130&amp;catalog_id=4" xr:uid="{00000000-0004-0000-0B00-0000AD000000}"/>
    <hyperlink ref="C181" r:id="rId175" display="http://vericast.bmat.me/artist/a93d117c-e8fb-41c9-a358-4db9c87bc66d?date_interval=20141101-20141130&amp;catalog_id=4" xr:uid="{00000000-0004-0000-0B00-0000AE000000}"/>
    <hyperlink ref="C182" r:id="rId176" display="http://vericast.bmat.me/artist/1371a37a-bbf0-4862-93fd-a58dbf9a062d?date_interval=20141101-20141130&amp;catalog_id=4" xr:uid="{00000000-0004-0000-0B00-0000AF000000}"/>
    <hyperlink ref="C183" r:id="rId177" display="http://vericast.bmat.me/artist/69b29703-19f7-4950-af84-b6675a798660?date_interval=20141101-20141130&amp;catalog_id=4" xr:uid="{00000000-0004-0000-0B00-0000B0000000}"/>
    <hyperlink ref="C184" r:id="rId178" display="http://vericast.bmat.me/artist/76bf52a2-3264-446d-b331-3f326a233cbd?date_interval=20141101-20141130&amp;catalog_id=4" xr:uid="{00000000-0004-0000-0B00-0000B1000000}"/>
    <hyperlink ref="C185" r:id="rId179" display="http://vericast.bmat.me/artist/12876127-41c4-421b-90ed-a880beecdca4?date_interval=20141101-20141130&amp;catalog_id=4" xr:uid="{00000000-0004-0000-0B00-0000B2000000}"/>
    <hyperlink ref="C186" r:id="rId180" display="http://vericast.bmat.me/artist/83ac9427-1818-499e-9c9e-74c4c8c48dbf?date_interval=20141101-20141130&amp;catalog_id=4" xr:uid="{00000000-0004-0000-0B00-0000B3000000}"/>
    <hyperlink ref="C187" r:id="rId181" display="http://vericast.bmat.me/artist/3a09d388-7b76-4900-b2ef-d51ac4b5b3ea?date_interval=20141101-20141130&amp;catalog_id=4" xr:uid="{00000000-0004-0000-0B00-0000B4000000}"/>
    <hyperlink ref="C188" r:id="rId182" display="http://vericast.bmat.me/artist/66fcd0b8-0a5e-471d-b86c-7f9f82753936?date_interval=20141101-20141130&amp;catalog_id=4" xr:uid="{00000000-0004-0000-0B00-0000B5000000}"/>
    <hyperlink ref="C189" r:id="rId183" display="http://vericast.bmat.me/artist/9c24e364-5795-47f0-9b39-8197dc3f051c?date_interval=20141101-20141130&amp;catalog_id=4" xr:uid="{00000000-0004-0000-0B00-0000B6000000}"/>
    <hyperlink ref="C190" r:id="rId184" display="http://vericast.bmat.me/artist/52447c50-0d38-4fac-9041-45218037b622?date_interval=20141101-20141130&amp;catalog_id=4" xr:uid="{00000000-0004-0000-0B00-0000B7000000}"/>
    <hyperlink ref="C191" r:id="rId185" display="http://vericast.bmat.me/artist/662497a1-83c3-43c8-bc84-c10b7e2ff52b?date_interval=20141101-20141130&amp;catalog_id=4" xr:uid="{00000000-0004-0000-0B00-0000B8000000}"/>
    <hyperlink ref="C192" r:id="rId186" display="http://vericast.bmat.me/artist/20b1b85f-c4dd-4435-b983-9ef9515d8b58?date_interval=20141101-20141130&amp;catalog_id=4" xr:uid="{00000000-0004-0000-0B00-0000B9000000}"/>
    <hyperlink ref="C193" r:id="rId187" display="http://vericast.bmat.me/artist/7cf55110-c997-4142-ad58-e7464a840823?date_interval=20141101-20141130&amp;catalog_id=4" xr:uid="{00000000-0004-0000-0B00-0000BA000000}"/>
    <hyperlink ref="C194" r:id="rId188" display="http://vericast.bmat.me/artist/4c2e01a3-ddf0-46ea-84c3-69711aa06a3c?date_interval=20141101-20141130&amp;catalog_id=4" xr:uid="{00000000-0004-0000-0B00-0000BB000000}"/>
    <hyperlink ref="C195" r:id="rId189" display="http://vericast.bmat.me/artist/128b61bf-7111-470e-b4e9-8e6b7c89d879?date_interval=20141101-20141130&amp;catalog_id=4" xr:uid="{00000000-0004-0000-0B00-0000BC000000}"/>
    <hyperlink ref="C196" r:id="rId190" display="http://vericast.bmat.me/artist/5f7a4c3c-ef90-4058-95c0-11f6f66535c9?date_interval=20141101-20141130&amp;catalog_id=4" xr:uid="{00000000-0004-0000-0B00-0000BD000000}"/>
    <hyperlink ref="C197" r:id="rId191" display="http://vericast.bmat.me/artist/f508e5fc-b70d-4cf7-8c99-aa43f7d9bfa7?date_interval=20141101-20141130&amp;catalog_id=4" xr:uid="{00000000-0004-0000-0B00-0000BE000000}"/>
    <hyperlink ref="C198" r:id="rId192" display="http://vericast.bmat.me/artist/5bf455a7-642d-4e7a-90ff-b186a3c8905e?date_interval=20141101-20141130&amp;catalog_id=4" xr:uid="{00000000-0004-0000-0B00-0000BF000000}"/>
    <hyperlink ref="C199" r:id="rId193" display="http://vericast.bmat.me/artist/90721302-8995-4653-adf4-52ba884a787a?date_interval=20141101-20141130&amp;catalog_id=4" xr:uid="{00000000-0004-0000-0B00-0000C0000000}"/>
    <hyperlink ref="C200" r:id="rId194" display="http://vericast.bmat.me/artist/90721302-8995-4653-adf4-52ba884a787a?date_interval=20141101-20141130&amp;catalog_id=4" xr:uid="{00000000-0004-0000-0B00-0000C1000000}"/>
    <hyperlink ref="C201" r:id="rId195" display="http://vericast.bmat.me/artist/08a0478d-89dd-4be8-863a-dbb71ff051d4?date_interval=20141101-20141130&amp;catalog_id=4" xr:uid="{00000000-0004-0000-0B00-0000C2000000}"/>
    <hyperlink ref="C202" r:id="rId196" display="http://vericast.bmat.me/artist/5be51ea6-b235-4b11-88b2-22a1fccdec2b?date_interval=20141101-20141130&amp;catalog_id=4" xr:uid="{00000000-0004-0000-0B00-0000C3000000}"/>
    <hyperlink ref="C203" r:id="rId197" display="http://vericast.bmat.me/artist/98857248-960e-44c8-b5a3-5a225e17ac7c?date_interval=20141101-20141130&amp;catalog_id=4" xr:uid="{00000000-0004-0000-0B00-0000C4000000}"/>
    <hyperlink ref="C204" r:id="rId198" display="http://vericast.bmat.me/artist/930a71cd-4575-4dce-aab9-3e551ab02cb3?date_interval=20141101-20141130&amp;catalog_id=4" xr:uid="{00000000-0004-0000-0B00-0000C5000000}"/>
    <hyperlink ref="C205" r:id="rId199" display="http://vericast.bmat.me/artist/3a8df6ff-ec63-4b3e-8892-9f91feb94242?date_interval=20141101-20141130&amp;catalog_id=4" xr:uid="{00000000-0004-0000-0B00-0000C6000000}"/>
    <hyperlink ref="C206" r:id="rId200" display="http://vericast.bmat.me/artist/7e6734a1-74fb-4bf7-a031-508a0ab9c344?date_interval=20141101-20141130&amp;catalog_id=4" xr:uid="{00000000-0004-0000-0B00-0000C7000000}"/>
    <hyperlink ref="C207" r:id="rId201" display="http://vericast.bmat.me/artist/3a6b4f3b-1fdc-43d6-8906-a4bc5bbcaf79?date_interval=20141101-20141130&amp;catalog_id=4" xr:uid="{00000000-0004-0000-0B00-0000C8000000}"/>
    <hyperlink ref="C208" r:id="rId202" display="http://vericast.bmat.me/artist/668995af-77f0-41d5-b86b-1262446c5280?date_interval=20141101-20141130&amp;catalog_id=4" xr:uid="{00000000-0004-0000-0B00-0000C9000000}"/>
    <hyperlink ref="C209" r:id="rId203" display="http://vericast.bmat.me/artist/e75bfb8c-c122-4cb3-8893-219b3862dc6e?date_interval=20141101-20141130&amp;catalog_id=4" xr:uid="{00000000-0004-0000-0B00-0000CA000000}"/>
    <hyperlink ref="C210" r:id="rId204" display="http://vericast.bmat.me/artist/99becb39-4ebc-440a-98b2-4eba49652ec2?date_interval=20141101-20141130&amp;catalog_id=4" xr:uid="{00000000-0004-0000-0B00-0000CB000000}"/>
    <hyperlink ref="C211" r:id="rId205" display="http://vericast.bmat.me/artist/76d28115-e963-4be2-97e6-86452dc612d2?date_interval=20141101-20141130&amp;catalog_id=4" xr:uid="{00000000-0004-0000-0B00-0000CC000000}"/>
    <hyperlink ref="C212" r:id="rId206" display="http://vericast.bmat.me/artist/011ec231-fea0-4c54-87e1-4a8731d9d66e?date_interval=20141101-20141130&amp;catalog_id=4" xr:uid="{00000000-0004-0000-0B00-0000CD000000}"/>
    <hyperlink ref="C213" r:id="rId207" display="http://vericast.bmat.me/artist/b1ff097c-f602-4af3-b7b3-5de0b858538d?date_interval=20141101-20141130&amp;catalog_id=4" xr:uid="{00000000-0004-0000-0B00-0000CE000000}"/>
    <hyperlink ref="C214" r:id="rId208" display="http://vericast.bmat.me/artist/c3148c9b-14e7-4be2-8f5f-530658156820?date_interval=20141101-20141130&amp;catalog_id=4" xr:uid="{00000000-0004-0000-0B00-0000CF000000}"/>
    <hyperlink ref="C215" r:id="rId209" display="http://vericast.bmat.me/artist/5fbd9e29-668c-47b2-8760-fa528e5d4ca8?date_interval=20141101-20141130&amp;catalog_id=4" xr:uid="{00000000-0004-0000-0B00-0000D0000000}"/>
    <hyperlink ref="C216" r:id="rId210" display="http://vericast.bmat.me/artist/96018dcb-4561-48e8-92bd-d6c2eb0971f6?date_interval=20141101-20141130&amp;catalog_id=4" xr:uid="{00000000-0004-0000-0B00-0000D1000000}"/>
    <hyperlink ref="C217" r:id="rId211" display="http://vericast.bmat.me/artist/0bde18ef-69e1-4d38-b6d1-eb4dcc187003?date_interval=20141101-20141130&amp;catalog_id=4" xr:uid="{00000000-0004-0000-0B00-0000D2000000}"/>
    <hyperlink ref="C218" r:id="rId212" display="http://vericast.bmat.me/artist/c93a43bd-d490-47a2-811b-8882b4d94eb1?date_interval=20141101-20141130&amp;catalog_id=4" xr:uid="{00000000-0004-0000-0B00-0000D3000000}"/>
    <hyperlink ref="C219" r:id="rId213" display="http://vericast.bmat.me/artist/25ff4aaa-9d8b-43f0-88a0-ecc567b41eca?date_interval=20141101-20141130&amp;catalog_id=4" xr:uid="{00000000-0004-0000-0B00-0000D4000000}"/>
    <hyperlink ref="C220" r:id="rId214" display="http://vericast.bmat.me/artist/96f59f96-cd13-4714-9f02-c6b4db8933ef?date_interval=20141101-20141130&amp;catalog_id=4" xr:uid="{00000000-0004-0000-0B00-0000D5000000}"/>
    <hyperlink ref="C221" r:id="rId215" display="http://vericast.bmat.me/artist/3b1bc024-c1c2-4f0d-9aee-29ab312f7a3b?date_interval=20141101-20141130&amp;catalog_id=4" xr:uid="{00000000-0004-0000-0B00-0000D6000000}"/>
    <hyperlink ref="C222" r:id="rId216" display="http://vericast.bmat.me/artist/a6d3e231-aa64-473e-9acc-5fc1a50582c9?date_interval=20141101-20141130&amp;catalog_id=4" xr:uid="{00000000-0004-0000-0B00-0000D7000000}"/>
    <hyperlink ref="C223" r:id="rId217" display="http://vericast.bmat.me/artist/9db9f098-3726-40ab-97e8-2acecc3af9c5?date_interval=20141101-20141130&amp;catalog_id=4" xr:uid="{00000000-0004-0000-0B00-0000D8000000}"/>
    <hyperlink ref="C224" r:id="rId218" display="http://vericast.bmat.me/artist/93028028-cc76-433e-abe6-6d3ccc5949c3?date_interval=20141101-20141130&amp;catalog_id=4" xr:uid="{00000000-0004-0000-0B00-0000D9000000}"/>
    <hyperlink ref="C225" r:id="rId219" display="http://vericast.bmat.me/artist/8c58a57f-73e4-43f2-85be-3a555dc35267?date_interval=20141101-20141130&amp;catalog_id=4" xr:uid="{00000000-0004-0000-0B00-0000DA000000}"/>
    <hyperlink ref="C226" r:id="rId220" display="http://vericast.bmat.me/artist/7acede05-f13a-4eb3-b73c-5cf821941ef8?date_interval=20141101-20141130&amp;catalog_id=4" xr:uid="{00000000-0004-0000-0B00-0000DB000000}"/>
    <hyperlink ref="C227" r:id="rId221" display="http://vericast.bmat.me/artist/23b964fb-6ef9-4ce0-8821-fbe856bac87c?date_interval=20141101-20141130&amp;catalog_id=4" xr:uid="{00000000-0004-0000-0B00-0000DC000000}"/>
    <hyperlink ref="C228" r:id="rId222" display="http://vericast.bmat.me/artist/adcad5ce-8ee9-43c8-b3ed-927c43168981?date_interval=20141101-20141130&amp;catalog_id=4" xr:uid="{00000000-0004-0000-0B00-0000DD000000}"/>
    <hyperlink ref="C229" r:id="rId223" display="http://vericast.bmat.me/artist/dc574b77-b554-4dc3-aa5b-20d62f5e6c0e?date_interval=20141101-20141130&amp;catalog_id=4" xr:uid="{00000000-0004-0000-0B00-0000DE000000}"/>
    <hyperlink ref="C230" r:id="rId224" display="http://vericast.bmat.me/artist/c3aea99c-7962-4f19-b5c2-1f693f5cbf58?date_interval=20141101-20141130&amp;catalog_id=4" xr:uid="{00000000-0004-0000-0B00-0000DF000000}"/>
    <hyperlink ref="C231" r:id="rId225" display="http://vericast.bmat.me/artist/fd9a54f4-e352-495d-b174-d0f903f5e8a3?date_interval=20141101-20141130&amp;catalog_id=4" xr:uid="{00000000-0004-0000-0B00-0000E0000000}"/>
    <hyperlink ref="C232" r:id="rId226" display="http://vericast.bmat.me/artist/c0077ecf-1fdf-46bc-88a2-4fd0a2705eb3?date_interval=20141101-20141130&amp;catalog_id=4" xr:uid="{00000000-0004-0000-0B00-0000E1000000}"/>
    <hyperlink ref="C233" r:id="rId227" display="http://vericast.bmat.me/artist/d0fbff74-1b3f-4636-99cd-d99ae3be8450?date_interval=20141101-20141130&amp;catalog_id=4" xr:uid="{00000000-0004-0000-0B00-0000E2000000}"/>
    <hyperlink ref="C234" r:id="rId228" display="http://vericast.bmat.me/artist/08acc88f-bf19-4114-9a41-202d509b54f1?date_interval=20141101-20141130&amp;catalog_id=4" xr:uid="{00000000-0004-0000-0B00-0000E3000000}"/>
    <hyperlink ref="C235" r:id="rId229" display="http://vericast.bmat.me/artist/b19b8bc9-4333-4b83-bcb5-2a0c2bd2d6dd?date_interval=20141101-20141130&amp;catalog_id=4" xr:uid="{00000000-0004-0000-0B00-0000E4000000}"/>
    <hyperlink ref="C236" r:id="rId230" display="http://vericast.bmat.me/artist/c4c00b2d-4959-4a6c-8ccf-f238fde2e09e?date_interval=20141101-20141130&amp;catalog_id=4" xr:uid="{00000000-0004-0000-0B00-0000E5000000}"/>
    <hyperlink ref="C237" r:id="rId231" display="http://vericast.bmat.me/artist/4287e0dc-c655-4af8-85ce-ded35bb04774?date_interval=20141101-20141130&amp;catalog_id=4" xr:uid="{00000000-0004-0000-0B00-0000E6000000}"/>
    <hyperlink ref="C238" r:id="rId232" display="http://vericast.bmat.me/artist/1cba129a-6523-4f54-a04f-2ef610c7c9a1?date_interval=20141101-20141130&amp;catalog_id=4" xr:uid="{00000000-0004-0000-0B00-0000E7000000}"/>
    <hyperlink ref="C239" r:id="rId233" display="http://vericast.bmat.me/artist/639f4ec9-0fa3-4cd1-bcdc-6d2100f6a9a0?date_interval=20141101-20141130&amp;catalog_id=4" xr:uid="{00000000-0004-0000-0B00-0000E8000000}"/>
    <hyperlink ref="C240" r:id="rId234" display="http://vericast.bmat.me/artist/6a7e0409-8224-429f-bedd-c773eaef5fda?date_interval=20141101-20141130&amp;catalog_id=4" xr:uid="{00000000-0004-0000-0B00-0000E9000000}"/>
    <hyperlink ref="C241" r:id="rId235" display="http://vericast.bmat.me/artist/d03193ed-2b8c-48eb-a38e-359325e0c4b4?date_interval=20141101-20141130&amp;catalog_id=4" xr:uid="{00000000-0004-0000-0B00-0000EA000000}"/>
    <hyperlink ref="C242" r:id="rId236" display="http://vericast.bmat.me/artist/5a985319-eb3f-468f-9e06-a8a7e24eb876?date_interval=20141101-20141130&amp;catalog_id=4" xr:uid="{00000000-0004-0000-0B00-0000EB000000}"/>
    <hyperlink ref="C243" r:id="rId237" display="http://vericast.bmat.me/artist/14a33b54-0495-41a1-a815-eb21a6d1de2e?date_interval=20141101-20141130&amp;catalog_id=4" xr:uid="{00000000-0004-0000-0B00-0000EC000000}"/>
    <hyperlink ref="C244" r:id="rId238" display="http://vericast.bmat.me/artist/29efd929-af65-405f-8f67-8a7ffe1ddb85?date_interval=20141101-20141130&amp;catalog_id=4" xr:uid="{00000000-0004-0000-0B00-0000ED000000}"/>
    <hyperlink ref="C245" r:id="rId239" display="http://vericast.bmat.me/artist/f1aaee9b-4677-4458-a165-04c77397e64b?date_interval=20141101-20141130&amp;catalog_id=4" xr:uid="{00000000-0004-0000-0B00-0000EE000000}"/>
    <hyperlink ref="C246" r:id="rId240" display="http://vericast.bmat.me/artist/c18e969e-c4fc-4366-a548-ef7df8b60e6a?date_interval=20141101-20141130&amp;catalog_id=4" xr:uid="{00000000-0004-0000-0B00-0000EF000000}"/>
    <hyperlink ref="C247" r:id="rId241" display="http://vericast.bmat.me/artist/0f297347-83e7-4999-aace-711190805925?date_interval=20141101-20141130&amp;catalog_id=4" xr:uid="{00000000-0004-0000-0B00-0000F0000000}"/>
    <hyperlink ref="C248" r:id="rId242" display="http://vericast.bmat.me/artist/a5b10d05-a5b5-42b8-8768-0e3967e213a1?date_interval=20141101-20141130&amp;catalog_id=4" xr:uid="{00000000-0004-0000-0B00-0000F1000000}"/>
    <hyperlink ref="C249" r:id="rId243" display="http://vericast.bmat.me/artist/51b75850-fcd2-4635-bb01-eea0c6088826?date_interval=20141101-20141130&amp;catalog_id=4" xr:uid="{00000000-0004-0000-0B00-0000F2000000}"/>
    <hyperlink ref="C250" r:id="rId244" display="http://vericast.bmat.me/artist/59231c37-c840-420c-9878-80cd10a956a3?date_interval=20141101-20141130&amp;catalog_id=4" xr:uid="{00000000-0004-0000-0B00-0000F3000000}"/>
    <hyperlink ref="C251" r:id="rId245" display="http://vericast.bmat.me/artist/ba4e59bc-1990-4f34-a7ed-00a4b7a20a58?date_interval=20141101-20141130&amp;catalog_id=4" xr:uid="{00000000-0004-0000-0B00-0000F4000000}"/>
    <hyperlink ref="C252" r:id="rId246" display="http://vericast.bmat.me/artist/df6f9390-27a2-4d1c-bccf-8b90ee142ff2?date_interval=20141101-20141130&amp;catalog_id=4" xr:uid="{00000000-0004-0000-0B00-0000F5000000}"/>
    <hyperlink ref="C253" r:id="rId247" display="http://vericast.bmat.me/artist/32ada983-3e12-4b3e-8f25-762dbcb852c9?date_interval=20141101-20141130&amp;catalog_id=4" xr:uid="{00000000-0004-0000-0B00-0000F6000000}"/>
    <hyperlink ref="C254" r:id="rId248" display="http://vericast.bmat.me/artist/dccf2be3-41ca-448f-b346-aee6fa8ebe1b?date_interval=20141101-20141130&amp;catalog_id=4" xr:uid="{00000000-0004-0000-0B00-0000F7000000}"/>
    <hyperlink ref="C255" r:id="rId249" display="http://vericast.bmat.me/artist/f35c75a8-4176-4663-a450-c2cbb58aaf02?date_interval=20141101-20141130&amp;catalog_id=4" xr:uid="{00000000-0004-0000-0B00-0000F8000000}"/>
    <hyperlink ref="C256" r:id="rId250" display="http://vericast.bmat.me/artist/29a197f3-d500-4fbc-b905-e6ca4c6a34dd?date_interval=20141101-20141130&amp;catalog_id=4" xr:uid="{00000000-0004-0000-0B00-0000F9000000}"/>
    <hyperlink ref="C257" r:id="rId251" display="http://vericast.bmat.me/artist/a22db8c4-1e1b-4d2e-a5b2-6d6bc4dec466?date_interval=20141101-20141130&amp;catalog_id=4" xr:uid="{00000000-0004-0000-0B00-0000FA000000}"/>
    <hyperlink ref="C258" r:id="rId252" display="http://vericast.bmat.me/artist/dc2651c7-d2cf-4049-bf1b-5f73e41a7b26?date_interval=20141101-20141130&amp;catalog_id=4" xr:uid="{00000000-0004-0000-0B00-0000FB000000}"/>
    <hyperlink ref="C259" r:id="rId253" display="http://vericast.bmat.me/artist/f8f6fe38-3fbc-4b02-80a0-687a314f6452?date_interval=20141101-20141130&amp;catalog_id=4" xr:uid="{00000000-0004-0000-0B00-0000FC000000}"/>
    <hyperlink ref="C260" r:id="rId254" display="http://vericast.bmat.me/artist/063884c2-7cf0-4d70-9b0a-5e5e1de0ca18?date_interval=20141101-20141130&amp;catalog_id=4" xr:uid="{00000000-0004-0000-0B00-0000FD000000}"/>
    <hyperlink ref="C261" r:id="rId255" display="http://vericast.bmat.me/artist/89ec458e-2f44-4dce-b9a5-fc8579aecde4?date_interval=20141101-20141130&amp;catalog_id=4" xr:uid="{00000000-0004-0000-0B00-0000FE000000}"/>
    <hyperlink ref="C262" r:id="rId256" display="http://vericast.bmat.me/artist/d776db54-4740-4833-b879-878d3ce1d020?date_interval=20141101-20141130&amp;catalog_id=4" xr:uid="{00000000-0004-0000-0B00-0000FF000000}"/>
    <hyperlink ref="C263" r:id="rId257" display="http://vericast.bmat.me/artist/09b91c45-daf2-4c12-af56-02ca81f49d93?date_interval=20141101-20141130&amp;catalog_id=4" xr:uid="{00000000-0004-0000-0B00-000000010000}"/>
    <hyperlink ref="C264" r:id="rId258" display="http://vericast.bmat.me/artist/478bcdc7-62cf-4c82-9652-eff893213b36?date_interval=20141101-20141130&amp;catalog_id=4" xr:uid="{00000000-0004-0000-0B00-000001010000}"/>
    <hyperlink ref="C265" r:id="rId259" display="http://vericast.bmat.me/artist/e0a3c0d2-6cd1-4226-bb8a-d206dc540856?date_interval=20141101-20141130&amp;catalog_id=4" xr:uid="{00000000-0004-0000-0B00-000002010000}"/>
    <hyperlink ref="C266" r:id="rId260" display="http://vericast.bmat.me/artist/6025d7c5-892b-4df3-ac28-45f9773cb04c?date_interval=20141101-20141130&amp;catalog_id=4" xr:uid="{00000000-0004-0000-0B00-000003010000}"/>
    <hyperlink ref="C267" r:id="rId261" display="http://vericast.bmat.me/artist/8df4ef37-9a31-411b-9f6c-0a14ebd9eac3?date_interval=20141101-20141130&amp;catalog_id=4" xr:uid="{00000000-0004-0000-0B00-000004010000}"/>
    <hyperlink ref="C268" r:id="rId262" display="http://vericast.bmat.me/artist/c51ef684-b6e6-4378-8916-bd0b6e6bb13f?date_interval=20141101-20141130&amp;catalog_id=4" xr:uid="{00000000-0004-0000-0B00-000005010000}"/>
    <hyperlink ref="C269" r:id="rId263" display="http://vericast.bmat.me/artist/8827709b-d103-49fc-a28f-ecab1181b276?date_interval=20141101-20141130&amp;catalog_id=4" xr:uid="{00000000-0004-0000-0B00-000006010000}"/>
    <hyperlink ref="C270" r:id="rId264" display="http://vericast.bmat.me/artist/d889dc87-24c8-4b69-a816-619430667f41?date_interval=20141101-20141130&amp;catalog_id=4" xr:uid="{00000000-0004-0000-0B00-000007010000}"/>
    <hyperlink ref="C271" r:id="rId265" display="http://vericast.bmat.me/artist/b25c5cb1-c982-402f-999b-1290e2cbed08?date_interval=20141101-20141130&amp;catalog_id=4" xr:uid="{00000000-0004-0000-0B00-000008010000}"/>
    <hyperlink ref="C272" r:id="rId266" display="http://vericast.bmat.me/artist/362768e2-7cd2-4beb-a10f-22300e30239c?date_interval=20141101-20141130&amp;catalog_id=4" xr:uid="{00000000-0004-0000-0B00-000009010000}"/>
    <hyperlink ref="C273" r:id="rId267" display="http://vericast.bmat.me/artist/92db73d9-371e-48ff-a124-392068183cb9?date_interval=20141101-20141130&amp;catalog_id=4" xr:uid="{00000000-0004-0000-0B00-00000A010000}"/>
    <hyperlink ref="C274" r:id="rId268" display="http://vericast.bmat.me/artist/5bd1897f-45e6-483b-b1ba-fdd8103c26d1?date_interval=20141101-20141130&amp;catalog_id=4" xr:uid="{00000000-0004-0000-0B00-00000B010000}"/>
    <hyperlink ref="C275" r:id="rId269" display="http://vericast.bmat.me/artist/0d302204-58ab-48fd-9a36-1b30bee96206?date_interval=20141101-20141130&amp;catalog_id=4" xr:uid="{00000000-0004-0000-0B00-00000C010000}"/>
    <hyperlink ref="C276" r:id="rId270" display="http://vericast.bmat.me/artist/8a5d0728-9bc9-4df8-886a-795df6b1242c?date_interval=20141101-20141130&amp;catalog_id=4" xr:uid="{00000000-0004-0000-0B00-00000D010000}"/>
    <hyperlink ref="C277" r:id="rId271" display="http://vericast.bmat.me/artist/49559249-ee61-455e-ae62-66927326a553?date_interval=20141101-20141130&amp;catalog_id=4" xr:uid="{00000000-0004-0000-0B00-00000E010000}"/>
    <hyperlink ref="C278" r:id="rId272" display="http://vericast.bmat.me/artist/34e84e3b-b417-4ff8-b8de-5b5255a0f9e9?date_interval=20141101-20141130&amp;catalog_id=4" xr:uid="{00000000-0004-0000-0B00-00000F010000}"/>
    <hyperlink ref="C279" r:id="rId273" display="http://vericast.bmat.me/artist/1fee2645-8eea-4552-9750-b56ddbcbd19a?date_interval=20141101-20141130&amp;catalog_id=4" xr:uid="{00000000-0004-0000-0B00-000010010000}"/>
    <hyperlink ref="C280" r:id="rId274" display="http://vericast.bmat.me/artist/fb6cbb10-f3fa-4739-9928-2379578e1a61?date_interval=20141101-20141130&amp;catalog_id=4" xr:uid="{00000000-0004-0000-0B00-000011010000}"/>
    <hyperlink ref="C281" r:id="rId275" display="http://vericast.bmat.me/artist/afcbd8bc-c9f5-468f-887c-66092ebc05da?date_interval=20141101-20141130&amp;catalog_id=4" xr:uid="{00000000-0004-0000-0B00-000012010000}"/>
    <hyperlink ref="C282" r:id="rId276" display="http://vericast.bmat.me/artist/abfae207-50d9-4e21-908e-c3aa37edac18?date_interval=20141101-20141130&amp;catalog_id=4" xr:uid="{00000000-0004-0000-0B00-000013010000}"/>
    <hyperlink ref="C283" r:id="rId277" display="http://vericast.bmat.me/artist/0bb13ef3-63e9-4ead-b70a-6a1e02fef485?date_interval=20141101-20141130&amp;catalog_id=4" xr:uid="{00000000-0004-0000-0B00-000014010000}"/>
    <hyperlink ref="C284" r:id="rId278" display="http://vericast.bmat.me/artist/ce8785f1-591c-4143-aaf6-48b491ae527a?date_interval=20141101-20141130&amp;catalog_id=4" xr:uid="{00000000-0004-0000-0B00-000015010000}"/>
    <hyperlink ref="C285" r:id="rId279" display="http://vericast.bmat.me/artist/dbcd4aee-c94f-4985-bea1-31bd07b79447?date_interval=20141101-20141130&amp;catalog_id=4" xr:uid="{00000000-0004-0000-0B00-000016010000}"/>
    <hyperlink ref="C286" r:id="rId280" display="http://vericast.bmat.me/artist/dacb2cb2-ddc1-4f3d-939f-f553ba161a99?date_interval=20141101-20141130&amp;catalog_id=4" xr:uid="{00000000-0004-0000-0B00-000017010000}"/>
    <hyperlink ref="C287" r:id="rId281" display="http://vericast.bmat.me/artist/33db491e-43f4-4dc6-95e1-a92adb199682?date_interval=20141101-20141130&amp;catalog_id=4" xr:uid="{00000000-0004-0000-0B00-000018010000}"/>
    <hyperlink ref="C288" r:id="rId282" display="http://vericast.bmat.me/artist/b7ba6905-3162-4d41-90aa-519ce559dd11?date_interval=20141101-20141130&amp;catalog_id=4" xr:uid="{00000000-0004-0000-0B00-000019010000}"/>
    <hyperlink ref="C289" r:id="rId283" display="http://vericast.bmat.me/artist/eea118b7-b212-4a1d-981f-4c3e883ac5c3?date_interval=20141101-20141130&amp;catalog_id=4" xr:uid="{00000000-0004-0000-0B00-00001A010000}"/>
    <hyperlink ref="C290" r:id="rId284" display="http://vericast.bmat.me/artist/d428610d-74c0-4368-bf4d-e535f5bf889b?date_interval=20141101-20141130&amp;catalog_id=4" xr:uid="{00000000-0004-0000-0B00-00001B010000}"/>
    <hyperlink ref="C291" r:id="rId285" display="http://vericast.bmat.me/artist/98221896-38a0-4d69-a4fe-1c7c1dd401fa?date_interval=20141101-20141130&amp;catalog_id=4" xr:uid="{00000000-0004-0000-0B00-00001C010000}"/>
    <hyperlink ref="C292" r:id="rId286" display="http://vericast.bmat.me/artist/9faeadc0-cc9d-408d-ac2f-b871469009ea?date_interval=20141101-20141130&amp;catalog_id=4" xr:uid="{00000000-0004-0000-0B00-00001D010000}"/>
    <hyperlink ref="C293" r:id="rId287" display="http://vericast.bmat.me/artist/4fed4f6d-ad5c-49cb-8960-489d9c13f87a?date_interval=20141101-20141130&amp;catalog_id=4" xr:uid="{00000000-0004-0000-0B00-00001E010000}"/>
    <hyperlink ref="C294" r:id="rId288" display="http://vericast.bmat.me/artist/f511218f-0759-4b18-addd-013305e93d95?date_interval=20141101-20141130&amp;catalog_id=4" xr:uid="{00000000-0004-0000-0B00-00001F010000}"/>
    <hyperlink ref="C295" r:id="rId289" display="http://vericast.bmat.me/artist/8cef3d50-1ad0-4bb4-b2d0-8235c49f6e90?date_interval=20141101-20141130&amp;catalog_id=4" xr:uid="{00000000-0004-0000-0B00-000020010000}"/>
    <hyperlink ref="C296" r:id="rId290" display="http://vericast.bmat.me/artist/ad8f1f79-f43c-41a9-b4bf-ef07acb2797c?date_interval=20141101-20141130&amp;catalog_id=4" xr:uid="{00000000-0004-0000-0B00-000021010000}"/>
    <hyperlink ref="C297" r:id="rId291" display="http://vericast.bmat.me/artist/260a31a3-71e8-47c8-a2da-442c6b32aa04?date_interval=20141101-20141130&amp;catalog_id=4" xr:uid="{00000000-0004-0000-0B00-000022010000}"/>
    <hyperlink ref="C298" r:id="rId292" display="http://vericast.bmat.me/artist/36473ffe-82c1-408b-94e1-eb33af3e68b1?date_interval=20141101-20141130&amp;catalog_id=4" xr:uid="{00000000-0004-0000-0B00-000023010000}"/>
    <hyperlink ref="C299" r:id="rId293" display="http://vericast.bmat.me/artist/1d13ec22-bf6f-4390-853f-e57bbcd8e91c?date_interval=20141101-20141130&amp;catalog_id=4" xr:uid="{00000000-0004-0000-0B00-000024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</vt:i4>
      </vt:variant>
    </vt:vector>
  </HeadingPairs>
  <TitlesOfParts>
    <vt:vector size="21" baseType="lpstr">
      <vt:lpstr>% Música Chilena (Resumen)</vt:lpstr>
      <vt:lpstr>Comp.Junio-Julio</vt:lpstr>
      <vt:lpstr>Por región</vt:lpstr>
      <vt:lpstr>Consorcios radiales</vt:lpstr>
      <vt:lpstr>Artistas Julio 2021</vt:lpstr>
      <vt:lpstr>Temas Julio 2021-Nacionales</vt:lpstr>
      <vt:lpstr>Temas Julio 2021 Todos</vt:lpstr>
      <vt:lpstr>Metodología de calculo</vt:lpstr>
      <vt:lpstr>Hoja1</vt:lpstr>
      <vt:lpstr>'Artistas Julio 2021'!Área_de_impresión</vt:lpstr>
      <vt:lpstr>'Comp.Junio-Julio'!Área_de_impresión</vt:lpstr>
      <vt:lpstr>'Consorcios radiales'!Área_de_impresión</vt:lpstr>
      <vt:lpstr>'Metodología de calculo'!Área_de_impresión</vt:lpstr>
      <vt:lpstr>'Por región'!Área_de_impresión</vt:lpstr>
      <vt:lpstr>'Temas Julio 2021 Todos'!Área_de_impresión</vt:lpstr>
      <vt:lpstr>'Temas Julio 2021-Nacionales'!Área_de_impresión</vt:lpstr>
      <vt:lpstr>'Artistas Julio 2021'!Títulos_a_imprimir</vt:lpstr>
      <vt:lpstr>'Comp.Junio-Julio'!Títulos_a_imprimir</vt:lpstr>
      <vt:lpstr>'Por región'!Títulos_a_imprimir</vt:lpstr>
      <vt:lpstr>'Temas Julio 2021 Todos'!Títulos_a_imprimir</vt:lpstr>
      <vt:lpstr>'Temas Julio 2021-Nacionales'!Títulos_a_imprimir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Hernández</dc:creator>
  <cp:lastModifiedBy>Rodrigo San Martin Osorio</cp:lastModifiedBy>
  <cp:lastPrinted>2021-06-04T15:23:14Z</cp:lastPrinted>
  <dcterms:created xsi:type="dcterms:W3CDTF">2014-09-15T18:37:02Z</dcterms:created>
  <dcterms:modified xsi:type="dcterms:W3CDTF">2021-09-08T12:22:24Z</dcterms:modified>
</cp:coreProperties>
</file>