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endenhall\Desktop\DataMining\mp7_NaiveBayes\"/>
    </mc:Choice>
  </mc:AlternateContent>
  <xr:revisionPtr revIDLastSave="0" documentId="13_ncr:1_{0487AB14-D26A-4DE3-B8F8-98ED61EF9F21}" xr6:coauthVersionLast="47" xr6:coauthVersionMax="47" xr10:uidLastSave="{00000000-0000-0000-0000-000000000000}"/>
  <bookViews>
    <workbookView xWindow="21990" yWindow="3100" windowWidth="7160" windowHeight="6100" xr2:uid="{00000000-000D-0000-FFFF-FFFF00000000}"/>
  </bookViews>
  <sheets>
    <sheet name="inData" sheetId="2" r:id="rId1"/>
    <sheet name="Sheet1" sheetId="1" r:id="rId2"/>
  </sheets>
  <definedNames>
    <definedName name="ExternalData_1" localSheetId="0" hidden="1">inData!$A$1:$C$188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" i="2" l="1" a="1"/>
  <c r="AB7" i="2" s="1"/>
  <c r="AB5" i="2" a="1"/>
  <c r="AB5" i="2" s="1"/>
  <c r="AC28" i="2"/>
  <c r="AC29" i="2"/>
  <c r="AC30" i="2"/>
  <c r="AC31" i="2"/>
  <c r="AC32" i="2"/>
  <c r="AC33" i="2"/>
  <c r="AC27" i="2"/>
  <c r="AD7" i="2" a="1"/>
  <c r="AD7" i="2" s="1"/>
  <c r="AF10" i="2" a="1"/>
  <c r="AF10" i="2" s="1"/>
  <c r="AB10" i="2" a="1"/>
  <c r="AB10" i="2" s="1"/>
  <c r="AC3" i="2"/>
  <c r="AC5" i="2" s="1" a="1"/>
  <c r="AC5" i="2" s="1"/>
  <c r="AD3" i="2"/>
  <c r="AE3" i="2"/>
  <c r="AE4" i="2" s="1" a="1"/>
  <c r="AE4" i="2" s="1"/>
  <c r="AF3" i="2"/>
  <c r="AF5" i="2" s="1" a="1"/>
  <c r="AF5" i="2" s="1"/>
  <c r="AG3" i="2"/>
  <c r="AG10" i="2" s="1" a="1"/>
  <c r="AG10" i="2" s="1"/>
  <c r="AH3" i="2"/>
  <c r="AH6" i="2" s="1" a="1"/>
  <c r="AH6" i="2" s="1"/>
  <c r="AI3" i="2"/>
  <c r="AI4" i="2" s="1" a="1"/>
  <c r="AI4" i="2" s="1"/>
  <c r="AJ3" i="2"/>
  <c r="AJ4" i="2" s="1" a="1"/>
  <c r="AJ4" i="2" s="1"/>
  <c r="AK3" i="2"/>
  <c r="AK5" i="2" s="1" a="1"/>
  <c r="AK5" i="2" s="1"/>
  <c r="AL3" i="2"/>
  <c r="AL10" i="2" s="1" a="1"/>
  <c r="AL10" i="2" s="1"/>
  <c r="AM3" i="2"/>
  <c r="AM6" i="2" s="1" a="1"/>
  <c r="AM6" i="2" s="1"/>
  <c r="AN3" i="2"/>
  <c r="AN6" i="2" s="1" a="1"/>
  <c r="AN6" i="2" s="1"/>
  <c r="AO3" i="2"/>
  <c r="AO9" i="2" s="1" a="1"/>
  <c r="AO9" i="2" s="1"/>
  <c r="AP3" i="2"/>
  <c r="AP9" i="2" s="1" a="1"/>
  <c r="AP9" i="2" s="1"/>
  <c r="AQ3" i="2"/>
  <c r="AQ9" i="2" s="1" a="1"/>
  <c r="AQ9" i="2" s="1"/>
  <c r="AR3" i="2"/>
  <c r="AB3" i="2"/>
  <c r="AB4" i="2" s="1" a="1"/>
  <c r="AB4" i="2" s="1"/>
  <c r="AB16" i="2"/>
  <c r="R3" i="2"/>
  <c r="AQ4" i="2" s="1" a="1"/>
  <c r="AQ4" i="2" s="1"/>
  <c r="R4" i="2"/>
  <c r="AL5" i="2" s="1" a="1"/>
  <c r="AL5" i="2" s="1"/>
  <c r="R5" i="2"/>
  <c r="R6" i="2"/>
  <c r="AJ5" i="2" s="1" a="1"/>
  <c r="AJ5" i="2" s="1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AB28" i="2"/>
  <c r="AB29" i="2"/>
  <c r="AB30" i="2"/>
  <c r="AB31" i="2"/>
  <c r="AB32" i="2"/>
  <c r="AB33" i="2"/>
  <c r="AB27" i="2"/>
  <c r="C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14" i="1"/>
  <c r="B15" i="1"/>
  <c r="B16" i="1"/>
  <c r="B17" i="1"/>
  <c r="B18" i="1"/>
  <c r="B19" i="1"/>
  <c r="B13" i="1"/>
  <c r="AC4" i="2" l="1" a="1"/>
  <c r="AC4" i="2" s="1"/>
  <c r="AI9" i="2" a="1"/>
  <c r="AI9" i="2" s="1"/>
  <c r="AJ7" i="2" a="1"/>
  <c r="AJ7" i="2" s="1"/>
  <c r="AE5" i="2" a="1"/>
  <c r="AE5" i="2" s="1"/>
  <c r="AB9" i="2" a="1"/>
  <c r="AB9" i="2" s="1"/>
  <c r="AQ10" i="2" a="1"/>
  <c r="AQ10" i="2" s="1"/>
  <c r="AE10" i="2" a="1"/>
  <c r="AE10" i="2" s="1"/>
  <c r="AQ8" i="2" a="1"/>
  <c r="AQ8" i="2" s="1"/>
  <c r="AO7" i="2" a="1"/>
  <c r="AO7" i="2" s="1"/>
  <c r="AQ6" i="2" a="1"/>
  <c r="AQ6" i="2" s="1"/>
  <c r="AO5" i="2" a="1"/>
  <c r="AO5" i="2" s="1"/>
  <c r="AM4" i="2" a="1"/>
  <c r="AM4" i="2" s="1"/>
  <c r="AC9" i="2" a="1"/>
  <c r="AC9" i="2" s="1"/>
  <c r="AN9" i="2" a="1"/>
  <c r="AN9" i="2" s="1"/>
  <c r="AG8" i="2" a="1"/>
  <c r="AG8" i="2" s="1"/>
  <c r="AE7" i="2" a="1"/>
  <c r="AE7" i="2" s="1"/>
  <c r="AG6" i="2" a="1"/>
  <c r="AG6" i="2" s="1"/>
  <c r="AH4" i="2" a="1"/>
  <c r="AH4" i="2" s="1"/>
  <c r="AB8" i="2" a="1"/>
  <c r="AB8" i="2" s="1"/>
  <c r="AC8" i="2" a="1"/>
  <c r="AC8" i="2" s="1"/>
  <c r="AP10" i="2" a="1"/>
  <c r="AP10" i="2" s="1"/>
  <c r="AJ10" i="2" a="1"/>
  <c r="AJ10" i="2" s="1"/>
  <c r="AD10" i="2" a="1"/>
  <c r="AD10" i="2" s="1"/>
  <c r="AM9" i="2" a="1"/>
  <c r="AM9" i="2" s="1"/>
  <c r="AH9" i="2" a="1"/>
  <c r="AH9" i="2" s="1"/>
  <c r="AP8" i="2" a="1"/>
  <c r="AP8" i="2" s="1"/>
  <c r="AK8" i="2" a="1"/>
  <c r="AK8" i="2" s="1"/>
  <c r="AF8" i="2" a="1"/>
  <c r="AF8" i="2" s="1"/>
  <c r="AN7" i="2" a="1"/>
  <c r="AN7" i="2" s="1"/>
  <c r="AI7" i="2" a="1"/>
  <c r="AI7" i="2" s="1"/>
  <c r="AP6" i="2" a="1"/>
  <c r="AP6" i="2" s="1"/>
  <c r="AK6" i="2" a="1"/>
  <c r="AK6" i="2" s="1"/>
  <c r="AF6" i="2" a="1"/>
  <c r="AF6" i="2" s="1"/>
  <c r="AN5" i="2" a="1"/>
  <c r="AN5" i="2" s="1"/>
  <c r="AI5" i="2" a="1"/>
  <c r="AI5" i="2" s="1"/>
  <c r="AD5" i="2" a="1"/>
  <c r="AD5" i="2" s="1"/>
  <c r="AL4" i="2" a="1"/>
  <c r="AL4" i="2" s="1"/>
  <c r="AG4" i="2" a="1"/>
  <c r="AG4" i="2" s="1"/>
  <c r="AO10" i="2" a="1"/>
  <c r="AO10" i="2" s="1"/>
  <c r="AI10" i="2" a="1"/>
  <c r="AI10" i="2" s="1"/>
  <c r="AG9" i="2" a="1"/>
  <c r="AG9" i="2" s="1"/>
  <c r="AE8" i="2" a="1"/>
  <c r="AE8" i="2" s="1"/>
  <c r="AE6" i="2" a="1"/>
  <c r="AE6" i="2" s="1"/>
  <c r="AC7" i="2" a="1"/>
  <c r="AC7" i="2" s="1"/>
  <c r="AH10" i="2" a="1"/>
  <c r="AH10" i="2" s="1"/>
  <c r="AL9" i="2" a="1"/>
  <c r="AL9" i="2" s="1"/>
  <c r="AF9" i="2" a="1"/>
  <c r="AF9" i="2" s="1"/>
  <c r="AO8" i="2" a="1"/>
  <c r="AO8" i="2" s="1"/>
  <c r="AJ8" i="2" a="1"/>
  <c r="AJ8" i="2" s="1"/>
  <c r="AD8" i="2" a="1"/>
  <c r="AD8" i="2" s="1"/>
  <c r="AM7" i="2" a="1"/>
  <c r="AM7" i="2" s="1"/>
  <c r="AH7" i="2" a="1"/>
  <c r="AH7" i="2" s="1"/>
  <c r="AO6" i="2" a="1"/>
  <c r="AO6" i="2" s="1"/>
  <c r="AJ6" i="2" a="1"/>
  <c r="AJ6" i="2" s="1"/>
  <c r="AD6" i="2" a="1"/>
  <c r="AD6" i="2" s="1"/>
  <c r="AM5" i="2" a="1"/>
  <c r="AM5" i="2" s="1"/>
  <c r="AH5" i="2" a="1"/>
  <c r="AH5" i="2" s="1"/>
  <c r="AP4" i="2" a="1"/>
  <c r="AP4" i="2" s="1"/>
  <c r="AK4" i="2" a="1"/>
  <c r="AK4" i="2" s="1"/>
  <c r="AF4" i="2" a="1"/>
  <c r="AF4" i="2" s="1"/>
  <c r="AK10" i="2" a="1"/>
  <c r="AK10" i="2" s="1"/>
  <c r="AN4" i="2" a="1"/>
  <c r="AN4" i="2" s="1"/>
  <c r="AB6" i="2" a="1"/>
  <c r="AB6" i="2" s="1"/>
  <c r="AC6" i="2" a="1"/>
  <c r="AC6" i="2" s="1"/>
  <c r="AN10" i="2" a="1"/>
  <c r="AN10" i="2" s="1"/>
  <c r="AK9" i="2" a="1"/>
  <c r="AK9" i="2" s="1"/>
  <c r="AI8" i="2" a="1"/>
  <c r="AI8" i="2" s="1"/>
  <c r="AG7" i="2" a="1"/>
  <c r="AG7" i="2" s="1"/>
  <c r="AI6" i="2" a="1"/>
  <c r="AI6" i="2" s="1"/>
  <c r="AG5" i="2" a="1"/>
  <c r="AG5" i="2" s="1"/>
  <c r="AD9" i="2" a="1"/>
  <c r="AD9" i="2" s="1"/>
  <c r="AP7" i="2" a="1"/>
  <c r="AP7" i="2" s="1"/>
  <c r="AP5" i="2" a="1"/>
  <c r="AP5" i="2" s="1"/>
  <c r="AD18" i="2"/>
  <c r="AJ9" i="2" a="1"/>
  <c r="AJ9" i="2" s="1"/>
  <c r="AH8" i="2" a="1"/>
  <c r="AH8" i="2" s="1"/>
  <c r="AF7" i="2" a="1"/>
  <c r="AF7" i="2" s="1"/>
  <c r="AD4" i="2" a="1"/>
  <c r="AD4" i="2" s="1"/>
  <c r="AL8" i="2" a="1"/>
  <c r="AL8" i="2" s="1"/>
  <c r="AL6" i="2" a="1"/>
  <c r="AL6" i="2" s="1"/>
  <c r="AM10" i="2" a="1"/>
  <c r="AM10" i="2" s="1"/>
  <c r="AE9" i="2" a="1"/>
  <c r="AE9" i="2" s="1"/>
  <c r="AN8" i="2" a="1"/>
  <c r="AN8" i="2" s="1"/>
  <c r="AQ7" i="2" a="1"/>
  <c r="AQ7" i="2" s="1"/>
  <c r="AL7" i="2" a="1"/>
  <c r="AL7" i="2" s="1"/>
  <c r="AQ5" i="2" a="1"/>
  <c r="AQ5" i="2" s="1"/>
  <c r="AO4" i="2" a="1"/>
  <c r="AO4" i="2" s="1"/>
  <c r="AC10" i="2" a="1"/>
  <c r="AC10" i="2" s="1"/>
  <c r="AM8" i="2" a="1"/>
  <c r="AM8" i="2" s="1"/>
  <c r="AK7" i="2" a="1"/>
  <c r="AK7" i="2" s="1"/>
  <c r="AB15" i="2"/>
  <c r="J20" i="1"/>
  <c r="I20" i="1"/>
  <c r="P20" i="1"/>
  <c r="H20" i="1"/>
  <c r="O20" i="1"/>
  <c r="G20" i="1"/>
  <c r="F20" i="1"/>
  <c r="N20" i="1"/>
  <c r="M20" i="1"/>
  <c r="E20" i="1"/>
  <c r="Q20" i="1"/>
  <c r="L20" i="1"/>
  <c r="D20" i="1"/>
  <c r="K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EE464-860F-42AF-B8CD-AC83C736154E}" keepAlive="1" name="Query - inData" description="Connection to the 'inData' query in the workbook." type="5" refreshedVersion="7" background="1" saveData="1">
    <dbPr connection="Provider=Microsoft.Mashup.OleDb.1;Data Source=$Workbook$;Location=inData;Extended Properties=&quot;&quot;" command="SELECT * FROM [in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<sst xmlns="http://schemas.openxmlformats.org/spreadsheetml/2006/main" count="555" uniqueCount="56">
  <si>
    <t>animal_name</t>
  </si>
  <si>
    <t>aardvark</t>
  </si>
  <si>
    <t>worm</t>
  </si>
  <si>
    <t>piranha</t>
  </si>
  <si>
    <t>gnat</t>
  </si>
  <si>
    <t>oryx</t>
  </si>
  <si>
    <t>moth</t>
  </si>
  <si>
    <t>skimmer</t>
  </si>
  <si>
    <t>crab</t>
  </si>
  <si>
    <t>vampire</t>
  </si>
  <si>
    <t>slowworm</t>
  </si>
  <si>
    <t>bass</t>
  </si>
  <si>
    <t>hair</t>
  </si>
  <si>
    <t>1</t>
  </si>
  <si>
    <t>0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</si>
  <si>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</si>
  <si>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</si>
  <si>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</si>
  <si>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</si>
  <si>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</si>
  <si>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</si>
  <si>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</si>
  <si>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</si>
  <si>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</si>
  <si>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</si>
  <si>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</si>
  <si>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</si>
  <si>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4</t>
  </si>
  <si>
    <t>6</t>
  </si>
  <si>
    <t>2</t>
  </si>
  <si>
    <t>tail</t>
  </si>
  <si>
    <t>domestic</t>
  </si>
  <si>
    <t>catsize</t>
  </si>
  <si>
    <t>class_type</t>
  </si>
  <si>
    <t>7</t>
  </si>
  <si>
    <t>3</t>
  </si>
  <si>
    <t>-1</t>
  </si>
  <si>
    <t>SUM</t>
  </si>
  <si>
    <t>Column Labels</t>
  </si>
  <si>
    <t>Grand Total</t>
  </si>
  <si>
    <t>Row Labels</t>
  </si>
  <si>
    <t>Attribute</t>
  </si>
  <si>
    <t>Value</t>
  </si>
  <si>
    <t>(blank)</t>
  </si>
  <si>
    <t>Count of Value</t>
  </si>
  <si>
    <t>Boolean</t>
  </si>
  <si>
    <t>Total Samples</t>
  </si>
  <si>
    <t>P( C )</t>
  </si>
  <si>
    <t>Count</t>
  </si>
  <si>
    <t>Probability</t>
  </si>
  <si>
    <t>number of class&amp;var match+0.1/classCount+0.1*optionsAvailable</t>
  </si>
  <si>
    <t>num</t>
  </si>
  <si>
    <t>denom</t>
  </si>
  <si>
    <t>AttrLabel</t>
  </si>
  <si>
    <t>5</t>
  </si>
  <si>
    <t xml:space="preserve">row/col vals flipped in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</si>
</sst>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0" fillId="4" borderId="6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0" xfId="0" applyAlignment="1">
      <alignment horizontal="left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8" xfId="0" applyFill="1" applyBorder="1"/>
    <xf numFmtId="0" fontId="0" fillId="0" borderId="0" xfId="0" applyBorder="1"/>
    <xf numFmtId="0" fontId="0" fillId="0" borderId="13" xfId="0" applyBorder="1"/>
    <xf numFmtId="0" fontId="0" fillId="5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1" fillId="0" borderId="11" xfId="0" applyFont="1" applyFill="1" applyBorder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2" xfId="0" applyNumberFormat="1" applyFill="1" applyBorder="1"/>
    <xf numFmtId="49" fontId="0" fillId="0" borderId="10" xfId="0" applyNumberFormat="1" applyFill="1" applyBorder="1"/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yssa Mendenhall" refreshedDate="44675.392341087965" createdVersion="7" refreshedVersion="7" minRefreshableVersion="3" recordCount="188" xr:uid="{2A53B345-2304-4A00-826C-70DE019CE7B3}">
  <cacheSource type="worksheet">
    <worksheetSource ref="A1:C1048576" sheet="inData"/>
  </cacheSource>
  <cacheFields count="3">
    <cacheField name="class_type" numFmtId="0">
      <sharedItems containsString="0" containsBlank="1" containsNumber="1" containsInteger="1" minValue="-1" maxValue="7" count="8">
        <n v="1"/>
        <n v="7"/>
        <n v="4"/>
        <n v="6"/>
        <n v="2"/>
        <n v="3"/>
        <n v="-1"/>
        <m/>
      </sharedItems>
    </cacheField>
    <cacheField name="Attribute" numFmtId="0">
      <sharedItems containsBlank="1" count="18">
        <s v="animal_name"/>
        <s v="hair"/>
        <s v="feathers"/>
        <s v="eggs"/>
        <s v="milk"/>
        <s v="airborne"/>
        <s v="aquatic"/>
        <s v="predator"/>
        <s v="toothed"/>
        <s v="backbone"/>
        <s v="breathes"/>
        <s v="venomous"/>
        <s v="fins"/>
        <s v="legs"/>
        <s v="tail"/>
        <s v="domestic"/>
        <s v="catsize"/>
        <m/>
      </sharedItems>
    </cacheField>
    <cacheField name="Value" numFmtId="0">
      <sharedItems containsBlank="1" containsMixedTypes="1" containsNumber="1" containsInteger="1" minValue="0" maxValue="6" count="17">
        <s v="aardvark"/>
        <n v="1"/>
        <n v="0"/>
        <n v="4"/>
        <s v="worm"/>
        <s v="piranha"/>
        <s v="gnat"/>
        <n v="6"/>
        <s v="oryx"/>
        <s v="moth"/>
        <s v="skimmer"/>
        <n v="2"/>
        <s v="crab"/>
        <s v="vampire"/>
        <s v="slowworm"/>
        <s v="ba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x v="0"/>
  </r>
  <r>
    <x v="0"/>
    <x v="1"/>
    <x v="1"/>
  </r>
  <r>
    <x v="0"/>
    <x v="2"/>
    <x v="2"/>
  </r>
  <r>
    <x v="0"/>
    <x v="3"/>
    <x v="2"/>
  </r>
  <r>
    <x v="0"/>
    <x v="4"/>
    <x v="1"/>
  </r>
  <r>
    <x v="0"/>
    <x v="5"/>
    <x v="2"/>
  </r>
  <r>
    <x v="0"/>
    <x v="6"/>
    <x v="2"/>
  </r>
  <r>
    <x v="0"/>
    <x v="7"/>
    <x v="1"/>
  </r>
  <r>
    <x v="0"/>
    <x v="8"/>
    <x v="1"/>
  </r>
  <r>
    <x v="0"/>
    <x v="9"/>
    <x v="1"/>
  </r>
  <r>
    <x v="0"/>
    <x v="10"/>
    <x v="1"/>
  </r>
  <r>
    <x v="0"/>
    <x v="11"/>
    <x v="2"/>
  </r>
  <r>
    <x v="0"/>
    <x v="12"/>
    <x v="2"/>
  </r>
  <r>
    <x v="0"/>
    <x v="13"/>
    <x v="3"/>
  </r>
  <r>
    <x v="0"/>
    <x v="14"/>
    <x v="2"/>
  </r>
  <r>
    <x v="0"/>
    <x v="15"/>
    <x v="2"/>
  </r>
  <r>
    <x v="0"/>
    <x v="16"/>
    <x v="1"/>
  </r>
  <r>
    <x v="1"/>
    <x v="0"/>
    <x v="4"/>
  </r>
  <r>
    <x v="1"/>
    <x v="1"/>
    <x v="2"/>
  </r>
  <r>
    <x v="1"/>
    <x v="2"/>
    <x v="2"/>
  </r>
  <r>
    <x v="1"/>
    <x v="3"/>
    <x v="1"/>
  </r>
  <r>
    <x v="1"/>
    <x v="4"/>
    <x v="2"/>
  </r>
  <r>
    <x v="1"/>
    <x v="5"/>
    <x v="2"/>
  </r>
  <r>
    <x v="1"/>
    <x v="6"/>
    <x v="2"/>
  </r>
  <r>
    <x v="1"/>
    <x v="7"/>
    <x v="2"/>
  </r>
  <r>
    <x v="1"/>
    <x v="8"/>
    <x v="2"/>
  </r>
  <r>
    <x v="1"/>
    <x v="9"/>
    <x v="2"/>
  </r>
  <r>
    <x v="1"/>
    <x v="10"/>
    <x v="1"/>
  </r>
  <r>
    <x v="1"/>
    <x v="11"/>
    <x v="2"/>
  </r>
  <r>
    <x v="1"/>
    <x v="12"/>
    <x v="2"/>
  </r>
  <r>
    <x v="1"/>
    <x v="13"/>
    <x v="2"/>
  </r>
  <r>
    <x v="1"/>
    <x v="14"/>
    <x v="2"/>
  </r>
  <r>
    <x v="1"/>
    <x v="15"/>
    <x v="2"/>
  </r>
  <r>
    <x v="1"/>
    <x v="16"/>
    <x v="2"/>
  </r>
  <r>
    <x v="2"/>
    <x v="0"/>
    <x v="5"/>
  </r>
  <r>
    <x v="2"/>
    <x v="1"/>
    <x v="2"/>
  </r>
  <r>
    <x v="2"/>
    <x v="2"/>
    <x v="2"/>
  </r>
  <r>
    <x v="2"/>
    <x v="3"/>
    <x v="1"/>
  </r>
  <r>
    <x v="2"/>
    <x v="4"/>
    <x v="2"/>
  </r>
  <r>
    <x v="2"/>
    <x v="5"/>
    <x v="2"/>
  </r>
  <r>
    <x v="2"/>
    <x v="6"/>
    <x v="1"/>
  </r>
  <r>
    <x v="2"/>
    <x v="7"/>
    <x v="1"/>
  </r>
  <r>
    <x v="2"/>
    <x v="8"/>
    <x v="1"/>
  </r>
  <r>
    <x v="2"/>
    <x v="9"/>
    <x v="1"/>
  </r>
  <r>
    <x v="2"/>
    <x v="10"/>
    <x v="2"/>
  </r>
  <r>
    <x v="2"/>
    <x v="11"/>
    <x v="2"/>
  </r>
  <r>
    <x v="2"/>
    <x v="12"/>
    <x v="1"/>
  </r>
  <r>
    <x v="2"/>
    <x v="13"/>
    <x v="2"/>
  </r>
  <r>
    <x v="2"/>
    <x v="14"/>
    <x v="1"/>
  </r>
  <r>
    <x v="2"/>
    <x v="15"/>
    <x v="2"/>
  </r>
  <r>
    <x v="2"/>
    <x v="16"/>
    <x v="2"/>
  </r>
  <r>
    <x v="3"/>
    <x v="0"/>
    <x v="6"/>
  </r>
  <r>
    <x v="3"/>
    <x v="1"/>
    <x v="2"/>
  </r>
  <r>
    <x v="3"/>
    <x v="2"/>
    <x v="2"/>
  </r>
  <r>
    <x v="3"/>
    <x v="3"/>
    <x v="1"/>
  </r>
  <r>
    <x v="3"/>
    <x v="4"/>
    <x v="2"/>
  </r>
  <r>
    <x v="3"/>
    <x v="5"/>
    <x v="1"/>
  </r>
  <r>
    <x v="3"/>
    <x v="6"/>
    <x v="2"/>
  </r>
  <r>
    <x v="3"/>
    <x v="7"/>
    <x v="2"/>
  </r>
  <r>
    <x v="3"/>
    <x v="8"/>
    <x v="2"/>
  </r>
  <r>
    <x v="3"/>
    <x v="9"/>
    <x v="2"/>
  </r>
  <r>
    <x v="3"/>
    <x v="10"/>
    <x v="1"/>
  </r>
  <r>
    <x v="3"/>
    <x v="11"/>
    <x v="2"/>
  </r>
  <r>
    <x v="3"/>
    <x v="12"/>
    <x v="2"/>
  </r>
  <r>
    <x v="3"/>
    <x v="13"/>
    <x v="7"/>
  </r>
  <r>
    <x v="3"/>
    <x v="14"/>
    <x v="2"/>
  </r>
  <r>
    <x v="3"/>
    <x v="15"/>
    <x v="2"/>
  </r>
  <r>
    <x v="3"/>
    <x v="16"/>
    <x v="2"/>
  </r>
  <r>
    <x v="0"/>
    <x v="0"/>
    <x v="8"/>
  </r>
  <r>
    <x v="0"/>
    <x v="1"/>
    <x v="1"/>
  </r>
  <r>
    <x v="0"/>
    <x v="2"/>
    <x v="2"/>
  </r>
  <r>
    <x v="0"/>
    <x v="3"/>
    <x v="2"/>
  </r>
  <r>
    <x v="0"/>
    <x v="4"/>
    <x v="1"/>
  </r>
  <r>
    <x v="0"/>
    <x v="5"/>
    <x v="2"/>
  </r>
  <r>
    <x v="0"/>
    <x v="6"/>
    <x v="2"/>
  </r>
  <r>
    <x v="0"/>
    <x v="7"/>
    <x v="2"/>
  </r>
  <r>
    <x v="0"/>
    <x v="8"/>
    <x v="1"/>
  </r>
  <r>
    <x v="0"/>
    <x v="9"/>
    <x v="1"/>
  </r>
  <r>
    <x v="0"/>
    <x v="10"/>
    <x v="1"/>
  </r>
  <r>
    <x v="0"/>
    <x v="11"/>
    <x v="2"/>
  </r>
  <r>
    <x v="0"/>
    <x v="12"/>
    <x v="2"/>
  </r>
  <r>
    <x v="0"/>
    <x v="13"/>
    <x v="3"/>
  </r>
  <r>
    <x v="0"/>
    <x v="14"/>
    <x v="1"/>
  </r>
  <r>
    <x v="0"/>
    <x v="15"/>
    <x v="2"/>
  </r>
  <r>
    <x v="0"/>
    <x v="16"/>
    <x v="1"/>
  </r>
  <r>
    <x v="3"/>
    <x v="0"/>
    <x v="9"/>
  </r>
  <r>
    <x v="3"/>
    <x v="1"/>
    <x v="1"/>
  </r>
  <r>
    <x v="3"/>
    <x v="2"/>
    <x v="2"/>
  </r>
  <r>
    <x v="3"/>
    <x v="3"/>
    <x v="1"/>
  </r>
  <r>
    <x v="3"/>
    <x v="4"/>
    <x v="2"/>
  </r>
  <r>
    <x v="3"/>
    <x v="5"/>
    <x v="1"/>
  </r>
  <r>
    <x v="3"/>
    <x v="6"/>
    <x v="2"/>
  </r>
  <r>
    <x v="3"/>
    <x v="7"/>
    <x v="2"/>
  </r>
  <r>
    <x v="3"/>
    <x v="8"/>
    <x v="2"/>
  </r>
  <r>
    <x v="3"/>
    <x v="9"/>
    <x v="2"/>
  </r>
  <r>
    <x v="3"/>
    <x v="10"/>
    <x v="1"/>
  </r>
  <r>
    <x v="3"/>
    <x v="11"/>
    <x v="2"/>
  </r>
  <r>
    <x v="3"/>
    <x v="12"/>
    <x v="2"/>
  </r>
  <r>
    <x v="3"/>
    <x v="13"/>
    <x v="7"/>
  </r>
  <r>
    <x v="3"/>
    <x v="14"/>
    <x v="2"/>
  </r>
  <r>
    <x v="3"/>
    <x v="15"/>
    <x v="2"/>
  </r>
  <r>
    <x v="3"/>
    <x v="16"/>
    <x v="2"/>
  </r>
  <r>
    <x v="4"/>
    <x v="0"/>
    <x v="10"/>
  </r>
  <r>
    <x v="4"/>
    <x v="1"/>
    <x v="2"/>
  </r>
  <r>
    <x v="4"/>
    <x v="2"/>
    <x v="1"/>
  </r>
  <r>
    <x v="4"/>
    <x v="3"/>
    <x v="1"/>
  </r>
  <r>
    <x v="4"/>
    <x v="4"/>
    <x v="2"/>
  </r>
  <r>
    <x v="4"/>
    <x v="5"/>
    <x v="1"/>
  </r>
  <r>
    <x v="4"/>
    <x v="6"/>
    <x v="1"/>
  </r>
  <r>
    <x v="4"/>
    <x v="7"/>
    <x v="1"/>
  </r>
  <r>
    <x v="4"/>
    <x v="8"/>
    <x v="2"/>
  </r>
  <r>
    <x v="4"/>
    <x v="9"/>
    <x v="1"/>
  </r>
  <r>
    <x v="4"/>
    <x v="10"/>
    <x v="1"/>
  </r>
  <r>
    <x v="4"/>
    <x v="11"/>
    <x v="2"/>
  </r>
  <r>
    <x v="4"/>
    <x v="12"/>
    <x v="2"/>
  </r>
  <r>
    <x v="4"/>
    <x v="13"/>
    <x v="11"/>
  </r>
  <r>
    <x v="4"/>
    <x v="14"/>
    <x v="1"/>
  </r>
  <r>
    <x v="4"/>
    <x v="15"/>
    <x v="2"/>
  </r>
  <r>
    <x v="4"/>
    <x v="16"/>
    <x v="2"/>
  </r>
  <r>
    <x v="1"/>
    <x v="0"/>
    <x v="12"/>
  </r>
  <r>
    <x v="1"/>
    <x v="1"/>
    <x v="2"/>
  </r>
  <r>
    <x v="1"/>
    <x v="2"/>
    <x v="2"/>
  </r>
  <r>
    <x v="1"/>
    <x v="3"/>
    <x v="1"/>
  </r>
  <r>
    <x v="1"/>
    <x v="4"/>
    <x v="2"/>
  </r>
  <r>
    <x v="1"/>
    <x v="5"/>
    <x v="2"/>
  </r>
  <r>
    <x v="1"/>
    <x v="6"/>
    <x v="1"/>
  </r>
  <r>
    <x v="1"/>
    <x v="7"/>
    <x v="1"/>
  </r>
  <r>
    <x v="1"/>
    <x v="8"/>
    <x v="2"/>
  </r>
  <r>
    <x v="1"/>
    <x v="9"/>
    <x v="2"/>
  </r>
  <r>
    <x v="1"/>
    <x v="10"/>
    <x v="2"/>
  </r>
  <r>
    <x v="1"/>
    <x v="11"/>
    <x v="2"/>
  </r>
  <r>
    <x v="1"/>
    <x v="12"/>
    <x v="2"/>
  </r>
  <r>
    <x v="1"/>
    <x v="13"/>
    <x v="3"/>
  </r>
  <r>
    <x v="1"/>
    <x v="14"/>
    <x v="2"/>
  </r>
  <r>
    <x v="1"/>
    <x v="15"/>
    <x v="2"/>
  </r>
  <r>
    <x v="1"/>
    <x v="16"/>
    <x v="2"/>
  </r>
  <r>
    <x v="0"/>
    <x v="0"/>
    <x v="13"/>
  </r>
  <r>
    <x v="0"/>
    <x v="1"/>
    <x v="1"/>
  </r>
  <r>
    <x v="0"/>
    <x v="2"/>
    <x v="2"/>
  </r>
  <r>
    <x v="0"/>
    <x v="3"/>
    <x v="2"/>
  </r>
  <r>
    <x v="0"/>
    <x v="4"/>
    <x v="1"/>
  </r>
  <r>
    <x v="0"/>
    <x v="5"/>
    <x v="1"/>
  </r>
  <r>
    <x v="0"/>
    <x v="6"/>
    <x v="2"/>
  </r>
  <r>
    <x v="0"/>
    <x v="7"/>
    <x v="2"/>
  </r>
  <r>
    <x v="0"/>
    <x v="8"/>
    <x v="1"/>
  </r>
  <r>
    <x v="0"/>
    <x v="9"/>
    <x v="1"/>
  </r>
  <r>
    <x v="0"/>
    <x v="10"/>
    <x v="1"/>
  </r>
  <r>
    <x v="0"/>
    <x v="11"/>
    <x v="2"/>
  </r>
  <r>
    <x v="0"/>
    <x v="12"/>
    <x v="2"/>
  </r>
  <r>
    <x v="0"/>
    <x v="13"/>
    <x v="11"/>
  </r>
  <r>
    <x v="0"/>
    <x v="14"/>
    <x v="1"/>
  </r>
  <r>
    <x v="0"/>
    <x v="15"/>
    <x v="2"/>
  </r>
  <r>
    <x v="0"/>
    <x v="16"/>
    <x v="2"/>
  </r>
  <r>
    <x v="5"/>
    <x v="0"/>
    <x v="14"/>
  </r>
  <r>
    <x v="5"/>
    <x v="1"/>
    <x v="2"/>
  </r>
  <r>
    <x v="5"/>
    <x v="2"/>
    <x v="2"/>
  </r>
  <r>
    <x v="5"/>
    <x v="3"/>
    <x v="1"/>
  </r>
  <r>
    <x v="5"/>
    <x v="4"/>
    <x v="2"/>
  </r>
  <r>
    <x v="5"/>
    <x v="5"/>
    <x v="2"/>
  </r>
  <r>
    <x v="5"/>
    <x v="6"/>
    <x v="2"/>
  </r>
  <r>
    <x v="5"/>
    <x v="7"/>
    <x v="1"/>
  </r>
  <r>
    <x v="5"/>
    <x v="8"/>
    <x v="1"/>
  </r>
  <r>
    <x v="5"/>
    <x v="9"/>
    <x v="1"/>
  </r>
  <r>
    <x v="5"/>
    <x v="10"/>
    <x v="1"/>
  </r>
  <r>
    <x v="5"/>
    <x v="11"/>
    <x v="2"/>
  </r>
  <r>
    <x v="5"/>
    <x v="12"/>
    <x v="2"/>
  </r>
  <r>
    <x v="5"/>
    <x v="13"/>
    <x v="2"/>
  </r>
  <r>
    <x v="5"/>
    <x v="14"/>
    <x v="1"/>
  </r>
  <r>
    <x v="5"/>
    <x v="15"/>
    <x v="2"/>
  </r>
  <r>
    <x v="5"/>
    <x v="16"/>
    <x v="2"/>
  </r>
  <r>
    <x v="6"/>
    <x v="0"/>
    <x v="15"/>
  </r>
  <r>
    <x v="6"/>
    <x v="1"/>
    <x v="2"/>
  </r>
  <r>
    <x v="6"/>
    <x v="2"/>
    <x v="2"/>
  </r>
  <r>
    <x v="6"/>
    <x v="3"/>
    <x v="1"/>
  </r>
  <r>
    <x v="6"/>
    <x v="4"/>
    <x v="2"/>
  </r>
  <r>
    <x v="6"/>
    <x v="5"/>
    <x v="2"/>
  </r>
  <r>
    <x v="6"/>
    <x v="6"/>
    <x v="1"/>
  </r>
  <r>
    <x v="6"/>
    <x v="7"/>
    <x v="1"/>
  </r>
  <r>
    <x v="6"/>
    <x v="8"/>
    <x v="1"/>
  </r>
  <r>
    <x v="6"/>
    <x v="9"/>
    <x v="1"/>
  </r>
  <r>
    <x v="6"/>
    <x v="10"/>
    <x v="2"/>
  </r>
  <r>
    <x v="6"/>
    <x v="11"/>
    <x v="2"/>
  </r>
  <r>
    <x v="6"/>
    <x v="12"/>
    <x v="1"/>
  </r>
  <r>
    <x v="6"/>
    <x v="13"/>
    <x v="2"/>
  </r>
  <r>
    <x v="6"/>
    <x v="14"/>
    <x v="1"/>
  </r>
  <r>
    <x v="6"/>
    <x v="15"/>
    <x v="2"/>
  </r>
  <r>
    <x v="6"/>
    <x v="16"/>
    <x v="2"/>
  </r>
  <r>
    <x v="7"/>
    <x v="17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E7DE4-EEC8-4584-B994-2E2B2930CBE7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:N65" firstHeaderRow="1" firstDataRow="2" firstDataCol="1"/>
  <pivotFields count="3">
    <pivotField axis="axisCol" showAll="0">
      <items count="9">
        <item x="6"/>
        <item x="0"/>
        <item x="4"/>
        <item x="5"/>
        <item x="2"/>
        <item x="3"/>
        <item x="1"/>
        <item x="7"/>
        <item t="default"/>
      </items>
    </pivotField>
    <pivotField axis="axisRow" showAll="0">
      <items count="19">
        <item x="5"/>
        <item x="0"/>
        <item x="6"/>
        <item x="9"/>
        <item x="10"/>
        <item x="16"/>
        <item x="15"/>
        <item x="3"/>
        <item x="2"/>
        <item x="12"/>
        <item x="1"/>
        <item x="13"/>
        <item x="4"/>
        <item x="7"/>
        <item x="14"/>
        <item x="8"/>
        <item x="11"/>
        <item x="17"/>
        <item t="default"/>
      </items>
    </pivotField>
    <pivotField axis="axisRow" dataField="1" showAll="0">
      <items count="18">
        <item x="2"/>
        <item x="1"/>
        <item x="11"/>
        <item x="3"/>
        <item x="7"/>
        <item x="0"/>
        <item x="15"/>
        <item x="12"/>
        <item x="6"/>
        <item x="9"/>
        <item x="8"/>
        <item x="5"/>
        <item x="10"/>
        <item x="14"/>
        <item x="13"/>
        <item x="4"/>
        <item x="16"/>
        <item t="default"/>
      </items>
    </pivotField>
  </pivotFields>
  <rowFields count="2">
    <field x="1"/>
    <field x="2"/>
  </rowFields>
  <rowItems count="63">
    <i>
      <x/>
    </i>
    <i r="1">
      <x/>
    </i>
    <i r="1">
      <x v="1"/>
    </i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2"/>
    </i>
    <i r="1">
      <x v="3"/>
    </i>
    <i r="1">
      <x v="4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>
      <x v="17"/>
    </i>
    <i r="1">
      <x v="1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Value" fld="2" subtotal="countNums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597AF-644E-408C-BA80-7A2B3CD68FDC}" autoFormatId="16" applyNumberFormats="0" applyBorderFormats="0" applyFontFormats="0" applyPatternFormats="0" applyAlignmentFormats="0" applyWidthHeightFormats="0">
  <queryTableRefresh nextId="4">
    <queryTableFields count="3">
      <queryTableField id="1" name="class_typ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5DA53-D493-42C5-87F6-1E8BBA06A06A}" name="inData_2" displayName="inData_2" ref="A1:C188" tableType="queryTable" totalsRowShown="0">
  <autoFilter ref="A1:C188" xr:uid="{8365DA53-D493-42C5-87F6-1E8BBA06A06A}"/>
  <tableColumns count="3">
    <tableColumn id="1" xr3:uid="{B27FAF69-4FEE-4872-9E71-E41F8698CB66}" uniqueName="1" name="class_type" queryTableFieldId="1"/>
    <tableColumn id="2" xr3:uid="{E166F526-0D91-4B39-9259-A38EABEF0AF0}" uniqueName="2" name="Attribute" queryTableFieldId="2" dataDxfId="4"/>
    <tableColumn id="3" xr3:uid="{8B229BAE-8E54-4CF9-9865-CC2701AA7D85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9574D9-6056-452F-9DE8-4435EBECF88F}" name="pivot" displayName="pivot" ref="P2:Y34" totalsRowShown="0" headerRowDxfId="1" headerRowBorderDxfId="2" tableBorderDxfId="3">
  <autoFilter ref="P2:Y34" xr:uid="{7B9574D9-6056-452F-9DE8-4435EBECF88F}"/>
  <tableColumns count="10">
    <tableColumn id="1" xr3:uid="{7F652713-55F0-4541-8499-55319C01E2A0}" name="Attribute"/>
    <tableColumn id="2" xr3:uid="{646A82BA-48A5-4A43-B27A-CED6717784C9}" name="Boolean"/>
    <tableColumn id="10" xr3:uid="{91794F23-6748-4123-A704-EBCEFAA70891}" name="AttrLabel" dataDxfId="0">
      <calculatedColumnFormula>pivot[[#This Row],[Attribute]]&amp;"_"&amp;pivot[[#This Row],[Boolean]]</calculatedColumnFormula>
    </tableColumn>
    <tableColumn id="3" xr3:uid="{8610BD62-9C5C-479D-B29B-42C4E1F9CF18}" name="1"/>
    <tableColumn id="4" xr3:uid="{63AB06C3-04E1-44D7-BBC6-B475DF5B7A2A}" name="2"/>
    <tableColumn id="5" xr3:uid="{6C2D04B7-FA32-4339-ADCF-2E432B0C3F16}" name="3"/>
    <tableColumn id="6" xr3:uid="{10C8CCD4-D870-4B17-B7BB-9841CB2C1050}" name="4"/>
    <tableColumn id="7" xr3:uid="{8BF80DC4-01AA-43B6-BB40-30F4B7A433A2}" name="6"/>
    <tableColumn id="8" xr3:uid="{739374CB-CB03-45E1-A493-A4D0BCED3E07}" name="7"/>
    <tableColumn id="9" xr3:uid="{4C1F71C8-09E8-4522-BE74-F0E4C56B3D14}" name="Grand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0240B-C3DA-4E74-A650-C69895ABBBB7}" name="inData" displayName="inData" ref="A1:R12" totalsRowShown="0">
  <autoFilter ref="A1:R12" xr:uid="{D950240B-C3DA-4E74-A650-C69895ABBBB7}"/>
  <tableColumns count="18">
    <tableColumn id="1" xr3:uid="{FE825B8A-841F-4BDD-A639-F437C077D716}" name="animal_name"/>
    <tableColumn id="2" xr3:uid="{D3EBD832-41AA-4E1E-B622-A9BFB227FBD0}" name="hair"/>
    <tableColumn id="3" xr3:uid="{05079EBB-AC5A-47FA-9478-9AA40474BA7A}" name="feathers"/>
    <tableColumn id="4" xr3:uid="{18B4053F-454D-411E-9E5D-065E5D291DB0}" name="eggs"/>
    <tableColumn id="5" xr3:uid="{7F2DC50C-7265-4D31-9677-851B727E4010}" name="milk"/>
    <tableColumn id="6" xr3:uid="{EA0277AC-28D1-4A32-87B7-61A78C3CEF2B}" name="airborne"/>
    <tableColumn id="7" xr3:uid="{37DBC36E-2816-4EF5-B082-953F37FB8058}" name="aquatic"/>
    <tableColumn id="8" xr3:uid="{27D94DCD-80C9-43A6-A986-061AF8C51CDD}" name="predator"/>
    <tableColumn id="9" xr3:uid="{86A2E9AA-0F28-4C5F-90AC-C09C231FD13F}" name="toothed"/>
    <tableColumn id="10" xr3:uid="{205A2A94-A77F-4E9B-8AED-EA80EF345373}" name="backbone"/>
    <tableColumn id="11" xr3:uid="{2DABFBE7-4C17-4648-A801-72671BC46FEB}" name="breathes"/>
    <tableColumn id="12" xr3:uid="{BC43EC9E-0FBA-447A-A086-B9AFCCF6999A}" name="venomous"/>
    <tableColumn id="13" xr3:uid="{0926856A-F5EB-49FB-B6E9-2D0ACE303243}" name="fins"/>
    <tableColumn id="14" xr3:uid="{FA555B1A-4BA2-4527-8274-0E631F20BF87}" name="legs"/>
    <tableColumn id="15" xr3:uid="{7DA3E908-5B6D-4741-B1F2-3F2809CFE444}" name="tail"/>
    <tableColumn id="16" xr3:uid="{0B85E1A3-E096-4B03-B7D4-BE87767B0626}" name="domestic"/>
    <tableColumn id="17" xr3:uid="{511A7501-ECFC-489F-B780-38B4835F668B}" name="catsize"/>
    <tableColumn id="18" xr3:uid="{2E5A6AEB-55B5-4A12-BD2A-4D2783345EFC}" name="class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CC6-FE0C-4445-A3F2-465EE09736C2}">
  <dimension ref="A1:AR188"/>
  <sheetViews>
    <sheetView tabSelected="1" topLeftCell="Q1" workbookViewId="0">
      <selection activeCell="X11" sqref="X11"/>
    </sheetView>
  </sheetViews>
  <sheetFormatPr defaultRowHeight="14.5" x14ac:dyDescent="0.35"/>
  <cols>
    <col min="1" max="1" width="11.7265625" bestFit="1" customWidth="1"/>
    <col min="2" max="2" width="12.1796875" bestFit="1" customWidth="1"/>
    <col min="3" max="3" width="9.54296875" bestFit="1" customWidth="1"/>
    <col min="5" max="5" width="14" bestFit="1" customWidth="1"/>
    <col min="6" max="6" width="15.26953125" bestFit="1" customWidth="1"/>
    <col min="7" max="12" width="2.81640625" bestFit="1" customWidth="1"/>
    <col min="13" max="13" width="6.7265625" bestFit="1" customWidth="1"/>
    <col min="14" max="14" width="10.7265625" bestFit="1" customWidth="1"/>
    <col min="16" max="16" width="10.54296875" customWidth="1"/>
    <col min="17" max="17" width="9.6328125" customWidth="1"/>
    <col min="18" max="18" width="11.6328125" bestFit="1" customWidth="1"/>
    <col min="24" max="24" width="12.7265625" customWidth="1"/>
    <col min="28" max="28" width="11.81640625" bestFit="1" customWidth="1"/>
  </cols>
  <sheetData>
    <row r="1" spans="1:44" ht="15" thickBot="1" x14ac:dyDescent="0.4">
      <c r="A1" t="s">
        <v>33</v>
      </c>
      <c r="B1" t="s">
        <v>41</v>
      </c>
      <c r="C1" t="s">
        <v>42</v>
      </c>
      <c r="E1" s="2" t="s">
        <v>44</v>
      </c>
      <c r="F1" s="2" t="s">
        <v>38</v>
      </c>
      <c r="P1" s="24"/>
      <c r="Q1" s="25"/>
      <c r="R1" s="26"/>
      <c r="S1" s="26"/>
      <c r="T1" s="26"/>
      <c r="U1" s="26"/>
      <c r="V1" s="26"/>
      <c r="W1" s="26"/>
      <c r="X1" s="27"/>
      <c r="Z1" s="7" t="s">
        <v>0</v>
      </c>
      <c r="AA1" s="7" t="s">
        <v>0</v>
      </c>
      <c r="AB1" s="5" t="s">
        <v>12</v>
      </c>
      <c r="AC1" s="5" t="s">
        <v>15</v>
      </c>
      <c r="AD1" s="5" t="s">
        <v>16</v>
      </c>
      <c r="AE1" s="5" t="s">
        <v>17</v>
      </c>
      <c r="AF1" s="5" t="s">
        <v>18</v>
      </c>
      <c r="AG1" s="5" t="s">
        <v>19</v>
      </c>
      <c r="AH1" s="5" t="s">
        <v>20</v>
      </c>
      <c r="AI1" s="5" t="s">
        <v>21</v>
      </c>
      <c r="AJ1" s="5" t="s">
        <v>22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30</v>
      </c>
      <c r="AP1" s="5" t="s">
        <v>31</v>
      </c>
      <c r="AQ1" s="5" t="s">
        <v>32</v>
      </c>
      <c r="AR1" s="6" t="s">
        <v>33</v>
      </c>
    </row>
    <row r="2" spans="1:44" ht="15.5" thickTop="1" thickBot="1" x14ac:dyDescent="0.4">
      <c r="A2">
        <v>1</v>
      </c>
      <c r="B2" s="3" t="s">
        <v>0</v>
      </c>
      <c r="C2" t="s">
        <v>1</v>
      </c>
      <c r="E2" s="2" t="s">
        <v>40</v>
      </c>
      <c r="F2">
        <v>-1</v>
      </c>
      <c r="G2">
        <v>1</v>
      </c>
      <c r="H2">
        <v>2</v>
      </c>
      <c r="I2">
        <v>3</v>
      </c>
      <c r="J2">
        <v>4</v>
      </c>
      <c r="K2">
        <v>6</v>
      </c>
      <c r="L2">
        <v>7</v>
      </c>
      <c r="M2" t="s">
        <v>43</v>
      </c>
      <c r="N2" t="s">
        <v>39</v>
      </c>
      <c r="P2" s="28" t="s">
        <v>41</v>
      </c>
      <c r="Q2" s="28" t="s">
        <v>45</v>
      </c>
      <c r="R2" s="28" t="s">
        <v>53</v>
      </c>
      <c r="S2" s="28" t="s">
        <v>13</v>
      </c>
      <c r="T2" s="28" t="s">
        <v>29</v>
      </c>
      <c r="U2" s="28" t="s">
        <v>35</v>
      </c>
      <c r="V2" s="28" t="s">
        <v>27</v>
      </c>
      <c r="W2" s="28" t="s">
        <v>28</v>
      </c>
      <c r="X2" s="28" t="s">
        <v>34</v>
      </c>
      <c r="Y2" s="28" t="s">
        <v>39</v>
      </c>
      <c r="AA2" s="8" t="s">
        <v>11</v>
      </c>
      <c r="AB2" s="9" t="s">
        <v>14</v>
      </c>
      <c r="AC2" s="9" t="s">
        <v>14</v>
      </c>
      <c r="AD2" s="9" t="s">
        <v>13</v>
      </c>
      <c r="AE2" s="9" t="s">
        <v>14</v>
      </c>
      <c r="AF2" s="9" t="s">
        <v>14</v>
      </c>
      <c r="AG2" s="9" t="s">
        <v>13</v>
      </c>
      <c r="AH2" s="9" t="s">
        <v>13</v>
      </c>
      <c r="AI2" s="9" t="s">
        <v>13</v>
      </c>
      <c r="AJ2" s="9" t="s">
        <v>13</v>
      </c>
      <c r="AK2" s="9" t="s">
        <v>14</v>
      </c>
      <c r="AL2" s="9" t="s">
        <v>14</v>
      </c>
      <c r="AM2" s="9" t="s">
        <v>13</v>
      </c>
      <c r="AN2" s="9" t="s">
        <v>14</v>
      </c>
      <c r="AO2" s="9" t="s">
        <v>13</v>
      </c>
      <c r="AP2" s="9" t="s">
        <v>14</v>
      </c>
      <c r="AQ2" s="9" t="s">
        <v>14</v>
      </c>
      <c r="AR2" s="10" t="s">
        <v>36</v>
      </c>
    </row>
    <row r="3" spans="1:44" ht="15" thickBot="1" x14ac:dyDescent="0.4">
      <c r="A3">
        <v>1</v>
      </c>
      <c r="B3" s="3" t="s">
        <v>12</v>
      </c>
      <c r="C3">
        <v>1</v>
      </c>
      <c r="E3" s="4" t="s">
        <v>18</v>
      </c>
      <c r="F3" s="3">
        <v>1</v>
      </c>
      <c r="G3" s="3">
        <v>3</v>
      </c>
      <c r="H3" s="3">
        <v>1</v>
      </c>
      <c r="I3" s="3">
        <v>1</v>
      </c>
      <c r="J3" s="3">
        <v>1</v>
      </c>
      <c r="K3" s="3">
        <v>2</v>
      </c>
      <c r="L3" s="3">
        <v>2</v>
      </c>
      <c r="M3" s="3"/>
      <c r="N3" s="3">
        <v>11</v>
      </c>
      <c r="P3" s="15" t="s">
        <v>18</v>
      </c>
      <c r="Q3" s="16">
        <v>0</v>
      </c>
      <c r="R3" s="16" t="str">
        <f>pivot[[#This Row],[Attribute]]&amp;"_"&amp;pivot[[#This Row],[Boolean]]</f>
        <v>airborne_0</v>
      </c>
      <c r="S3" s="16">
        <v>2</v>
      </c>
      <c r="T3" s="16"/>
      <c r="U3" s="16">
        <v>1</v>
      </c>
      <c r="V3" s="16">
        <v>1</v>
      </c>
      <c r="W3" s="16"/>
      <c r="X3" s="16">
        <v>2</v>
      </c>
      <c r="Y3" s="16">
        <v>7</v>
      </c>
      <c r="AB3" t="str">
        <f>AB1&amp;"_"&amp;AB2</f>
        <v>hair_0</v>
      </c>
      <c r="AC3" t="str">
        <f t="shared" ref="AC3:AR3" si="0">AC1&amp;"_"&amp;AC2</f>
        <v>feathers_0</v>
      </c>
      <c r="AD3" t="str">
        <f t="shared" si="0"/>
        <v>eggs_1</v>
      </c>
      <c r="AE3" t="str">
        <f t="shared" si="0"/>
        <v>milk_0</v>
      </c>
      <c r="AF3" t="str">
        <f t="shared" si="0"/>
        <v>airborne_0</v>
      </c>
      <c r="AG3" t="str">
        <f t="shared" si="0"/>
        <v>aquatic_1</v>
      </c>
      <c r="AH3" t="str">
        <f t="shared" si="0"/>
        <v>predator_1</v>
      </c>
      <c r="AI3" t="str">
        <f t="shared" si="0"/>
        <v>toothed_1</v>
      </c>
      <c r="AJ3" t="str">
        <f t="shared" si="0"/>
        <v>backbone_1</v>
      </c>
      <c r="AK3" t="str">
        <f t="shared" si="0"/>
        <v>breathes_0</v>
      </c>
      <c r="AL3" t="str">
        <f t="shared" si="0"/>
        <v>venomous_0</v>
      </c>
      <c r="AM3" t="str">
        <f t="shared" si="0"/>
        <v>fins_1</v>
      </c>
      <c r="AN3" t="str">
        <f t="shared" si="0"/>
        <v>legs_0</v>
      </c>
      <c r="AO3" t="str">
        <f t="shared" si="0"/>
        <v>tail_1</v>
      </c>
      <c r="AP3" t="str">
        <f t="shared" si="0"/>
        <v>domestic_0</v>
      </c>
      <c r="AQ3" t="str">
        <f t="shared" si="0"/>
        <v>catsize_0</v>
      </c>
      <c r="AR3" t="str">
        <f t="shared" si="0"/>
        <v>class_type_-1</v>
      </c>
    </row>
    <row r="4" spans="1:44" x14ac:dyDescent="0.35">
      <c r="A4">
        <v>1</v>
      </c>
      <c r="B4" s="3" t="s">
        <v>15</v>
      </c>
      <c r="C4">
        <v>0</v>
      </c>
      <c r="E4" s="11">
        <v>0</v>
      </c>
      <c r="F4" s="3">
        <v>1</v>
      </c>
      <c r="G4" s="3">
        <v>2</v>
      </c>
      <c r="H4" s="3"/>
      <c r="I4" s="3">
        <v>1</v>
      </c>
      <c r="J4" s="3">
        <v>1</v>
      </c>
      <c r="K4" s="3"/>
      <c r="L4" s="3">
        <v>2</v>
      </c>
      <c r="M4" s="3"/>
      <c r="N4" s="3">
        <v>7</v>
      </c>
      <c r="P4" s="15" t="s">
        <v>18</v>
      </c>
      <c r="Q4" s="16">
        <v>1</v>
      </c>
      <c r="R4" s="16" t="str">
        <f>pivot[[#This Row],[Attribute]]&amp;"_"&amp;pivot[[#This Row],[Boolean]]</f>
        <v>airborne_1</v>
      </c>
      <c r="S4" s="16">
        <v>1</v>
      </c>
      <c r="T4" s="16">
        <v>1</v>
      </c>
      <c r="U4" s="16"/>
      <c r="V4" s="16"/>
      <c r="W4" s="16">
        <v>2</v>
      </c>
      <c r="X4" s="16"/>
      <c r="Y4" s="16">
        <v>4</v>
      </c>
      <c r="AA4" s="29" t="s">
        <v>13</v>
      </c>
      <c r="AB4" cm="1">
        <f t="array" ref="AB4">(INDEX($S$2:$X$34,_xlfn.XMATCH(AB$3,pivot[[AttrLabel]:[AttrLabel]]),_xlfn.XMATCH($AA4,pivot[[#Headers],[1]:[7]]))+0.1)/(INDEX($AB$26:$AB$33,MATCH($AA4,$AA$26:$AA$33))+0.1*COUNTIF($P$3:$P$34,AB$1))</f>
        <v>3.125E-2</v>
      </c>
      <c r="AC4" cm="1">
        <f t="array" ref="AC4">(INDEX($S$2:$X$34,_xlfn.XMATCH(AC$3,pivot[[AttrLabel]:[AttrLabel]]),_xlfn.XMATCH($AA4,pivot[[#Headers],[1]:[7]]))+0.1)/(INDEX($AB$26:$AB$33,MATCH($AA4,$AA$26:$AA$33))+0.1*COUNTIF($P$3:$P$34,AC$1))</f>
        <v>3.125E-2</v>
      </c>
      <c r="AD4" cm="1">
        <f t="array" ref="AD4">(INDEX($S$2:$X$34,_xlfn.XMATCH(AD$3,pivot[[AttrLabel]:[AttrLabel]]),_xlfn.XMATCH($AA4,pivot[[#Headers],[1]:[7]]))+0.1)/(INDEX($AB$26:$AB$33,MATCH($AA4,$AA$26:$AA$33))+0.1*COUNTIF($P$3:$P$34,AD$1))</f>
        <v>0.96875</v>
      </c>
      <c r="AE4" cm="1">
        <f t="array" ref="AE4">(INDEX($S$2:$X$34,_xlfn.XMATCH(AE$3,pivot[[AttrLabel]:[AttrLabel]]),_xlfn.XMATCH($AA4,pivot[[#Headers],[1]:[7]]))+0.1)/(INDEX($AB$26:$AB$33,MATCH($AA4,$AA$26:$AA$33))+0.1*COUNTIF($P$3:$P$34,AE$1))</f>
        <v>3.125E-2</v>
      </c>
      <c r="AF4" cm="1">
        <f t="array" ref="AF4">(INDEX($S$2:$X$34,_xlfn.XMATCH(AF$3,pivot[[AttrLabel]:[AttrLabel]]),_xlfn.XMATCH($AA4,pivot[[#Headers],[1]:[7]]))+0.1)/(INDEX($AB$26:$AB$33,MATCH($AA4,$AA$26:$AA$33))+0.1*COUNTIF($P$3:$P$34,AF$1))</f>
        <v>0.34375</v>
      </c>
      <c r="AG4" cm="1">
        <f t="array" ref="AG4">(INDEX($S$2:$X$34,_xlfn.XMATCH(AG$3,pivot[[AttrLabel]:[AttrLabel]]),_xlfn.XMATCH($AA4,pivot[[#Headers],[1]:[7]]))+0.1)/(INDEX($AB$26:$AB$33,MATCH($AA4,$AA$26:$AA$33))+0.1*COUNTIF($P$3:$P$34,AG$1))</f>
        <v>0.96875</v>
      </c>
      <c r="AH4" cm="1">
        <f t="array" ref="AH4">(INDEX($S$2:$X$34,_xlfn.XMATCH(AH$3,pivot[[AttrLabel]:[AttrLabel]]),_xlfn.XMATCH($AA4,pivot[[#Headers],[1]:[7]]))+0.1)/(INDEX($AB$26:$AB$33,MATCH($AA4,$AA$26:$AA$33))+0.1*COUNTIF($P$3:$P$34,AH$1))</f>
        <v>0.65625</v>
      </c>
      <c r="AI4" cm="1">
        <f t="array" ref="AI4">(INDEX($S$2:$X$34,_xlfn.XMATCH(AI$3,pivot[[AttrLabel]:[AttrLabel]]),_xlfn.XMATCH($AA4,pivot[[#Headers],[1]:[7]]))+0.1)/(INDEX($AB$26:$AB$33,MATCH($AA4,$AA$26:$AA$33))+0.1*COUNTIF($P$3:$P$34,AI$1))</f>
        <v>3.125E-2</v>
      </c>
      <c r="AJ4" cm="1">
        <f t="array" ref="AJ4">(INDEX($S$2:$X$34,_xlfn.XMATCH(AJ$3,pivot[[AttrLabel]:[AttrLabel]]),_xlfn.XMATCH($AA4,pivot[[#Headers],[1]:[7]]))+0.1)/(INDEX($AB$26:$AB$33,MATCH($AA4,$AA$26:$AA$33))+0.1*COUNTIF($P$3:$P$34,AJ$1))</f>
        <v>3.125E-2</v>
      </c>
      <c r="AK4" cm="1">
        <f t="array" ref="AK4">(INDEX($S$2:$X$34,_xlfn.XMATCH(AK$3,pivot[[AttrLabel]:[AttrLabel]]),_xlfn.XMATCH($AA4,pivot[[#Headers],[1]:[7]]))+0.1)/(INDEX($AB$26:$AB$33,MATCH($AA4,$AA$26:$AA$33))+0.1*COUNTIF($P$3:$P$34,AK$1))</f>
        <v>0.96875</v>
      </c>
      <c r="AL4" cm="1">
        <f t="array" ref="AL4">(INDEX($S$2:$X$34,_xlfn.XMATCH(AL$3,pivot[[AttrLabel]:[AttrLabel]]),_xlfn.XMATCH($AA4,pivot[[#Headers],[1]:[7]]))+0.1)/(INDEX($AB$26:$AB$33,MATCH($AA4,$AA$26:$AA$33))+0.1*COUNTIF($P$3:$P$34,AL$1))</f>
        <v>1</v>
      </c>
      <c r="AM4" cm="1">
        <f t="array" ref="AM4">(INDEX($S$2:$X$34,_xlfn.XMATCH(AM$3,pivot[[AttrLabel]:[AttrLabel]]),_xlfn.XMATCH($AA4,pivot[[#Headers],[1]:[7]]))+0.1)/(INDEX($AB$26:$AB$33,MATCH($AA4,$AA$26:$AA$33))+0.1*COUNTIF($P$3:$P$34,AM$1))</f>
        <v>0.96875</v>
      </c>
      <c r="AN4" cm="1">
        <f t="array" ref="AN4">(INDEX($S$2:$X$34,_xlfn.XMATCH(AN$3,pivot[[AttrLabel]:[AttrLabel]]),_xlfn.XMATCH($AA4,pivot[[#Headers],[1]:[7]]))+0.1)/(INDEX($AB$26:$AB$33,MATCH($AA4,$AA$26:$AA$33))+0.1*COUNTIF($P$3:$P$34,AN$1))</f>
        <v>0.91176470588235303</v>
      </c>
      <c r="AO4" cm="1">
        <f t="array" ref="AO4">(INDEX($S$2:$X$34,_xlfn.XMATCH(AO$3,pivot[[AttrLabel]:[AttrLabel]]),_xlfn.XMATCH($AA4,pivot[[#Headers],[1]:[7]]))+0.1)/(INDEX($AB$26:$AB$33,MATCH($AA4,$AA$26:$AA$33))+0.1*COUNTIF($P$3:$P$34,AO$1))</f>
        <v>0.34375</v>
      </c>
      <c r="AP4" cm="1">
        <f t="array" ref="AP4">(INDEX($S$2:$X$34,_xlfn.XMATCH(AP$3,pivot[[AttrLabel]:[AttrLabel]]),_xlfn.XMATCH($AA4,pivot[[#Headers],[1]:[7]]))+0.1)/(INDEX($AB$26:$AB$33,MATCH($AA4,$AA$26:$AA$33))+0.1*COUNTIF($P$3:$P$34,AP$1))</f>
        <v>0.67741935483870974</v>
      </c>
      <c r="AQ4" cm="1">
        <f t="array" ref="AQ4">(INDEX($S$2:$X$34,_xlfn.XMATCH(AQ$3,pivot[[AttrLabel]:[AttrLabel]]),_xlfn.XMATCH($AA4,pivot[[#Headers],[1]:[7]]))+0.1)/(INDEX($AB$26:$AB$33,MATCH($AA4,$AA$26:$AA$33))+0.1*COUNTIF($P$3:$P$34,AQ$1))</f>
        <v>0.96875</v>
      </c>
    </row>
    <row r="5" spans="1:44" x14ac:dyDescent="0.35">
      <c r="A5">
        <v>1</v>
      </c>
      <c r="B5" s="3" t="s">
        <v>16</v>
      </c>
      <c r="C5">
        <v>0</v>
      </c>
      <c r="E5" s="11">
        <v>1</v>
      </c>
      <c r="F5" s="3"/>
      <c r="G5" s="3">
        <v>1</v>
      </c>
      <c r="H5" s="3">
        <v>1</v>
      </c>
      <c r="I5" s="3"/>
      <c r="J5" s="3"/>
      <c r="K5" s="3">
        <v>2</v>
      </c>
      <c r="L5" s="3"/>
      <c r="M5" s="3"/>
      <c r="N5" s="3">
        <v>4</v>
      </c>
      <c r="P5" s="18" t="s">
        <v>19</v>
      </c>
      <c r="Q5" s="16">
        <v>0</v>
      </c>
      <c r="R5" s="16" t="str">
        <f>pivot[[#This Row],[Attribute]]&amp;"_"&amp;pivot[[#This Row],[Boolean]]</f>
        <v>aquatic_0</v>
      </c>
      <c r="S5" s="16">
        <v>3</v>
      </c>
      <c r="T5" s="16"/>
      <c r="U5" s="16">
        <v>1</v>
      </c>
      <c r="V5" s="16"/>
      <c r="W5" s="16">
        <v>2</v>
      </c>
      <c r="X5" s="16">
        <v>1</v>
      </c>
      <c r="Y5" s="16">
        <v>7</v>
      </c>
      <c r="AA5" s="29" t="s">
        <v>29</v>
      </c>
      <c r="AB5" cm="1">
        <f t="array" ref="AB5">(INDEX($S$2:$X$34,_xlfn.XMATCH(AB$3,pivot[[AttrLabel]:[AttrLabel]]),_xlfn.XMATCH($AA5,pivot[[#Headers],[1]:[7]]))+0.1)/(INDEX($AB$26:$AB$33,MATCH($AA5,$AA$26:$AA$33))+0.1*COUNTIF($P$3:$P$34,AB$1))</f>
        <v>8.3333333333333343E-2</v>
      </c>
      <c r="AC5" cm="1">
        <f t="array" ref="AC5">(INDEX($S$2:$X$34,_xlfn.XMATCH(AC$3,pivot[[AttrLabel]:[AttrLabel]]),_xlfn.XMATCH($AA5,pivot[[#Headers],[1]:[7]]))+0.1)/(INDEX($AB$26:$AB$33,MATCH($AA5,$AA$26:$AA$33))+0.1*COUNTIF($P$3:$P$34,AC$1))</f>
        <v>0.91666666666666674</v>
      </c>
      <c r="AD5" cm="1">
        <f t="array" ref="AD5">(INDEX($S$2:$X$34,_xlfn.XMATCH(AD$3,pivot[[AttrLabel]:[AttrLabel]]),_xlfn.XMATCH($AA5,pivot[[#Headers],[1]:[7]]))+0.1)/(INDEX($AB$26:$AB$33,MATCH($AA5,$AA$26:$AA$33))+0.1*COUNTIF($P$3:$P$34,AD$1))</f>
        <v>8.3333333333333343E-2</v>
      </c>
      <c r="AE5" cm="1">
        <f t="array" ref="AE5">(INDEX($S$2:$X$34,_xlfn.XMATCH(AE$3,pivot[[AttrLabel]:[AttrLabel]]),_xlfn.XMATCH($AA5,pivot[[#Headers],[1]:[7]]))+0.1)/(INDEX($AB$26:$AB$33,MATCH($AA5,$AA$26:$AA$33))+0.1*COUNTIF($P$3:$P$34,AE$1))</f>
        <v>8.3333333333333343E-2</v>
      </c>
      <c r="AF5" cm="1">
        <f t="array" ref="AF5">(INDEX($S$2:$X$34,_xlfn.XMATCH(AF$3,pivot[[AttrLabel]:[AttrLabel]]),_xlfn.XMATCH($AA5,pivot[[#Headers],[1]:[7]]))+0.1)/(INDEX($AB$26:$AB$33,MATCH($AA5,$AA$26:$AA$33))+0.1*COUNTIF($P$3:$P$34,AF$1))</f>
        <v>1.7500000000000002</v>
      </c>
      <c r="AG5" cm="1">
        <f t="array" ref="AG5">(INDEX($S$2:$X$34,_xlfn.XMATCH(AG$3,pivot[[AttrLabel]:[AttrLabel]]),_xlfn.XMATCH($AA5,pivot[[#Headers],[1]:[7]]))+0.1)/(INDEX($AB$26:$AB$33,MATCH($AA5,$AA$26:$AA$33))+0.1*COUNTIF($P$3:$P$34,AG$1))</f>
        <v>8.3333333333333343E-2</v>
      </c>
      <c r="AH5" cm="1">
        <f t="array" ref="AH5">(INDEX($S$2:$X$34,_xlfn.XMATCH(AH$3,pivot[[AttrLabel]:[AttrLabel]]),_xlfn.XMATCH($AA5,pivot[[#Headers],[1]:[7]]))+0.1)/(INDEX($AB$26:$AB$33,MATCH($AA5,$AA$26:$AA$33))+0.1*COUNTIF($P$3:$P$34,AH$1))</f>
        <v>8.3333333333333343E-2</v>
      </c>
      <c r="AI5" cm="1">
        <f t="array" ref="AI5">(INDEX($S$2:$X$34,_xlfn.XMATCH(AI$3,pivot[[AttrLabel]:[AttrLabel]]),_xlfn.XMATCH($AA5,pivot[[#Headers],[1]:[7]]))+0.1)/(INDEX($AB$26:$AB$33,MATCH($AA5,$AA$26:$AA$33))+0.1*COUNTIF($P$3:$P$34,AI$1))</f>
        <v>0.91666666666666674</v>
      </c>
      <c r="AJ5" cm="1">
        <f t="array" ref="AJ5">(INDEX($S$2:$X$34,_xlfn.XMATCH(AJ$3,pivot[[AttrLabel]:[AttrLabel]]),_xlfn.XMATCH($AA5,pivot[[#Headers],[1]:[7]]))+0.1)/(INDEX($AB$26:$AB$33,MATCH($AA5,$AA$26:$AA$33))+0.1*COUNTIF($P$3:$P$34,AJ$1))</f>
        <v>8.3333333333333343E-2</v>
      </c>
      <c r="AK5" cm="1">
        <f t="array" ref="AK5">(INDEX($S$2:$X$34,_xlfn.XMATCH(AK$3,pivot[[AttrLabel]:[AttrLabel]]),_xlfn.XMATCH($AA5,pivot[[#Headers],[1]:[7]]))+0.1)/(INDEX($AB$26:$AB$33,MATCH($AA5,$AA$26:$AA$33))+0.1*COUNTIF($P$3:$P$34,AK$1))</f>
        <v>0.91666666666666674</v>
      </c>
      <c r="AL5" cm="1">
        <f t="array" ref="AL5">(INDEX($S$2:$X$34,_xlfn.XMATCH(AL$3,pivot[[AttrLabel]:[AttrLabel]]),_xlfn.XMATCH($AA5,pivot[[#Headers],[1]:[7]]))+0.1)/(INDEX($AB$26:$AB$33,MATCH($AA5,$AA$26:$AA$33))+0.1*COUNTIF($P$3:$P$34,AL$1))</f>
        <v>9.0909090909090912E-2</v>
      </c>
      <c r="AM5" cm="1">
        <f t="array" ref="AM5">(INDEX($S$2:$X$34,_xlfn.XMATCH(AM$3,pivot[[AttrLabel]:[AttrLabel]]),_xlfn.XMATCH($AA5,pivot[[#Headers],[1]:[7]]))+0.1)/(INDEX($AB$26:$AB$33,MATCH($AA5,$AA$26:$AA$33))+0.1*COUNTIF($P$3:$P$34,AM$1))</f>
        <v>0.91666666666666674</v>
      </c>
      <c r="AN5" cm="1">
        <f t="array" ref="AN5">(INDEX($S$2:$X$34,_xlfn.XMATCH(AN$3,pivot[[AttrLabel]:[AttrLabel]]),_xlfn.XMATCH($AA5,pivot[[#Headers],[1]:[7]]))+0.1)/(INDEX($AB$26:$AB$33,MATCH($AA5,$AA$26:$AA$33))+0.1*COUNTIF($P$3:$P$34,AN$1))</f>
        <v>7.1428571428571438E-2</v>
      </c>
      <c r="AO5" cm="1">
        <f t="array" ref="AO5">(INDEX($S$2:$X$34,_xlfn.XMATCH(AO$3,pivot[[AttrLabel]:[AttrLabel]]),_xlfn.XMATCH($AA5,pivot[[#Headers],[1]:[7]]))+0.1)/(INDEX($AB$26:$AB$33,MATCH($AA5,$AA$26:$AA$33))+0.1*COUNTIF($P$3:$P$34,AO$1))</f>
        <v>8.3333333333333343E-2</v>
      </c>
      <c r="AP5" cm="1">
        <f t="array" ref="AP5">(INDEX($S$2:$X$34,_xlfn.XMATCH(AP$3,pivot[[AttrLabel]:[AttrLabel]]),_xlfn.XMATCH($AA5,pivot[[#Headers],[1]:[7]]))+0.1)/(INDEX($AB$26:$AB$33,MATCH($AA5,$AA$26:$AA$33))+0.1*COUNTIF($P$3:$P$34,AP$1))</f>
        <v>9.0909090909090912E-2</v>
      </c>
      <c r="AQ5" cm="1">
        <f t="array" ref="AQ5">(INDEX($S$2:$X$34,_xlfn.XMATCH(AQ$3,pivot[[AttrLabel]:[AttrLabel]]),_xlfn.XMATCH($AA5,pivot[[#Headers],[1]:[7]]))+0.1)/(INDEX($AB$26:$AB$33,MATCH($AA5,$AA$26:$AA$33))+0.1*COUNTIF($P$3:$P$34,AQ$1))</f>
        <v>0.91666666666666674</v>
      </c>
    </row>
    <row r="6" spans="1:44" x14ac:dyDescent="0.35">
      <c r="A6">
        <v>1</v>
      </c>
      <c r="B6" s="3" t="s">
        <v>17</v>
      </c>
      <c r="C6">
        <v>1</v>
      </c>
      <c r="E6" s="4" t="s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/>
      <c r="N6" s="3">
        <v>0</v>
      </c>
      <c r="P6" s="18" t="s">
        <v>19</v>
      </c>
      <c r="Q6" s="16">
        <v>1</v>
      </c>
      <c r="R6" s="16" t="str">
        <f>pivot[[#This Row],[Attribute]]&amp;"_"&amp;pivot[[#This Row],[Boolean]]</f>
        <v>aquatic_1</v>
      </c>
      <c r="S6" s="16"/>
      <c r="T6" s="16">
        <v>1</v>
      </c>
      <c r="U6" s="16"/>
      <c r="V6" s="16">
        <v>1</v>
      </c>
      <c r="W6" s="16"/>
      <c r="X6" s="16">
        <v>1</v>
      </c>
      <c r="Y6" s="16">
        <v>4</v>
      </c>
      <c r="AA6" s="30" t="s">
        <v>35</v>
      </c>
      <c r="AB6" cm="1">
        <f t="array" ref="AB6">(INDEX($S$2:$X$34,_xlfn.XMATCH(AB$3,pivot[[AttrLabel]:[AttrLabel]]),_xlfn.XMATCH($AA6,pivot[[#Headers],[1]:[7]]))+0.1)/(INDEX($AB$26:$AB$33,MATCH($AA6,$AA$26:$AA$33))+0.1*COUNTIF($P$3:$P$34,AB$1))</f>
        <v>8.3333333333333343E-2</v>
      </c>
      <c r="AC6" cm="1">
        <f t="array" ref="AC6">(INDEX($S$2:$X$34,_xlfn.XMATCH(AC$3,pivot[[AttrLabel]:[AttrLabel]]),_xlfn.XMATCH($AA6,pivot[[#Headers],[1]:[7]]))+0.1)/(INDEX($AB$26:$AB$33,MATCH($AA6,$AA$26:$AA$33))+0.1*COUNTIF($P$3:$P$34,AC$1))</f>
        <v>0.91666666666666674</v>
      </c>
      <c r="AD6" cm="1">
        <f t="array" ref="AD6">(INDEX($S$2:$X$34,_xlfn.XMATCH(AD$3,pivot[[AttrLabel]:[AttrLabel]]),_xlfn.XMATCH($AA6,pivot[[#Headers],[1]:[7]]))+0.1)/(INDEX($AB$26:$AB$33,MATCH($AA6,$AA$26:$AA$33))+0.1*COUNTIF($P$3:$P$34,AD$1))</f>
        <v>8.3333333333333343E-2</v>
      </c>
      <c r="AE6" cm="1">
        <f t="array" ref="AE6">(INDEX($S$2:$X$34,_xlfn.XMATCH(AE$3,pivot[[AttrLabel]:[AttrLabel]]),_xlfn.XMATCH($AA6,pivot[[#Headers],[1]:[7]]))+0.1)/(INDEX($AB$26:$AB$33,MATCH($AA6,$AA$26:$AA$33))+0.1*COUNTIF($P$3:$P$34,AE$1))</f>
        <v>8.3333333333333343E-2</v>
      </c>
      <c r="AF6" cm="1">
        <f t="array" ref="AF6">(INDEX($S$2:$X$34,_xlfn.XMATCH(AF$3,pivot[[AttrLabel]:[AttrLabel]]),_xlfn.XMATCH($AA6,pivot[[#Headers],[1]:[7]]))+0.1)/(INDEX($AB$26:$AB$33,MATCH($AA6,$AA$26:$AA$33))+0.1*COUNTIF($P$3:$P$34,AF$1))</f>
        <v>2.5833333333333335</v>
      </c>
      <c r="AG6" cm="1">
        <f t="array" ref="AG6">(INDEX($S$2:$X$34,_xlfn.XMATCH(AG$3,pivot[[AttrLabel]:[AttrLabel]]),_xlfn.XMATCH($AA6,pivot[[#Headers],[1]:[7]]))+0.1)/(INDEX($AB$26:$AB$33,MATCH($AA6,$AA$26:$AA$33))+0.1*COUNTIF($P$3:$P$34,AG$1))</f>
        <v>0.91666666666666674</v>
      </c>
      <c r="AH6" cm="1">
        <f t="array" ref="AH6">(INDEX($S$2:$X$34,_xlfn.XMATCH(AH$3,pivot[[AttrLabel]:[AttrLabel]]),_xlfn.XMATCH($AA6,pivot[[#Headers],[1]:[7]]))+0.1)/(INDEX($AB$26:$AB$33,MATCH($AA6,$AA$26:$AA$33))+0.1*COUNTIF($P$3:$P$34,AH$1))</f>
        <v>8.3333333333333343E-2</v>
      </c>
      <c r="AI6" cm="1">
        <f t="array" ref="AI6">(INDEX($S$2:$X$34,_xlfn.XMATCH(AI$3,pivot[[AttrLabel]:[AttrLabel]]),_xlfn.XMATCH($AA6,pivot[[#Headers],[1]:[7]]))+0.1)/(INDEX($AB$26:$AB$33,MATCH($AA6,$AA$26:$AA$33))+0.1*COUNTIF($P$3:$P$34,AI$1))</f>
        <v>8.3333333333333343E-2</v>
      </c>
      <c r="AJ6" cm="1">
        <f t="array" ref="AJ6">(INDEX($S$2:$X$34,_xlfn.XMATCH(AJ$3,pivot[[AttrLabel]:[AttrLabel]]),_xlfn.XMATCH($AA6,pivot[[#Headers],[1]:[7]]))+0.1)/(INDEX($AB$26:$AB$33,MATCH($AA6,$AA$26:$AA$33))+0.1*COUNTIF($P$3:$P$34,AJ$1))</f>
        <v>8.3333333333333343E-2</v>
      </c>
      <c r="AK6" cm="1">
        <f t="array" ref="AK6">(INDEX($S$2:$X$34,_xlfn.XMATCH(AK$3,pivot[[AttrLabel]:[AttrLabel]]),_xlfn.XMATCH($AA6,pivot[[#Headers],[1]:[7]]))+0.1)/(INDEX($AB$26:$AB$33,MATCH($AA6,$AA$26:$AA$33))+0.1*COUNTIF($P$3:$P$34,AK$1))</f>
        <v>0.91666666666666674</v>
      </c>
      <c r="AL6" cm="1">
        <f t="array" ref="AL6">(INDEX($S$2:$X$34,_xlfn.XMATCH(AL$3,pivot[[AttrLabel]:[AttrLabel]]),_xlfn.XMATCH($AA6,pivot[[#Headers],[1]:[7]]))+0.1)/(INDEX($AB$26:$AB$33,MATCH($AA6,$AA$26:$AA$33))+0.1*COUNTIF($P$3:$P$34,AL$1))</f>
        <v>1</v>
      </c>
      <c r="AM6" cm="1">
        <f t="array" ref="AM6">(INDEX($S$2:$X$34,_xlfn.XMATCH(AM$3,pivot[[AttrLabel]:[AttrLabel]]),_xlfn.XMATCH($AA6,pivot[[#Headers],[1]:[7]]))+0.1)/(INDEX($AB$26:$AB$33,MATCH($AA6,$AA$26:$AA$33))+0.1*COUNTIF($P$3:$P$34,AM$1))</f>
        <v>0.91666666666666674</v>
      </c>
      <c r="AN6" cm="1">
        <f t="array" ref="AN6">(INDEX($S$2:$X$34,_xlfn.XMATCH(AN$3,pivot[[AttrLabel]:[AttrLabel]]),_xlfn.XMATCH($AA6,pivot[[#Headers],[1]:[7]]))+0.1)/(INDEX($AB$26:$AB$33,MATCH($AA6,$AA$26:$AA$33))+0.1*COUNTIF($P$3:$P$34,AN$1))</f>
        <v>7.1428571428571438E-2</v>
      </c>
      <c r="AO6" cm="1">
        <f t="array" ref="AO6">(INDEX($S$2:$X$34,_xlfn.XMATCH(AO$3,pivot[[AttrLabel]:[AttrLabel]]),_xlfn.XMATCH($AA6,pivot[[#Headers],[1]:[7]]))+0.1)/(INDEX($AB$26:$AB$33,MATCH($AA6,$AA$26:$AA$33))+0.1*COUNTIF($P$3:$P$34,AO$1))</f>
        <v>8.3333333333333343E-2</v>
      </c>
      <c r="AP6" cm="1">
        <f t="array" ref="AP6">(INDEX($S$2:$X$34,_xlfn.XMATCH(AP$3,pivot[[AttrLabel]:[AttrLabel]]),_xlfn.XMATCH($AA6,pivot[[#Headers],[1]:[7]]))+0.1)/(INDEX($AB$26:$AB$33,MATCH($AA6,$AA$26:$AA$33))+0.1*COUNTIF($P$3:$P$34,AP$1))</f>
        <v>9.0909090909090912E-2</v>
      </c>
      <c r="AQ6" cm="1">
        <f t="array" ref="AQ6">(INDEX($S$2:$X$34,_xlfn.XMATCH(AQ$3,pivot[[AttrLabel]:[AttrLabel]]),_xlfn.XMATCH($AA6,pivot[[#Headers],[1]:[7]]))+0.1)/(INDEX($AB$26:$AB$33,MATCH($AA6,$AA$26:$AA$33))+0.1*COUNTIF($P$3:$P$34,AQ$1))</f>
        <v>0.91666666666666674</v>
      </c>
    </row>
    <row r="7" spans="1:44" x14ac:dyDescent="0.35">
      <c r="A7">
        <v>1</v>
      </c>
      <c r="B7" s="3" t="s">
        <v>18</v>
      </c>
      <c r="C7">
        <v>0</v>
      </c>
      <c r="E7" s="11" t="s">
        <v>1</v>
      </c>
      <c r="F7" s="3"/>
      <c r="G7" s="3">
        <v>0</v>
      </c>
      <c r="H7" s="3"/>
      <c r="I7" s="3"/>
      <c r="J7" s="3"/>
      <c r="K7" s="3"/>
      <c r="L7" s="3"/>
      <c r="M7" s="3"/>
      <c r="N7" s="3">
        <v>0</v>
      </c>
      <c r="P7" s="18" t="s">
        <v>22</v>
      </c>
      <c r="Q7" s="16">
        <v>0</v>
      </c>
      <c r="R7" s="16" t="str">
        <f>pivot[[#This Row],[Attribute]]&amp;"_"&amp;pivot[[#This Row],[Boolean]]</f>
        <v>backbone_0</v>
      </c>
      <c r="S7" s="16"/>
      <c r="T7" s="16"/>
      <c r="U7" s="16"/>
      <c r="V7" s="16"/>
      <c r="W7" s="16">
        <v>2</v>
      </c>
      <c r="X7" s="16">
        <v>2</v>
      </c>
      <c r="Y7" s="16">
        <v>4</v>
      </c>
      <c r="AA7" s="29" t="s">
        <v>27</v>
      </c>
      <c r="AB7" cm="1">
        <f t="array" ref="AB7">(INDEX($S$2:$X$34,_xlfn.XMATCH(AB$3,pivot[[AttrLabel]:[AttrLabel]]),_xlfn.XMATCH($AA7,pivot[[#Headers],[1]:[7]]))+0.1)/(INDEX($AB$26:$AB$33,MATCH($AA7,$AA$26:$AA$33))+0.1*COUNTIF($P$3:$P$34,AB$1))</f>
        <v>0.91666666666666674</v>
      </c>
      <c r="AC7" cm="1">
        <f t="array" ref="AC7">(INDEX($S$2:$X$34,_xlfn.XMATCH(AC$3,pivot[[AttrLabel]:[AttrLabel]]),_xlfn.XMATCH($AA7,pivot[[#Headers],[1]:[7]]))+0.1)/(INDEX($AB$26:$AB$33,MATCH($AA7,$AA$26:$AA$33))+0.1*COUNTIF($P$3:$P$34,AC$1))</f>
        <v>0.91666666666666674</v>
      </c>
      <c r="AD7" cm="1">
        <f t="array" ref="AD7">(INDEX($S$2:$X$34,_xlfn.XMATCH(AD$3,pivot[[AttrLabel]:[AttrLabel]]),_xlfn.XMATCH($AA7,pivot[[#Headers],[1]:[7]]))+0.1)/(INDEX($AB$26:$AB$33,MATCH($AA7,$AA$26:$AA$33))+0.1*COUNTIF($P$3:$P$34,AD$1))</f>
        <v>8.3333333333333343E-2</v>
      </c>
      <c r="AE7" cm="1">
        <f t="array" ref="AE7">(INDEX($S$2:$X$34,_xlfn.XMATCH(AE$3,pivot[[AttrLabel]:[AttrLabel]]),_xlfn.XMATCH($AA7,pivot[[#Headers],[1]:[7]]))+0.1)/(INDEX($AB$26:$AB$33,MATCH($AA7,$AA$26:$AA$33))+0.1*COUNTIF($P$3:$P$34,AE$1))</f>
        <v>8.3333333333333343E-2</v>
      </c>
      <c r="AF7" cm="1">
        <f t="array" ref="AF7">(INDEX($S$2:$X$34,_xlfn.XMATCH(AF$3,pivot[[AttrLabel]:[AttrLabel]]),_xlfn.XMATCH($AA7,pivot[[#Headers],[1]:[7]]))+0.1)/(INDEX($AB$26:$AB$33,MATCH($AA7,$AA$26:$AA$33))+0.1*COUNTIF($P$3:$P$34,AF$1))</f>
        <v>3.4166666666666665</v>
      </c>
      <c r="AG7" cm="1">
        <f t="array" ref="AG7">(INDEX($S$2:$X$34,_xlfn.XMATCH(AG$3,pivot[[AttrLabel]:[AttrLabel]]),_xlfn.XMATCH($AA7,pivot[[#Headers],[1]:[7]]))+0.1)/(INDEX($AB$26:$AB$33,MATCH($AA7,$AA$26:$AA$33))+0.1*COUNTIF($P$3:$P$34,AG$1))</f>
        <v>8.3333333333333343E-2</v>
      </c>
      <c r="AH7" cm="1">
        <f t="array" ref="AH7">(INDEX($S$2:$X$34,_xlfn.XMATCH(AH$3,pivot[[AttrLabel]:[AttrLabel]]),_xlfn.XMATCH($AA7,pivot[[#Headers],[1]:[7]]))+0.1)/(INDEX($AB$26:$AB$33,MATCH($AA7,$AA$26:$AA$33))+0.1*COUNTIF($P$3:$P$34,AH$1))</f>
        <v>8.3333333333333343E-2</v>
      </c>
      <c r="AI7" cm="1">
        <f t="array" ref="AI7">(INDEX($S$2:$X$34,_xlfn.XMATCH(AI$3,pivot[[AttrLabel]:[AttrLabel]]),_xlfn.XMATCH($AA7,pivot[[#Headers],[1]:[7]]))+0.1)/(INDEX($AB$26:$AB$33,MATCH($AA7,$AA$26:$AA$33))+0.1*COUNTIF($P$3:$P$34,AI$1))</f>
        <v>8.3333333333333343E-2</v>
      </c>
      <c r="AJ7" cm="1">
        <f t="array" ref="AJ7">(INDEX($S$2:$X$34,_xlfn.XMATCH(AJ$3,pivot[[AttrLabel]:[AttrLabel]]),_xlfn.XMATCH($AA7,pivot[[#Headers],[1]:[7]]))+0.1)/(INDEX($AB$26:$AB$33,MATCH($AA7,$AA$26:$AA$33))+0.1*COUNTIF($P$3:$P$34,AJ$1))</f>
        <v>8.3333333333333343E-2</v>
      </c>
      <c r="AK7" cm="1">
        <f t="array" ref="AK7">(INDEX($S$2:$X$34,_xlfn.XMATCH(AK$3,pivot[[AttrLabel]:[AttrLabel]]),_xlfn.XMATCH($AA7,pivot[[#Headers],[1]:[7]]))+0.1)/(INDEX($AB$26:$AB$33,MATCH($AA7,$AA$26:$AA$33))+0.1*COUNTIF($P$3:$P$34,AK$1))</f>
        <v>0.91666666666666674</v>
      </c>
      <c r="AL7" cm="1">
        <f t="array" ref="AL7">(INDEX($S$2:$X$34,_xlfn.XMATCH(AL$3,pivot[[AttrLabel]:[AttrLabel]]),_xlfn.XMATCH($AA7,pivot[[#Headers],[1]:[7]]))+0.1)/(INDEX($AB$26:$AB$33,MATCH($AA7,$AA$26:$AA$33))+0.1*COUNTIF($P$3:$P$34,AL$1))</f>
        <v>1</v>
      </c>
      <c r="AM7" cm="1">
        <f t="array" ref="AM7">(INDEX($S$2:$X$34,_xlfn.XMATCH(AM$3,pivot[[AttrLabel]:[AttrLabel]]),_xlfn.XMATCH($AA7,pivot[[#Headers],[1]:[7]]))+0.1)/(INDEX($AB$26:$AB$33,MATCH($AA7,$AA$26:$AA$33))+0.1*COUNTIF($P$3:$P$34,AM$1))</f>
        <v>8.3333333333333343E-2</v>
      </c>
      <c r="AN7" cm="1">
        <f t="array" ref="AN7">(INDEX($S$2:$X$34,_xlfn.XMATCH(AN$3,pivot[[AttrLabel]:[AttrLabel]]),_xlfn.XMATCH($AA7,pivot[[#Headers],[1]:[7]]))+0.1)/(INDEX($AB$26:$AB$33,MATCH($AA7,$AA$26:$AA$33))+0.1*COUNTIF($P$3:$P$34,AN$1))</f>
        <v>7.1428571428571438E-2</v>
      </c>
      <c r="AO7" cm="1">
        <f t="array" ref="AO7">(INDEX($S$2:$X$34,_xlfn.XMATCH(AO$3,pivot[[AttrLabel]:[AttrLabel]]),_xlfn.XMATCH($AA7,pivot[[#Headers],[1]:[7]]))+0.1)/(INDEX($AB$26:$AB$33,MATCH($AA7,$AA$26:$AA$33))+0.1*COUNTIF($P$3:$P$34,AO$1))</f>
        <v>8.3333333333333343E-2</v>
      </c>
      <c r="AP7" cm="1">
        <f t="array" ref="AP7">(INDEX($S$2:$X$34,_xlfn.XMATCH(AP$3,pivot[[AttrLabel]:[AttrLabel]]),_xlfn.XMATCH($AA7,pivot[[#Headers],[1]:[7]]))+0.1)/(INDEX($AB$26:$AB$33,MATCH($AA7,$AA$26:$AA$33))+0.1*COUNTIF($P$3:$P$34,AP$1))</f>
        <v>9.0909090909090912E-2</v>
      </c>
      <c r="AQ7" cm="1">
        <f t="array" ref="AQ7">(INDEX($S$2:$X$34,_xlfn.XMATCH(AQ$3,pivot[[AttrLabel]:[AttrLabel]]),_xlfn.XMATCH($AA7,pivot[[#Headers],[1]:[7]]))+0.1)/(INDEX($AB$26:$AB$33,MATCH($AA7,$AA$26:$AA$33))+0.1*COUNTIF($P$3:$P$34,AQ$1))</f>
        <v>8.3333333333333343E-2</v>
      </c>
    </row>
    <row r="8" spans="1:44" x14ac:dyDescent="0.35">
      <c r="A8">
        <v>1</v>
      </c>
      <c r="B8" s="3" t="s">
        <v>19</v>
      </c>
      <c r="C8">
        <v>0</v>
      </c>
      <c r="E8" s="11" t="s">
        <v>11</v>
      </c>
      <c r="F8" s="3">
        <v>0</v>
      </c>
      <c r="G8" s="3"/>
      <c r="H8" s="3"/>
      <c r="I8" s="3"/>
      <c r="J8" s="3"/>
      <c r="K8" s="3"/>
      <c r="L8" s="3"/>
      <c r="M8" s="3"/>
      <c r="N8" s="3">
        <v>0</v>
      </c>
      <c r="P8" s="18" t="s">
        <v>22</v>
      </c>
      <c r="Q8" s="16">
        <v>1</v>
      </c>
      <c r="R8" s="16" t="str">
        <f>pivot[[#This Row],[Attribute]]&amp;"_"&amp;pivot[[#This Row],[Boolean]]</f>
        <v>backbone_1</v>
      </c>
      <c r="S8" s="16">
        <v>3</v>
      </c>
      <c r="T8" s="16">
        <v>1</v>
      </c>
      <c r="U8" s="16">
        <v>1</v>
      </c>
      <c r="V8" s="16">
        <v>1</v>
      </c>
      <c r="W8" s="16"/>
      <c r="X8" s="16"/>
      <c r="Y8" s="16">
        <v>7</v>
      </c>
      <c r="AA8" s="29" t="s">
        <v>54</v>
      </c>
      <c r="AB8" t="e" cm="1">
        <f t="array" ref="AB8">(INDEX($S$2:$X$34,_xlfn.XMATCH(AB$3,pivot[[AttrLabel]:[AttrLabel]]),_xlfn.XMATCH($AA8,pivot[[#Headers],[1]:[7]]))+0.1)/(INDEX($AB$26:$AB$33,MATCH($AA8,$AA$26:$AA$33))+0.1*COUNTIF($P$3:$P$34,AB$1))</f>
        <v>#N/A</v>
      </c>
      <c r="AC8" t="e" cm="1">
        <f t="array" ref="AC8">(INDEX($S$2:$X$34,_xlfn.XMATCH(AC$3,pivot[[AttrLabel]:[AttrLabel]]),_xlfn.XMATCH($AA8,pivot[[#Headers],[1]:[7]]))+0.1)/(INDEX($AB$26:$AB$33,MATCH($AA8,$AA$26:$AA$33))+0.1*COUNTIF($P$3:$P$34,AC$1))</f>
        <v>#N/A</v>
      </c>
      <c r="AD8" t="e" cm="1">
        <f t="array" ref="AD8">(INDEX($S$2:$X$34,_xlfn.XMATCH(AD$3,pivot[[AttrLabel]:[AttrLabel]]),_xlfn.XMATCH($AA8,pivot[[#Headers],[1]:[7]]))+0.1)/(INDEX($AB$26:$AB$33,MATCH($AA8,$AA$26:$AA$33))+0.1*COUNTIF($P$3:$P$34,AD$1))</f>
        <v>#N/A</v>
      </c>
      <c r="AE8" t="e" cm="1">
        <f t="array" ref="AE8">(INDEX($S$2:$X$34,_xlfn.XMATCH(AE$3,pivot[[AttrLabel]:[AttrLabel]]),_xlfn.XMATCH($AA8,pivot[[#Headers],[1]:[7]]))+0.1)/(INDEX($AB$26:$AB$33,MATCH($AA8,$AA$26:$AA$33))+0.1*COUNTIF($P$3:$P$34,AE$1))</f>
        <v>#N/A</v>
      </c>
      <c r="AF8" t="e" cm="1">
        <f t="array" ref="AF8">(INDEX($S$2:$X$34,_xlfn.XMATCH(AF$3,pivot[[AttrLabel]:[AttrLabel]]),_xlfn.XMATCH($AA8,pivot[[#Headers],[1]:[7]]))+0.1)/(INDEX($AB$26:$AB$33,MATCH($AA8,$AA$26:$AA$33))+0.1*COUNTIF($P$3:$P$34,AF$1))</f>
        <v>#N/A</v>
      </c>
      <c r="AG8" t="e" cm="1">
        <f t="array" ref="AG8">(INDEX($S$2:$X$34,_xlfn.XMATCH(AG$3,pivot[[AttrLabel]:[AttrLabel]]),_xlfn.XMATCH($AA8,pivot[[#Headers],[1]:[7]]))+0.1)/(INDEX($AB$26:$AB$33,MATCH($AA8,$AA$26:$AA$33))+0.1*COUNTIF($P$3:$P$34,AG$1))</f>
        <v>#N/A</v>
      </c>
      <c r="AH8" t="e" cm="1">
        <f t="array" ref="AH8">(INDEX($S$2:$X$34,_xlfn.XMATCH(AH$3,pivot[[AttrLabel]:[AttrLabel]]),_xlfn.XMATCH($AA8,pivot[[#Headers],[1]:[7]]))+0.1)/(INDEX($AB$26:$AB$33,MATCH($AA8,$AA$26:$AA$33))+0.1*COUNTIF($P$3:$P$34,AH$1))</f>
        <v>#N/A</v>
      </c>
      <c r="AI8" t="e" cm="1">
        <f t="array" ref="AI8">(INDEX($S$2:$X$34,_xlfn.XMATCH(AI$3,pivot[[AttrLabel]:[AttrLabel]]),_xlfn.XMATCH($AA8,pivot[[#Headers],[1]:[7]]))+0.1)/(INDEX($AB$26:$AB$33,MATCH($AA8,$AA$26:$AA$33))+0.1*COUNTIF($P$3:$P$34,AI$1))</f>
        <v>#N/A</v>
      </c>
      <c r="AJ8" t="e" cm="1">
        <f t="array" ref="AJ8">(INDEX($S$2:$X$34,_xlfn.XMATCH(AJ$3,pivot[[AttrLabel]:[AttrLabel]]),_xlfn.XMATCH($AA8,pivot[[#Headers],[1]:[7]]))+0.1)/(INDEX($AB$26:$AB$33,MATCH($AA8,$AA$26:$AA$33))+0.1*COUNTIF($P$3:$P$34,AJ$1))</f>
        <v>#N/A</v>
      </c>
      <c r="AK8" t="e" cm="1">
        <f t="array" ref="AK8">(INDEX($S$2:$X$34,_xlfn.XMATCH(AK$3,pivot[[AttrLabel]:[AttrLabel]]),_xlfn.XMATCH($AA8,pivot[[#Headers],[1]:[7]]))+0.1)/(INDEX($AB$26:$AB$33,MATCH($AA8,$AA$26:$AA$33))+0.1*COUNTIF($P$3:$P$34,AK$1))</f>
        <v>#N/A</v>
      </c>
      <c r="AL8" t="e" cm="1">
        <f t="array" ref="AL8">(INDEX($S$2:$X$34,_xlfn.XMATCH(AL$3,pivot[[AttrLabel]:[AttrLabel]]),_xlfn.XMATCH($AA8,pivot[[#Headers],[1]:[7]]))+0.1)/(INDEX($AB$26:$AB$33,MATCH($AA8,$AA$26:$AA$33))+0.1*COUNTIF($P$3:$P$34,AL$1))</f>
        <v>#N/A</v>
      </c>
      <c r="AM8" t="e" cm="1">
        <f t="array" ref="AM8">(INDEX($S$2:$X$34,_xlfn.XMATCH(AM$3,pivot[[AttrLabel]:[AttrLabel]]),_xlfn.XMATCH($AA8,pivot[[#Headers],[1]:[7]]))+0.1)/(INDEX($AB$26:$AB$33,MATCH($AA8,$AA$26:$AA$33))+0.1*COUNTIF($P$3:$P$34,AM$1))</f>
        <v>#N/A</v>
      </c>
      <c r="AN8" t="e" cm="1">
        <f t="array" ref="AN8">(INDEX($S$2:$X$34,_xlfn.XMATCH(AN$3,pivot[[AttrLabel]:[AttrLabel]]),_xlfn.XMATCH($AA8,pivot[[#Headers],[1]:[7]]))+0.1)/(INDEX($AB$26:$AB$33,MATCH($AA8,$AA$26:$AA$33))+0.1*COUNTIF($P$3:$P$34,AN$1))</f>
        <v>#N/A</v>
      </c>
      <c r="AO8" t="e" cm="1">
        <f t="array" ref="AO8">(INDEX($S$2:$X$34,_xlfn.XMATCH(AO$3,pivot[[AttrLabel]:[AttrLabel]]),_xlfn.XMATCH($AA8,pivot[[#Headers],[1]:[7]]))+0.1)/(INDEX($AB$26:$AB$33,MATCH($AA8,$AA$26:$AA$33))+0.1*COUNTIF($P$3:$P$34,AO$1))</f>
        <v>#N/A</v>
      </c>
      <c r="AP8" t="e" cm="1">
        <f t="array" ref="AP8">(INDEX($S$2:$X$34,_xlfn.XMATCH(AP$3,pivot[[AttrLabel]:[AttrLabel]]),_xlfn.XMATCH($AA8,pivot[[#Headers],[1]:[7]]))+0.1)/(INDEX($AB$26:$AB$33,MATCH($AA8,$AA$26:$AA$33))+0.1*COUNTIF($P$3:$P$34,AP$1))</f>
        <v>#N/A</v>
      </c>
      <c r="AQ8" t="e" cm="1">
        <f t="array" ref="AQ8">(INDEX($S$2:$X$34,_xlfn.XMATCH(AQ$3,pivot[[AttrLabel]:[AttrLabel]]),_xlfn.XMATCH($AA8,pivot[[#Headers],[1]:[7]]))+0.1)/(INDEX($AB$26:$AB$33,MATCH($AA8,$AA$26:$AA$33))+0.1*COUNTIF($P$3:$P$34,AQ$1))</f>
        <v>#N/A</v>
      </c>
    </row>
    <row r="9" spans="1:44" x14ac:dyDescent="0.35">
      <c r="A9">
        <v>1</v>
      </c>
      <c r="B9" s="3" t="s">
        <v>20</v>
      </c>
      <c r="C9">
        <v>1</v>
      </c>
      <c r="E9" s="11" t="s">
        <v>8</v>
      </c>
      <c r="F9" s="3"/>
      <c r="G9" s="3"/>
      <c r="H9" s="3"/>
      <c r="I9" s="3"/>
      <c r="J9" s="3"/>
      <c r="K9" s="3"/>
      <c r="L9" s="3">
        <v>0</v>
      </c>
      <c r="M9" s="3"/>
      <c r="N9" s="3">
        <v>0</v>
      </c>
      <c r="P9" s="18" t="s">
        <v>23</v>
      </c>
      <c r="Q9" s="16">
        <v>0</v>
      </c>
      <c r="R9" s="16" t="str">
        <f>pivot[[#This Row],[Attribute]]&amp;"_"&amp;pivot[[#This Row],[Boolean]]</f>
        <v>breathes_0</v>
      </c>
      <c r="S9" s="16"/>
      <c r="T9" s="16"/>
      <c r="U9" s="16"/>
      <c r="V9" s="16">
        <v>1</v>
      </c>
      <c r="W9" s="16"/>
      <c r="X9" s="16">
        <v>1</v>
      </c>
      <c r="Y9" s="16">
        <v>3</v>
      </c>
      <c r="AA9" s="30" t="s">
        <v>28</v>
      </c>
      <c r="AB9" cm="1">
        <f t="array" ref="AB9">(INDEX($S$2:$X$34,_xlfn.XMATCH(AB$3,pivot[[AttrLabel]:[AttrLabel]]),_xlfn.XMATCH($AA9,pivot[[#Headers],[1]:[7]]))+0.1)/(INDEX($AB$26:$AB$33,MATCH($AA9,$AA$26:$AA$33))+0.1*COUNTIF($P$3:$P$34,AB$1))</f>
        <v>4.5454545454545456E-2</v>
      </c>
      <c r="AC9" cm="1">
        <f t="array" ref="AC9">(INDEX($S$2:$X$34,_xlfn.XMATCH(AC$3,pivot[[AttrLabel]:[AttrLabel]]),_xlfn.XMATCH($AA9,pivot[[#Headers],[1]:[7]]))+0.1)/(INDEX($AB$26:$AB$33,MATCH($AA9,$AA$26:$AA$33))+0.1*COUNTIF($P$3:$P$34,AC$1))</f>
        <v>0.95454545454545447</v>
      </c>
      <c r="AD9" cm="1">
        <f t="array" ref="AD9">(INDEX($S$2:$X$34,_xlfn.XMATCH(AD$3,pivot[[AttrLabel]:[AttrLabel]]),_xlfn.XMATCH($AA9,pivot[[#Headers],[1]:[7]]))+0.1)/(INDEX($AB$26:$AB$33,MATCH($AA9,$AA$26:$AA$33))+0.1*COUNTIF($P$3:$P$34,AD$1))</f>
        <v>4.5454545454545456E-2</v>
      </c>
      <c r="AE9" cm="1">
        <f t="array" ref="AE9">(INDEX($S$2:$X$34,_xlfn.XMATCH(AE$3,pivot[[AttrLabel]:[AttrLabel]]),_xlfn.XMATCH($AA9,pivot[[#Headers],[1]:[7]]))+0.1)/(INDEX($AB$26:$AB$33,MATCH($AA9,$AA$26:$AA$33))+0.1*COUNTIF($P$3:$P$34,AE$1))</f>
        <v>0.95454545454545447</v>
      </c>
      <c r="AF9" cm="1">
        <f t="array" ref="AF9">(INDEX($S$2:$X$34,_xlfn.XMATCH(AF$3,pivot[[AttrLabel]:[AttrLabel]]),_xlfn.XMATCH($AA9,pivot[[#Headers],[1]:[7]]))+0.1)/(INDEX($AB$26:$AB$33,MATCH($AA9,$AA$26:$AA$33))+0.1*COUNTIF($P$3:$P$34,AF$1))</f>
        <v>2.7727272727272725</v>
      </c>
      <c r="AG9" cm="1">
        <f t="array" ref="AG9">(INDEX($S$2:$X$34,_xlfn.XMATCH(AG$3,pivot[[AttrLabel]:[AttrLabel]]),_xlfn.XMATCH($AA9,pivot[[#Headers],[1]:[7]]))+0.1)/(INDEX($AB$26:$AB$33,MATCH($AA9,$AA$26:$AA$33))+0.1*COUNTIF($P$3:$P$34,AG$1))</f>
        <v>0.95454545454545447</v>
      </c>
      <c r="AH9" cm="1">
        <f t="array" ref="AH9">(INDEX($S$2:$X$34,_xlfn.XMATCH(AH$3,pivot[[AttrLabel]:[AttrLabel]]),_xlfn.XMATCH($AA9,pivot[[#Headers],[1]:[7]]))+0.1)/(INDEX($AB$26:$AB$33,MATCH($AA9,$AA$26:$AA$33))+0.1*COUNTIF($P$3:$P$34,AH$1))</f>
        <v>0.95454545454545447</v>
      </c>
      <c r="AI9" cm="1">
        <f t="array" ref="AI9">(INDEX($S$2:$X$34,_xlfn.XMATCH(AI$3,pivot[[AttrLabel]:[AttrLabel]]),_xlfn.XMATCH($AA9,pivot[[#Headers],[1]:[7]]))+0.1)/(INDEX($AB$26:$AB$33,MATCH($AA9,$AA$26:$AA$33))+0.1*COUNTIF($P$3:$P$34,AI$1))</f>
        <v>0.95454545454545447</v>
      </c>
      <c r="AJ9" cm="1">
        <f t="array" ref="AJ9">(INDEX($S$2:$X$34,_xlfn.XMATCH(AJ$3,pivot[[AttrLabel]:[AttrLabel]]),_xlfn.XMATCH($AA9,pivot[[#Headers],[1]:[7]]))+0.1)/(INDEX($AB$26:$AB$33,MATCH($AA9,$AA$26:$AA$33))+0.1*COUNTIF($P$3:$P$34,AJ$1))</f>
        <v>0.95454545454545447</v>
      </c>
      <c r="AK9" cm="1">
        <f t="array" ref="AK9">(INDEX($S$2:$X$34,_xlfn.XMATCH(AK$3,pivot[[AttrLabel]:[AttrLabel]]),_xlfn.XMATCH($AA9,pivot[[#Headers],[1]:[7]]))+0.1)/(INDEX($AB$26:$AB$33,MATCH($AA9,$AA$26:$AA$33))+0.1*COUNTIF($P$3:$P$34,AK$1))</f>
        <v>4.5454545454545456E-2</v>
      </c>
      <c r="AL9" cm="1">
        <f t="array" ref="AL9">(INDEX($S$2:$X$34,_xlfn.XMATCH(AL$3,pivot[[AttrLabel]:[AttrLabel]]),_xlfn.XMATCH($AA9,pivot[[#Headers],[1]:[7]]))+0.1)/(INDEX($AB$26:$AB$33,MATCH($AA9,$AA$26:$AA$33))+0.1*COUNTIF($P$3:$P$34,AL$1))</f>
        <v>4.7619047619047616E-2</v>
      </c>
      <c r="AM9" cm="1">
        <f t="array" ref="AM9">(INDEX($S$2:$X$34,_xlfn.XMATCH(AM$3,pivot[[AttrLabel]:[AttrLabel]]),_xlfn.XMATCH($AA9,pivot[[#Headers],[1]:[7]]))+0.1)/(INDEX($AB$26:$AB$33,MATCH($AA9,$AA$26:$AA$33))+0.1*COUNTIF($P$3:$P$34,AM$1))</f>
        <v>0.95454545454545447</v>
      </c>
      <c r="AN9" cm="1">
        <f t="array" ref="AN9">(INDEX($S$2:$X$34,_xlfn.XMATCH(AN$3,pivot[[AttrLabel]:[AttrLabel]]),_xlfn.XMATCH($AA9,pivot[[#Headers],[1]:[7]]))+0.1)/(INDEX($AB$26:$AB$33,MATCH($AA9,$AA$26:$AA$33))+0.1*COUNTIF($P$3:$P$34,AN$1))</f>
        <v>0.45833333333333337</v>
      </c>
      <c r="AO9" cm="1">
        <f t="array" ref="AO9">(INDEX($S$2:$X$34,_xlfn.XMATCH(AO$3,pivot[[AttrLabel]:[AttrLabel]]),_xlfn.XMATCH($AA9,pivot[[#Headers],[1]:[7]]))+0.1)/(INDEX($AB$26:$AB$33,MATCH($AA9,$AA$26:$AA$33))+0.1*COUNTIF($P$3:$P$34,AO$1))</f>
        <v>0.95454545454545447</v>
      </c>
      <c r="AP9" cm="1">
        <f t="array" ref="AP9">(INDEX($S$2:$X$34,_xlfn.XMATCH(AP$3,pivot[[AttrLabel]:[AttrLabel]]),_xlfn.XMATCH($AA9,pivot[[#Headers],[1]:[7]]))+0.1)/(INDEX($AB$26:$AB$33,MATCH($AA9,$AA$26:$AA$33))+0.1*COUNTIF($P$3:$P$34,AP$1))</f>
        <v>4.7619047619047616E-2</v>
      </c>
      <c r="AQ9" cm="1">
        <f t="array" ref="AQ9">(INDEX($S$2:$X$34,_xlfn.XMATCH(AQ$3,pivot[[AttrLabel]:[AttrLabel]]),_xlfn.XMATCH($AA9,pivot[[#Headers],[1]:[7]]))+0.1)/(INDEX($AB$26:$AB$33,MATCH($AA9,$AA$26:$AA$33))+0.1*COUNTIF($P$3:$P$34,AQ$1))</f>
        <v>0.95454545454545447</v>
      </c>
    </row>
    <row r="10" spans="1:44" x14ac:dyDescent="0.35">
      <c r="A10">
        <v>1</v>
      </c>
      <c r="B10" s="3" t="s">
        <v>21</v>
      </c>
      <c r="C10">
        <v>1</v>
      </c>
      <c r="E10" s="11" t="s">
        <v>4</v>
      </c>
      <c r="F10" s="3"/>
      <c r="G10" s="3"/>
      <c r="H10" s="3"/>
      <c r="I10" s="3"/>
      <c r="J10" s="3"/>
      <c r="K10" s="3">
        <v>0</v>
      </c>
      <c r="L10" s="3"/>
      <c r="M10" s="3"/>
      <c r="N10" s="3">
        <v>0</v>
      </c>
      <c r="P10" s="18" t="s">
        <v>23</v>
      </c>
      <c r="Q10" s="16">
        <v>1</v>
      </c>
      <c r="R10" s="16" t="str">
        <f>pivot[[#This Row],[Attribute]]&amp;"_"&amp;pivot[[#This Row],[Boolean]]</f>
        <v>breathes_1</v>
      </c>
      <c r="S10" s="16">
        <v>3</v>
      </c>
      <c r="T10" s="16">
        <v>1</v>
      </c>
      <c r="U10" s="16">
        <v>1</v>
      </c>
      <c r="V10" s="16"/>
      <c r="W10" s="16">
        <v>2</v>
      </c>
      <c r="X10" s="16">
        <v>1</v>
      </c>
      <c r="Y10" s="16">
        <v>8</v>
      </c>
      <c r="AA10" s="29" t="s">
        <v>34</v>
      </c>
      <c r="AB10" cm="1">
        <f t="array" ref="AB10">(INDEX($S$2:$X$34,_xlfn.XMATCH(AB$3,pivot[[AttrLabel]:[AttrLabel]]),_xlfn.XMATCH($AA10,pivot[[#Headers],[1]:[7]]))+0.1)/(INDEX($AB$26:$AB$33,MATCH($AA10,$AA$26:$AA$33))+0.1*COUNTIF($P$3:$P$34,AB$1))</f>
        <v>4.5454545454545456E-2</v>
      </c>
      <c r="AC10" cm="1">
        <f t="array" ref="AC10">(INDEX($S$2:$X$34,_xlfn.XMATCH(AC$3,pivot[[AttrLabel]:[AttrLabel]]),_xlfn.XMATCH($AA10,pivot[[#Headers],[1]:[7]]))+0.1)/(INDEX($AB$26:$AB$33,MATCH($AA10,$AA$26:$AA$33))+0.1*COUNTIF($P$3:$P$34,AC$1))</f>
        <v>0.95454545454545447</v>
      </c>
      <c r="AD10" cm="1">
        <f t="array" ref="AD10">(INDEX($S$2:$X$34,_xlfn.XMATCH(AD$3,pivot[[AttrLabel]:[AttrLabel]]),_xlfn.XMATCH($AA10,pivot[[#Headers],[1]:[7]]))+0.1)/(INDEX($AB$26:$AB$33,MATCH($AA10,$AA$26:$AA$33))+0.1*COUNTIF($P$3:$P$34,AD$1))</f>
        <v>4.5454545454545456E-2</v>
      </c>
      <c r="AE10" cm="1">
        <f t="array" ref="AE10">(INDEX($S$2:$X$34,_xlfn.XMATCH(AE$3,pivot[[AttrLabel]:[AttrLabel]]),_xlfn.XMATCH($AA10,pivot[[#Headers],[1]:[7]]))+0.1)/(INDEX($AB$26:$AB$33,MATCH($AA10,$AA$26:$AA$33))+0.1*COUNTIF($P$3:$P$34,AE$1))</f>
        <v>4.5454545454545456E-2</v>
      </c>
      <c r="AF10" cm="1">
        <f t="array" ref="AF10">(INDEX($S$2:$X$34,_xlfn.XMATCH(AF$3,pivot[[AttrLabel]:[AttrLabel]]),_xlfn.XMATCH($AA10,pivot[[#Headers],[1]:[7]]))+0.1)/(INDEX($AB$26:$AB$33,MATCH($AA10,$AA$26:$AA$33))+0.1*COUNTIF($P$3:$P$34,AF$1))</f>
        <v>3.2272727272727271</v>
      </c>
      <c r="AG10" cm="1">
        <f t="array" ref="AG10">(INDEX($S$2:$X$34,_xlfn.XMATCH(AG$3,pivot[[AttrLabel]:[AttrLabel]]),_xlfn.XMATCH($AA10,pivot[[#Headers],[1]:[7]]))+0.1)/(INDEX($AB$26:$AB$33,MATCH($AA10,$AA$26:$AA$33))+0.1*COUNTIF($P$3:$P$34,AG$1))</f>
        <v>0.5</v>
      </c>
      <c r="AH10" cm="1">
        <f t="array" ref="AH10">(INDEX($S$2:$X$34,_xlfn.XMATCH(AH$3,pivot[[AttrLabel]:[AttrLabel]]),_xlfn.XMATCH($AA10,pivot[[#Headers],[1]:[7]]))+0.1)/(INDEX($AB$26:$AB$33,MATCH($AA10,$AA$26:$AA$33))+0.1*COUNTIF($P$3:$P$34,AH$1))</f>
        <v>0.5</v>
      </c>
      <c r="AI10" cm="1">
        <f t="array" ref="AI10">(INDEX($S$2:$X$34,_xlfn.XMATCH(AI$3,pivot[[AttrLabel]:[AttrLabel]]),_xlfn.XMATCH($AA10,pivot[[#Headers],[1]:[7]]))+0.1)/(INDEX($AB$26:$AB$33,MATCH($AA10,$AA$26:$AA$33))+0.1*COUNTIF($P$3:$P$34,AI$1))</f>
        <v>0.95454545454545447</v>
      </c>
      <c r="AJ10" cm="1">
        <f t="array" ref="AJ10">(INDEX($S$2:$X$34,_xlfn.XMATCH(AJ$3,pivot[[AttrLabel]:[AttrLabel]]),_xlfn.XMATCH($AA10,pivot[[#Headers],[1]:[7]]))+0.1)/(INDEX($AB$26:$AB$33,MATCH($AA10,$AA$26:$AA$33))+0.1*COUNTIF($P$3:$P$34,AJ$1))</f>
        <v>0.95454545454545447</v>
      </c>
      <c r="AK10" cm="1">
        <f t="array" ref="AK10">(INDEX($S$2:$X$34,_xlfn.XMATCH(AK$3,pivot[[AttrLabel]:[AttrLabel]]),_xlfn.XMATCH($AA10,pivot[[#Headers],[1]:[7]]))+0.1)/(INDEX($AB$26:$AB$33,MATCH($AA10,$AA$26:$AA$33))+0.1*COUNTIF($P$3:$P$34,AK$1))</f>
        <v>4.5454545454545456E-2</v>
      </c>
      <c r="AL10" cm="1">
        <f t="array" ref="AL10">(INDEX($S$2:$X$34,_xlfn.XMATCH(AL$3,pivot[[AttrLabel]:[AttrLabel]]),_xlfn.XMATCH($AA10,pivot[[#Headers],[1]:[7]]))+0.1)/(INDEX($AB$26:$AB$33,MATCH($AA10,$AA$26:$AA$33))+0.1*COUNTIF($P$3:$P$34,AL$1))</f>
        <v>4.7619047619047616E-2</v>
      </c>
      <c r="AM10" cm="1">
        <f t="array" ref="AM10">(INDEX($S$2:$X$34,_xlfn.XMATCH(AM$3,pivot[[AttrLabel]:[AttrLabel]]),_xlfn.XMATCH($AA10,pivot[[#Headers],[1]:[7]]))+0.1)/(INDEX($AB$26:$AB$33,MATCH($AA10,$AA$26:$AA$33))+0.1*COUNTIF($P$3:$P$34,AM$1))</f>
        <v>0.95454545454545447</v>
      </c>
      <c r="AN10" cm="1">
        <f t="array" ref="AN10">(INDEX($S$2:$X$34,_xlfn.XMATCH(AN$3,pivot[[AttrLabel]:[AttrLabel]]),_xlfn.XMATCH($AA10,pivot[[#Headers],[1]:[7]]))+0.1)/(INDEX($AB$26:$AB$33,MATCH($AA10,$AA$26:$AA$33))+0.1*COUNTIF($P$3:$P$34,AN$1))</f>
        <v>4.1666666666666671E-2</v>
      </c>
      <c r="AO10" cm="1">
        <f t="array" ref="AO10">(INDEX($S$2:$X$34,_xlfn.XMATCH(AO$3,pivot[[AttrLabel]:[AttrLabel]]),_xlfn.XMATCH($AA10,pivot[[#Headers],[1]:[7]]))+0.1)/(INDEX($AB$26:$AB$33,MATCH($AA10,$AA$26:$AA$33))+0.1*COUNTIF($P$3:$P$34,AO$1))</f>
        <v>0.95454545454545447</v>
      </c>
      <c r="AP10" cm="1">
        <f t="array" ref="AP10">(INDEX($S$2:$X$34,_xlfn.XMATCH(AP$3,pivot[[AttrLabel]:[AttrLabel]]),_xlfn.XMATCH($AA10,pivot[[#Headers],[1]:[7]]))+0.1)/(INDEX($AB$26:$AB$33,MATCH($AA10,$AA$26:$AA$33))+0.1*COUNTIF($P$3:$P$34,AP$1))</f>
        <v>4.7619047619047616E-2</v>
      </c>
      <c r="AQ10" cm="1">
        <f t="array" ref="AQ10">(INDEX($S$2:$X$34,_xlfn.XMATCH(AQ$3,pivot[[AttrLabel]:[AttrLabel]]),_xlfn.XMATCH($AA10,pivot[[#Headers],[1]:[7]]))+0.1)/(INDEX($AB$26:$AB$33,MATCH($AA10,$AA$26:$AA$33))+0.1*COUNTIF($P$3:$P$34,AQ$1))</f>
        <v>0.5</v>
      </c>
    </row>
    <row r="11" spans="1:44" x14ac:dyDescent="0.35">
      <c r="A11">
        <v>1</v>
      </c>
      <c r="B11" s="3" t="s">
        <v>22</v>
      </c>
      <c r="C11">
        <v>1</v>
      </c>
      <c r="E11" s="11" t="s">
        <v>6</v>
      </c>
      <c r="F11" s="3"/>
      <c r="G11" s="3"/>
      <c r="H11" s="3"/>
      <c r="I11" s="3"/>
      <c r="J11" s="3"/>
      <c r="K11" s="3">
        <v>0</v>
      </c>
      <c r="L11" s="3"/>
      <c r="M11" s="3"/>
      <c r="N11" s="3">
        <v>0</v>
      </c>
      <c r="P11" s="18" t="s">
        <v>32</v>
      </c>
      <c r="Q11" s="16">
        <v>0</v>
      </c>
      <c r="R11" s="16" t="str">
        <f>pivot[[#This Row],[Attribute]]&amp;"_"&amp;pivot[[#This Row],[Boolean]]</f>
        <v>catsize_0</v>
      </c>
      <c r="S11" s="16">
        <v>1</v>
      </c>
      <c r="T11" s="16">
        <v>1</v>
      </c>
      <c r="U11" s="16">
        <v>1</v>
      </c>
      <c r="V11" s="16">
        <v>1</v>
      </c>
      <c r="W11" s="16">
        <v>2</v>
      </c>
      <c r="X11" s="16">
        <v>2</v>
      </c>
      <c r="Y11" s="16">
        <v>9</v>
      </c>
    </row>
    <row r="12" spans="1:44" x14ac:dyDescent="0.35">
      <c r="A12">
        <v>1</v>
      </c>
      <c r="B12" s="3" t="s">
        <v>23</v>
      </c>
      <c r="C12">
        <v>1</v>
      </c>
      <c r="E12" s="11" t="s">
        <v>5</v>
      </c>
      <c r="F12" s="3"/>
      <c r="G12" s="3">
        <v>0</v>
      </c>
      <c r="H12" s="3"/>
      <c r="I12" s="3"/>
      <c r="J12" s="3"/>
      <c r="K12" s="3"/>
      <c r="L12" s="3"/>
      <c r="M12" s="3"/>
      <c r="N12" s="3">
        <v>0</v>
      </c>
      <c r="P12" s="18" t="s">
        <v>32</v>
      </c>
      <c r="Q12" s="16">
        <v>1</v>
      </c>
      <c r="R12" s="16" t="str">
        <f>pivot[[#This Row],[Attribute]]&amp;"_"&amp;pivot[[#This Row],[Boolean]]</f>
        <v>catsize_1</v>
      </c>
      <c r="S12" s="16">
        <v>2</v>
      </c>
      <c r="T12" s="16"/>
      <c r="U12" s="16"/>
      <c r="V12" s="16"/>
      <c r="W12" s="16"/>
      <c r="X12" s="16"/>
      <c r="Y12" s="16">
        <v>2</v>
      </c>
      <c r="AA12" t="s">
        <v>50</v>
      </c>
    </row>
    <row r="13" spans="1:44" x14ac:dyDescent="0.35">
      <c r="A13">
        <v>1</v>
      </c>
      <c r="B13" s="3" t="s">
        <v>24</v>
      </c>
      <c r="C13">
        <v>0</v>
      </c>
      <c r="E13" s="11" t="s">
        <v>3</v>
      </c>
      <c r="F13" s="3"/>
      <c r="G13" s="3"/>
      <c r="H13" s="3"/>
      <c r="I13" s="3"/>
      <c r="J13" s="3">
        <v>0</v>
      </c>
      <c r="K13" s="3"/>
      <c r="L13" s="3"/>
      <c r="M13" s="3"/>
      <c r="N13" s="3">
        <v>0</v>
      </c>
      <c r="P13" s="18" t="s">
        <v>31</v>
      </c>
      <c r="Q13" s="16">
        <v>0</v>
      </c>
      <c r="R13" s="16" t="str">
        <f>pivot[[#This Row],[Attribute]]&amp;"_"&amp;pivot[[#This Row],[Boolean]]</f>
        <v>domestic_0</v>
      </c>
      <c r="S13" s="16">
        <v>3</v>
      </c>
      <c r="T13" s="16">
        <v>1</v>
      </c>
      <c r="U13" s="16">
        <v>1</v>
      </c>
      <c r="V13" s="16">
        <v>1</v>
      </c>
      <c r="W13" s="16">
        <v>2</v>
      </c>
      <c r="X13" s="16">
        <v>2</v>
      </c>
      <c r="Y13" s="16">
        <v>11</v>
      </c>
    </row>
    <row r="14" spans="1:44" x14ac:dyDescent="0.35">
      <c r="A14">
        <v>1</v>
      </c>
      <c r="B14" s="3" t="s">
        <v>25</v>
      </c>
      <c r="C14">
        <v>0</v>
      </c>
      <c r="E14" s="11" t="s">
        <v>7</v>
      </c>
      <c r="F14" s="3"/>
      <c r="G14" s="3"/>
      <c r="H14" s="3">
        <v>0</v>
      </c>
      <c r="I14" s="3"/>
      <c r="J14" s="3"/>
      <c r="K14" s="3"/>
      <c r="L14" s="3"/>
      <c r="M14" s="3"/>
      <c r="N14" s="3">
        <v>0</v>
      </c>
      <c r="P14" s="18" t="s">
        <v>16</v>
      </c>
      <c r="Q14" s="16">
        <v>0</v>
      </c>
      <c r="R14" s="16" t="str">
        <f>pivot[[#This Row],[Attribute]]&amp;"_"&amp;pivot[[#This Row],[Boolean]]</f>
        <v>eggs_0</v>
      </c>
      <c r="S14" s="16">
        <v>3</v>
      </c>
      <c r="T14" s="16"/>
      <c r="U14" s="16"/>
      <c r="V14" s="16"/>
      <c r="W14" s="16"/>
      <c r="X14" s="16"/>
      <c r="Y14" s="16">
        <v>3</v>
      </c>
    </row>
    <row r="15" spans="1:44" x14ac:dyDescent="0.35">
      <c r="A15">
        <v>1</v>
      </c>
      <c r="B15" s="3" t="s">
        <v>26</v>
      </c>
      <c r="C15">
        <v>4</v>
      </c>
      <c r="E15" s="11" t="s">
        <v>10</v>
      </c>
      <c r="F15" s="3"/>
      <c r="G15" s="3"/>
      <c r="H15" s="3"/>
      <c r="I15" s="3">
        <v>0</v>
      </c>
      <c r="J15" s="3"/>
      <c r="K15" s="3"/>
      <c r="L15" s="3"/>
      <c r="M15" s="3"/>
      <c r="N15" s="3">
        <v>0</v>
      </c>
      <c r="P15" s="18" t="s">
        <v>16</v>
      </c>
      <c r="Q15" s="16">
        <v>1</v>
      </c>
      <c r="R15" s="16" t="str">
        <f>pivot[[#This Row],[Attribute]]&amp;"_"&amp;pivot[[#This Row],[Boolean]]</f>
        <v>eggs_1</v>
      </c>
      <c r="S15" s="16"/>
      <c r="T15" s="16">
        <v>1</v>
      </c>
      <c r="U15" s="16">
        <v>1</v>
      </c>
      <c r="V15" s="16">
        <v>1</v>
      </c>
      <c r="W15" s="16">
        <v>2</v>
      </c>
      <c r="X15" s="16">
        <v>2</v>
      </c>
      <c r="Y15" s="16">
        <v>8</v>
      </c>
      <c r="AB15">
        <f>_xlfn.XMATCH(AB3,pivot[AttrLabel])</f>
        <v>18</v>
      </c>
    </row>
    <row r="16" spans="1:44" x14ac:dyDescent="0.35">
      <c r="A16">
        <v>1</v>
      </c>
      <c r="B16" s="3" t="s">
        <v>30</v>
      </c>
      <c r="C16">
        <v>0</v>
      </c>
      <c r="E16" s="11" t="s">
        <v>9</v>
      </c>
      <c r="F16" s="3"/>
      <c r="G16" s="3">
        <v>0</v>
      </c>
      <c r="H16" s="3"/>
      <c r="I16" s="3"/>
      <c r="J16" s="3"/>
      <c r="K16" s="3"/>
      <c r="L16" s="3"/>
      <c r="M16" s="3"/>
      <c r="N16" s="3">
        <v>0</v>
      </c>
      <c r="P16" s="18" t="s">
        <v>15</v>
      </c>
      <c r="Q16" s="16">
        <v>0</v>
      </c>
      <c r="R16" s="16" t="str">
        <f>pivot[[#This Row],[Attribute]]&amp;"_"&amp;pivot[[#This Row],[Boolean]]</f>
        <v>feathers_0</v>
      </c>
      <c r="S16" s="16">
        <v>3</v>
      </c>
      <c r="T16" s="16"/>
      <c r="U16" s="16">
        <v>1</v>
      </c>
      <c r="V16" s="16">
        <v>1</v>
      </c>
      <c r="W16" s="16">
        <v>2</v>
      </c>
      <c r="X16" s="16">
        <v>2</v>
      </c>
      <c r="Y16" s="16">
        <v>10</v>
      </c>
      <c r="AB16">
        <f>_xlfn.XMATCH(AA4,pivot[[#Headers],[1]:[7]])</f>
        <v>1</v>
      </c>
    </row>
    <row r="17" spans="1:30" x14ac:dyDescent="0.35">
      <c r="A17">
        <v>1</v>
      </c>
      <c r="B17" s="3" t="s">
        <v>31</v>
      </c>
      <c r="C17">
        <v>0</v>
      </c>
      <c r="E17" s="11" t="s">
        <v>2</v>
      </c>
      <c r="F17" s="3"/>
      <c r="G17" s="3"/>
      <c r="H17" s="3"/>
      <c r="I17" s="3"/>
      <c r="J17" s="3"/>
      <c r="K17" s="3"/>
      <c r="L17" s="3">
        <v>0</v>
      </c>
      <c r="M17" s="3"/>
      <c r="N17" s="3">
        <v>0</v>
      </c>
      <c r="P17" s="18" t="s">
        <v>15</v>
      </c>
      <c r="Q17" s="16">
        <v>1</v>
      </c>
      <c r="R17" s="16" t="str">
        <f>pivot[[#This Row],[Attribute]]&amp;"_"&amp;pivot[[#This Row],[Boolean]]</f>
        <v>feathers_1</v>
      </c>
      <c r="S17" s="16"/>
      <c r="T17" s="16">
        <v>1</v>
      </c>
      <c r="U17" s="16"/>
      <c r="V17" s="16"/>
      <c r="W17" s="16"/>
      <c r="X17" s="16"/>
      <c r="Y17" s="16">
        <v>1</v>
      </c>
    </row>
    <row r="18" spans="1:30" x14ac:dyDescent="0.35">
      <c r="A18">
        <v>1</v>
      </c>
      <c r="B18" s="3" t="s">
        <v>32</v>
      </c>
      <c r="C18">
        <v>1</v>
      </c>
      <c r="E18" s="4" t="s">
        <v>19</v>
      </c>
      <c r="F18" s="3">
        <v>1</v>
      </c>
      <c r="G18" s="3">
        <v>3</v>
      </c>
      <c r="H18" s="3">
        <v>1</v>
      </c>
      <c r="I18" s="3">
        <v>1</v>
      </c>
      <c r="J18" s="3">
        <v>1</v>
      </c>
      <c r="K18" s="3">
        <v>2</v>
      </c>
      <c r="L18" s="3">
        <v>2</v>
      </c>
      <c r="M18" s="3"/>
      <c r="N18" s="3">
        <v>11</v>
      </c>
      <c r="P18" s="18" t="s">
        <v>25</v>
      </c>
      <c r="Q18" s="16">
        <v>0</v>
      </c>
      <c r="R18" s="16" t="str">
        <f>pivot[[#This Row],[Attribute]]&amp;"_"&amp;pivot[[#This Row],[Boolean]]</f>
        <v>fins_0</v>
      </c>
      <c r="S18" s="16">
        <v>3</v>
      </c>
      <c r="T18" s="16">
        <v>1</v>
      </c>
      <c r="U18" s="16">
        <v>1</v>
      </c>
      <c r="V18" s="16"/>
      <c r="W18" s="16">
        <v>2</v>
      </c>
      <c r="X18" s="16">
        <v>2</v>
      </c>
      <c r="Y18" s="16">
        <v>9</v>
      </c>
      <c r="AA18" s="21" t="s">
        <v>51</v>
      </c>
      <c r="AD18">
        <f>INDEX(AB26:AB33,MATCH(AA4,AA26:AA33))</f>
        <v>3</v>
      </c>
    </row>
    <row r="19" spans="1:30" x14ac:dyDescent="0.35">
      <c r="A19">
        <v>7</v>
      </c>
      <c r="B19" s="3" t="s">
        <v>0</v>
      </c>
      <c r="C19" t="s">
        <v>2</v>
      </c>
      <c r="E19" s="11">
        <v>0</v>
      </c>
      <c r="F19" s="3"/>
      <c r="G19" s="3">
        <v>3</v>
      </c>
      <c r="H19" s="3"/>
      <c r="I19" s="3">
        <v>1</v>
      </c>
      <c r="J19" s="3"/>
      <c r="K19" s="3">
        <v>2</v>
      </c>
      <c r="L19" s="3">
        <v>1</v>
      </c>
      <c r="M19" s="3"/>
      <c r="N19" s="3">
        <v>7</v>
      </c>
      <c r="P19" s="18" t="s">
        <v>25</v>
      </c>
      <c r="Q19" s="16">
        <v>1</v>
      </c>
      <c r="R19" s="16" t="str">
        <f>pivot[[#This Row],[Attribute]]&amp;"_"&amp;pivot[[#This Row],[Boolean]]</f>
        <v>fins_1</v>
      </c>
      <c r="S19" s="16"/>
      <c r="T19" s="16"/>
      <c r="U19" s="16"/>
      <c r="V19" s="16">
        <v>1</v>
      </c>
      <c r="W19" s="16"/>
      <c r="X19" s="16"/>
      <c r="Y19" s="16">
        <v>2</v>
      </c>
      <c r="AA19" s="22" t="s">
        <v>52</v>
      </c>
    </row>
    <row r="20" spans="1:30" x14ac:dyDescent="0.35">
      <c r="A20">
        <v>7</v>
      </c>
      <c r="B20" s="3" t="s">
        <v>12</v>
      </c>
      <c r="C20">
        <v>0</v>
      </c>
      <c r="E20" s="11">
        <v>1</v>
      </c>
      <c r="F20" s="3">
        <v>1</v>
      </c>
      <c r="G20" s="3"/>
      <c r="H20" s="3">
        <v>1</v>
      </c>
      <c r="I20" s="3"/>
      <c r="J20" s="3">
        <v>1</v>
      </c>
      <c r="K20" s="3"/>
      <c r="L20" s="3">
        <v>1</v>
      </c>
      <c r="M20" s="3"/>
      <c r="N20" s="3">
        <v>4</v>
      </c>
      <c r="P20" s="18" t="s">
        <v>12</v>
      </c>
      <c r="Q20" s="16">
        <v>0</v>
      </c>
      <c r="R20" s="16" t="str">
        <f>pivot[[#This Row],[Attribute]]&amp;"_"&amp;pivot[[#This Row],[Boolean]]</f>
        <v>hair_0</v>
      </c>
      <c r="S20" s="16">
        <v>0</v>
      </c>
      <c r="T20" s="16">
        <v>1</v>
      </c>
      <c r="U20" s="16">
        <v>1</v>
      </c>
      <c r="V20" s="20">
        <v>1</v>
      </c>
      <c r="W20" s="16">
        <v>1</v>
      </c>
      <c r="X20" s="16">
        <v>2</v>
      </c>
      <c r="Y20" s="16">
        <v>7</v>
      </c>
    </row>
    <row r="21" spans="1:30" x14ac:dyDescent="0.35">
      <c r="A21">
        <v>7</v>
      </c>
      <c r="B21" s="3" t="s">
        <v>15</v>
      </c>
      <c r="C21">
        <v>0</v>
      </c>
      <c r="E21" s="4" t="s">
        <v>22</v>
      </c>
      <c r="F21" s="3">
        <v>1</v>
      </c>
      <c r="G21" s="3">
        <v>3</v>
      </c>
      <c r="H21" s="3">
        <v>1</v>
      </c>
      <c r="I21" s="3">
        <v>1</v>
      </c>
      <c r="J21" s="3">
        <v>1</v>
      </c>
      <c r="K21" s="3">
        <v>2</v>
      </c>
      <c r="L21" s="3">
        <v>2</v>
      </c>
      <c r="M21" s="3"/>
      <c r="N21" s="3">
        <v>11</v>
      </c>
      <c r="P21" s="18" t="s">
        <v>12</v>
      </c>
      <c r="Q21" s="16">
        <v>1</v>
      </c>
      <c r="R21" s="16" t="str">
        <f>pivot[[#This Row],[Attribute]]&amp;"_"&amp;pivot[[#This Row],[Boolean]]</f>
        <v>hair_1</v>
      </c>
      <c r="S21" s="16">
        <v>3</v>
      </c>
      <c r="T21" s="16"/>
      <c r="U21" s="16"/>
      <c r="V21" s="16"/>
      <c r="W21" s="16">
        <v>1</v>
      </c>
      <c r="X21" s="16"/>
      <c r="Y21" s="16">
        <v>4</v>
      </c>
    </row>
    <row r="22" spans="1:30" x14ac:dyDescent="0.35">
      <c r="A22">
        <v>7</v>
      </c>
      <c r="B22" s="3" t="s">
        <v>16</v>
      </c>
      <c r="C22">
        <v>1</v>
      </c>
      <c r="E22" s="11">
        <v>0</v>
      </c>
      <c r="F22" s="3"/>
      <c r="G22" s="3"/>
      <c r="H22" s="3"/>
      <c r="I22" s="3"/>
      <c r="J22" s="3"/>
      <c r="K22" s="3">
        <v>2</v>
      </c>
      <c r="L22" s="3">
        <v>2</v>
      </c>
      <c r="M22" s="3"/>
      <c r="N22" s="3">
        <v>4</v>
      </c>
      <c r="P22" s="18" t="s">
        <v>26</v>
      </c>
      <c r="Q22" s="16">
        <v>0</v>
      </c>
      <c r="R22" s="16" t="str">
        <f>pivot[[#This Row],[Attribute]]&amp;"_"&amp;pivot[[#This Row],[Boolean]]</f>
        <v>legs_0</v>
      </c>
      <c r="S22" s="16"/>
      <c r="T22" s="16"/>
      <c r="U22" s="16">
        <v>1</v>
      </c>
      <c r="V22" s="16">
        <v>1</v>
      </c>
      <c r="W22" s="16"/>
      <c r="X22" s="16">
        <v>1</v>
      </c>
      <c r="Y22" s="16">
        <v>4</v>
      </c>
    </row>
    <row r="23" spans="1:30" x14ac:dyDescent="0.35">
      <c r="A23">
        <v>7</v>
      </c>
      <c r="B23" s="3" t="s">
        <v>17</v>
      </c>
      <c r="C23">
        <v>0</v>
      </c>
      <c r="E23" s="11">
        <v>1</v>
      </c>
      <c r="F23" s="3">
        <v>1</v>
      </c>
      <c r="G23" s="3">
        <v>3</v>
      </c>
      <c r="H23" s="3">
        <v>1</v>
      </c>
      <c r="I23" s="3">
        <v>1</v>
      </c>
      <c r="J23" s="3">
        <v>1</v>
      </c>
      <c r="K23" s="3"/>
      <c r="L23" s="3"/>
      <c r="M23" s="3"/>
      <c r="N23" s="3">
        <v>7</v>
      </c>
      <c r="P23" s="18" t="s">
        <v>26</v>
      </c>
      <c r="Q23" s="16">
        <v>2</v>
      </c>
      <c r="R23" s="16" t="str">
        <f>pivot[[#This Row],[Attribute]]&amp;"_"&amp;pivot[[#This Row],[Boolean]]</f>
        <v>legs_2</v>
      </c>
      <c r="S23" s="16">
        <v>1</v>
      </c>
      <c r="T23" s="16">
        <v>1</v>
      </c>
      <c r="U23" s="16"/>
      <c r="V23" s="16"/>
      <c r="W23" s="16"/>
      <c r="X23" s="16"/>
      <c r="Y23" s="16">
        <v>2</v>
      </c>
    </row>
    <row r="24" spans="1:30" x14ac:dyDescent="0.35">
      <c r="A24">
        <v>7</v>
      </c>
      <c r="B24" s="3" t="s">
        <v>18</v>
      </c>
      <c r="C24">
        <v>0</v>
      </c>
      <c r="E24" s="4" t="s">
        <v>23</v>
      </c>
      <c r="F24" s="3">
        <v>1</v>
      </c>
      <c r="G24" s="3">
        <v>3</v>
      </c>
      <c r="H24" s="3">
        <v>1</v>
      </c>
      <c r="I24" s="3">
        <v>1</v>
      </c>
      <c r="J24" s="3">
        <v>1</v>
      </c>
      <c r="K24" s="3">
        <v>2</v>
      </c>
      <c r="L24" s="3">
        <v>2</v>
      </c>
      <c r="M24" s="3"/>
      <c r="N24" s="3">
        <v>11</v>
      </c>
      <c r="P24" s="18" t="s">
        <v>26</v>
      </c>
      <c r="Q24" s="16">
        <v>4</v>
      </c>
      <c r="R24" s="16" t="str">
        <f>pivot[[#This Row],[Attribute]]&amp;"_"&amp;pivot[[#This Row],[Boolean]]</f>
        <v>legs_4</v>
      </c>
      <c r="S24" s="16">
        <v>2</v>
      </c>
      <c r="T24" s="16"/>
      <c r="U24" s="16"/>
      <c r="V24" s="16"/>
      <c r="W24" s="16"/>
      <c r="X24" s="16">
        <v>1</v>
      </c>
      <c r="Y24" s="16">
        <v>3</v>
      </c>
    </row>
    <row r="25" spans="1:30" ht="15" thickBot="1" x14ac:dyDescent="0.4">
      <c r="A25">
        <v>7</v>
      </c>
      <c r="B25" s="3" t="s">
        <v>19</v>
      </c>
      <c r="C25">
        <v>0</v>
      </c>
      <c r="E25" s="11">
        <v>0</v>
      </c>
      <c r="F25" s="3">
        <v>1</v>
      </c>
      <c r="G25" s="3"/>
      <c r="H25" s="3"/>
      <c r="I25" s="3"/>
      <c r="J25" s="3">
        <v>1</v>
      </c>
      <c r="K25" s="3"/>
      <c r="L25" s="3">
        <v>1</v>
      </c>
      <c r="M25" s="3"/>
      <c r="N25" s="3">
        <v>3</v>
      </c>
      <c r="P25" s="18" t="s">
        <v>26</v>
      </c>
      <c r="Q25" s="16">
        <v>6</v>
      </c>
      <c r="R25" s="16" t="str">
        <f>pivot[[#This Row],[Attribute]]&amp;"_"&amp;pivot[[#This Row],[Boolean]]</f>
        <v>legs_6</v>
      </c>
      <c r="S25" s="16"/>
      <c r="T25" s="16"/>
      <c r="U25" s="16"/>
      <c r="V25" s="16"/>
      <c r="W25" s="16">
        <v>2</v>
      </c>
      <c r="X25" s="16"/>
      <c r="Y25" s="16">
        <v>2</v>
      </c>
    </row>
    <row r="26" spans="1:30" x14ac:dyDescent="0.35">
      <c r="A26">
        <v>7</v>
      </c>
      <c r="B26" s="3" t="s">
        <v>20</v>
      </c>
      <c r="C26">
        <v>0</v>
      </c>
      <c r="E26" s="11">
        <v>1</v>
      </c>
      <c r="F26" s="3"/>
      <c r="G26" s="3">
        <v>3</v>
      </c>
      <c r="H26" s="3">
        <v>1</v>
      </c>
      <c r="I26" s="3">
        <v>1</v>
      </c>
      <c r="J26" s="3"/>
      <c r="K26" s="3">
        <v>2</v>
      </c>
      <c r="L26" s="3">
        <v>1</v>
      </c>
      <c r="M26" s="3"/>
      <c r="N26" s="3">
        <v>8</v>
      </c>
      <c r="P26" s="18" t="s">
        <v>17</v>
      </c>
      <c r="Q26" s="16">
        <v>0</v>
      </c>
      <c r="R26" s="16" t="str">
        <f>pivot[[#This Row],[Attribute]]&amp;"_"&amp;pivot[[#This Row],[Boolean]]</f>
        <v>milk_0</v>
      </c>
      <c r="S26" s="16"/>
      <c r="T26" s="16">
        <v>1</v>
      </c>
      <c r="U26" s="16">
        <v>1</v>
      </c>
      <c r="V26" s="16">
        <v>1</v>
      </c>
      <c r="W26" s="16">
        <v>2</v>
      </c>
      <c r="X26" s="16">
        <v>2</v>
      </c>
      <c r="Y26" s="16">
        <v>8</v>
      </c>
      <c r="AA26" s="12" t="s">
        <v>47</v>
      </c>
      <c r="AB26" s="13" t="s">
        <v>48</v>
      </c>
      <c r="AC26" s="14" t="s">
        <v>49</v>
      </c>
    </row>
    <row r="27" spans="1:30" x14ac:dyDescent="0.35">
      <c r="A27">
        <v>7</v>
      </c>
      <c r="B27" s="3" t="s">
        <v>21</v>
      </c>
      <c r="C27">
        <v>0</v>
      </c>
      <c r="E27" s="4" t="s">
        <v>32</v>
      </c>
      <c r="F27" s="3">
        <v>1</v>
      </c>
      <c r="G27" s="3">
        <v>3</v>
      </c>
      <c r="H27" s="3">
        <v>1</v>
      </c>
      <c r="I27" s="3">
        <v>1</v>
      </c>
      <c r="J27" s="3">
        <v>1</v>
      </c>
      <c r="K27" s="3">
        <v>2</v>
      </c>
      <c r="L27" s="3">
        <v>2</v>
      </c>
      <c r="M27" s="3"/>
      <c r="N27" s="3">
        <v>11</v>
      </c>
      <c r="P27" s="18" t="s">
        <v>17</v>
      </c>
      <c r="Q27" s="16">
        <v>1</v>
      </c>
      <c r="R27" s="16" t="str">
        <f>pivot[[#This Row],[Attribute]]&amp;"_"&amp;pivot[[#This Row],[Boolean]]</f>
        <v>milk_1</v>
      </c>
      <c r="S27" s="16">
        <v>3</v>
      </c>
      <c r="T27" s="16"/>
      <c r="U27" s="16"/>
      <c r="V27" s="16"/>
      <c r="W27" s="16"/>
      <c r="X27" s="16"/>
      <c r="Y27" s="16">
        <v>3</v>
      </c>
      <c r="AA27" s="31" t="s">
        <v>13</v>
      </c>
      <c r="AB27" s="16">
        <f>COUNTIF(inData[class_type],inData!AA27)</f>
        <v>3</v>
      </c>
      <c r="AC27" s="17">
        <f>(AB27+0.1)/($Z$38+0.1*7)</f>
        <v>0.28971962616822433</v>
      </c>
    </row>
    <row r="28" spans="1:30" x14ac:dyDescent="0.35">
      <c r="A28">
        <v>7</v>
      </c>
      <c r="B28" s="3" t="s">
        <v>22</v>
      </c>
      <c r="C28">
        <v>0</v>
      </c>
      <c r="E28" s="11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2</v>
      </c>
      <c r="L28" s="3">
        <v>2</v>
      </c>
      <c r="M28" s="3"/>
      <c r="N28" s="3">
        <v>9</v>
      </c>
      <c r="P28" s="18" t="s">
        <v>20</v>
      </c>
      <c r="Q28" s="16">
        <v>0</v>
      </c>
      <c r="R28" s="16" t="str">
        <f>pivot[[#This Row],[Attribute]]&amp;"_"&amp;pivot[[#This Row],[Boolean]]</f>
        <v>predator_0</v>
      </c>
      <c r="S28" s="16">
        <v>2</v>
      </c>
      <c r="T28" s="16"/>
      <c r="U28" s="16"/>
      <c r="V28" s="16"/>
      <c r="W28" s="16">
        <v>2</v>
      </c>
      <c r="X28" s="16">
        <v>1</v>
      </c>
      <c r="Y28" s="16">
        <v>5</v>
      </c>
      <c r="AA28" s="31" t="s">
        <v>29</v>
      </c>
      <c r="AB28" s="16">
        <f>COUNTIF(inData[class_type],inData!AA28)</f>
        <v>1</v>
      </c>
      <c r="AC28" s="17">
        <f t="shared" ref="AC28:AC33" si="1">(AB28+0.1)/($Z$38+0.1*7)</f>
        <v>0.10280373831775702</v>
      </c>
    </row>
    <row r="29" spans="1:30" x14ac:dyDescent="0.35">
      <c r="A29">
        <v>7</v>
      </c>
      <c r="B29" s="3" t="s">
        <v>23</v>
      </c>
      <c r="C29">
        <v>1</v>
      </c>
      <c r="E29" s="11">
        <v>1</v>
      </c>
      <c r="F29" s="3"/>
      <c r="G29" s="3">
        <v>2</v>
      </c>
      <c r="H29" s="3"/>
      <c r="I29" s="3"/>
      <c r="J29" s="3"/>
      <c r="K29" s="3"/>
      <c r="L29" s="3"/>
      <c r="M29" s="3"/>
      <c r="N29" s="3">
        <v>2</v>
      </c>
      <c r="P29" s="18" t="s">
        <v>20</v>
      </c>
      <c r="Q29" s="16">
        <v>1</v>
      </c>
      <c r="R29" s="16" t="str">
        <f>pivot[[#This Row],[Attribute]]&amp;"_"&amp;pivot[[#This Row],[Boolean]]</f>
        <v>predator_1</v>
      </c>
      <c r="S29" s="16">
        <v>1</v>
      </c>
      <c r="T29" s="16">
        <v>1</v>
      </c>
      <c r="U29" s="16">
        <v>1</v>
      </c>
      <c r="V29" s="16">
        <v>1</v>
      </c>
      <c r="W29" s="16"/>
      <c r="X29" s="16">
        <v>1</v>
      </c>
      <c r="Y29" s="16">
        <v>6</v>
      </c>
      <c r="AA29" s="31" t="s">
        <v>35</v>
      </c>
      <c r="AB29" s="16">
        <f>COUNTIF(inData[class_type],inData!AA29)</f>
        <v>1</v>
      </c>
      <c r="AC29" s="17">
        <f t="shared" si="1"/>
        <v>0.10280373831775702</v>
      </c>
    </row>
    <row r="30" spans="1:30" x14ac:dyDescent="0.35">
      <c r="A30">
        <v>7</v>
      </c>
      <c r="B30" s="3" t="s">
        <v>24</v>
      </c>
      <c r="C30">
        <v>0</v>
      </c>
      <c r="E30" s="4" t="s">
        <v>31</v>
      </c>
      <c r="F30" s="3">
        <v>1</v>
      </c>
      <c r="G30" s="3">
        <v>3</v>
      </c>
      <c r="H30" s="3">
        <v>1</v>
      </c>
      <c r="I30" s="3">
        <v>1</v>
      </c>
      <c r="J30" s="3">
        <v>1</v>
      </c>
      <c r="K30" s="3">
        <v>2</v>
      </c>
      <c r="L30" s="3">
        <v>2</v>
      </c>
      <c r="M30" s="3"/>
      <c r="N30" s="3">
        <v>11</v>
      </c>
      <c r="P30" s="18" t="s">
        <v>30</v>
      </c>
      <c r="Q30" s="16">
        <v>0</v>
      </c>
      <c r="R30" s="16" t="str">
        <f>pivot[[#This Row],[Attribute]]&amp;"_"&amp;pivot[[#This Row],[Boolean]]</f>
        <v>tail_0</v>
      </c>
      <c r="S30" s="16">
        <v>1</v>
      </c>
      <c r="T30" s="16"/>
      <c r="U30" s="16"/>
      <c r="V30" s="16"/>
      <c r="W30" s="16">
        <v>2</v>
      </c>
      <c r="X30" s="16">
        <v>2</v>
      </c>
      <c r="Y30" s="16">
        <v>5</v>
      </c>
      <c r="AA30" s="31" t="s">
        <v>27</v>
      </c>
      <c r="AB30" s="23">
        <f>COUNTIF(inData[class_type],inData!AA30)</f>
        <v>1</v>
      </c>
      <c r="AC30" s="17">
        <f t="shared" si="1"/>
        <v>0.10280373831775702</v>
      </c>
    </row>
    <row r="31" spans="1:30" x14ac:dyDescent="0.35">
      <c r="A31">
        <v>7</v>
      </c>
      <c r="B31" s="3" t="s">
        <v>25</v>
      </c>
      <c r="C31">
        <v>0</v>
      </c>
      <c r="E31" s="11">
        <v>0</v>
      </c>
      <c r="F31" s="3">
        <v>1</v>
      </c>
      <c r="G31" s="3">
        <v>3</v>
      </c>
      <c r="H31" s="3">
        <v>1</v>
      </c>
      <c r="I31" s="3">
        <v>1</v>
      </c>
      <c r="J31" s="3">
        <v>1</v>
      </c>
      <c r="K31" s="3">
        <v>2</v>
      </c>
      <c r="L31" s="3">
        <v>2</v>
      </c>
      <c r="M31" s="3"/>
      <c r="N31" s="3">
        <v>11</v>
      </c>
      <c r="P31" s="18" t="s">
        <v>30</v>
      </c>
      <c r="Q31" s="16">
        <v>1</v>
      </c>
      <c r="R31" s="16" t="str">
        <f>pivot[[#This Row],[Attribute]]&amp;"_"&amp;pivot[[#This Row],[Boolean]]</f>
        <v>tail_1</v>
      </c>
      <c r="S31" s="16">
        <v>2</v>
      </c>
      <c r="T31" s="16">
        <v>1</v>
      </c>
      <c r="U31" s="16">
        <v>1</v>
      </c>
      <c r="V31" s="16">
        <v>1</v>
      </c>
      <c r="W31" s="16"/>
      <c r="X31" s="16"/>
      <c r="Y31" s="16">
        <v>6</v>
      </c>
      <c r="AA31" s="31" t="s">
        <v>54</v>
      </c>
      <c r="AB31" s="16">
        <f>COUNTIF(inData[class_type],inData!AA31)</f>
        <v>0</v>
      </c>
      <c r="AC31" s="17">
        <f t="shared" si="1"/>
        <v>9.3457943925233655E-3</v>
      </c>
    </row>
    <row r="32" spans="1:30" x14ac:dyDescent="0.35">
      <c r="A32">
        <v>7</v>
      </c>
      <c r="B32" s="3" t="s">
        <v>26</v>
      </c>
      <c r="C32">
        <v>0</v>
      </c>
      <c r="E32" s="4" t="s">
        <v>16</v>
      </c>
      <c r="F32" s="3">
        <v>1</v>
      </c>
      <c r="G32" s="3">
        <v>3</v>
      </c>
      <c r="H32" s="3">
        <v>1</v>
      </c>
      <c r="I32" s="3">
        <v>1</v>
      </c>
      <c r="J32" s="3">
        <v>1</v>
      </c>
      <c r="K32" s="3">
        <v>2</v>
      </c>
      <c r="L32" s="3">
        <v>2</v>
      </c>
      <c r="M32" s="3"/>
      <c r="N32" s="3">
        <v>11</v>
      </c>
      <c r="P32" s="18" t="s">
        <v>21</v>
      </c>
      <c r="Q32" s="16">
        <v>0</v>
      </c>
      <c r="R32" s="16" t="str">
        <f>pivot[[#This Row],[Attribute]]&amp;"_"&amp;pivot[[#This Row],[Boolean]]</f>
        <v>toothed_0</v>
      </c>
      <c r="S32" s="16"/>
      <c r="T32" s="16">
        <v>1</v>
      </c>
      <c r="U32" s="16"/>
      <c r="V32" s="16"/>
      <c r="W32" s="16">
        <v>2</v>
      </c>
      <c r="X32" s="16">
        <v>2</v>
      </c>
      <c r="Y32" s="16">
        <v>5</v>
      </c>
      <c r="AA32" s="31" t="s">
        <v>28</v>
      </c>
      <c r="AB32" s="16">
        <f>COUNTIF(inData[class_type],inData!AA32)</f>
        <v>2</v>
      </c>
      <c r="AC32" s="17">
        <f t="shared" si="1"/>
        <v>0.19626168224299068</v>
      </c>
    </row>
    <row r="33" spans="1:29" ht="15" thickBot="1" x14ac:dyDescent="0.4">
      <c r="A33">
        <v>7</v>
      </c>
      <c r="B33" s="3" t="s">
        <v>30</v>
      </c>
      <c r="C33">
        <v>0</v>
      </c>
      <c r="E33" s="11">
        <v>0</v>
      </c>
      <c r="F33" s="3"/>
      <c r="G33" s="3">
        <v>3</v>
      </c>
      <c r="H33" s="3"/>
      <c r="I33" s="3"/>
      <c r="J33" s="3"/>
      <c r="K33" s="3"/>
      <c r="L33" s="3"/>
      <c r="M33" s="3"/>
      <c r="N33" s="3">
        <v>3</v>
      </c>
      <c r="P33" s="18" t="s">
        <v>21</v>
      </c>
      <c r="Q33" s="16">
        <v>1</v>
      </c>
      <c r="R33" s="16" t="str">
        <f>pivot[[#This Row],[Attribute]]&amp;"_"&amp;pivot[[#This Row],[Boolean]]</f>
        <v>toothed_1</v>
      </c>
      <c r="S33" s="16">
        <v>3</v>
      </c>
      <c r="T33" s="16"/>
      <c r="U33" s="16">
        <v>1</v>
      </c>
      <c r="V33" s="16">
        <v>1</v>
      </c>
      <c r="W33" s="16"/>
      <c r="X33" s="16"/>
      <c r="Y33" s="16">
        <v>6</v>
      </c>
      <c r="AA33" s="32" t="s">
        <v>34</v>
      </c>
      <c r="AB33" s="19">
        <f>COUNTIF(inData[class_type],inData!AA33)</f>
        <v>2</v>
      </c>
      <c r="AC33" s="17">
        <f t="shared" si="1"/>
        <v>0.19626168224299068</v>
      </c>
    </row>
    <row r="34" spans="1:29" x14ac:dyDescent="0.35">
      <c r="A34">
        <v>7</v>
      </c>
      <c r="B34" s="3" t="s">
        <v>31</v>
      </c>
      <c r="C34">
        <v>0</v>
      </c>
      <c r="E34" s="11">
        <v>1</v>
      </c>
      <c r="F34" s="3">
        <v>1</v>
      </c>
      <c r="G34" s="3"/>
      <c r="H34" s="3">
        <v>1</v>
      </c>
      <c r="I34" s="3">
        <v>1</v>
      </c>
      <c r="J34" s="3">
        <v>1</v>
      </c>
      <c r="K34" s="3">
        <v>2</v>
      </c>
      <c r="L34" s="3">
        <v>2</v>
      </c>
      <c r="M34" s="3"/>
      <c r="N34" s="3">
        <v>8</v>
      </c>
      <c r="P34" s="18" t="s">
        <v>24</v>
      </c>
      <c r="Q34" s="16">
        <v>0</v>
      </c>
      <c r="R34" s="16" t="str">
        <f>pivot[[#This Row],[Attribute]]&amp;"_"&amp;pivot[[#This Row],[Boolean]]</f>
        <v>venomous_0</v>
      </c>
      <c r="S34" s="16">
        <v>3</v>
      </c>
      <c r="T34" s="16">
        <v>1</v>
      </c>
      <c r="U34" s="16">
        <v>1</v>
      </c>
      <c r="V34" s="16">
        <v>1</v>
      </c>
      <c r="W34" s="16">
        <v>2</v>
      </c>
      <c r="X34" s="16">
        <v>2</v>
      </c>
      <c r="Y34" s="16">
        <v>11</v>
      </c>
    </row>
    <row r="35" spans="1:29" x14ac:dyDescent="0.35">
      <c r="A35">
        <v>7</v>
      </c>
      <c r="B35" s="3" t="s">
        <v>32</v>
      </c>
      <c r="C35">
        <v>0</v>
      </c>
      <c r="E35" s="4" t="s">
        <v>15</v>
      </c>
      <c r="F35" s="3">
        <v>1</v>
      </c>
      <c r="G35" s="3">
        <v>3</v>
      </c>
      <c r="H35" s="3">
        <v>1</v>
      </c>
      <c r="I35" s="3">
        <v>1</v>
      </c>
      <c r="J35" s="3">
        <v>1</v>
      </c>
      <c r="K35" s="3">
        <v>2</v>
      </c>
      <c r="L35" s="3">
        <v>2</v>
      </c>
      <c r="M35" s="3"/>
      <c r="N35" s="3">
        <v>11</v>
      </c>
    </row>
    <row r="36" spans="1:29" x14ac:dyDescent="0.35">
      <c r="A36">
        <v>4</v>
      </c>
      <c r="B36" s="3" t="s">
        <v>0</v>
      </c>
      <c r="C36" t="s">
        <v>3</v>
      </c>
      <c r="E36" s="11">
        <v>0</v>
      </c>
      <c r="F36" s="3">
        <v>1</v>
      </c>
      <c r="G36" s="3">
        <v>3</v>
      </c>
      <c r="H36" s="3"/>
      <c r="I36" s="3">
        <v>1</v>
      </c>
      <c r="J36" s="3">
        <v>1</v>
      </c>
      <c r="K36" s="3">
        <v>2</v>
      </c>
      <c r="L36" s="3">
        <v>2</v>
      </c>
      <c r="M36" s="3"/>
      <c r="N36" s="3">
        <v>10</v>
      </c>
    </row>
    <row r="37" spans="1:29" x14ac:dyDescent="0.35">
      <c r="A37">
        <v>4</v>
      </c>
      <c r="B37" s="3" t="s">
        <v>12</v>
      </c>
      <c r="C37">
        <v>0</v>
      </c>
      <c r="E37" s="11">
        <v>1</v>
      </c>
      <c r="F37" s="3"/>
      <c r="G37" s="3"/>
      <c r="H37" s="3">
        <v>1</v>
      </c>
      <c r="I37" s="3"/>
      <c r="J37" s="3"/>
      <c r="K37" s="3"/>
      <c r="L37" s="3"/>
      <c r="M37" s="3"/>
      <c r="N37" s="3">
        <v>1</v>
      </c>
      <c r="R37" t="s">
        <v>55</v>
      </c>
      <c r="AA37" t="s">
        <v>46</v>
      </c>
    </row>
    <row r="38" spans="1:29" x14ac:dyDescent="0.35">
      <c r="A38">
        <v>4</v>
      </c>
      <c r="B38" s="3" t="s">
        <v>15</v>
      </c>
      <c r="C38">
        <v>0</v>
      </c>
      <c r="E38" s="4" t="s">
        <v>25</v>
      </c>
      <c r="F38" s="3">
        <v>1</v>
      </c>
      <c r="G38" s="3">
        <v>3</v>
      </c>
      <c r="H38" s="3">
        <v>1</v>
      </c>
      <c r="I38" s="3">
        <v>1</v>
      </c>
      <c r="J38" s="3">
        <v>1</v>
      </c>
      <c r="K38" s="3">
        <v>2</v>
      </c>
      <c r="L38" s="3">
        <v>2</v>
      </c>
      <c r="M38" s="3"/>
      <c r="N38" s="3">
        <v>11</v>
      </c>
      <c r="Z38">
        <v>10</v>
      </c>
    </row>
    <row r="39" spans="1:29" x14ac:dyDescent="0.35">
      <c r="A39">
        <v>4</v>
      </c>
      <c r="B39" s="3" t="s">
        <v>16</v>
      </c>
      <c r="C39">
        <v>1</v>
      </c>
      <c r="E39" s="11">
        <v>0</v>
      </c>
      <c r="F39" s="3"/>
      <c r="G39" s="3">
        <v>3</v>
      </c>
      <c r="H39" s="3">
        <v>1</v>
      </c>
      <c r="I39" s="3">
        <v>1</v>
      </c>
      <c r="J39" s="3"/>
      <c r="K39" s="3">
        <v>2</v>
      </c>
      <c r="L39" s="3">
        <v>2</v>
      </c>
      <c r="M39" s="3"/>
      <c r="N39" s="3">
        <v>9</v>
      </c>
    </row>
    <row r="40" spans="1:29" x14ac:dyDescent="0.35">
      <c r="A40">
        <v>4</v>
      </c>
      <c r="B40" s="3" t="s">
        <v>17</v>
      </c>
      <c r="C40">
        <v>0</v>
      </c>
      <c r="E40" s="11">
        <v>1</v>
      </c>
      <c r="F40" s="3">
        <v>1</v>
      </c>
      <c r="G40" s="3"/>
      <c r="H40" s="3"/>
      <c r="I40" s="3"/>
      <c r="J40" s="3">
        <v>1</v>
      </c>
      <c r="K40" s="3"/>
      <c r="L40" s="3"/>
      <c r="M40" s="3"/>
      <c r="N40" s="3">
        <v>2</v>
      </c>
    </row>
    <row r="41" spans="1:29" x14ac:dyDescent="0.35">
      <c r="A41">
        <v>4</v>
      </c>
      <c r="B41" s="3" t="s">
        <v>18</v>
      </c>
      <c r="C41">
        <v>0</v>
      </c>
      <c r="E41" s="4" t="s">
        <v>12</v>
      </c>
      <c r="F41" s="3">
        <v>1</v>
      </c>
      <c r="G41" s="3">
        <v>3</v>
      </c>
      <c r="H41" s="3">
        <v>1</v>
      </c>
      <c r="I41" s="3">
        <v>1</v>
      </c>
      <c r="J41" s="3">
        <v>1</v>
      </c>
      <c r="K41" s="3">
        <v>2</v>
      </c>
      <c r="L41" s="3">
        <v>2</v>
      </c>
      <c r="M41" s="3"/>
      <c r="N41" s="3">
        <v>11</v>
      </c>
    </row>
    <row r="42" spans="1:29" x14ac:dyDescent="0.35">
      <c r="A42">
        <v>4</v>
      </c>
      <c r="B42" s="3" t="s">
        <v>19</v>
      </c>
      <c r="C42">
        <v>1</v>
      </c>
      <c r="E42" s="11">
        <v>0</v>
      </c>
      <c r="F42" s="3">
        <v>1</v>
      </c>
      <c r="G42" s="3"/>
      <c r="H42" s="3">
        <v>1</v>
      </c>
      <c r="I42" s="3">
        <v>1</v>
      </c>
      <c r="J42" s="3">
        <v>1</v>
      </c>
      <c r="K42" s="3">
        <v>1</v>
      </c>
      <c r="L42" s="3">
        <v>2</v>
      </c>
      <c r="M42" s="3"/>
      <c r="N42" s="3">
        <v>7</v>
      </c>
    </row>
    <row r="43" spans="1:29" x14ac:dyDescent="0.35">
      <c r="A43">
        <v>4</v>
      </c>
      <c r="B43" s="3" t="s">
        <v>20</v>
      </c>
      <c r="C43">
        <v>1</v>
      </c>
      <c r="E43" s="11">
        <v>1</v>
      </c>
      <c r="F43" s="3"/>
      <c r="G43" s="3">
        <v>3</v>
      </c>
      <c r="H43" s="3"/>
      <c r="I43" s="3"/>
      <c r="J43" s="3"/>
      <c r="K43" s="3">
        <v>1</v>
      </c>
      <c r="L43" s="3"/>
      <c r="M43" s="3"/>
      <c r="N43" s="3">
        <v>4</v>
      </c>
    </row>
    <row r="44" spans="1:29" x14ac:dyDescent="0.35">
      <c r="A44">
        <v>4</v>
      </c>
      <c r="B44" s="3" t="s">
        <v>21</v>
      </c>
      <c r="C44">
        <v>1</v>
      </c>
      <c r="E44" s="4" t="s">
        <v>26</v>
      </c>
      <c r="F44" s="3">
        <v>1</v>
      </c>
      <c r="G44" s="3">
        <v>3</v>
      </c>
      <c r="H44" s="3">
        <v>1</v>
      </c>
      <c r="I44" s="3">
        <v>1</v>
      </c>
      <c r="J44" s="3">
        <v>1</v>
      </c>
      <c r="K44" s="3">
        <v>2</v>
      </c>
      <c r="L44" s="3">
        <v>2</v>
      </c>
      <c r="M44" s="3"/>
      <c r="N44" s="3">
        <v>11</v>
      </c>
    </row>
    <row r="45" spans="1:29" x14ac:dyDescent="0.35">
      <c r="A45">
        <v>4</v>
      </c>
      <c r="B45" s="3" t="s">
        <v>22</v>
      </c>
      <c r="C45">
        <v>1</v>
      </c>
      <c r="E45" s="11">
        <v>0</v>
      </c>
      <c r="F45" s="3">
        <v>1</v>
      </c>
      <c r="G45" s="3"/>
      <c r="H45" s="3"/>
      <c r="I45" s="3">
        <v>1</v>
      </c>
      <c r="J45" s="3">
        <v>1</v>
      </c>
      <c r="K45" s="3"/>
      <c r="L45" s="3">
        <v>1</v>
      </c>
      <c r="M45" s="3"/>
      <c r="N45" s="3">
        <v>4</v>
      </c>
    </row>
    <row r="46" spans="1:29" x14ac:dyDescent="0.35">
      <c r="A46">
        <v>4</v>
      </c>
      <c r="B46" s="3" t="s">
        <v>23</v>
      </c>
      <c r="C46">
        <v>0</v>
      </c>
      <c r="E46" s="11">
        <v>2</v>
      </c>
      <c r="F46" s="3"/>
      <c r="G46" s="3">
        <v>1</v>
      </c>
      <c r="H46" s="3">
        <v>1</v>
      </c>
      <c r="I46" s="3"/>
      <c r="J46" s="3"/>
      <c r="K46" s="3"/>
      <c r="L46" s="3"/>
      <c r="M46" s="3"/>
      <c r="N46" s="3">
        <v>2</v>
      </c>
    </row>
    <row r="47" spans="1:29" x14ac:dyDescent="0.35">
      <c r="A47">
        <v>4</v>
      </c>
      <c r="B47" s="3" t="s">
        <v>24</v>
      </c>
      <c r="C47">
        <v>0</v>
      </c>
      <c r="E47" s="11">
        <v>4</v>
      </c>
      <c r="F47" s="3"/>
      <c r="G47" s="3">
        <v>2</v>
      </c>
      <c r="H47" s="3"/>
      <c r="I47" s="3"/>
      <c r="J47" s="3"/>
      <c r="K47" s="3"/>
      <c r="L47" s="3">
        <v>1</v>
      </c>
      <c r="M47" s="3"/>
      <c r="N47" s="3">
        <v>3</v>
      </c>
    </row>
    <row r="48" spans="1:29" x14ac:dyDescent="0.35">
      <c r="A48">
        <v>4</v>
      </c>
      <c r="B48" s="3" t="s">
        <v>25</v>
      </c>
      <c r="C48">
        <v>1</v>
      </c>
      <c r="E48" s="11">
        <v>6</v>
      </c>
      <c r="F48" s="3"/>
      <c r="G48" s="3"/>
      <c r="H48" s="3"/>
      <c r="I48" s="3"/>
      <c r="J48" s="3"/>
      <c r="K48" s="3">
        <v>2</v>
      </c>
      <c r="L48" s="3"/>
      <c r="M48" s="3"/>
      <c r="N48" s="3">
        <v>2</v>
      </c>
    </row>
    <row r="49" spans="1:14" x14ac:dyDescent="0.35">
      <c r="A49">
        <v>4</v>
      </c>
      <c r="B49" s="3" t="s">
        <v>26</v>
      </c>
      <c r="C49">
        <v>0</v>
      </c>
      <c r="E49" s="4" t="s">
        <v>17</v>
      </c>
      <c r="F49" s="3">
        <v>1</v>
      </c>
      <c r="G49" s="3">
        <v>3</v>
      </c>
      <c r="H49" s="3">
        <v>1</v>
      </c>
      <c r="I49" s="3">
        <v>1</v>
      </c>
      <c r="J49" s="3">
        <v>1</v>
      </c>
      <c r="K49" s="3">
        <v>2</v>
      </c>
      <c r="L49" s="3">
        <v>2</v>
      </c>
      <c r="M49" s="3"/>
      <c r="N49" s="3">
        <v>11</v>
      </c>
    </row>
    <row r="50" spans="1:14" x14ac:dyDescent="0.35">
      <c r="A50">
        <v>4</v>
      </c>
      <c r="B50" s="3" t="s">
        <v>30</v>
      </c>
      <c r="C50">
        <v>1</v>
      </c>
      <c r="E50" s="11">
        <v>0</v>
      </c>
      <c r="F50" s="3">
        <v>1</v>
      </c>
      <c r="G50" s="3"/>
      <c r="H50" s="3">
        <v>1</v>
      </c>
      <c r="I50" s="3">
        <v>1</v>
      </c>
      <c r="J50" s="3">
        <v>1</v>
      </c>
      <c r="K50" s="3">
        <v>2</v>
      </c>
      <c r="L50" s="3">
        <v>2</v>
      </c>
      <c r="M50" s="3"/>
      <c r="N50" s="3">
        <v>8</v>
      </c>
    </row>
    <row r="51" spans="1:14" x14ac:dyDescent="0.35">
      <c r="A51">
        <v>4</v>
      </c>
      <c r="B51" s="3" t="s">
        <v>31</v>
      </c>
      <c r="C51">
        <v>0</v>
      </c>
      <c r="E51" s="11">
        <v>1</v>
      </c>
      <c r="F51" s="3"/>
      <c r="G51" s="3">
        <v>3</v>
      </c>
      <c r="H51" s="3"/>
      <c r="I51" s="3"/>
      <c r="J51" s="3"/>
      <c r="K51" s="3"/>
      <c r="L51" s="3"/>
      <c r="M51" s="3"/>
      <c r="N51" s="3">
        <v>3</v>
      </c>
    </row>
    <row r="52" spans="1:14" x14ac:dyDescent="0.35">
      <c r="A52">
        <v>4</v>
      </c>
      <c r="B52" s="3" t="s">
        <v>32</v>
      </c>
      <c r="C52">
        <v>0</v>
      </c>
      <c r="E52" s="4" t="s">
        <v>20</v>
      </c>
      <c r="F52" s="3">
        <v>1</v>
      </c>
      <c r="G52" s="3">
        <v>3</v>
      </c>
      <c r="H52" s="3">
        <v>1</v>
      </c>
      <c r="I52" s="3">
        <v>1</v>
      </c>
      <c r="J52" s="3">
        <v>1</v>
      </c>
      <c r="K52" s="3">
        <v>2</v>
      </c>
      <c r="L52" s="3">
        <v>2</v>
      </c>
      <c r="M52" s="3"/>
      <c r="N52" s="3">
        <v>11</v>
      </c>
    </row>
    <row r="53" spans="1:14" x14ac:dyDescent="0.35">
      <c r="A53">
        <v>6</v>
      </c>
      <c r="B53" s="3" t="s">
        <v>0</v>
      </c>
      <c r="C53" t="s">
        <v>4</v>
      </c>
      <c r="E53" s="11">
        <v>0</v>
      </c>
      <c r="F53" s="3"/>
      <c r="G53" s="3">
        <v>2</v>
      </c>
      <c r="H53" s="3"/>
      <c r="I53" s="3"/>
      <c r="J53" s="3"/>
      <c r="K53" s="3">
        <v>2</v>
      </c>
      <c r="L53" s="3">
        <v>1</v>
      </c>
      <c r="M53" s="3"/>
      <c r="N53" s="3">
        <v>5</v>
      </c>
    </row>
    <row r="54" spans="1:14" x14ac:dyDescent="0.35">
      <c r="A54">
        <v>6</v>
      </c>
      <c r="B54" s="3" t="s">
        <v>12</v>
      </c>
      <c r="C54">
        <v>0</v>
      </c>
      <c r="E54" s="11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/>
      <c r="L54" s="3">
        <v>1</v>
      </c>
      <c r="M54" s="3"/>
      <c r="N54" s="3">
        <v>6</v>
      </c>
    </row>
    <row r="55" spans="1:14" x14ac:dyDescent="0.35">
      <c r="A55">
        <v>6</v>
      </c>
      <c r="B55" s="3" t="s">
        <v>15</v>
      </c>
      <c r="C55">
        <v>0</v>
      </c>
      <c r="E55" s="4" t="s">
        <v>30</v>
      </c>
      <c r="F55" s="3">
        <v>1</v>
      </c>
      <c r="G55" s="3">
        <v>3</v>
      </c>
      <c r="H55" s="3">
        <v>1</v>
      </c>
      <c r="I55" s="3">
        <v>1</v>
      </c>
      <c r="J55" s="3">
        <v>1</v>
      </c>
      <c r="K55" s="3">
        <v>2</v>
      </c>
      <c r="L55" s="3">
        <v>2</v>
      </c>
      <c r="M55" s="3"/>
      <c r="N55" s="3">
        <v>11</v>
      </c>
    </row>
    <row r="56" spans="1:14" x14ac:dyDescent="0.35">
      <c r="A56">
        <v>6</v>
      </c>
      <c r="B56" s="3" t="s">
        <v>16</v>
      </c>
      <c r="C56">
        <v>1</v>
      </c>
      <c r="E56" s="11">
        <v>0</v>
      </c>
      <c r="F56" s="3"/>
      <c r="G56" s="3">
        <v>1</v>
      </c>
      <c r="H56" s="3"/>
      <c r="I56" s="3"/>
      <c r="J56" s="3"/>
      <c r="K56" s="3">
        <v>2</v>
      </c>
      <c r="L56" s="3">
        <v>2</v>
      </c>
      <c r="M56" s="3"/>
      <c r="N56" s="3">
        <v>5</v>
      </c>
    </row>
    <row r="57" spans="1:14" x14ac:dyDescent="0.35">
      <c r="A57">
        <v>6</v>
      </c>
      <c r="B57" s="3" t="s">
        <v>17</v>
      </c>
      <c r="C57">
        <v>0</v>
      </c>
      <c r="E57" s="11">
        <v>1</v>
      </c>
      <c r="F57" s="3">
        <v>1</v>
      </c>
      <c r="G57" s="3">
        <v>2</v>
      </c>
      <c r="H57" s="3">
        <v>1</v>
      </c>
      <c r="I57" s="3">
        <v>1</v>
      </c>
      <c r="J57" s="3">
        <v>1</v>
      </c>
      <c r="K57" s="3"/>
      <c r="L57" s="3"/>
      <c r="M57" s="3"/>
      <c r="N57" s="3">
        <v>6</v>
      </c>
    </row>
    <row r="58" spans="1:14" x14ac:dyDescent="0.35">
      <c r="A58">
        <v>6</v>
      </c>
      <c r="B58" s="3" t="s">
        <v>18</v>
      </c>
      <c r="C58">
        <v>1</v>
      </c>
      <c r="E58" s="4" t="s">
        <v>21</v>
      </c>
      <c r="F58" s="3">
        <v>1</v>
      </c>
      <c r="G58" s="3">
        <v>3</v>
      </c>
      <c r="H58" s="3">
        <v>1</v>
      </c>
      <c r="I58" s="3">
        <v>1</v>
      </c>
      <c r="J58" s="3">
        <v>1</v>
      </c>
      <c r="K58" s="3">
        <v>2</v>
      </c>
      <c r="L58" s="3">
        <v>2</v>
      </c>
      <c r="M58" s="3"/>
      <c r="N58" s="3">
        <v>11</v>
      </c>
    </row>
    <row r="59" spans="1:14" x14ac:dyDescent="0.35">
      <c r="A59">
        <v>6</v>
      </c>
      <c r="B59" s="3" t="s">
        <v>19</v>
      </c>
      <c r="C59">
        <v>0</v>
      </c>
      <c r="E59" s="11">
        <v>0</v>
      </c>
      <c r="F59" s="3"/>
      <c r="G59" s="3"/>
      <c r="H59" s="3">
        <v>1</v>
      </c>
      <c r="I59" s="3"/>
      <c r="J59" s="3"/>
      <c r="K59" s="3">
        <v>2</v>
      </c>
      <c r="L59" s="3">
        <v>2</v>
      </c>
      <c r="M59" s="3"/>
      <c r="N59" s="3">
        <v>5</v>
      </c>
    </row>
    <row r="60" spans="1:14" x14ac:dyDescent="0.35">
      <c r="A60">
        <v>6</v>
      </c>
      <c r="B60" s="3" t="s">
        <v>20</v>
      </c>
      <c r="C60">
        <v>0</v>
      </c>
      <c r="E60" s="11">
        <v>1</v>
      </c>
      <c r="F60" s="3">
        <v>1</v>
      </c>
      <c r="G60" s="3">
        <v>3</v>
      </c>
      <c r="H60" s="3"/>
      <c r="I60" s="3">
        <v>1</v>
      </c>
      <c r="J60" s="3">
        <v>1</v>
      </c>
      <c r="K60" s="3"/>
      <c r="L60" s="3"/>
      <c r="M60" s="3"/>
      <c r="N60" s="3">
        <v>6</v>
      </c>
    </row>
    <row r="61" spans="1:14" x14ac:dyDescent="0.35">
      <c r="A61">
        <v>6</v>
      </c>
      <c r="B61" s="3" t="s">
        <v>21</v>
      </c>
      <c r="C61">
        <v>0</v>
      </c>
      <c r="E61" s="4" t="s">
        <v>24</v>
      </c>
      <c r="F61" s="3">
        <v>1</v>
      </c>
      <c r="G61" s="3">
        <v>3</v>
      </c>
      <c r="H61" s="3">
        <v>1</v>
      </c>
      <c r="I61" s="3">
        <v>1</v>
      </c>
      <c r="J61" s="3">
        <v>1</v>
      </c>
      <c r="K61" s="3">
        <v>2</v>
      </c>
      <c r="L61" s="3">
        <v>2</v>
      </c>
      <c r="M61" s="3"/>
      <c r="N61" s="3">
        <v>11</v>
      </c>
    </row>
    <row r="62" spans="1:14" x14ac:dyDescent="0.35">
      <c r="A62">
        <v>6</v>
      </c>
      <c r="B62" s="3" t="s">
        <v>22</v>
      </c>
      <c r="C62">
        <v>0</v>
      </c>
      <c r="E62" s="11">
        <v>0</v>
      </c>
      <c r="F62" s="3">
        <v>1</v>
      </c>
      <c r="G62" s="3">
        <v>3</v>
      </c>
      <c r="H62" s="3">
        <v>1</v>
      </c>
      <c r="I62" s="3">
        <v>1</v>
      </c>
      <c r="J62" s="3">
        <v>1</v>
      </c>
      <c r="K62" s="3">
        <v>2</v>
      </c>
      <c r="L62" s="3">
        <v>2</v>
      </c>
      <c r="M62" s="3"/>
      <c r="N62" s="3">
        <v>11</v>
      </c>
    </row>
    <row r="63" spans="1:14" x14ac:dyDescent="0.35">
      <c r="A63">
        <v>6</v>
      </c>
      <c r="B63" s="3" t="s">
        <v>23</v>
      </c>
      <c r="C63">
        <v>1</v>
      </c>
      <c r="E63" s="4" t="s">
        <v>43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5">
      <c r="A64">
        <v>6</v>
      </c>
      <c r="B64" s="3" t="s">
        <v>24</v>
      </c>
      <c r="C64">
        <v>0</v>
      </c>
      <c r="E64" s="11" t="s">
        <v>43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5">
      <c r="A65">
        <v>6</v>
      </c>
      <c r="B65" s="3" t="s">
        <v>25</v>
      </c>
      <c r="C65">
        <v>0</v>
      </c>
      <c r="E65" s="4" t="s">
        <v>39</v>
      </c>
      <c r="F65" s="3">
        <v>16</v>
      </c>
      <c r="G65" s="3">
        <v>48</v>
      </c>
      <c r="H65" s="3">
        <v>16</v>
      </c>
      <c r="I65" s="3">
        <v>16</v>
      </c>
      <c r="J65" s="3">
        <v>16</v>
      </c>
      <c r="K65" s="3">
        <v>32</v>
      </c>
      <c r="L65" s="3">
        <v>32</v>
      </c>
      <c r="M65" s="3"/>
      <c r="N65" s="3">
        <v>176</v>
      </c>
    </row>
    <row r="66" spans="1:14" x14ac:dyDescent="0.35">
      <c r="A66">
        <v>6</v>
      </c>
      <c r="B66" s="3" t="s">
        <v>26</v>
      </c>
      <c r="C66">
        <v>6</v>
      </c>
    </row>
    <row r="67" spans="1:14" x14ac:dyDescent="0.35">
      <c r="A67">
        <v>6</v>
      </c>
      <c r="B67" s="3" t="s">
        <v>30</v>
      </c>
      <c r="C67">
        <v>0</v>
      </c>
    </row>
    <row r="68" spans="1:14" x14ac:dyDescent="0.35">
      <c r="A68">
        <v>6</v>
      </c>
      <c r="B68" s="3" t="s">
        <v>31</v>
      </c>
      <c r="C68">
        <v>0</v>
      </c>
    </row>
    <row r="69" spans="1:14" x14ac:dyDescent="0.35">
      <c r="A69">
        <v>6</v>
      </c>
      <c r="B69" s="3" t="s">
        <v>32</v>
      </c>
      <c r="C69">
        <v>0</v>
      </c>
    </row>
    <row r="70" spans="1:14" x14ac:dyDescent="0.35">
      <c r="A70">
        <v>1</v>
      </c>
      <c r="B70" s="3" t="s">
        <v>0</v>
      </c>
      <c r="C70" t="s">
        <v>5</v>
      </c>
    </row>
    <row r="71" spans="1:14" x14ac:dyDescent="0.35">
      <c r="A71">
        <v>1</v>
      </c>
      <c r="B71" s="3" t="s">
        <v>12</v>
      </c>
      <c r="C71">
        <v>1</v>
      </c>
    </row>
    <row r="72" spans="1:14" x14ac:dyDescent="0.35">
      <c r="A72">
        <v>1</v>
      </c>
      <c r="B72" s="3" t="s">
        <v>15</v>
      </c>
      <c r="C72">
        <v>0</v>
      </c>
    </row>
    <row r="73" spans="1:14" x14ac:dyDescent="0.35">
      <c r="A73">
        <v>1</v>
      </c>
      <c r="B73" s="3" t="s">
        <v>16</v>
      </c>
      <c r="C73">
        <v>0</v>
      </c>
    </row>
    <row r="74" spans="1:14" x14ac:dyDescent="0.35">
      <c r="A74">
        <v>1</v>
      </c>
      <c r="B74" s="3" t="s">
        <v>17</v>
      </c>
      <c r="C74">
        <v>1</v>
      </c>
    </row>
    <row r="75" spans="1:14" x14ac:dyDescent="0.35">
      <c r="A75">
        <v>1</v>
      </c>
      <c r="B75" s="3" t="s">
        <v>18</v>
      </c>
      <c r="C75">
        <v>0</v>
      </c>
    </row>
    <row r="76" spans="1:14" x14ac:dyDescent="0.35">
      <c r="A76">
        <v>1</v>
      </c>
      <c r="B76" s="3" t="s">
        <v>19</v>
      </c>
      <c r="C76">
        <v>0</v>
      </c>
    </row>
    <row r="77" spans="1:14" x14ac:dyDescent="0.35">
      <c r="A77">
        <v>1</v>
      </c>
      <c r="B77" s="3" t="s">
        <v>20</v>
      </c>
      <c r="C77">
        <v>0</v>
      </c>
    </row>
    <row r="78" spans="1:14" x14ac:dyDescent="0.35">
      <c r="A78">
        <v>1</v>
      </c>
      <c r="B78" s="3" t="s">
        <v>21</v>
      </c>
      <c r="C78">
        <v>1</v>
      </c>
    </row>
    <row r="79" spans="1:14" x14ac:dyDescent="0.35">
      <c r="A79">
        <v>1</v>
      </c>
      <c r="B79" s="3" t="s">
        <v>22</v>
      </c>
      <c r="C79">
        <v>1</v>
      </c>
    </row>
    <row r="80" spans="1:14" x14ac:dyDescent="0.35">
      <c r="A80">
        <v>1</v>
      </c>
      <c r="B80" s="3" t="s">
        <v>23</v>
      </c>
      <c r="C80">
        <v>1</v>
      </c>
    </row>
    <row r="81" spans="1:3" x14ac:dyDescent="0.35">
      <c r="A81">
        <v>1</v>
      </c>
      <c r="B81" s="3" t="s">
        <v>24</v>
      </c>
      <c r="C81">
        <v>0</v>
      </c>
    </row>
    <row r="82" spans="1:3" x14ac:dyDescent="0.35">
      <c r="A82">
        <v>1</v>
      </c>
      <c r="B82" s="3" t="s">
        <v>25</v>
      </c>
      <c r="C82">
        <v>0</v>
      </c>
    </row>
    <row r="83" spans="1:3" x14ac:dyDescent="0.35">
      <c r="A83">
        <v>1</v>
      </c>
      <c r="B83" s="3" t="s">
        <v>26</v>
      </c>
      <c r="C83">
        <v>4</v>
      </c>
    </row>
    <row r="84" spans="1:3" x14ac:dyDescent="0.35">
      <c r="A84">
        <v>1</v>
      </c>
      <c r="B84" s="3" t="s">
        <v>30</v>
      </c>
      <c r="C84">
        <v>1</v>
      </c>
    </row>
    <row r="85" spans="1:3" x14ac:dyDescent="0.35">
      <c r="A85">
        <v>1</v>
      </c>
      <c r="B85" s="3" t="s">
        <v>31</v>
      </c>
      <c r="C85">
        <v>0</v>
      </c>
    </row>
    <row r="86" spans="1:3" x14ac:dyDescent="0.35">
      <c r="A86">
        <v>1</v>
      </c>
      <c r="B86" s="3" t="s">
        <v>32</v>
      </c>
      <c r="C86">
        <v>1</v>
      </c>
    </row>
    <row r="87" spans="1:3" x14ac:dyDescent="0.35">
      <c r="A87">
        <v>6</v>
      </c>
      <c r="B87" s="3" t="s">
        <v>0</v>
      </c>
      <c r="C87" t="s">
        <v>6</v>
      </c>
    </row>
    <row r="88" spans="1:3" x14ac:dyDescent="0.35">
      <c r="A88">
        <v>6</v>
      </c>
      <c r="B88" s="3" t="s">
        <v>12</v>
      </c>
      <c r="C88">
        <v>1</v>
      </c>
    </row>
    <row r="89" spans="1:3" x14ac:dyDescent="0.35">
      <c r="A89">
        <v>6</v>
      </c>
      <c r="B89" s="3" t="s">
        <v>15</v>
      </c>
      <c r="C89">
        <v>0</v>
      </c>
    </row>
    <row r="90" spans="1:3" x14ac:dyDescent="0.35">
      <c r="A90">
        <v>6</v>
      </c>
      <c r="B90" s="3" t="s">
        <v>16</v>
      </c>
      <c r="C90">
        <v>1</v>
      </c>
    </row>
    <row r="91" spans="1:3" x14ac:dyDescent="0.35">
      <c r="A91">
        <v>6</v>
      </c>
      <c r="B91" s="3" t="s">
        <v>17</v>
      </c>
      <c r="C91">
        <v>0</v>
      </c>
    </row>
    <row r="92" spans="1:3" x14ac:dyDescent="0.35">
      <c r="A92">
        <v>6</v>
      </c>
      <c r="B92" s="3" t="s">
        <v>18</v>
      </c>
      <c r="C92">
        <v>1</v>
      </c>
    </row>
    <row r="93" spans="1:3" x14ac:dyDescent="0.35">
      <c r="A93">
        <v>6</v>
      </c>
      <c r="B93" s="3" t="s">
        <v>19</v>
      </c>
      <c r="C93">
        <v>0</v>
      </c>
    </row>
    <row r="94" spans="1:3" x14ac:dyDescent="0.35">
      <c r="A94">
        <v>6</v>
      </c>
      <c r="B94" s="3" t="s">
        <v>20</v>
      </c>
      <c r="C94">
        <v>0</v>
      </c>
    </row>
    <row r="95" spans="1:3" x14ac:dyDescent="0.35">
      <c r="A95">
        <v>6</v>
      </c>
      <c r="B95" s="3" t="s">
        <v>21</v>
      </c>
      <c r="C95">
        <v>0</v>
      </c>
    </row>
    <row r="96" spans="1:3" x14ac:dyDescent="0.35">
      <c r="A96">
        <v>6</v>
      </c>
      <c r="B96" s="3" t="s">
        <v>22</v>
      </c>
      <c r="C96">
        <v>0</v>
      </c>
    </row>
    <row r="97" spans="1:3" x14ac:dyDescent="0.35">
      <c r="A97">
        <v>6</v>
      </c>
      <c r="B97" s="3" t="s">
        <v>23</v>
      </c>
      <c r="C97">
        <v>1</v>
      </c>
    </row>
    <row r="98" spans="1:3" x14ac:dyDescent="0.35">
      <c r="A98">
        <v>6</v>
      </c>
      <c r="B98" s="3" t="s">
        <v>24</v>
      </c>
      <c r="C98">
        <v>0</v>
      </c>
    </row>
    <row r="99" spans="1:3" x14ac:dyDescent="0.35">
      <c r="A99">
        <v>6</v>
      </c>
      <c r="B99" s="3" t="s">
        <v>25</v>
      </c>
      <c r="C99">
        <v>0</v>
      </c>
    </row>
    <row r="100" spans="1:3" x14ac:dyDescent="0.35">
      <c r="A100">
        <v>6</v>
      </c>
      <c r="B100" s="3" t="s">
        <v>26</v>
      </c>
      <c r="C100">
        <v>6</v>
      </c>
    </row>
    <row r="101" spans="1:3" x14ac:dyDescent="0.35">
      <c r="A101">
        <v>6</v>
      </c>
      <c r="B101" s="3" t="s">
        <v>30</v>
      </c>
      <c r="C101">
        <v>0</v>
      </c>
    </row>
    <row r="102" spans="1:3" x14ac:dyDescent="0.35">
      <c r="A102">
        <v>6</v>
      </c>
      <c r="B102" s="3" t="s">
        <v>31</v>
      </c>
      <c r="C102">
        <v>0</v>
      </c>
    </row>
    <row r="103" spans="1:3" x14ac:dyDescent="0.35">
      <c r="A103">
        <v>6</v>
      </c>
      <c r="B103" s="3" t="s">
        <v>32</v>
      </c>
      <c r="C103">
        <v>0</v>
      </c>
    </row>
    <row r="104" spans="1:3" x14ac:dyDescent="0.35">
      <c r="A104">
        <v>2</v>
      </c>
      <c r="B104" s="3" t="s">
        <v>0</v>
      </c>
      <c r="C104" t="s">
        <v>7</v>
      </c>
    </row>
    <row r="105" spans="1:3" x14ac:dyDescent="0.35">
      <c r="A105">
        <v>2</v>
      </c>
      <c r="B105" s="3" t="s">
        <v>12</v>
      </c>
      <c r="C105">
        <v>0</v>
      </c>
    </row>
    <row r="106" spans="1:3" x14ac:dyDescent="0.35">
      <c r="A106">
        <v>2</v>
      </c>
      <c r="B106" s="3" t="s">
        <v>15</v>
      </c>
      <c r="C106">
        <v>1</v>
      </c>
    </row>
    <row r="107" spans="1:3" x14ac:dyDescent="0.35">
      <c r="A107">
        <v>2</v>
      </c>
      <c r="B107" s="3" t="s">
        <v>16</v>
      </c>
      <c r="C107">
        <v>1</v>
      </c>
    </row>
    <row r="108" spans="1:3" x14ac:dyDescent="0.35">
      <c r="A108">
        <v>2</v>
      </c>
      <c r="B108" s="3" t="s">
        <v>17</v>
      </c>
      <c r="C108">
        <v>0</v>
      </c>
    </row>
    <row r="109" spans="1:3" x14ac:dyDescent="0.35">
      <c r="A109">
        <v>2</v>
      </c>
      <c r="B109" s="3" t="s">
        <v>18</v>
      </c>
      <c r="C109">
        <v>1</v>
      </c>
    </row>
    <row r="110" spans="1:3" x14ac:dyDescent="0.35">
      <c r="A110">
        <v>2</v>
      </c>
      <c r="B110" s="3" t="s">
        <v>19</v>
      </c>
      <c r="C110">
        <v>1</v>
      </c>
    </row>
    <row r="111" spans="1:3" x14ac:dyDescent="0.35">
      <c r="A111">
        <v>2</v>
      </c>
      <c r="B111" s="3" t="s">
        <v>20</v>
      </c>
      <c r="C111">
        <v>1</v>
      </c>
    </row>
    <row r="112" spans="1:3" x14ac:dyDescent="0.35">
      <c r="A112">
        <v>2</v>
      </c>
      <c r="B112" s="3" t="s">
        <v>21</v>
      </c>
      <c r="C112">
        <v>0</v>
      </c>
    </row>
    <row r="113" spans="1:3" x14ac:dyDescent="0.35">
      <c r="A113">
        <v>2</v>
      </c>
      <c r="B113" s="3" t="s">
        <v>22</v>
      </c>
      <c r="C113">
        <v>1</v>
      </c>
    </row>
    <row r="114" spans="1:3" x14ac:dyDescent="0.35">
      <c r="A114">
        <v>2</v>
      </c>
      <c r="B114" s="3" t="s">
        <v>23</v>
      </c>
      <c r="C114">
        <v>1</v>
      </c>
    </row>
    <row r="115" spans="1:3" x14ac:dyDescent="0.35">
      <c r="A115">
        <v>2</v>
      </c>
      <c r="B115" s="3" t="s">
        <v>24</v>
      </c>
      <c r="C115">
        <v>0</v>
      </c>
    </row>
    <row r="116" spans="1:3" x14ac:dyDescent="0.35">
      <c r="A116">
        <v>2</v>
      </c>
      <c r="B116" s="3" t="s">
        <v>25</v>
      </c>
      <c r="C116">
        <v>0</v>
      </c>
    </row>
    <row r="117" spans="1:3" x14ac:dyDescent="0.35">
      <c r="A117">
        <v>2</v>
      </c>
      <c r="B117" s="3" t="s">
        <v>26</v>
      </c>
      <c r="C117">
        <v>2</v>
      </c>
    </row>
    <row r="118" spans="1:3" x14ac:dyDescent="0.35">
      <c r="A118">
        <v>2</v>
      </c>
      <c r="B118" s="3" t="s">
        <v>30</v>
      </c>
      <c r="C118">
        <v>1</v>
      </c>
    </row>
    <row r="119" spans="1:3" x14ac:dyDescent="0.35">
      <c r="A119">
        <v>2</v>
      </c>
      <c r="B119" s="3" t="s">
        <v>31</v>
      </c>
      <c r="C119">
        <v>0</v>
      </c>
    </row>
    <row r="120" spans="1:3" x14ac:dyDescent="0.35">
      <c r="A120">
        <v>2</v>
      </c>
      <c r="B120" s="3" t="s">
        <v>32</v>
      </c>
      <c r="C120">
        <v>0</v>
      </c>
    </row>
    <row r="121" spans="1:3" x14ac:dyDescent="0.35">
      <c r="A121">
        <v>7</v>
      </c>
      <c r="B121" s="3" t="s">
        <v>0</v>
      </c>
      <c r="C121" t="s">
        <v>8</v>
      </c>
    </row>
    <row r="122" spans="1:3" x14ac:dyDescent="0.35">
      <c r="A122">
        <v>7</v>
      </c>
      <c r="B122" s="3" t="s">
        <v>12</v>
      </c>
      <c r="C122">
        <v>0</v>
      </c>
    </row>
    <row r="123" spans="1:3" x14ac:dyDescent="0.35">
      <c r="A123">
        <v>7</v>
      </c>
      <c r="B123" s="3" t="s">
        <v>15</v>
      </c>
      <c r="C123">
        <v>0</v>
      </c>
    </row>
    <row r="124" spans="1:3" x14ac:dyDescent="0.35">
      <c r="A124">
        <v>7</v>
      </c>
      <c r="B124" s="3" t="s">
        <v>16</v>
      </c>
      <c r="C124">
        <v>1</v>
      </c>
    </row>
    <row r="125" spans="1:3" x14ac:dyDescent="0.35">
      <c r="A125">
        <v>7</v>
      </c>
      <c r="B125" s="3" t="s">
        <v>17</v>
      </c>
      <c r="C125">
        <v>0</v>
      </c>
    </row>
    <row r="126" spans="1:3" x14ac:dyDescent="0.35">
      <c r="A126">
        <v>7</v>
      </c>
      <c r="B126" s="3" t="s">
        <v>18</v>
      </c>
      <c r="C126">
        <v>0</v>
      </c>
    </row>
    <row r="127" spans="1:3" x14ac:dyDescent="0.35">
      <c r="A127">
        <v>7</v>
      </c>
      <c r="B127" s="3" t="s">
        <v>19</v>
      </c>
      <c r="C127">
        <v>1</v>
      </c>
    </row>
    <row r="128" spans="1:3" x14ac:dyDescent="0.35">
      <c r="A128">
        <v>7</v>
      </c>
      <c r="B128" s="3" t="s">
        <v>20</v>
      </c>
      <c r="C128">
        <v>1</v>
      </c>
    </row>
    <row r="129" spans="1:3" x14ac:dyDescent="0.35">
      <c r="A129">
        <v>7</v>
      </c>
      <c r="B129" s="3" t="s">
        <v>21</v>
      </c>
      <c r="C129">
        <v>0</v>
      </c>
    </row>
    <row r="130" spans="1:3" x14ac:dyDescent="0.35">
      <c r="A130">
        <v>7</v>
      </c>
      <c r="B130" s="3" t="s">
        <v>22</v>
      </c>
      <c r="C130">
        <v>0</v>
      </c>
    </row>
    <row r="131" spans="1:3" x14ac:dyDescent="0.35">
      <c r="A131">
        <v>7</v>
      </c>
      <c r="B131" s="3" t="s">
        <v>23</v>
      </c>
      <c r="C131">
        <v>0</v>
      </c>
    </row>
    <row r="132" spans="1:3" x14ac:dyDescent="0.35">
      <c r="A132">
        <v>7</v>
      </c>
      <c r="B132" s="3" t="s">
        <v>24</v>
      </c>
      <c r="C132">
        <v>0</v>
      </c>
    </row>
    <row r="133" spans="1:3" x14ac:dyDescent="0.35">
      <c r="A133">
        <v>7</v>
      </c>
      <c r="B133" s="3" t="s">
        <v>25</v>
      </c>
      <c r="C133">
        <v>0</v>
      </c>
    </row>
    <row r="134" spans="1:3" x14ac:dyDescent="0.35">
      <c r="A134">
        <v>7</v>
      </c>
      <c r="B134" s="3" t="s">
        <v>26</v>
      </c>
      <c r="C134">
        <v>4</v>
      </c>
    </row>
    <row r="135" spans="1:3" x14ac:dyDescent="0.35">
      <c r="A135">
        <v>7</v>
      </c>
      <c r="B135" s="3" t="s">
        <v>30</v>
      </c>
      <c r="C135">
        <v>0</v>
      </c>
    </row>
    <row r="136" spans="1:3" x14ac:dyDescent="0.35">
      <c r="A136">
        <v>7</v>
      </c>
      <c r="B136" s="3" t="s">
        <v>31</v>
      </c>
      <c r="C136">
        <v>0</v>
      </c>
    </row>
    <row r="137" spans="1:3" x14ac:dyDescent="0.35">
      <c r="A137">
        <v>7</v>
      </c>
      <c r="B137" s="3" t="s">
        <v>32</v>
      </c>
      <c r="C137">
        <v>0</v>
      </c>
    </row>
    <row r="138" spans="1:3" x14ac:dyDescent="0.35">
      <c r="A138">
        <v>1</v>
      </c>
      <c r="B138" s="3" t="s">
        <v>0</v>
      </c>
      <c r="C138" t="s">
        <v>9</v>
      </c>
    </row>
    <row r="139" spans="1:3" x14ac:dyDescent="0.35">
      <c r="A139">
        <v>1</v>
      </c>
      <c r="B139" s="3" t="s">
        <v>12</v>
      </c>
      <c r="C139">
        <v>1</v>
      </c>
    </row>
    <row r="140" spans="1:3" x14ac:dyDescent="0.35">
      <c r="A140">
        <v>1</v>
      </c>
      <c r="B140" s="3" t="s">
        <v>15</v>
      </c>
      <c r="C140">
        <v>0</v>
      </c>
    </row>
    <row r="141" spans="1:3" x14ac:dyDescent="0.35">
      <c r="A141">
        <v>1</v>
      </c>
      <c r="B141" s="3" t="s">
        <v>16</v>
      </c>
      <c r="C141">
        <v>0</v>
      </c>
    </row>
    <row r="142" spans="1:3" x14ac:dyDescent="0.35">
      <c r="A142">
        <v>1</v>
      </c>
      <c r="B142" s="3" t="s">
        <v>17</v>
      </c>
      <c r="C142">
        <v>1</v>
      </c>
    </row>
    <row r="143" spans="1:3" x14ac:dyDescent="0.35">
      <c r="A143">
        <v>1</v>
      </c>
      <c r="B143" s="3" t="s">
        <v>18</v>
      </c>
      <c r="C143">
        <v>1</v>
      </c>
    </row>
    <row r="144" spans="1:3" x14ac:dyDescent="0.35">
      <c r="A144">
        <v>1</v>
      </c>
      <c r="B144" s="3" t="s">
        <v>19</v>
      </c>
      <c r="C144">
        <v>0</v>
      </c>
    </row>
    <row r="145" spans="1:3" x14ac:dyDescent="0.35">
      <c r="A145">
        <v>1</v>
      </c>
      <c r="B145" s="3" t="s">
        <v>20</v>
      </c>
      <c r="C145">
        <v>0</v>
      </c>
    </row>
    <row r="146" spans="1:3" x14ac:dyDescent="0.35">
      <c r="A146">
        <v>1</v>
      </c>
      <c r="B146" s="3" t="s">
        <v>21</v>
      </c>
      <c r="C146">
        <v>1</v>
      </c>
    </row>
    <row r="147" spans="1:3" x14ac:dyDescent="0.35">
      <c r="A147">
        <v>1</v>
      </c>
      <c r="B147" s="3" t="s">
        <v>22</v>
      </c>
      <c r="C147">
        <v>1</v>
      </c>
    </row>
    <row r="148" spans="1:3" x14ac:dyDescent="0.35">
      <c r="A148">
        <v>1</v>
      </c>
      <c r="B148" s="3" t="s">
        <v>23</v>
      </c>
      <c r="C148">
        <v>1</v>
      </c>
    </row>
    <row r="149" spans="1:3" x14ac:dyDescent="0.35">
      <c r="A149">
        <v>1</v>
      </c>
      <c r="B149" s="3" t="s">
        <v>24</v>
      </c>
      <c r="C149">
        <v>0</v>
      </c>
    </row>
    <row r="150" spans="1:3" x14ac:dyDescent="0.35">
      <c r="A150">
        <v>1</v>
      </c>
      <c r="B150" s="3" t="s">
        <v>25</v>
      </c>
      <c r="C150">
        <v>0</v>
      </c>
    </row>
    <row r="151" spans="1:3" x14ac:dyDescent="0.35">
      <c r="A151">
        <v>1</v>
      </c>
      <c r="B151" s="3" t="s">
        <v>26</v>
      </c>
      <c r="C151">
        <v>2</v>
      </c>
    </row>
    <row r="152" spans="1:3" x14ac:dyDescent="0.35">
      <c r="A152">
        <v>1</v>
      </c>
      <c r="B152" s="3" t="s">
        <v>30</v>
      </c>
      <c r="C152">
        <v>1</v>
      </c>
    </row>
    <row r="153" spans="1:3" x14ac:dyDescent="0.35">
      <c r="A153">
        <v>1</v>
      </c>
      <c r="B153" s="3" t="s">
        <v>31</v>
      </c>
      <c r="C153">
        <v>0</v>
      </c>
    </row>
    <row r="154" spans="1:3" x14ac:dyDescent="0.35">
      <c r="A154">
        <v>1</v>
      </c>
      <c r="B154" s="3" t="s">
        <v>32</v>
      </c>
      <c r="C154">
        <v>0</v>
      </c>
    </row>
    <row r="155" spans="1:3" x14ac:dyDescent="0.35">
      <c r="A155">
        <v>3</v>
      </c>
      <c r="B155" s="3" t="s">
        <v>0</v>
      </c>
      <c r="C155" t="s">
        <v>10</v>
      </c>
    </row>
    <row r="156" spans="1:3" x14ac:dyDescent="0.35">
      <c r="A156">
        <v>3</v>
      </c>
      <c r="B156" s="3" t="s">
        <v>12</v>
      </c>
      <c r="C156">
        <v>0</v>
      </c>
    </row>
    <row r="157" spans="1:3" x14ac:dyDescent="0.35">
      <c r="A157">
        <v>3</v>
      </c>
      <c r="B157" s="3" t="s">
        <v>15</v>
      </c>
      <c r="C157">
        <v>0</v>
      </c>
    </row>
    <row r="158" spans="1:3" x14ac:dyDescent="0.35">
      <c r="A158">
        <v>3</v>
      </c>
      <c r="B158" s="3" t="s">
        <v>16</v>
      </c>
      <c r="C158">
        <v>1</v>
      </c>
    </row>
    <row r="159" spans="1:3" x14ac:dyDescent="0.35">
      <c r="A159">
        <v>3</v>
      </c>
      <c r="B159" s="3" t="s">
        <v>17</v>
      </c>
      <c r="C159">
        <v>0</v>
      </c>
    </row>
    <row r="160" spans="1:3" x14ac:dyDescent="0.35">
      <c r="A160">
        <v>3</v>
      </c>
      <c r="B160" s="3" t="s">
        <v>18</v>
      </c>
      <c r="C160">
        <v>0</v>
      </c>
    </row>
    <row r="161" spans="1:3" x14ac:dyDescent="0.35">
      <c r="A161">
        <v>3</v>
      </c>
      <c r="B161" s="3" t="s">
        <v>19</v>
      </c>
      <c r="C161">
        <v>0</v>
      </c>
    </row>
    <row r="162" spans="1:3" x14ac:dyDescent="0.35">
      <c r="A162">
        <v>3</v>
      </c>
      <c r="B162" s="3" t="s">
        <v>20</v>
      </c>
      <c r="C162">
        <v>1</v>
      </c>
    </row>
    <row r="163" spans="1:3" x14ac:dyDescent="0.35">
      <c r="A163">
        <v>3</v>
      </c>
      <c r="B163" s="3" t="s">
        <v>21</v>
      </c>
      <c r="C163">
        <v>1</v>
      </c>
    </row>
    <row r="164" spans="1:3" x14ac:dyDescent="0.35">
      <c r="A164">
        <v>3</v>
      </c>
      <c r="B164" s="3" t="s">
        <v>22</v>
      </c>
      <c r="C164">
        <v>1</v>
      </c>
    </row>
    <row r="165" spans="1:3" x14ac:dyDescent="0.35">
      <c r="A165">
        <v>3</v>
      </c>
      <c r="B165" s="3" t="s">
        <v>23</v>
      </c>
      <c r="C165">
        <v>1</v>
      </c>
    </row>
    <row r="166" spans="1:3" x14ac:dyDescent="0.35">
      <c r="A166">
        <v>3</v>
      </c>
      <c r="B166" s="3" t="s">
        <v>24</v>
      </c>
      <c r="C166">
        <v>0</v>
      </c>
    </row>
    <row r="167" spans="1:3" x14ac:dyDescent="0.35">
      <c r="A167">
        <v>3</v>
      </c>
      <c r="B167" s="3" t="s">
        <v>25</v>
      </c>
      <c r="C167">
        <v>0</v>
      </c>
    </row>
    <row r="168" spans="1:3" x14ac:dyDescent="0.35">
      <c r="A168">
        <v>3</v>
      </c>
      <c r="B168" s="3" t="s">
        <v>26</v>
      </c>
      <c r="C168">
        <v>0</v>
      </c>
    </row>
    <row r="169" spans="1:3" x14ac:dyDescent="0.35">
      <c r="A169">
        <v>3</v>
      </c>
      <c r="B169" s="3" t="s">
        <v>30</v>
      </c>
      <c r="C169">
        <v>1</v>
      </c>
    </row>
    <row r="170" spans="1:3" x14ac:dyDescent="0.35">
      <c r="A170">
        <v>3</v>
      </c>
      <c r="B170" s="3" t="s">
        <v>31</v>
      </c>
      <c r="C170">
        <v>0</v>
      </c>
    </row>
    <row r="171" spans="1:3" x14ac:dyDescent="0.35">
      <c r="A171">
        <v>3</v>
      </c>
      <c r="B171" s="3" t="s">
        <v>32</v>
      </c>
      <c r="C171">
        <v>0</v>
      </c>
    </row>
    <row r="172" spans="1:3" x14ac:dyDescent="0.35">
      <c r="A172">
        <v>-1</v>
      </c>
      <c r="B172" s="3" t="s">
        <v>0</v>
      </c>
      <c r="C172" t="s">
        <v>11</v>
      </c>
    </row>
    <row r="173" spans="1:3" x14ac:dyDescent="0.35">
      <c r="A173">
        <v>-1</v>
      </c>
      <c r="B173" s="3" t="s">
        <v>12</v>
      </c>
      <c r="C173">
        <v>0</v>
      </c>
    </row>
    <row r="174" spans="1:3" x14ac:dyDescent="0.35">
      <c r="A174">
        <v>-1</v>
      </c>
      <c r="B174" s="3" t="s">
        <v>15</v>
      </c>
      <c r="C174">
        <v>0</v>
      </c>
    </row>
    <row r="175" spans="1:3" x14ac:dyDescent="0.35">
      <c r="A175">
        <v>-1</v>
      </c>
      <c r="B175" s="3" t="s">
        <v>16</v>
      </c>
      <c r="C175">
        <v>1</v>
      </c>
    </row>
    <row r="176" spans="1:3" x14ac:dyDescent="0.35">
      <c r="A176">
        <v>-1</v>
      </c>
      <c r="B176" s="3" t="s">
        <v>17</v>
      </c>
      <c r="C176">
        <v>0</v>
      </c>
    </row>
    <row r="177" spans="1:3" x14ac:dyDescent="0.35">
      <c r="A177">
        <v>-1</v>
      </c>
      <c r="B177" s="3" t="s">
        <v>18</v>
      </c>
      <c r="C177">
        <v>0</v>
      </c>
    </row>
    <row r="178" spans="1:3" x14ac:dyDescent="0.35">
      <c r="A178">
        <v>-1</v>
      </c>
      <c r="B178" s="3" t="s">
        <v>19</v>
      </c>
      <c r="C178">
        <v>1</v>
      </c>
    </row>
    <row r="179" spans="1:3" x14ac:dyDescent="0.35">
      <c r="A179">
        <v>-1</v>
      </c>
      <c r="B179" s="3" t="s">
        <v>20</v>
      </c>
      <c r="C179">
        <v>1</v>
      </c>
    </row>
    <row r="180" spans="1:3" x14ac:dyDescent="0.35">
      <c r="A180">
        <v>-1</v>
      </c>
      <c r="B180" s="3" t="s">
        <v>21</v>
      </c>
      <c r="C180">
        <v>1</v>
      </c>
    </row>
    <row r="181" spans="1:3" x14ac:dyDescent="0.35">
      <c r="A181">
        <v>-1</v>
      </c>
      <c r="B181" s="3" t="s">
        <v>22</v>
      </c>
      <c r="C181">
        <v>1</v>
      </c>
    </row>
    <row r="182" spans="1:3" x14ac:dyDescent="0.35">
      <c r="A182">
        <v>-1</v>
      </c>
      <c r="B182" s="3" t="s">
        <v>23</v>
      </c>
      <c r="C182">
        <v>0</v>
      </c>
    </row>
    <row r="183" spans="1:3" x14ac:dyDescent="0.35">
      <c r="A183">
        <v>-1</v>
      </c>
      <c r="B183" s="3" t="s">
        <v>24</v>
      </c>
      <c r="C183">
        <v>0</v>
      </c>
    </row>
    <row r="184" spans="1:3" x14ac:dyDescent="0.35">
      <c r="A184">
        <v>-1</v>
      </c>
      <c r="B184" s="3" t="s">
        <v>25</v>
      </c>
      <c r="C184">
        <v>1</v>
      </c>
    </row>
    <row r="185" spans="1:3" x14ac:dyDescent="0.35">
      <c r="A185">
        <v>-1</v>
      </c>
      <c r="B185" s="3" t="s">
        <v>26</v>
      </c>
      <c r="C185">
        <v>0</v>
      </c>
    </row>
    <row r="186" spans="1:3" x14ac:dyDescent="0.35">
      <c r="A186">
        <v>-1</v>
      </c>
      <c r="B186" s="3" t="s">
        <v>30</v>
      </c>
      <c r="C186">
        <v>1</v>
      </c>
    </row>
    <row r="187" spans="1:3" x14ac:dyDescent="0.35">
      <c r="A187">
        <v>-1</v>
      </c>
      <c r="B187" s="3" t="s">
        <v>31</v>
      </c>
      <c r="C187">
        <v>0</v>
      </c>
    </row>
    <row r="188" spans="1:3" x14ac:dyDescent="0.35">
      <c r="A188">
        <v>-1</v>
      </c>
      <c r="B188" s="3" t="s">
        <v>32</v>
      </c>
      <c r="C188">
        <v>0</v>
      </c>
    </row>
  </sheetData>
  <mergeCells count="1">
    <mergeCell ref="R1:W1"/>
  </mergeCells>
  <pageMargins left="0.7" right="0.7" top="0.75" bottom="0.75" header="0.3" footer="0.3"/>
  <pageSetup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A2" sqref="A2:A11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8" width="10.26953125" customWidth="1"/>
    <col min="9" max="14" width="16.08984375" bestFit="1" customWidth="1"/>
    <col min="15" max="15" width="19.6328125" bestFit="1" customWidth="1"/>
    <col min="16" max="16" width="20.90625" bestFit="1" customWidth="1"/>
    <col min="17" max="18" width="11.26953125" customWidth="1"/>
  </cols>
  <sheetData>
    <row r="1" spans="1:18" x14ac:dyDescent="0.35">
      <c r="A1" t="s">
        <v>0</v>
      </c>
      <c r="B1" t="s">
        <v>12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5">
      <c r="A2" t="s">
        <v>1</v>
      </c>
      <c r="B2" t="s">
        <v>13</v>
      </c>
      <c r="C2" t="s">
        <v>14</v>
      </c>
      <c r="D2" t="s">
        <v>14</v>
      </c>
      <c r="E2" t="s">
        <v>13</v>
      </c>
      <c r="F2" t="s">
        <v>14</v>
      </c>
      <c r="G2" t="s">
        <v>14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14</v>
      </c>
      <c r="N2" t="s">
        <v>27</v>
      </c>
      <c r="O2" t="s">
        <v>14</v>
      </c>
      <c r="P2" t="s">
        <v>14</v>
      </c>
      <c r="Q2" t="s">
        <v>13</v>
      </c>
      <c r="R2" t="s">
        <v>13</v>
      </c>
    </row>
    <row r="3" spans="1:18" x14ac:dyDescent="0.35">
      <c r="A3" t="s">
        <v>2</v>
      </c>
      <c r="B3" t="s">
        <v>14</v>
      </c>
      <c r="C3" t="s">
        <v>14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34</v>
      </c>
    </row>
    <row r="4" spans="1:18" x14ac:dyDescent="0.35">
      <c r="A4" t="s">
        <v>3</v>
      </c>
      <c r="B4" t="s">
        <v>14</v>
      </c>
      <c r="C4" t="s">
        <v>14</v>
      </c>
      <c r="D4" t="s">
        <v>13</v>
      </c>
      <c r="E4" t="s">
        <v>14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14</v>
      </c>
      <c r="R4" t="s">
        <v>27</v>
      </c>
    </row>
    <row r="5" spans="1:18" x14ac:dyDescent="0.35">
      <c r="A5" t="s">
        <v>4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  <c r="L5" t="s">
        <v>14</v>
      </c>
      <c r="M5" t="s">
        <v>14</v>
      </c>
      <c r="N5" t="s">
        <v>28</v>
      </c>
      <c r="O5" t="s">
        <v>14</v>
      </c>
      <c r="P5" t="s">
        <v>14</v>
      </c>
      <c r="Q5" t="s">
        <v>14</v>
      </c>
      <c r="R5" t="s">
        <v>28</v>
      </c>
    </row>
    <row r="6" spans="1:18" x14ac:dyDescent="0.35">
      <c r="A6" t="s">
        <v>5</v>
      </c>
      <c r="B6" t="s">
        <v>13</v>
      </c>
      <c r="C6" t="s">
        <v>14</v>
      </c>
      <c r="D6" t="s">
        <v>14</v>
      </c>
      <c r="E6" t="s">
        <v>13</v>
      </c>
      <c r="F6" t="s">
        <v>14</v>
      </c>
      <c r="G6" t="s">
        <v>14</v>
      </c>
      <c r="H6" t="s">
        <v>14</v>
      </c>
      <c r="I6" t="s">
        <v>13</v>
      </c>
      <c r="J6" t="s">
        <v>13</v>
      </c>
      <c r="K6" t="s">
        <v>13</v>
      </c>
      <c r="L6" t="s">
        <v>14</v>
      </c>
      <c r="M6" t="s">
        <v>14</v>
      </c>
      <c r="N6" t="s">
        <v>27</v>
      </c>
      <c r="O6" t="s">
        <v>13</v>
      </c>
      <c r="P6" t="s">
        <v>14</v>
      </c>
      <c r="Q6" t="s">
        <v>13</v>
      </c>
      <c r="R6" t="s">
        <v>13</v>
      </c>
    </row>
    <row r="7" spans="1:18" x14ac:dyDescent="0.35">
      <c r="A7" t="s">
        <v>6</v>
      </c>
      <c r="B7" t="s">
        <v>13</v>
      </c>
      <c r="C7" t="s">
        <v>14</v>
      </c>
      <c r="D7" t="s">
        <v>13</v>
      </c>
      <c r="E7" t="s">
        <v>14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28</v>
      </c>
      <c r="O7" t="s">
        <v>14</v>
      </c>
      <c r="P7" t="s">
        <v>14</v>
      </c>
      <c r="Q7" t="s">
        <v>14</v>
      </c>
      <c r="R7" t="s">
        <v>28</v>
      </c>
    </row>
    <row r="8" spans="1:18" x14ac:dyDescent="0.35">
      <c r="A8" t="s">
        <v>7</v>
      </c>
      <c r="B8" t="s">
        <v>14</v>
      </c>
      <c r="C8" t="s">
        <v>13</v>
      </c>
      <c r="D8" t="s">
        <v>13</v>
      </c>
      <c r="E8" t="s">
        <v>14</v>
      </c>
      <c r="F8" t="s">
        <v>13</v>
      </c>
      <c r="G8" t="s">
        <v>13</v>
      </c>
      <c r="H8" t="s">
        <v>13</v>
      </c>
      <c r="I8" t="s">
        <v>14</v>
      </c>
      <c r="J8" t="s">
        <v>13</v>
      </c>
      <c r="K8" t="s">
        <v>13</v>
      </c>
      <c r="L8" t="s">
        <v>14</v>
      </c>
      <c r="M8" t="s">
        <v>14</v>
      </c>
      <c r="N8" t="s">
        <v>29</v>
      </c>
      <c r="O8" t="s">
        <v>13</v>
      </c>
      <c r="P8" t="s">
        <v>14</v>
      </c>
      <c r="Q8" t="s">
        <v>14</v>
      </c>
      <c r="R8" t="s">
        <v>29</v>
      </c>
    </row>
    <row r="9" spans="1:18" x14ac:dyDescent="0.35">
      <c r="A9" t="s">
        <v>8</v>
      </c>
      <c r="B9" t="s">
        <v>14</v>
      </c>
      <c r="C9" t="s">
        <v>14</v>
      </c>
      <c r="D9" t="s">
        <v>13</v>
      </c>
      <c r="E9" t="s">
        <v>14</v>
      </c>
      <c r="F9" t="s">
        <v>14</v>
      </c>
      <c r="G9" t="s">
        <v>13</v>
      </c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27</v>
      </c>
      <c r="O9" t="s">
        <v>14</v>
      </c>
      <c r="P9" t="s">
        <v>14</v>
      </c>
      <c r="Q9" t="s">
        <v>14</v>
      </c>
      <c r="R9" t="s">
        <v>34</v>
      </c>
    </row>
    <row r="10" spans="1:18" x14ac:dyDescent="0.35">
      <c r="A10" t="s">
        <v>9</v>
      </c>
      <c r="B10" t="s">
        <v>13</v>
      </c>
      <c r="C10" t="s">
        <v>14</v>
      </c>
      <c r="D10" t="s">
        <v>14</v>
      </c>
      <c r="E10" t="s">
        <v>13</v>
      </c>
      <c r="F10" t="s">
        <v>13</v>
      </c>
      <c r="G10" t="s">
        <v>14</v>
      </c>
      <c r="H10" t="s">
        <v>14</v>
      </c>
      <c r="I10" t="s">
        <v>13</v>
      </c>
      <c r="J10" t="s">
        <v>13</v>
      </c>
      <c r="K10" t="s">
        <v>13</v>
      </c>
      <c r="L10" t="s">
        <v>14</v>
      </c>
      <c r="M10" t="s">
        <v>14</v>
      </c>
      <c r="N10" t="s">
        <v>29</v>
      </c>
      <c r="O10" t="s">
        <v>13</v>
      </c>
      <c r="P10" t="s">
        <v>14</v>
      </c>
      <c r="Q10" t="s">
        <v>14</v>
      </c>
      <c r="R10" t="s">
        <v>13</v>
      </c>
    </row>
    <row r="11" spans="1:18" x14ac:dyDescent="0.35">
      <c r="A11" t="s">
        <v>10</v>
      </c>
      <c r="B11" t="s">
        <v>14</v>
      </c>
      <c r="C11" t="s">
        <v>14</v>
      </c>
      <c r="D11" t="s">
        <v>13</v>
      </c>
      <c r="E11" t="s">
        <v>14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14</v>
      </c>
      <c r="N11" t="s">
        <v>14</v>
      </c>
      <c r="O11" t="s">
        <v>13</v>
      </c>
      <c r="P11" t="s">
        <v>14</v>
      </c>
      <c r="Q11" t="s">
        <v>14</v>
      </c>
      <c r="R11" t="s">
        <v>35</v>
      </c>
    </row>
    <row r="12" spans="1:18" x14ac:dyDescent="0.35">
      <c r="A12" t="s">
        <v>11</v>
      </c>
      <c r="B12" t="s">
        <v>14</v>
      </c>
      <c r="C12" t="s">
        <v>14</v>
      </c>
      <c r="D12" t="s">
        <v>13</v>
      </c>
      <c r="E12" t="s">
        <v>14</v>
      </c>
      <c r="F12" t="s">
        <v>14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14</v>
      </c>
      <c r="M12" t="s">
        <v>13</v>
      </c>
      <c r="N12" t="s">
        <v>14</v>
      </c>
      <c r="O12" t="s">
        <v>13</v>
      </c>
      <c r="P12" t="s">
        <v>14</v>
      </c>
      <c r="Q12" t="s">
        <v>14</v>
      </c>
      <c r="R12" t="s">
        <v>36</v>
      </c>
    </row>
    <row r="13" spans="1:18" x14ac:dyDescent="0.35">
      <c r="A13">
        <v>0</v>
      </c>
      <c r="B13">
        <f>COUNTIF(B$2:B$11,$A13)</f>
        <v>6</v>
      </c>
      <c r="C13">
        <f>COUNTIF(C$2:C$11,$A13)</f>
        <v>9</v>
      </c>
      <c r="D13">
        <f>COUNTIF(D$2:D$11,$A13)</f>
        <v>3</v>
      </c>
      <c r="E13">
        <f>COUNTIF(E$2:E$11,$A13)</f>
        <v>7</v>
      </c>
      <c r="F13">
        <f>COUNTIF(F$2:F$11,$A13)</f>
        <v>6</v>
      </c>
      <c r="G13">
        <f>COUNTIF(G$2:G$11,$A13)</f>
        <v>7</v>
      </c>
      <c r="H13">
        <f>COUNTIF(H$2:H$11,$A13)</f>
        <v>5</v>
      </c>
      <c r="I13">
        <f>COUNTIF(I$2:I$11,$A13)</f>
        <v>5</v>
      </c>
      <c r="J13">
        <f>COUNTIF(J$2:J$11,$A13)</f>
        <v>4</v>
      </c>
      <c r="K13">
        <f>COUNTIF(K$2:K$11,$A13)</f>
        <v>2</v>
      </c>
      <c r="L13">
        <f>COUNTIF(L$2:L$11,$A13)</f>
        <v>10</v>
      </c>
      <c r="M13">
        <f>COUNTIF(M$2:M$11,$A13)</f>
        <v>9</v>
      </c>
      <c r="N13">
        <f>COUNTIF(N$2:N$11,$A13)</f>
        <v>3</v>
      </c>
      <c r="O13">
        <f>COUNTIF(O$2:O$11,$A13)</f>
        <v>5</v>
      </c>
      <c r="P13">
        <f>COUNTIF(P$2:P$11,$A13)</f>
        <v>10</v>
      </c>
      <c r="Q13">
        <f>COUNTIF(Q$2:Q$11,$A13)</f>
        <v>8</v>
      </c>
    </row>
    <row r="14" spans="1:18" x14ac:dyDescent="0.35">
      <c r="A14">
        <v>1</v>
      </c>
      <c r="B14">
        <f>COUNTIF(B$2:B$11,$A14)</f>
        <v>4</v>
      </c>
      <c r="C14">
        <f>COUNTIF(C$2:C$11,$A14)</f>
        <v>1</v>
      </c>
      <c r="D14">
        <f>COUNTIF(D$2:D$11,$A14)</f>
        <v>7</v>
      </c>
      <c r="E14">
        <f>COUNTIF(E$2:E$11,$A14)</f>
        <v>3</v>
      </c>
      <c r="F14">
        <f>COUNTIF(F$2:F$11,$A14)</f>
        <v>4</v>
      </c>
      <c r="G14">
        <f>COUNTIF(G$2:G$11,$A14)</f>
        <v>3</v>
      </c>
      <c r="H14">
        <f>COUNTIF(H$2:H$11,$A14)</f>
        <v>5</v>
      </c>
      <c r="I14">
        <f>COUNTIF(I$2:I$11,$A14)</f>
        <v>5</v>
      </c>
      <c r="J14">
        <f>COUNTIF(J$2:J$11,$A14)</f>
        <v>6</v>
      </c>
      <c r="K14">
        <f>COUNTIF(K$2:K$11,$A14)</f>
        <v>8</v>
      </c>
      <c r="L14">
        <f>COUNTIF(L$2:L$11,$A14)</f>
        <v>0</v>
      </c>
      <c r="M14">
        <f>COUNTIF(M$2:M$11,$A14)</f>
        <v>1</v>
      </c>
      <c r="N14">
        <f>COUNTIF(N$2:N$11,$A14)</f>
        <v>0</v>
      </c>
      <c r="O14">
        <f>COUNTIF(O$2:O$11,$A14)</f>
        <v>5</v>
      </c>
      <c r="P14">
        <f>COUNTIF(P$2:P$11,$A14)</f>
        <v>0</v>
      </c>
      <c r="Q14">
        <f>COUNTIF(Q$2:Q$11,$A14)</f>
        <v>2</v>
      </c>
    </row>
    <row r="15" spans="1:18" x14ac:dyDescent="0.35">
      <c r="A15">
        <v>2</v>
      </c>
      <c r="B15">
        <f>COUNTIF(B$2:B$11,$A15)</f>
        <v>0</v>
      </c>
      <c r="C15">
        <f>COUNTIF(C$2:C$11,$A15)</f>
        <v>0</v>
      </c>
      <c r="D15">
        <f>COUNTIF(D$2:D$11,$A15)</f>
        <v>0</v>
      </c>
      <c r="E15">
        <f>COUNTIF(E$2:E$11,$A15)</f>
        <v>0</v>
      </c>
      <c r="F15">
        <f>COUNTIF(F$2:F$11,$A15)</f>
        <v>0</v>
      </c>
      <c r="G15">
        <f>COUNTIF(G$2:G$11,$A15)</f>
        <v>0</v>
      </c>
      <c r="H15">
        <f>COUNTIF(H$2:H$11,$A15)</f>
        <v>0</v>
      </c>
      <c r="I15">
        <f>COUNTIF(I$2:I$11,$A15)</f>
        <v>0</v>
      </c>
      <c r="J15">
        <f>COUNTIF(J$2:J$11,$A15)</f>
        <v>0</v>
      </c>
      <c r="K15">
        <f>COUNTIF(K$2:K$11,$A15)</f>
        <v>0</v>
      </c>
      <c r="L15">
        <f>COUNTIF(L$2:L$11,$A15)</f>
        <v>0</v>
      </c>
      <c r="M15">
        <f>COUNTIF(M$2:M$11,$A15)</f>
        <v>0</v>
      </c>
      <c r="N15">
        <f>COUNTIF(N$2:N$11,$A15)</f>
        <v>2</v>
      </c>
      <c r="O15">
        <f>COUNTIF(O$2:O$11,$A15)</f>
        <v>0</v>
      </c>
      <c r="P15">
        <f>COUNTIF(P$2:P$11,$A15)</f>
        <v>0</v>
      </c>
      <c r="Q15">
        <f>COUNTIF(Q$2:Q$11,$A15)</f>
        <v>0</v>
      </c>
    </row>
    <row r="16" spans="1:18" x14ac:dyDescent="0.35">
      <c r="A16">
        <v>4</v>
      </c>
      <c r="B16">
        <f>COUNTIF(B$2:B$11,$A16)</f>
        <v>0</v>
      </c>
      <c r="C16">
        <f>COUNTIF(C$2:C$11,$A16)</f>
        <v>0</v>
      </c>
      <c r="D16">
        <f>COUNTIF(D$2:D$11,$A16)</f>
        <v>0</v>
      </c>
      <c r="E16">
        <f>COUNTIF(E$2:E$11,$A16)</f>
        <v>0</v>
      </c>
      <c r="F16">
        <f>COUNTIF(F$2:F$11,$A16)</f>
        <v>0</v>
      </c>
      <c r="G16">
        <f>COUNTIF(G$2:G$11,$A16)</f>
        <v>0</v>
      </c>
      <c r="H16">
        <f>COUNTIF(H$2:H$11,$A16)</f>
        <v>0</v>
      </c>
      <c r="I16">
        <f>COUNTIF(I$2:I$11,$A16)</f>
        <v>0</v>
      </c>
      <c r="J16">
        <f>COUNTIF(J$2:J$11,$A16)</f>
        <v>0</v>
      </c>
      <c r="K16">
        <f>COUNTIF(K$2:K$11,$A16)</f>
        <v>0</v>
      </c>
      <c r="L16">
        <f>COUNTIF(L$2:L$11,$A16)</f>
        <v>0</v>
      </c>
      <c r="M16">
        <f>COUNTIF(M$2:M$11,$A16)</f>
        <v>0</v>
      </c>
      <c r="N16">
        <f>COUNTIF(N$2:N$11,$A16)</f>
        <v>3</v>
      </c>
      <c r="O16">
        <f>COUNTIF(O$2:O$11,$A16)</f>
        <v>0</v>
      </c>
      <c r="P16">
        <f>COUNTIF(P$2:P$11,$A16)</f>
        <v>0</v>
      </c>
      <c r="Q16">
        <f>COUNTIF(Q$2:Q$11,$A16)</f>
        <v>0</v>
      </c>
    </row>
    <row r="17" spans="1:17" x14ac:dyDescent="0.35">
      <c r="A17">
        <v>5</v>
      </c>
      <c r="B17">
        <f>COUNTIF(B$2:B$11,$A17)</f>
        <v>0</v>
      </c>
      <c r="C17">
        <f>COUNTIF(C$2:C$11,$A17)</f>
        <v>0</v>
      </c>
      <c r="D17">
        <f>COUNTIF(D$2:D$11,$A17)</f>
        <v>0</v>
      </c>
      <c r="E17">
        <f>COUNTIF(E$2:E$11,$A17)</f>
        <v>0</v>
      </c>
      <c r="F17">
        <f>COUNTIF(F$2:F$11,$A17)</f>
        <v>0</v>
      </c>
      <c r="G17">
        <f>COUNTIF(G$2:G$11,$A17)</f>
        <v>0</v>
      </c>
      <c r="H17">
        <f>COUNTIF(H$2:H$11,$A17)</f>
        <v>0</v>
      </c>
      <c r="I17">
        <f>COUNTIF(I$2:I$11,$A17)</f>
        <v>0</v>
      </c>
      <c r="J17">
        <f>COUNTIF(J$2:J$11,$A17)</f>
        <v>0</v>
      </c>
      <c r="K17">
        <f>COUNTIF(K$2:K$11,$A17)</f>
        <v>0</v>
      </c>
      <c r="L17">
        <f>COUNTIF(L$2:L$11,$A17)</f>
        <v>0</v>
      </c>
      <c r="M17">
        <f>COUNTIF(M$2:M$11,$A17)</f>
        <v>0</v>
      </c>
      <c r="N17">
        <f>COUNTIF(N$2:N$11,$A17)</f>
        <v>0</v>
      </c>
      <c r="O17">
        <f>COUNTIF(O$2:O$11,$A17)</f>
        <v>0</v>
      </c>
      <c r="P17">
        <f>COUNTIF(P$2:P$11,$A17)</f>
        <v>0</v>
      </c>
      <c r="Q17">
        <f>COUNTIF(Q$2:Q$11,$A17)</f>
        <v>0</v>
      </c>
    </row>
    <row r="18" spans="1:17" x14ac:dyDescent="0.35">
      <c r="A18">
        <v>6</v>
      </c>
      <c r="B18">
        <f>COUNTIF(B$2:B$11,$A18)</f>
        <v>0</v>
      </c>
      <c r="C18">
        <f>COUNTIF(C$2:C$11,$A18)</f>
        <v>0</v>
      </c>
      <c r="D18">
        <f>COUNTIF(D$2:D$11,$A18)</f>
        <v>0</v>
      </c>
      <c r="E18">
        <f>COUNTIF(E$2:E$11,$A18)</f>
        <v>0</v>
      </c>
      <c r="F18">
        <f>COUNTIF(F$2:F$11,$A18)</f>
        <v>0</v>
      </c>
      <c r="G18">
        <f>COUNTIF(G$2:G$11,$A18)</f>
        <v>0</v>
      </c>
      <c r="H18">
        <f>COUNTIF(H$2:H$11,$A18)</f>
        <v>0</v>
      </c>
      <c r="I18">
        <f>COUNTIF(I$2:I$11,$A18)</f>
        <v>0</v>
      </c>
      <c r="J18">
        <f>COUNTIF(J$2:J$11,$A18)</f>
        <v>0</v>
      </c>
      <c r="K18">
        <f>COUNTIF(K$2:K$11,$A18)</f>
        <v>0</v>
      </c>
      <c r="L18">
        <f>COUNTIF(L$2:L$11,$A18)</f>
        <v>0</v>
      </c>
      <c r="M18">
        <f>COUNTIF(M$2:M$11,$A18)</f>
        <v>0</v>
      </c>
      <c r="N18">
        <f>COUNTIF(N$2:N$11,$A18)</f>
        <v>2</v>
      </c>
      <c r="O18">
        <f>COUNTIF(O$2:O$11,$A18)</f>
        <v>0</v>
      </c>
      <c r="P18">
        <f>COUNTIF(P$2:P$11,$A18)</f>
        <v>0</v>
      </c>
      <c r="Q18">
        <f>COUNTIF(Q$2:Q$11,$A18)</f>
        <v>0</v>
      </c>
    </row>
    <row r="19" spans="1:17" x14ac:dyDescent="0.35">
      <c r="A19">
        <v>8</v>
      </c>
      <c r="B19">
        <f>COUNTIF(B$2:B$11,$A19)</f>
        <v>0</v>
      </c>
      <c r="C19">
        <f>COUNTIF(C$2:C$11,$A19)</f>
        <v>0</v>
      </c>
      <c r="D19">
        <f>COUNTIF(D$2:D$11,$A19)</f>
        <v>0</v>
      </c>
      <c r="E19">
        <f>COUNTIF(E$2:E$11,$A19)</f>
        <v>0</v>
      </c>
      <c r="F19">
        <f>COUNTIF(F$2:F$11,$A19)</f>
        <v>0</v>
      </c>
      <c r="G19">
        <f>COUNTIF(G$2:G$11,$A19)</f>
        <v>0</v>
      </c>
      <c r="H19">
        <f>COUNTIF(H$2:H$11,$A19)</f>
        <v>0</v>
      </c>
      <c r="I19">
        <f>COUNTIF(I$2:I$11,$A19)</f>
        <v>0</v>
      </c>
      <c r="J19">
        <f>COUNTIF(J$2:J$11,$A19)</f>
        <v>0</v>
      </c>
      <c r="K19">
        <f>COUNTIF(K$2:K$11,$A19)</f>
        <v>0</v>
      </c>
      <c r="L19">
        <f>COUNTIF(L$2:L$11,$A19)</f>
        <v>0</v>
      </c>
      <c r="M19">
        <f>COUNTIF(M$2:M$11,$A19)</f>
        <v>0</v>
      </c>
      <c r="N19">
        <f>COUNTIF(N$2:N$11,$A19)</f>
        <v>0</v>
      </c>
      <c r="O19">
        <f>COUNTIF(O$2:O$11,$A19)</f>
        <v>0</v>
      </c>
      <c r="P19">
        <f>COUNTIF(P$2:P$11,$A19)</f>
        <v>0</v>
      </c>
      <c r="Q19">
        <f>COUNTIF(Q$2:Q$11,$A19)</f>
        <v>0</v>
      </c>
    </row>
    <row r="20" spans="1:17" x14ac:dyDescent="0.35">
      <c r="A20" s="1" t="s">
        <v>37</v>
      </c>
      <c r="B20" s="1">
        <f>SUM(B13:B19)</f>
        <v>10</v>
      </c>
      <c r="C20" s="1">
        <f t="shared" ref="C20:Q20" si="0">SUM(C13:C19)</f>
        <v>10</v>
      </c>
      <c r="D20" s="1">
        <f t="shared" si="0"/>
        <v>10</v>
      </c>
      <c r="E20" s="1">
        <f t="shared" si="0"/>
        <v>10</v>
      </c>
      <c r="F20" s="1">
        <f t="shared" si="0"/>
        <v>10</v>
      </c>
      <c r="G20" s="1">
        <f t="shared" si="0"/>
        <v>10</v>
      </c>
      <c r="H20" s="1">
        <f t="shared" si="0"/>
        <v>10</v>
      </c>
      <c r="I20" s="1">
        <f t="shared" si="0"/>
        <v>10</v>
      </c>
      <c r="J20" s="1">
        <f t="shared" si="0"/>
        <v>10</v>
      </c>
      <c r="K20" s="1">
        <f t="shared" si="0"/>
        <v>10</v>
      </c>
      <c r="L20" s="1">
        <f t="shared" si="0"/>
        <v>10</v>
      </c>
      <c r="M20" s="1">
        <f t="shared" si="0"/>
        <v>10</v>
      </c>
      <c r="N20" s="1">
        <f t="shared" si="0"/>
        <v>10</v>
      </c>
      <c r="O20" s="1">
        <f t="shared" si="0"/>
        <v>10</v>
      </c>
      <c r="P20" s="1">
        <f t="shared" si="0"/>
        <v>10</v>
      </c>
      <c r="Q20" s="1">
        <f t="shared" si="0"/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65300-80C2-404E-B71E-A860B8316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Mendenhall</cp:lastModifiedBy>
  <dcterms:created xsi:type="dcterms:W3CDTF">2022-04-24T14:14:27Z</dcterms:created>
  <dcterms:modified xsi:type="dcterms:W3CDTF">2022-04-24T23:15:58Z</dcterms:modified>
</cp:coreProperties>
</file>