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回帰分析" sheetId="1" r:id="rId1"/>
    <sheet name="人工ニューロン" sheetId="2" r:id="rId2"/>
    <sheet name="Data" sheetId="3" r:id="rId3"/>
    <sheet name="ニューラルネットワーク" sheetId="4" r:id="rId4"/>
    <sheet name="教師あり学習" sheetId="5" r:id="rId5"/>
  </sheets>
  <definedNames>
    <definedName name="solver_adj" localSheetId="0" hidden="1">回帰分析!$B$52:$B$53</definedName>
    <definedName name="solver_adj" localSheetId="4" hidden="1">教師あり学習!$C$2:$E$16,教師あり学習!$C$17:$D$17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2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回帰分析!$E$63</definedName>
    <definedName name="solver_opt" localSheetId="4" hidden="1">教師あり学習!$E$19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2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52511"/>
  <fileRecoveryPr repairLoad="1"/>
</workbook>
</file>

<file path=xl/calcChain.xml><?xml version="1.0" encoding="utf-8"?>
<calcChain xmlns="http://schemas.openxmlformats.org/spreadsheetml/2006/main">
  <c r="I5" i="5" l="1"/>
  <c r="N5" i="5"/>
  <c r="S5" i="5"/>
  <c r="X5" i="5"/>
  <c r="AC5" i="5"/>
  <c r="AH5" i="5"/>
  <c r="AM5" i="5"/>
  <c r="AR5" i="5"/>
  <c r="AW5" i="5"/>
  <c r="BB5" i="5"/>
  <c r="BG5" i="5"/>
  <c r="BL5" i="5"/>
  <c r="BQ5" i="5"/>
  <c r="BV5" i="5"/>
  <c r="CA5" i="5"/>
  <c r="CF5" i="5"/>
  <c r="CK5" i="5"/>
  <c r="CP5" i="5"/>
  <c r="CU5" i="5"/>
  <c r="CZ5" i="5"/>
  <c r="DE5" i="5"/>
  <c r="DJ5" i="5"/>
  <c r="DO5" i="5"/>
  <c r="DT5" i="5"/>
  <c r="DY5" i="5"/>
  <c r="ED5" i="5"/>
  <c r="EI5" i="5"/>
  <c r="EN5" i="5"/>
  <c r="ES5" i="5"/>
  <c r="EX5" i="5"/>
  <c r="FC5" i="5"/>
  <c r="FH5" i="5"/>
  <c r="FM5" i="5"/>
  <c r="FR5" i="5"/>
  <c r="FW5" i="5"/>
  <c r="GB5" i="5"/>
  <c r="GG5" i="5"/>
  <c r="GL5" i="5"/>
  <c r="GQ5" i="5"/>
  <c r="GV5" i="5"/>
  <c r="HA5" i="5"/>
  <c r="HF5" i="5"/>
  <c r="HK5" i="5"/>
  <c r="HP5" i="5"/>
  <c r="HU5" i="5"/>
  <c r="HZ5" i="5"/>
  <c r="IE5" i="5"/>
  <c r="IJ5" i="5"/>
  <c r="IO5" i="5"/>
  <c r="IT5" i="5"/>
  <c r="IY5" i="5"/>
  <c r="JD5" i="5"/>
  <c r="JI5" i="5"/>
  <c r="JN5" i="5"/>
  <c r="JS5" i="5"/>
  <c r="JX5" i="5"/>
  <c r="KC5" i="5"/>
  <c r="KH5" i="5"/>
  <c r="KM5" i="5"/>
  <c r="KR5" i="5"/>
  <c r="KW5" i="5"/>
  <c r="LL5" i="5"/>
  <c r="LG5" i="5"/>
  <c r="LB4" i="5"/>
  <c r="LB5" i="5"/>
  <c r="LK2" i="5"/>
  <c r="LL2" i="5"/>
  <c r="LM2" i="5"/>
  <c r="LK3" i="5"/>
  <c r="LL3" i="5"/>
  <c r="LM3" i="5"/>
  <c r="LK4" i="5"/>
  <c r="LL4" i="5"/>
  <c r="LM4" i="5"/>
  <c r="LK5" i="5"/>
  <c r="LM5" i="5"/>
  <c r="LK6" i="5"/>
  <c r="LL6" i="5"/>
  <c r="KV2" i="5"/>
  <c r="KW2" i="5"/>
  <c r="KX2" i="5"/>
  <c r="LA2" i="5"/>
  <c r="LB2" i="5"/>
  <c r="LC2" i="5"/>
  <c r="LF2" i="5"/>
  <c r="LG2" i="5"/>
  <c r="LH2" i="5"/>
  <c r="KV3" i="5"/>
  <c r="KW3" i="5"/>
  <c r="KX3" i="5"/>
  <c r="LA3" i="5"/>
  <c r="LB3" i="5"/>
  <c r="LC3" i="5"/>
  <c r="LF3" i="5"/>
  <c r="LG3" i="5"/>
  <c r="LH3" i="5"/>
  <c r="KV4" i="5"/>
  <c r="KW4" i="5"/>
  <c r="KX4" i="5"/>
  <c r="LA4" i="5"/>
  <c r="LC4" i="5"/>
  <c r="LF4" i="5"/>
  <c r="LG4" i="5"/>
  <c r="LH4" i="5"/>
  <c r="KV5" i="5"/>
  <c r="KX5" i="5"/>
  <c r="LA5" i="5"/>
  <c r="LC5" i="5"/>
  <c r="LF5" i="5"/>
  <c r="LH5" i="5"/>
  <c r="KV6" i="5"/>
  <c r="KW6" i="5"/>
  <c r="LA6" i="5"/>
  <c r="LB6" i="5"/>
  <c r="LF6" i="5"/>
  <c r="LG6" i="5"/>
  <c r="EW2" i="5"/>
  <c r="EX2" i="5"/>
  <c r="EY2" i="5"/>
  <c r="FB2" i="5"/>
  <c r="FC2" i="5"/>
  <c r="FD2" i="5"/>
  <c r="FG2" i="5"/>
  <c r="FH2" i="5"/>
  <c r="FI2" i="5"/>
  <c r="FL2" i="5"/>
  <c r="FM2" i="5"/>
  <c r="FN2" i="5"/>
  <c r="FQ2" i="5"/>
  <c r="FR2" i="5"/>
  <c r="FS2" i="5"/>
  <c r="FV2" i="5"/>
  <c r="FW2" i="5"/>
  <c r="FX2" i="5"/>
  <c r="GA2" i="5"/>
  <c r="GB2" i="5"/>
  <c r="GC2" i="5"/>
  <c r="GF2" i="5"/>
  <c r="GG2" i="5"/>
  <c r="GH2" i="5"/>
  <c r="GK2" i="5"/>
  <c r="GL2" i="5"/>
  <c r="GM2" i="5"/>
  <c r="GP2" i="5"/>
  <c r="GQ2" i="5"/>
  <c r="GR2" i="5"/>
  <c r="GU2" i="5"/>
  <c r="GV2" i="5"/>
  <c r="GW2" i="5"/>
  <c r="GZ2" i="5"/>
  <c r="HA2" i="5"/>
  <c r="HB2" i="5"/>
  <c r="HE2" i="5"/>
  <c r="HF2" i="5"/>
  <c r="HG2" i="5"/>
  <c r="HJ2" i="5"/>
  <c r="HK2" i="5"/>
  <c r="HL2" i="5"/>
  <c r="HO2" i="5"/>
  <c r="HP2" i="5"/>
  <c r="HQ2" i="5"/>
  <c r="HT2" i="5"/>
  <c r="HU2" i="5"/>
  <c r="HV2" i="5"/>
  <c r="HY2" i="5"/>
  <c r="HZ2" i="5"/>
  <c r="IA2" i="5"/>
  <c r="ID2" i="5"/>
  <c r="IE2" i="5"/>
  <c r="IF2" i="5"/>
  <c r="II2" i="5"/>
  <c r="IJ2" i="5"/>
  <c r="IK2" i="5"/>
  <c r="IN2" i="5"/>
  <c r="IO2" i="5"/>
  <c r="IP2" i="5"/>
  <c r="IS2" i="5"/>
  <c r="IT2" i="5"/>
  <c r="IU2" i="5"/>
  <c r="IX2" i="5"/>
  <c r="IY2" i="5"/>
  <c r="IZ2" i="5"/>
  <c r="JC2" i="5"/>
  <c r="JD2" i="5"/>
  <c r="JE2" i="5"/>
  <c r="JH2" i="5"/>
  <c r="JI2" i="5"/>
  <c r="JJ2" i="5"/>
  <c r="JM2" i="5"/>
  <c r="JN2" i="5"/>
  <c r="JO2" i="5"/>
  <c r="JR2" i="5"/>
  <c r="JS2" i="5"/>
  <c r="JT2" i="5"/>
  <c r="JW2" i="5"/>
  <c r="JX2" i="5"/>
  <c r="JY2" i="5"/>
  <c r="KB2" i="5"/>
  <c r="KC2" i="5"/>
  <c r="KD2" i="5"/>
  <c r="KG2" i="5"/>
  <c r="KH2" i="5"/>
  <c r="KI2" i="5"/>
  <c r="KL2" i="5"/>
  <c r="KM2" i="5"/>
  <c r="KN2" i="5"/>
  <c r="KQ2" i="5"/>
  <c r="KR2" i="5"/>
  <c r="KS2" i="5"/>
  <c r="EW3" i="5"/>
  <c r="EX3" i="5"/>
  <c r="EY3" i="5"/>
  <c r="FB3" i="5"/>
  <c r="FC3" i="5"/>
  <c r="FD3" i="5"/>
  <c r="FG3" i="5"/>
  <c r="FH3" i="5"/>
  <c r="FI3" i="5"/>
  <c r="FL3" i="5"/>
  <c r="FM3" i="5"/>
  <c r="FN3" i="5"/>
  <c r="FQ3" i="5"/>
  <c r="FR3" i="5"/>
  <c r="FS3" i="5"/>
  <c r="FV3" i="5"/>
  <c r="FW3" i="5"/>
  <c r="FX3" i="5"/>
  <c r="GA3" i="5"/>
  <c r="GB3" i="5"/>
  <c r="GC3" i="5"/>
  <c r="GF3" i="5"/>
  <c r="GG3" i="5"/>
  <c r="GH3" i="5"/>
  <c r="GK3" i="5"/>
  <c r="GL3" i="5"/>
  <c r="GM3" i="5"/>
  <c r="GP3" i="5"/>
  <c r="GQ3" i="5"/>
  <c r="GR3" i="5"/>
  <c r="GU3" i="5"/>
  <c r="GV3" i="5"/>
  <c r="GW3" i="5"/>
  <c r="GZ3" i="5"/>
  <c r="HA3" i="5"/>
  <c r="HB3" i="5"/>
  <c r="HE3" i="5"/>
  <c r="HF3" i="5"/>
  <c r="HG3" i="5"/>
  <c r="HJ3" i="5"/>
  <c r="HK3" i="5"/>
  <c r="HL3" i="5"/>
  <c r="HO3" i="5"/>
  <c r="HP3" i="5"/>
  <c r="HQ3" i="5"/>
  <c r="HT3" i="5"/>
  <c r="HU3" i="5"/>
  <c r="HV3" i="5"/>
  <c r="HY3" i="5"/>
  <c r="HZ3" i="5"/>
  <c r="IA3" i="5"/>
  <c r="ID3" i="5"/>
  <c r="IE3" i="5"/>
  <c r="IF3" i="5"/>
  <c r="II3" i="5"/>
  <c r="IJ3" i="5"/>
  <c r="IK3" i="5"/>
  <c r="IN3" i="5"/>
  <c r="IO3" i="5"/>
  <c r="IP3" i="5"/>
  <c r="IS3" i="5"/>
  <c r="IT3" i="5"/>
  <c r="IU3" i="5"/>
  <c r="IX3" i="5"/>
  <c r="IY3" i="5"/>
  <c r="IZ3" i="5"/>
  <c r="JC3" i="5"/>
  <c r="JD3" i="5"/>
  <c r="JE3" i="5"/>
  <c r="JH3" i="5"/>
  <c r="JI3" i="5"/>
  <c r="JJ3" i="5"/>
  <c r="JM3" i="5"/>
  <c r="JN3" i="5"/>
  <c r="JO3" i="5"/>
  <c r="JR3" i="5"/>
  <c r="JS3" i="5"/>
  <c r="JT3" i="5"/>
  <c r="JW3" i="5"/>
  <c r="JX3" i="5"/>
  <c r="JY3" i="5"/>
  <c r="KB3" i="5"/>
  <c r="KC3" i="5"/>
  <c r="KD3" i="5"/>
  <c r="KG3" i="5"/>
  <c r="KH3" i="5"/>
  <c r="KI3" i="5"/>
  <c r="KL3" i="5"/>
  <c r="KM3" i="5"/>
  <c r="KN3" i="5"/>
  <c r="KQ3" i="5"/>
  <c r="KR3" i="5"/>
  <c r="KS3" i="5"/>
  <c r="EW4" i="5"/>
  <c r="EX4" i="5"/>
  <c r="EY4" i="5"/>
  <c r="FB4" i="5"/>
  <c r="FC4" i="5"/>
  <c r="FD4" i="5"/>
  <c r="FG4" i="5"/>
  <c r="FH4" i="5"/>
  <c r="FI4" i="5"/>
  <c r="FL4" i="5"/>
  <c r="FM4" i="5"/>
  <c r="FN4" i="5"/>
  <c r="FQ4" i="5"/>
  <c r="FR4" i="5"/>
  <c r="FS4" i="5"/>
  <c r="FV4" i="5"/>
  <c r="FW4" i="5"/>
  <c r="FX4" i="5"/>
  <c r="GA4" i="5"/>
  <c r="GB4" i="5"/>
  <c r="GC4" i="5"/>
  <c r="GF4" i="5"/>
  <c r="GG4" i="5"/>
  <c r="GH4" i="5"/>
  <c r="GK4" i="5"/>
  <c r="GL4" i="5"/>
  <c r="GM4" i="5"/>
  <c r="GP4" i="5"/>
  <c r="GQ4" i="5"/>
  <c r="GR4" i="5"/>
  <c r="GU4" i="5"/>
  <c r="GV4" i="5"/>
  <c r="GW4" i="5"/>
  <c r="GZ4" i="5"/>
  <c r="HA4" i="5"/>
  <c r="HB4" i="5"/>
  <c r="HE4" i="5"/>
  <c r="HF4" i="5"/>
  <c r="HG4" i="5"/>
  <c r="HJ4" i="5"/>
  <c r="HK4" i="5"/>
  <c r="HL4" i="5"/>
  <c r="HO4" i="5"/>
  <c r="HP4" i="5"/>
  <c r="HQ4" i="5"/>
  <c r="HT4" i="5"/>
  <c r="HU4" i="5"/>
  <c r="HV4" i="5"/>
  <c r="HY4" i="5"/>
  <c r="HZ4" i="5"/>
  <c r="IA4" i="5"/>
  <c r="ID4" i="5"/>
  <c r="IE4" i="5"/>
  <c r="IF4" i="5"/>
  <c r="II4" i="5"/>
  <c r="IJ4" i="5"/>
  <c r="IK4" i="5"/>
  <c r="IN4" i="5"/>
  <c r="IO4" i="5"/>
  <c r="IP4" i="5"/>
  <c r="IS4" i="5"/>
  <c r="IT4" i="5"/>
  <c r="IU4" i="5"/>
  <c r="IX4" i="5"/>
  <c r="IY4" i="5"/>
  <c r="IZ4" i="5"/>
  <c r="JC4" i="5"/>
  <c r="JD4" i="5"/>
  <c r="JE4" i="5"/>
  <c r="JH4" i="5"/>
  <c r="JI4" i="5"/>
  <c r="JJ4" i="5"/>
  <c r="JM4" i="5"/>
  <c r="JN4" i="5"/>
  <c r="JO4" i="5"/>
  <c r="JR4" i="5"/>
  <c r="JS4" i="5"/>
  <c r="JT4" i="5"/>
  <c r="JW4" i="5"/>
  <c r="JX4" i="5"/>
  <c r="JY4" i="5"/>
  <c r="KB4" i="5"/>
  <c r="KC4" i="5"/>
  <c r="KD4" i="5"/>
  <c r="KG4" i="5"/>
  <c r="KH4" i="5"/>
  <c r="KI4" i="5"/>
  <c r="KL4" i="5"/>
  <c r="KM4" i="5"/>
  <c r="KN4" i="5"/>
  <c r="KQ4" i="5"/>
  <c r="KR4" i="5"/>
  <c r="KS4" i="5"/>
  <c r="EW5" i="5"/>
  <c r="EY5" i="5"/>
  <c r="FB5" i="5"/>
  <c r="FD5" i="5"/>
  <c r="FG5" i="5"/>
  <c r="FI5" i="5"/>
  <c r="FL5" i="5"/>
  <c r="FN5" i="5"/>
  <c r="FQ5" i="5"/>
  <c r="FS5" i="5"/>
  <c r="FV5" i="5"/>
  <c r="FX5" i="5"/>
  <c r="GA5" i="5"/>
  <c r="GC5" i="5"/>
  <c r="GF5" i="5"/>
  <c r="GH5" i="5"/>
  <c r="GK5" i="5"/>
  <c r="GM5" i="5"/>
  <c r="GP5" i="5"/>
  <c r="GR5" i="5"/>
  <c r="GU5" i="5"/>
  <c r="GW5" i="5"/>
  <c r="GZ5" i="5"/>
  <c r="HB5" i="5"/>
  <c r="HE5" i="5"/>
  <c r="HG5" i="5"/>
  <c r="HJ5" i="5"/>
  <c r="HL5" i="5"/>
  <c r="HO5" i="5"/>
  <c r="HQ5" i="5"/>
  <c r="HT5" i="5"/>
  <c r="HV5" i="5"/>
  <c r="HY5" i="5"/>
  <c r="IA5" i="5"/>
  <c r="ID5" i="5"/>
  <c r="IF5" i="5"/>
  <c r="II5" i="5"/>
  <c r="IK5" i="5"/>
  <c r="IN5" i="5"/>
  <c r="IP5" i="5"/>
  <c r="IS5" i="5"/>
  <c r="IU5" i="5"/>
  <c r="IX5" i="5"/>
  <c r="IZ5" i="5"/>
  <c r="JC5" i="5"/>
  <c r="JE5" i="5"/>
  <c r="JH5" i="5"/>
  <c r="JJ5" i="5"/>
  <c r="JM5" i="5"/>
  <c r="JO5" i="5"/>
  <c r="JR5" i="5"/>
  <c r="JT5" i="5"/>
  <c r="JW5" i="5"/>
  <c r="JY5" i="5"/>
  <c r="KB5" i="5"/>
  <c r="KD5" i="5"/>
  <c r="KG5" i="5"/>
  <c r="KI5" i="5"/>
  <c r="KL5" i="5"/>
  <c r="KN5" i="5"/>
  <c r="KQ5" i="5"/>
  <c r="KS5" i="5"/>
  <c r="EW6" i="5"/>
  <c r="EX6" i="5"/>
  <c r="FB6" i="5"/>
  <c r="FC6" i="5"/>
  <c r="FG6" i="5"/>
  <c r="FH6" i="5"/>
  <c r="FL6" i="5"/>
  <c r="FM6" i="5"/>
  <c r="FQ6" i="5"/>
  <c r="FR6" i="5"/>
  <c r="FV6" i="5"/>
  <c r="FW6" i="5"/>
  <c r="GA6" i="5"/>
  <c r="GB6" i="5"/>
  <c r="GF6" i="5"/>
  <c r="GG6" i="5"/>
  <c r="GK6" i="5"/>
  <c r="GL6" i="5"/>
  <c r="GP6" i="5"/>
  <c r="GQ6" i="5"/>
  <c r="GU6" i="5"/>
  <c r="GV6" i="5"/>
  <c r="GZ6" i="5"/>
  <c r="HA6" i="5"/>
  <c r="HE6" i="5"/>
  <c r="HF6" i="5"/>
  <c r="HJ6" i="5"/>
  <c r="HK6" i="5"/>
  <c r="HO6" i="5"/>
  <c r="HP6" i="5"/>
  <c r="HT6" i="5"/>
  <c r="HU6" i="5"/>
  <c r="HY6" i="5"/>
  <c r="HZ6" i="5"/>
  <c r="ID6" i="5"/>
  <c r="IE6" i="5"/>
  <c r="II6" i="5"/>
  <c r="IJ6" i="5"/>
  <c r="IN6" i="5"/>
  <c r="IO6" i="5"/>
  <c r="IS6" i="5"/>
  <c r="IT6" i="5"/>
  <c r="IX6" i="5"/>
  <c r="IY6" i="5"/>
  <c r="JC6" i="5"/>
  <c r="JD6" i="5"/>
  <c r="JH6" i="5"/>
  <c r="JI6" i="5"/>
  <c r="JM6" i="5"/>
  <c r="JN6" i="5"/>
  <c r="JR6" i="5"/>
  <c r="JS6" i="5"/>
  <c r="JW6" i="5"/>
  <c r="JX6" i="5"/>
  <c r="KB6" i="5"/>
  <c r="KC6" i="5"/>
  <c r="KG6" i="5"/>
  <c r="KH6" i="5"/>
  <c r="KL6" i="5"/>
  <c r="KM6" i="5"/>
  <c r="KQ6" i="5"/>
  <c r="KR6" i="5"/>
  <c r="AV2" i="5"/>
  <c r="AW2" i="5"/>
  <c r="AX2" i="5"/>
  <c r="BA2" i="5"/>
  <c r="BB2" i="5"/>
  <c r="BC2" i="5"/>
  <c r="BF2" i="5"/>
  <c r="BG2" i="5"/>
  <c r="BH2" i="5"/>
  <c r="BK2" i="5"/>
  <c r="BL2" i="5"/>
  <c r="BM2" i="5"/>
  <c r="BP2" i="5"/>
  <c r="BQ2" i="5"/>
  <c r="BR2" i="5"/>
  <c r="BU2" i="5"/>
  <c r="BV2" i="5"/>
  <c r="BW2" i="5"/>
  <c r="BZ2" i="5"/>
  <c r="CA2" i="5"/>
  <c r="CB2" i="5"/>
  <c r="CE2" i="5"/>
  <c r="CF2" i="5"/>
  <c r="CG2" i="5"/>
  <c r="CJ2" i="5"/>
  <c r="CK2" i="5"/>
  <c r="CL2" i="5"/>
  <c r="CO2" i="5"/>
  <c r="CP2" i="5"/>
  <c r="CQ2" i="5"/>
  <c r="CT2" i="5"/>
  <c r="CU2" i="5"/>
  <c r="CV2" i="5"/>
  <c r="CY2" i="5"/>
  <c r="CZ2" i="5"/>
  <c r="DA2" i="5"/>
  <c r="DD2" i="5"/>
  <c r="DE2" i="5"/>
  <c r="DF2" i="5"/>
  <c r="DI2" i="5"/>
  <c r="DJ2" i="5"/>
  <c r="DK2" i="5"/>
  <c r="DN2" i="5"/>
  <c r="DO2" i="5"/>
  <c r="DP2" i="5"/>
  <c r="DS2" i="5"/>
  <c r="DT2" i="5"/>
  <c r="DU2" i="5"/>
  <c r="DX2" i="5"/>
  <c r="DY2" i="5"/>
  <c r="DZ2" i="5"/>
  <c r="EC2" i="5"/>
  <c r="ED2" i="5"/>
  <c r="EE2" i="5"/>
  <c r="EH2" i="5"/>
  <c r="EI2" i="5"/>
  <c r="EJ2" i="5"/>
  <c r="EM2" i="5"/>
  <c r="EN2" i="5"/>
  <c r="EO2" i="5"/>
  <c r="ER2" i="5"/>
  <c r="ES2" i="5"/>
  <c r="ET2" i="5"/>
  <c r="AV3" i="5"/>
  <c r="AW3" i="5"/>
  <c r="AX3" i="5"/>
  <c r="BA3" i="5"/>
  <c r="BB3" i="5"/>
  <c r="BC3" i="5"/>
  <c r="BF3" i="5"/>
  <c r="BG3" i="5"/>
  <c r="BH3" i="5"/>
  <c r="BK3" i="5"/>
  <c r="BL3" i="5"/>
  <c r="BM3" i="5"/>
  <c r="BP3" i="5"/>
  <c r="BQ3" i="5"/>
  <c r="BR3" i="5"/>
  <c r="BU3" i="5"/>
  <c r="BV3" i="5"/>
  <c r="BW3" i="5"/>
  <c r="BZ3" i="5"/>
  <c r="CA3" i="5"/>
  <c r="CB3" i="5"/>
  <c r="CE3" i="5"/>
  <c r="CF3" i="5"/>
  <c r="CG3" i="5"/>
  <c r="CJ3" i="5"/>
  <c r="CK3" i="5"/>
  <c r="CL3" i="5"/>
  <c r="CO3" i="5"/>
  <c r="CP3" i="5"/>
  <c r="CQ3" i="5"/>
  <c r="CT3" i="5"/>
  <c r="CU3" i="5"/>
  <c r="CV3" i="5"/>
  <c r="CY3" i="5"/>
  <c r="CZ3" i="5"/>
  <c r="DA3" i="5"/>
  <c r="DD3" i="5"/>
  <c r="DE3" i="5"/>
  <c r="DF3" i="5"/>
  <c r="DI3" i="5"/>
  <c r="DJ3" i="5"/>
  <c r="DK3" i="5"/>
  <c r="DN3" i="5"/>
  <c r="DO3" i="5"/>
  <c r="DP3" i="5"/>
  <c r="DS3" i="5"/>
  <c r="DT3" i="5"/>
  <c r="DU3" i="5"/>
  <c r="DX3" i="5"/>
  <c r="DY3" i="5"/>
  <c r="DZ3" i="5"/>
  <c r="EC3" i="5"/>
  <c r="ED3" i="5"/>
  <c r="EE3" i="5"/>
  <c r="EH3" i="5"/>
  <c r="EI3" i="5"/>
  <c r="EJ3" i="5"/>
  <c r="EM3" i="5"/>
  <c r="EN3" i="5"/>
  <c r="EO3" i="5"/>
  <c r="ER3" i="5"/>
  <c r="ES3" i="5"/>
  <c r="ET3" i="5"/>
  <c r="AV4" i="5"/>
  <c r="AW4" i="5"/>
  <c r="AX4" i="5"/>
  <c r="BA4" i="5"/>
  <c r="BB4" i="5"/>
  <c r="BC4" i="5"/>
  <c r="BF4" i="5"/>
  <c r="BG4" i="5"/>
  <c r="BH4" i="5"/>
  <c r="BK4" i="5"/>
  <c r="BL4" i="5"/>
  <c r="BM4" i="5"/>
  <c r="BP4" i="5"/>
  <c r="BQ4" i="5"/>
  <c r="BR4" i="5"/>
  <c r="BU4" i="5"/>
  <c r="BV4" i="5"/>
  <c r="BW4" i="5"/>
  <c r="BZ4" i="5"/>
  <c r="CA4" i="5"/>
  <c r="CB4" i="5"/>
  <c r="CE4" i="5"/>
  <c r="CF4" i="5"/>
  <c r="CG4" i="5"/>
  <c r="CJ4" i="5"/>
  <c r="CK4" i="5"/>
  <c r="CL4" i="5"/>
  <c r="CO4" i="5"/>
  <c r="CP4" i="5"/>
  <c r="CQ4" i="5"/>
  <c r="CT4" i="5"/>
  <c r="CU4" i="5"/>
  <c r="CV4" i="5"/>
  <c r="CY4" i="5"/>
  <c r="CZ4" i="5"/>
  <c r="DA4" i="5"/>
  <c r="DD4" i="5"/>
  <c r="DE4" i="5"/>
  <c r="DF4" i="5"/>
  <c r="DI4" i="5"/>
  <c r="DJ4" i="5"/>
  <c r="DK4" i="5"/>
  <c r="DN4" i="5"/>
  <c r="DO4" i="5"/>
  <c r="DP4" i="5"/>
  <c r="DS4" i="5"/>
  <c r="DT4" i="5"/>
  <c r="DU4" i="5"/>
  <c r="DX4" i="5"/>
  <c r="DY4" i="5"/>
  <c r="DZ4" i="5"/>
  <c r="EC4" i="5"/>
  <c r="ED4" i="5"/>
  <c r="EE4" i="5"/>
  <c r="EH4" i="5"/>
  <c r="EI4" i="5"/>
  <c r="EJ4" i="5"/>
  <c r="EM4" i="5"/>
  <c r="EN4" i="5"/>
  <c r="EO4" i="5"/>
  <c r="ER4" i="5"/>
  <c r="ES4" i="5"/>
  <c r="ET4" i="5"/>
  <c r="AV5" i="5"/>
  <c r="AX5" i="5"/>
  <c r="BA5" i="5"/>
  <c r="BC5" i="5"/>
  <c r="BF5" i="5"/>
  <c r="BH5" i="5"/>
  <c r="BK5" i="5"/>
  <c r="BM5" i="5"/>
  <c r="BP5" i="5"/>
  <c r="BR5" i="5"/>
  <c r="BU5" i="5"/>
  <c r="BW5" i="5"/>
  <c r="BZ5" i="5"/>
  <c r="CB5" i="5"/>
  <c r="CE5" i="5"/>
  <c r="CG5" i="5"/>
  <c r="CJ5" i="5"/>
  <c r="CL5" i="5"/>
  <c r="CO5" i="5"/>
  <c r="CQ5" i="5"/>
  <c r="CT5" i="5"/>
  <c r="CV5" i="5"/>
  <c r="CY5" i="5"/>
  <c r="DA5" i="5"/>
  <c r="DD5" i="5"/>
  <c r="DF5" i="5"/>
  <c r="DI5" i="5"/>
  <c r="DK5" i="5"/>
  <c r="DN5" i="5"/>
  <c r="DP5" i="5"/>
  <c r="DS5" i="5"/>
  <c r="DU5" i="5"/>
  <c r="DX5" i="5"/>
  <c r="DZ5" i="5"/>
  <c r="EC5" i="5"/>
  <c r="EE5" i="5"/>
  <c r="EH5" i="5"/>
  <c r="EJ5" i="5"/>
  <c r="EM5" i="5"/>
  <c r="EO5" i="5"/>
  <c r="ER5" i="5"/>
  <c r="ET5" i="5"/>
  <c r="AV6" i="5"/>
  <c r="AW6" i="5"/>
  <c r="BA6" i="5"/>
  <c r="BB6" i="5"/>
  <c r="BF6" i="5"/>
  <c r="BG6" i="5"/>
  <c r="BK6" i="5"/>
  <c r="BL6" i="5"/>
  <c r="BP6" i="5"/>
  <c r="BQ6" i="5"/>
  <c r="BU6" i="5"/>
  <c r="BV6" i="5"/>
  <c r="BZ6" i="5"/>
  <c r="CA6" i="5"/>
  <c r="CE6" i="5"/>
  <c r="CF6" i="5"/>
  <c r="CJ6" i="5"/>
  <c r="CK6" i="5"/>
  <c r="CO6" i="5"/>
  <c r="CP6" i="5"/>
  <c r="CT6" i="5"/>
  <c r="CU6" i="5"/>
  <c r="CY6" i="5"/>
  <c r="CZ6" i="5"/>
  <c r="DD6" i="5"/>
  <c r="DE6" i="5"/>
  <c r="DI6" i="5"/>
  <c r="DJ6" i="5"/>
  <c r="DN6" i="5"/>
  <c r="DO6" i="5"/>
  <c r="DS6" i="5"/>
  <c r="DT6" i="5"/>
  <c r="DX6" i="5"/>
  <c r="DY6" i="5"/>
  <c r="EC6" i="5"/>
  <c r="ED6" i="5"/>
  <c r="EH6" i="5"/>
  <c r="EI6" i="5"/>
  <c r="EM6" i="5"/>
  <c r="EN6" i="5"/>
  <c r="ER6" i="5"/>
  <c r="ES6" i="5"/>
  <c r="AB2" i="5"/>
  <c r="AC2" i="5"/>
  <c r="AD2" i="5"/>
  <c r="AG2" i="5"/>
  <c r="AH2" i="5"/>
  <c r="AI2" i="5"/>
  <c r="AL2" i="5"/>
  <c r="AM2" i="5"/>
  <c r="AN2" i="5"/>
  <c r="AQ2" i="5"/>
  <c r="AR2" i="5"/>
  <c r="AS2" i="5"/>
  <c r="AB3" i="5"/>
  <c r="AC3" i="5"/>
  <c r="AD3" i="5"/>
  <c r="AG3" i="5"/>
  <c r="AH3" i="5"/>
  <c r="AI3" i="5"/>
  <c r="AL3" i="5"/>
  <c r="AM3" i="5"/>
  <c r="AN3" i="5"/>
  <c r="AQ3" i="5"/>
  <c r="AR3" i="5"/>
  <c r="AS3" i="5"/>
  <c r="AB4" i="5"/>
  <c r="AC4" i="5"/>
  <c r="AD4" i="5"/>
  <c r="AG4" i="5"/>
  <c r="AH4" i="5"/>
  <c r="AI4" i="5"/>
  <c r="AL4" i="5"/>
  <c r="AM4" i="5"/>
  <c r="AN4" i="5"/>
  <c r="AQ4" i="5"/>
  <c r="AR4" i="5"/>
  <c r="AS4" i="5"/>
  <c r="AB5" i="5"/>
  <c r="AD5" i="5"/>
  <c r="AG5" i="5"/>
  <c r="AI5" i="5"/>
  <c r="AL5" i="5"/>
  <c r="AN5" i="5"/>
  <c r="AQ5" i="5"/>
  <c r="AS5" i="5"/>
  <c r="AB6" i="5"/>
  <c r="AC6" i="5"/>
  <c r="AG6" i="5"/>
  <c r="AH6" i="5"/>
  <c r="AL6" i="5"/>
  <c r="AM6" i="5"/>
  <c r="AQ6" i="5"/>
  <c r="AR6" i="5"/>
  <c r="R2" i="5"/>
  <c r="S2" i="5"/>
  <c r="T2" i="5"/>
  <c r="W2" i="5"/>
  <c r="X2" i="5"/>
  <c r="Y2" i="5"/>
  <c r="R3" i="5"/>
  <c r="S3" i="5"/>
  <c r="T3" i="5"/>
  <c r="W3" i="5"/>
  <c r="X3" i="5"/>
  <c r="Y3" i="5"/>
  <c r="R4" i="5"/>
  <c r="S4" i="5"/>
  <c r="T4" i="5"/>
  <c r="W4" i="5"/>
  <c r="X4" i="5"/>
  <c r="Y4" i="5"/>
  <c r="R5" i="5"/>
  <c r="T5" i="5"/>
  <c r="W5" i="5"/>
  <c r="Y5" i="5"/>
  <c r="R6" i="5"/>
  <c r="S6" i="5"/>
  <c r="W6" i="5"/>
  <c r="X6" i="5"/>
  <c r="M2" i="5"/>
  <c r="N2" i="5"/>
  <c r="O2" i="5"/>
  <c r="M3" i="5"/>
  <c r="N3" i="5"/>
  <c r="O3" i="5"/>
  <c r="M4" i="5"/>
  <c r="N4" i="5"/>
  <c r="O4" i="5"/>
  <c r="M5" i="5"/>
  <c r="O5" i="5"/>
  <c r="M6" i="5"/>
  <c r="N6" i="5"/>
  <c r="J5" i="5"/>
  <c r="J4" i="5"/>
  <c r="J3" i="5"/>
  <c r="J2" i="5"/>
  <c r="I4" i="5"/>
  <c r="I3" i="5"/>
  <c r="I2" i="5"/>
  <c r="I6" i="5"/>
  <c r="H6" i="5"/>
  <c r="H5" i="5"/>
  <c r="H4" i="5"/>
  <c r="H3" i="5"/>
  <c r="H2" i="5"/>
  <c r="LL9" i="5" l="1"/>
  <c r="LF9" i="5"/>
  <c r="LM9" i="5"/>
  <c r="LK9" i="5"/>
  <c r="LG9" i="5"/>
  <c r="KX9" i="5"/>
  <c r="KV9" i="5"/>
  <c r="LB9" i="5"/>
  <c r="KW9" i="5"/>
  <c r="LH9" i="5"/>
  <c r="LA9" i="5"/>
  <c r="LC9" i="5"/>
  <c r="JT9" i="5"/>
  <c r="IF9" i="5"/>
  <c r="GR9" i="5"/>
  <c r="FD9" i="5"/>
  <c r="KH9" i="5"/>
  <c r="JN9" i="5"/>
  <c r="JH9" i="5"/>
  <c r="IT9" i="5"/>
  <c r="HZ9" i="5"/>
  <c r="HT9" i="5"/>
  <c r="HF9" i="5"/>
  <c r="GL9" i="5"/>
  <c r="GF9" i="5"/>
  <c r="FR9" i="5"/>
  <c r="EX9" i="5"/>
  <c r="KN9" i="5"/>
  <c r="IZ9" i="5"/>
  <c r="HL9" i="5"/>
  <c r="FX9" i="5"/>
  <c r="FM9" i="5"/>
  <c r="GM9" i="5"/>
  <c r="FS9" i="5"/>
  <c r="FB9" i="5"/>
  <c r="FV9" i="5"/>
  <c r="GP9" i="5"/>
  <c r="HJ9" i="5"/>
  <c r="ID9" i="5"/>
  <c r="IX9" i="5"/>
  <c r="JR9" i="5"/>
  <c r="KL9" i="5"/>
  <c r="KC9" i="5"/>
  <c r="JC9" i="5"/>
  <c r="IA9" i="5"/>
  <c r="HA9" i="5"/>
  <c r="GA9" i="5"/>
  <c r="EY9" i="5"/>
  <c r="KS9" i="5"/>
  <c r="JY9" i="5"/>
  <c r="JE9" i="5"/>
  <c r="IK9" i="5"/>
  <c r="HQ9" i="5"/>
  <c r="GW9" i="5"/>
  <c r="GC9" i="5"/>
  <c r="FI9" i="5"/>
  <c r="FH9" i="5"/>
  <c r="GB9" i="5"/>
  <c r="GV9" i="5"/>
  <c r="HP9" i="5"/>
  <c r="IJ9" i="5"/>
  <c r="JD9" i="5"/>
  <c r="JX9" i="5"/>
  <c r="KR9" i="5"/>
  <c r="FN9" i="5"/>
  <c r="GH9" i="5"/>
  <c r="HB9" i="5"/>
  <c r="HV9" i="5"/>
  <c r="IP9" i="5"/>
  <c r="JJ9" i="5"/>
  <c r="KD9" i="5"/>
  <c r="EW9" i="5"/>
  <c r="FQ9" i="5"/>
  <c r="GK9" i="5"/>
  <c r="HE9" i="5"/>
  <c r="HY9" i="5"/>
  <c r="IS9" i="5"/>
  <c r="JM9" i="5"/>
  <c r="KG9" i="5"/>
  <c r="KB9" i="5"/>
  <c r="IN9" i="5"/>
  <c r="GZ9" i="5"/>
  <c r="FL9" i="5"/>
  <c r="FC9" i="5"/>
  <c r="FW9" i="5"/>
  <c r="GQ9" i="5"/>
  <c r="HK9" i="5"/>
  <c r="IE9" i="5"/>
  <c r="IY9" i="5"/>
  <c r="JS9" i="5"/>
  <c r="KM9" i="5"/>
  <c r="KI9" i="5"/>
  <c r="JW9" i="5"/>
  <c r="JI9" i="5"/>
  <c r="IU9" i="5"/>
  <c r="II9" i="5"/>
  <c r="HU9" i="5"/>
  <c r="HG9" i="5"/>
  <c r="GU9" i="5"/>
  <c r="GG9" i="5"/>
  <c r="FG9" i="5"/>
  <c r="KQ9" i="5"/>
  <c r="JO9" i="5"/>
  <c r="IO9" i="5"/>
  <c r="HO9" i="5"/>
  <c r="BL9" i="5"/>
  <c r="DN9" i="5"/>
  <c r="BG9" i="5"/>
  <c r="BM9" i="5"/>
  <c r="CL9" i="5"/>
  <c r="EN9" i="5"/>
  <c r="EH9" i="5"/>
  <c r="CT9" i="5"/>
  <c r="BZ9" i="5"/>
  <c r="BF9" i="5"/>
  <c r="EM9" i="5"/>
  <c r="DS9" i="5"/>
  <c r="CY9" i="5"/>
  <c r="CE9" i="5"/>
  <c r="BK9" i="5"/>
  <c r="ER9" i="5"/>
  <c r="DX9" i="5"/>
  <c r="DD9" i="5"/>
  <c r="CJ9" i="5"/>
  <c r="BP9" i="5"/>
  <c r="AV9" i="5"/>
  <c r="BB9" i="5"/>
  <c r="BV9" i="5"/>
  <c r="CP9" i="5"/>
  <c r="DJ9" i="5"/>
  <c r="ED9" i="5"/>
  <c r="AW9" i="5"/>
  <c r="BQ9" i="5"/>
  <c r="CK9" i="5"/>
  <c r="DE9" i="5"/>
  <c r="DY9" i="5"/>
  <c r="ES9" i="5"/>
  <c r="DF9" i="5"/>
  <c r="CF9" i="5"/>
  <c r="BH9" i="5"/>
  <c r="CB9" i="5"/>
  <c r="CV9" i="5"/>
  <c r="DP9" i="5"/>
  <c r="EJ9" i="5"/>
  <c r="BC9" i="5"/>
  <c r="BW9" i="5"/>
  <c r="CQ9" i="5"/>
  <c r="DK9" i="5"/>
  <c r="EE9" i="5"/>
  <c r="DZ9" i="5"/>
  <c r="CZ9" i="5"/>
  <c r="AX9" i="5"/>
  <c r="BA9" i="5"/>
  <c r="ET9" i="5"/>
  <c r="DT9" i="5"/>
  <c r="BR9" i="5"/>
  <c r="EO9" i="5"/>
  <c r="EI9" i="5"/>
  <c r="EC9" i="5"/>
  <c r="DU9" i="5"/>
  <c r="DO9" i="5"/>
  <c r="DI9" i="5"/>
  <c r="DA9" i="5"/>
  <c r="CU9" i="5"/>
  <c r="CO9" i="5"/>
  <c r="CG9" i="5"/>
  <c r="CA9" i="5"/>
  <c r="BU9" i="5"/>
  <c r="AI9" i="5"/>
  <c r="AB9" i="5"/>
  <c r="AH9" i="5"/>
  <c r="AN9" i="5"/>
  <c r="AQ9" i="5"/>
  <c r="AS9" i="5"/>
  <c r="AM9" i="5"/>
  <c r="AG9" i="5"/>
  <c r="AR9" i="5"/>
  <c r="AL9" i="5"/>
  <c r="AD9" i="5"/>
  <c r="AC9" i="5"/>
  <c r="T9" i="5"/>
  <c r="S9" i="5"/>
  <c r="Y9" i="5"/>
  <c r="R9" i="5"/>
  <c r="X9" i="5"/>
  <c r="W9" i="5"/>
  <c r="O9" i="5"/>
  <c r="N9" i="5"/>
  <c r="M9" i="5"/>
  <c r="J9" i="5"/>
  <c r="H9" i="5"/>
  <c r="I9" i="5"/>
  <c r="H17" i="4"/>
  <c r="I17" i="4"/>
  <c r="H15" i="4"/>
  <c r="I15" i="4"/>
  <c r="J15" i="4"/>
  <c r="H16" i="4"/>
  <c r="I16" i="4"/>
  <c r="J16" i="4"/>
  <c r="H14" i="4"/>
  <c r="I14" i="4"/>
  <c r="J14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I2" i="4"/>
  <c r="J2" i="4"/>
  <c r="H2" i="4"/>
  <c r="C6" i="4"/>
  <c r="B6" i="4"/>
  <c r="D5" i="4"/>
  <c r="D4" i="4"/>
  <c r="D3" i="4"/>
  <c r="C5" i="4"/>
  <c r="C4" i="4"/>
  <c r="C3" i="4"/>
  <c r="B5" i="4"/>
  <c r="B4" i="4"/>
  <c r="B3" i="4"/>
  <c r="D2" i="4"/>
  <c r="C2" i="4"/>
  <c r="B2" i="4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J15" i="3"/>
  <c r="M4" i="3"/>
  <c r="P4" i="3" s="1"/>
  <c r="LA12" i="5" l="1"/>
  <c r="KV12" i="5"/>
  <c r="LL12" i="5"/>
  <c r="LK12" i="5"/>
  <c r="LF12" i="5"/>
  <c r="LG12" i="5"/>
  <c r="KW12" i="5"/>
  <c r="LB12" i="5"/>
  <c r="JR12" i="5"/>
  <c r="JH12" i="5"/>
  <c r="GP12" i="5"/>
  <c r="IX12" i="5"/>
  <c r="FV12" i="5"/>
  <c r="GF12" i="5"/>
  <c r="ID12" i="5"/>
  <c r="FB12" i="5"/>
  <c r="KC12" i="5"/>
  <c r="HT12" i="5"/>
  <c r="FM12" i="5"/>
  <c r="KL12" i="5"/>
  <c r="JI12" i="5"/>
  <c r="HU12" i="5"/>
  <c r="HY12" i="5"/>
  <c r="HZ12" i="5"/>
  <c r="IE12" i="5"/>
  <c r="GU12" i="5"/>
  <c r="GV12" i="5"/>
  <c r="HE12" i="5"/>
  <c r="HF12" i="5"/>
  <c r="GB12" i="5"/>
  <c r="GA12" i="5"/>
  <c r="HK12" i="5"/>
  <c r="KR12" i="5"/>
  <c r="KQ12" i="5"/>
  <c r="HA12" i="5"/>
  <c r="JM12" i="5"/>
  <c r="JN12" i="5"/>
  <c r="GK12" i="5"/>
  <c r="GL12" i="5"/>
  <c r="HJ12" i="5"/>
  <c r="JS12" i="5"/>
  <c r="JR14" i="5" s="1"/>
  <c r="GQ12" i="5"/>
  <c r="GG12" i="5"/>
  <c r="II12" i="5"/>
  <c r="IJ12" i="5"/>
  <c r="EW12" i="5"/>
  <c r="EX12" i="5"/>
  <c r="JD12" i="5"/>
  <c r="JC12" i="5"/>
  <c r="FC12" i="5"/>
  <c r="KG12" i="5"/>
  <c r="KH12" i="5"/>
  <c r="KM12" i="5"/>
  <c r="HP12" i="5"/>
  <c r="HO12" i="5"/>
  <c r="FG12" i="5"/>
  <c r="FH12" i="5"/>
  <c r="JW12" i="5"/>
  <c r="JX12" i="5"/>
  <c r="IO12" i="5"/>
  <c r="IS12" i="5"/>
  <c r="IT12" i="5"/>
  <c r="FQ12" i="5"/>
  <c r="FR12" i="5"/>
  <c r="KB12" i="5"/>
  <c r="IN12" i="5"/>
  <c r="GZ12" i="5"/>
  <c r="FL12" i="5"/>
  <c r="IY12" i="5"/>
  <c r="FW12" i="5"/>
  <c r="BP12" i="5"/>
  <c r="BG12" i="5"/>
  <c r="EI12" i="5"/>
  <c r="BF12" i="5"/>
  <c r="AV12" i="5"/>
  <c r="CU12" i="5"/>
  <c r="ER12" i="5"/>
  <c r="CA12" i="5"/>
  <c r="DN12" i="5"/>
  <c r="EH12" i="5"/>
  <c r="CJ12" i="5"/>
  <c r="AW12" i="5"/>
  <c r="BU12" i="5"/>
  <c r="BV12" i="5"/>
  <c r="CT12" i="5"/>
  <c r="DE12" i="5"/>
  <c r="CE12" i="5"/>
  <c r="CF12" i="5"/>
  <c r="DO12" i="5"/>
  <c r="ED12" i="5"/>
  <c r="EC12" i="5"/>
  <c r="DD12" i="5"/>
  <c r="DY12" i="5"/>
  <c r="CY12" i="5"/>
  <c r="CZ12" i="5"/>
  <c r="DJ12" i="5"/>
  <c r="DI12" i="5"/>
  <c r="BZ12" i="5"/>
  <c r="BA12" i="5"/>
  <c r="BB12" i="5"/>
  <c r="BQ12" i="5"/>
  <c r="ES12" i="5"/>
  <c r="DS12" i="5"/>
  <c r="DT12" i="5"/>
  <c r="CO12" i="5"/>
  <c r="CP12" i="5"/>
  <c r="DX12" i="5"/>
  <c r="CK12" i="5"/>
  <c r="BK12" i="5"/>
  <c r="BL12" i="5"/>
  <c r="EM12" i="5"/>
  <c r="EN12" i="5"/>
  <c r="AH12" i="5"/>
  <c r="AC12" i="5"/>
  <c r="AM12" i="5"/>
  <c r="AR12" i="5"/>
  <c r="AB12" i="5"/>
  <c r="AQ12" i="5"/>
  <c r="AG12" i="5"/>
  <c r="AL12" i="5"/>
  <c r="R12" i="5"/>
  <c r="S12" i="5"/>
  <c r="X12" i="5"/>
  <c r="W12" i="5"/>
  <c r="M12" i="5"/>
  <c r="N12" i="5"/>
  <c r="H12" i="5"/>
  <c r="I12" i="5"/>
  <c r="D10" i="4"/>
  <c r="C10" i="4"/>
  <c r="B10" i="4"/>
  <c r="S4" i="3"/>
  <c r="P15" i="3"/>
  <c r="M15" i="3"/>
  <c r="G27" i="2"/>
  <c r="H12" i="2"/>
  <c r="H13" i="2"/>
  <c r="H14" i="2"/>
  <c r="H11" i="2"/>
  <c r="G11" i="2"/>
  <c r="G12" i="2"/>
  <c r="G13" i="2"/>
  <c r="G14" i="2"/>
  <c r="E12" i="2"/>
  <c r="E13" i="2"/>
  <c r="E14" i="2"/>
  <c r="E11" i="2"/>
  <c r="B76" i="1"/>
  <c r="B75" i="1"/>
  <c r="D69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56" i="1"/>
  <c r="E56" i="1" s="1"/>
  <c r="D39" i="1"/>
  <c r="D40" i="1"/>
  <c r="D41" i="1"/>
  <c r="D42" i="1"/>
  <c r="D43" i="1"/>
  <c r="D44" i="1"/>
  <c r="D38" i="1"/>
  <c r="GZ14" i="5" l="1"/>
  <c r="LA14" i="5"/>
  <c r="LK14" i="5"/>
  <c r="KV14" i="5"/>
  <c r="LF14" i="5"/>
  <c r="HJ14" i="5"/>
  <c r="II14" i="5"/>
  <c r="GP14" i="5"/>
  <c r="HT14" i="5"/>
  <c r="FB14" i="5"/>
  <c r="IX14" i="5"/>
  <c r="IS14" i="5"/>
  <c r="KL14" i="5"/>
  <c r="JC14" i="5"/>
  <c r="FV14" i="5"/>
  <c r="JH14" i="5"/>
  <c r="KB14" i="5"/>
  <c r="FL14" i="5"/>
  <c r="ID14" i="5"/>
  <c r="GF14" i="5"/>
  <c r="HY14" i="5"/>
  <c r="EW14" i="5"/>
  <c r="GK14" i="5"/>
  <c r="KQ14" i="5"/>
  <c r="GU14" i="5"/>
  <c r="HO14" i="5"/>
  <c r="FQ14" i="5"/>
  <c r="KG14" i="5"/>
  <c r="JM14" i="5"/>
  <c r="HE14" i="5"/>
  <c r="FG14" i="5"/>
  <c r="IN14" i="5"/>
  <c r="JW14" i="5"/>
  <c r="GA14" i="5"/>
  <c r="DI14" i="5"/>
  <c r="BP14" i="5"/>
  <c r="DN14" i="5"/>
  <c r="ER14" i="5"/>
  <c r="AV14" i="5"/>
  <c r="EH14" i="5"/>
  <c r="BF14" i="5"/>
  <c r="EM14" i="5"/>
  <c r="DX14" i="5"/>
  <c r="DS14" i="5"/>
  <c r="BA14" i="5"/>
  <c r="CJ14" i="5"/>
  <c r="CT14" i="5"/>
  <c r="BZ14" i="5"/>
  <c r="EC14" i="5"/>
  <c r="CY14" i="5"/>
  <c r="CE14" i="5"/>
  <c r="BU14" i="5"/>
  <c r="BK14" i="5"/>
  <c r="CO14" i="5"/>
  <c r="DD14" i="5"/>
  <c r="W14" i="5"/>
  <c r="AL14" i="5"/>
  <c r="AB14" i="5"/>
  <c r="AG14" i="5"/>
  <c r="AQ14" i="5"/>
  <c r="R14" i="5"/>
  <c r="M14" i="5"/>
  <c r="H14" i="5"/>
  <c r="C17" i="4"/>
  <c r="B17" i="4"/>
  <c r="S15" i="3"/>
  <c r="V4" i="3"/>
  <c r="E63" i="1"/>
  <c r="B11" i="1"/>
  <c r="D5" i="1"/>
  <c r="D4" i="1"/>
  <c r="E19" i="5" l="1"/>
  <c r="B25" i="4"/>
  <c r="Y4" i="3"/>
  <c r="V15" i="3"/>
  <c r="AB4" i="3" l="1"/>
  <c r="Y15" i="3"/>
  <c r="AE4" i="3" l="1"/>
  <c r="AB15" i="3"/>
  <c r="AE15" i="3" l="1"/>
  <c r="AH4" i="3"/>
  <c r="AK4" i="3" l="1"/>
  <c r="AH15" i="3"/>
  <c r="AN4" i="3" l="1"/>
  <c r="AK15" i="3"/>
  <c r="AQ4" i="3" l="1"/>
  <c r="AN15" i="3"/>
  <c r="AQ15" i="3" l="1"/>
  <c r="AT4" i="3"/>
  <c r="AW4" i="3" l="1"/>
  <c r="AT15" i="3"/>
  <c r="AZ4" i="3" l="1"/>
  <c r="AW15" i="3"/>
  <c r="BC4" i="3" l="1"/>
  <c r="AZ15" i="3"/>
  <c r="BC15" i="3" l="1"/>
  <c r="BF4" i="3"/>
  <c r="BF15" i="3" l="1"/>
  <c r="BI4" i="3"/>
  <c r="BI15" i="3" l="1"/>
  <c r="BL4" i="3"/>
  <c r="BO4" i="3" l="1"/>
  <c r="BL15" i="3"/>
  <c r="BO15" i="3" l="1"/>
  <c r="BR4" i="3"/>
  <c r="BU4" i="3" l="1"/>
  <c r="BR15" i="3"/>
  <c r="BX4" i="3" l="1"/>
  <c r="BU15" i="3"/>
  <c r="CA4" i="3" l="1"/>
  <c r="BX15" i="3"/>
  <c r="CA15" i="3" l="1"/>
  <c r="CD4" i="3"/>
  <c r="CG4" i="3" l="1"/>
  <c r="CD15" i="3"/>
  <c r="CG15" i="3" l="1"/>
  <c r="CJ4" i="3"/>
  <c r="CM4" i="3" l="1"/>
  <c r="CJ15" i="3"/>
  <c r="CM15" i="3" l="1"/>
  <c r="CP4" i="3"/>
  <c r="CP15" i="3" l="1"/>
  <c r="CS4" i="3"/>
  <c r="CV4" i="3" l="1"/>
  <c r="CS15" i="3"/>
  <c r="CY4" i="3" l="1"/>
  <c r="CV15" i="3"/>
  <c r="CY15" i="3" l="1"/>
  <c r="DB4" i="3"/>
  <c r="DE4" i="3" l="1"/>
  <c r="DB15" i="3"/>
  <c r="DE15" i="3" l="1"/>
  <c r="DH4" i="3"/>
  <c r="DK4" i="3" l="1"/>
  <c r="DH15" i="3"/>
  <c r="DK15" i="3" l="1"/>
  <c r="DN4" i="3"/>
  <c r="DQ4" i="3" l="1"/>
  <c r="DN15" i="3"/>
  <c r="DT4" i="3" l="1"/>
  <c r="DQ15" i="3"/>
  <c r="DW4" i="3" l="1"/>
  <c r="DT15" i="3"/>
  <c r="DW15" i="3" l="1"/>
  <c r="DZ4" i="3"/>
  <c r="DZ15" i="3" l="1"/>
  <c r="EC4" i="3"/>
  <c r="EC15" i="3" l="1"/>
  <c r="EF4" i="3"/>
  <c r="EI4" i="3" l="1"/>
  <c r="EF15" i="3"/>
  <c r="EI15" i="3" l="1"/>
  <c r="EL4" i="3"/>
  <c r="EO4" i="3" l="1"/>
  <c r="EL15" i="3"/>
  <c r="ER4" i="3" l="1"/>
  <c r="EO15" i="3"/>
  <c r="EU4" i="3" l="1"/>
  <c r="ER15" i="3"/>
  <c r="EU15" i="3" l="1"/>
  <c r="EX4" i="3"/>
  <c r="FA4" i="3" l="1"/>
  <c r="EX15" i="3"/>
  <c r="FD4" i="3" l="1"/>
  <c r="FA15" i="3"/>
  <c r="FG4" i="3" l="1"/>
  <c r="FD15" i="3"/>
  <c r="FG15" i="3" l="1"/>
  <c r="FJ4" i="3"/>
  <c r="FJ15" i="3" l="1"/>
  <c r="FM4" i="3"/>
  <c r="FP4" i="3" l="1"/>
  <c r="FM15" i="3"/>
  <c r="FS4" i="3" l="1"/>
  <c r="FP15" i="3"/>
  <c r="FS15" i="3" l="1"/>
  <c r="FV4" i="3"/>
  <c r="FY4" i="3" l="1"/>
  <c r="FV15" i="3"/>
  <c r="FY15" i="3" l="1"/>
  <c r="GB4" i="3"/>
  <c r="GE4" i="3" l="1"/>
  <c r="GB15" i="3"/>
  <c r="GE15" i="3" l="1"/>
  <c r="GH4" i="3"/>
  <c r="GK4" i="3" l="1"/>
  <c r="GH15" i="3"/>
  <c r="GN4" i="3" l="1"/>
  <c r="GK15" i="3"/>
  <c r="GQ4" i="3" l="1"/>
  <c r="GQ15" i="3" s="1"/>
  <c r="GN15" i="3"/>
</calcChain>
</file>

<file path=xl/sharedStrings.xml><?xml version="1.0" encoding="utf-8"?>
<sst xmlns="http://schemas.openxmlformats.org/spreadsheetml/2006/main" count="790" uniqueCount="182">
  <si>
    <t>x</t>
    <phoneticPr fontId="2"/>
  </si>
  <si>
    <t>y</t>
    <phoneticPr fontId="2"/>
  </si>
  <si>
    <t>積和　S=ax+by</t>
    <rPh sb="0" eb="2">
      <t>セキワ</t>
    </rPh>
    <phoneticPr fontId="2"/>
  </si>
  <si>
    <t>a</t>
    <phoneticPr fontId="2"/>
  </si>
  <si>
    <t>b</t>
    <phoneticPr fontId="2"/>
  </si>
  <si>
    <r>
      <t>差の平方和　Q=(x-a)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+(y-b)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Ph sb="0" eb="1">
      <t>サ</t>
    </rPh>
    <rPh sb="2" eb="5">
      <t>ヘイホウワ</t>
    </rPh>
    <phoneticPr fontId="2"/>
  </si>
  <si>
    <t>Excelソルバー</t>
    <phoneticPr fontId="2"/>
  </si>
  <si>
    <t>x</t>
    <phoneticPr fontId="2"/>
  </si>
  <si>
    <r>
      <t>y=3x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+1 の最小値</t>
    </r>
    <rPh sb="9" eb="12">
      <t>サイショウチ</t>
    </rPh>
    <phoneticPr fontId="2"/>
  </si>
  <si>
    <t>←</t>
    <phoneticPr fontId="2"/>
  </si>
  <si>
    <t>ファイル　＞　オプション　＞　アドイン　から「ソルバーアドイン」をインストール</t>
    <phoneticPr fontId="2"/>
  </si>
  <si>
    <t>適当なxの値を与えた状態で　データ　＞　ソルバー　でソルバーを実行</t>
    <rPh sb="0" eb="2">
      <t>テキトウ</t>
    </rPh>
    <rPh sb="5" eb="6">
      <t>アタイ</t>
    </rPh>
    <rPh sb="7" eb="8">
      <t>アタ</t>
    </rPh>
    <rPh sb="10" eb="12">
      <t>ジョウタイ</t>
    </rPh>
    <rPh sb="31" eb="33">
      <t>ジッコウ</t>
    </rPh>
    <phoneticPr fontId="2"/>
  </si>
  <si>
    <t>番号</t>
    <rPh sb="0" eb="2">
      <t>バンゴウ</t>
    </rPh>
    <phoneticPr fontId="2"/>
  </si>
  <si>
    <t>身長x</t>
    <rPh sb="0" eb="2">
      <t>シンチョウ</t>
    </rPh>
    <phoneticPr fontId="2"/>
  </si>
  <si>
    <t>体重y</t>
    <rPh sb="0" eb="2">
      <t>タイジュウ</t>
    </rPh>
    <phoneticPr fontId="2"/>
  </si>
  <si>
    <t>予測値 px+q</t>
    <rPh sb="0" eb="3">
      <t>ヨソクチ</t>
    </rPh>
    <phoneticPr fontId="2"/>
  </si>
  <si>
    <t>回帰分析と最適化問題</t>
    <rPh sb="0" eb="2">
      <t>カイキ</t>
    </rPh>
    <rPh sb="2" eb="4">
      <t>ブンセキ</t>
    </rPh>
    <rPh sb="5" eb="10">
      <t>サイテキカモンダイ</t>
    </rPh>
    <phoneticPr fontId="2"/>
  </si>
  <si>
    <t>以下の資料から、体重yを目的変数、身長xを説明変数とする回帰方程式 y=px+q を求める。</t>
    <rPh sb="0" eb="2">
      <t>イカ</t>
    </rPh>
    <rPh sb="3" eb="5">
      <t>シリョウ</t>
    </rPh>
    <rPh sb="8" eb="10">
      <t>タイジュウ</t>
    </rPh>
    <rPh sb="12" eb="16">
      <t>モクテキヘンスウ</t>
    </rPh>
    <rPh sb="17" eb="19">
      <t>シンチョウ</t>
    </rPh>
    <rPh sb="21" eb="25">
      <t>セツメイヘンスウ</t>
    </rPh>
    <rPh sb="28" eb="33">
      <t>カイキホウテイシキ</t>
    </rPh>
    <rPh sb="42" eb="43">
      <t>モト</t>
    </rPh>
    <phoneticPr fontId="2"/>
  </si>
  <si>
    <r>
      <t>実際の体重y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と予測値との誤差e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Ph sb="0" eb="2">
      <t>ジッサイ</t>
    </rPh>
    <rPh sb="3" eb="5">
      <t>タイジュウ</t>
    </rPh>
    <rPh sb="8" eb="11">
      <t>ヨソクチ</t>
    </rPh>
    <rPh sb="13" eb="15">
      <t>ゴサ</t>
    </rPh>
    <phoneticPr fontId="2"/>
  </si>
  <si>
    <r>
      <t>e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=y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-(px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+q)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</si>
  <si>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={y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-(px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+q)}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phoneticPr fontId="2"/>
  </si>
  <si>
    <t>平方誤差</t>
    <rPh sb="0" eb="4">
      <t>ヘイホウゴサ</t>
    </rPh>
    <phoneticPr fontId="2"/>
  </si>
  <si>
    <t>↓</t>
    <phoneticPr fontId="2"/>
  </si>
  <si>
    <r>
      <t>e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は正にも負にもなるため、データ全体で加え合わせると打ち消し合う</t>
    </r>
    <rPh sb="3" eb="4">
      <t>セイ</t>
    </rPh>
    <rPh sb="6" eb="7">
      <t>フ</t>
    </rPh>
    <rPh sb="17" eb="19">
      <t>ゼンタイ</t>
    </rPh>
    <rPh sb="20" eb="21">
      <t>クワ</t>
    </rPh>
    <rPh sb="22" eb="23">
      <t>ア</t>
    </rPh>
    <rPh sb="27" eb="28">
      <t>ウ</t>
    </rPh>
    <rPh sb="29" eb="30">
      <t>ケ</t>
    </rPh>
    <rPh sb="31" eb="32">
      <t>ア</t>
    </rPh>
    <phoneticPr fontId="2"/>
  </si>
  <si>
    <r>
      <t>そのため、平方誤差 Q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=e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 xml:space="preserve"> を考える</t>
    </r>
    <rPh sb="5" eb="9">
      <t>ヘイホウゴサ</t>
    </rPh>
    <rPh sb="18" eb="19">
      <t>カンガ</t>
    </rPh>
    <phoneticPr fontId="2"/>
  </si>
  <si>
    <t>目的関数</t>
    <rPh sb="0" eb="4">
      <t>モクテキカンスウ</t>
    </rPh>
    <phoneticPr fontId="2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</si>
  <si>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>
      <rPr>
        <sz val="11"/>
        <color theme="1"/>
        <rFont val="ＭＳ Ｐゴシック"/>
        <family val="2"/>
        <scheme val="minor"/>
      </rPr>
      <t>=Q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+Q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+…+Q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phoneticPr fontId="2"/>
  </si>
  <si>
    <t>平方誤差の総和を目的関数とする</t>
    <rPh sb="0" eb="4">
      <t>ヘイホウゴサ</t>
    </rPh>
    <rPh sb="5" eb="7">
      <t>ソウワ</t>
    </rPh>
    <rPh sb="8" eb="12">
      <t>モクテキカンスウ</t>
    </rPh>
    <phoneticPr fontId="2"/>
  </si>
  <si>
    <t>回帰分析では、目的関数が最小となるp, qが解となる</t>
    <rPh sb="0" eb="4">
      <t>カイキブンセキ</t>
    </rPh>
    <rPh sb="7" eb="11">
      <t>モクテキカンスウ</t>
    </rPh>
    <rPh sb="12" eb="14">
      <t>サイショウ</t>
    </rPh>
    <rPh sb="22" eb="23">
      <t>カイ</t>
    </rPh>
    <phoneticPr fontId="2"/>
  </si>
  <si>
    <t>p</t>
    <phoneticPr fontId="2"/>
  </si>
  <si>
    <t>q</t>
    <phoneticPr fontId="2"/>
  </si>
  <si>
    <t>予測値</t>
    <rPh sb="0" eb="3">
      <t>ヨソクチ</t>
    </rPh>
    <phoneticPr fontId="2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</si>
  <si>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2"/>
  </si>
  <si>
    <t>単回帰分析</t>
    <rPh sb="0" eb="5">
      <t>タンカイキブンセキ</t>
    </rPh>
    <phoneticPr fontId="2"/>
  </si>
  <si>
    <t>よって、回帰方程式（予測値）は y=0.41x-11.97</t>
    <rPh sb="4" eb="9">
      <t>カイキホウテイシキ</t>
    </rPh>
    <rPh sb="10" eb="13">
      <t>ヨソクチ</t>
    </rPh>
    <phoneticPr fontId="2"/>
  </si>
  <si>
    <t>例として、身長170cmの人の体重を予測すると、</t>
    <rPh sb="0" eb="1">
      <t>レイ</t>
    </rPh>
    <rPh sb="5" eb="7">
      <t>シンチョウ</t>
    </rPh>
    <rPh sb="13" eb="14">
      <t>ヒト</t>
    </rPh>
    <rPh sb="15" eb="17">
      <t>タイジュウ</t>
    </rPh>
    <rPh sb="18" eb="20">
      <t>ヨソク</t>
    </rPh>
    <phoneticPr fontId="2"/>
  </si>
  <si>
    <r>
      <t>予測体重 y=0.41×</t>
    </r>
    <r>
      <rPr>
        <b/>
        <sz val="11"/>
        <color theme="1"/>
        <rFont val="ＭＳ Ｐゴシック"/>
        <family val="3"/>
        <charset val="128"/>
        <scheme val="minor"/>
      </rPr>
      <t>170</t>
    </r>
    <r>
      <rPr>
        <sz val="11"/>
        <color theme="1"/>
        <rFont val="ＭＳ Ｐゴシック"/>
        <family val="2"/>
        <scheme val="minor"/>
      </rPr>
      <t>-11.97</t>
    </r>
    <rPh sb="0" eb="4">
      <t>ヨソクタイジュウ</t>
    </rPh>
    <phoneticPr fontId="2"/>
  </si>
  <si>
    <t>※</t>
    <phoneticPr fontId="2"/>
  </si>
  <si>
    <t>なお、Excelには回帰分析用の関数が用意されているため、実際にはソルバーを使う必要はない。</t>
    <rPh sb="10" eb="15">
      <t>カイキブンセキヨウ</t>
    </rPh>
    <rPh sb="16" eb="18">
      <t>カンスウ</t>
    </rPh>
    <rPh sb="19" eb="21">
      <t>ヨウイ</t>
    </rPh>
    <rPh sb="29" eb="31">
      <t>ジッサイ</t>
    </rPh>
    <phoneticPr fontId="2"/>
  </si>
  <si>
    <t>回帰係数はSLOPE、切片はINTERCEPTという関数が利用可能。</t>
    <rPh sb="0" eb="4">
      <t>カイキケイスウ</t>
    </rPh>
    <rPh sb="11" eb="13">
      <t>セッペン</t>
    </rPh>
    <rPh sb="26" eb="28">
      <t>カンスウ</t>
    </rPh>
    <rPh sb="29" eb="33">
      <t>リヨウカノウ</t>
    </rPh>
    <phoneticPr fontId="2"/>
  </si>
  <si>
    <t>ソルバーで得た値と多少の誤差はあるが、大体合っている</t>
    <rPh sb="5" eb="6">
      <t>エ</t>
    </rPh>
    <rPh sb="7" eb="8">
      <t>アタイ</t>
    </rPh>
    <rPh sb="9" eb="11">
      <t>タショウ</t>
    </rPh>
    <rPh sb="12" eb="14">
      <t>ゴサ</t>
    </rPh>
    <rPh sb="19" eb="22">
      <t>ダイタイア</t>
    </rPh>
    <phoneticPr fontId="2"/>
  </si>
  <si>
    <r>
      <t>以上より、Q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>
      <rPr>
        <sz val="11"/>
        <color theme="1"/>
        <rFont val="ＭＳ Ｐゴシック"/>
        <family val="2"/>
        <scheme val="minor"/>
      </rPr>
      <t>を最小とするp, qは p=0.41, q=-11.97</t>
    </r>
    <rPh sb="0" eb="2">
      <t>イジョウ</t>
    </rPh>
    <rPh sb="8" eb="10">
      <t>サイショウ</t>
    </rPh>
    <phoneticPr fontId="2"/>
  </si>
  <si>
    <t>基本的にソルバーの解の信頼性は低い</t>
    <rPh sb="0" eb="3">
      <t>キホンテキ</t>
    </rPh>
    <rPh sb="9" eb="10">
      <t>カイ</t>
    </rPh>
    <rPh sb="11" eb="14">
      <t>シンライセイ</t>
    </rPh>
    <rPh sb="15" eb="16">
      <t>ヒク</t>
    </rPh>
    <phoneticPr fontId="2"/>
  </si>
  <si>
    <t>ニューロンの働き</t>
    <rPh sb="6" eb="7">
      <t>ハタラ</t>
    </rPh>
    <phoneticPr fontId="2"/>
  </si>
  <si>
    <t>1)</t>
    <phoneticPr fontId="2"/>
  </si>
  <si>
    <t>2)</t>
    <phoneticPr fontId="2"/>
  </si>
  <si>
    <t>3)</t>
    <phoneticPr fontId="2"/>
  </si>
  <si>
    <r>
      <t>隣の複数のニューロンからの</t>
    </r>
    <r>
      <rPr>
        <b/>
        <sz val="11"/>
        <color theme="1"/>
        <rFont val="ＭＳ Ｐゴシック"/>
        <family val="3"/>
        <charset val="128"/>
        <scheme val="minor"/>
      </rPr>
      <t>重み付きの和</t>
    </r>
    <r>
      <rPr>
        <sz val="11"/>
        <color theme="1"/>
        <rFont val="ＭＳ Ｐゴシック"/>
        <family val="2"/>
        <scheme val="minor"/>
      </rPr>
      <t>の信号を受け取る</t>
    </r>
    <rPh sb="0" eb="1">
      <t>トナリ</t>
    </rPh>
    <rPh sb="2" eb="4">
      <t>フクスウ</t>
    </rPh>
    <rPh sb="13" eb="14">
      <t>オモ</t>
    </rPh>
    <rPh sb="15" eb="16">
      <t>ツ</t>
    </rPh>
    <rPh sb="18" eb="19">
      <t>ワ</t>
    </rPh>
    <rPh sb="20" eb="22">
      <t>シンゴウ</t>
    </rPh>
    <rPh sb="23" eb="24">
      <t>ウ</t>
    </rPh>
    <rPh sb="25" eb="26">
      <t>ト</t>
    </rPh>
    <phoneticPr fontId="2"/>
  </si>
  <si>
    <t>入力信号の和がニューロン固有の値（閾値）を超えると発火する</t>
    <rPh sb="0" eb="4">
      <t>ニュウリョクシンゴウ</t>
    </rPh>
    <rPh sb="5" eb="6">
      <t>ワ</t>
    </rPh>
    <rPh sb="12" eb="14">
      <t>コユウ</t>
    </rPh>
    <rPh sb="15" eb="16">
      <t>アタイ</t>
    </rPh>
    <rPh sb="17" eb="19">
      <t>シキイチ</t>
    </rPh>
    <rPh sb="21" eb="22">
      <t>コ</t>
    </rPh>
    <rPh sb="25" eb="27">
      <t>ハッカ</t>
    </rPh>
    <phoneticPr fontId="2"/>
  </si>
  <si>
    <t>ニューロンの出力信号は0か1のデジタル信号（入力信号の大きさは無関係）</t>
    <rPh sb="6" eb="10">
      <t>シュツリョクシンゴウ</t>
    </rPh>
    <rPh sb="19" eb="21">
      <t>シンゴウ</t>
    </rPh>
    <rPh sb="22" eb="26">
      <t>ニュウリョクシンゴウ</t>
    </rPh>
    <rPh sb="27" eb="28">
      <t>オオ</t>
    </rPh>
    <rPh sb="31" eb="34">
      <t>ムカンケイ</t>
    </rPh>
    <phoneticPr fontId="2"/>
  </si>
  <si>
    <r>
      <t>2つの入力x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x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を持つニューロン</t>
    </r>
    <rPh sb="3" eb="5">
      <t>ニュウリョク</t>
    </rPh>
    <rPh sb="12" eb="13">
      <t>モ</t>
    </rPh>
    <phoneticPr fontId="2"/>
  </si>
  <si>
    <r>
      <t>入力x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x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に対する重みをw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w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として、そのニューロンの閾値をθとする</t>
    </r>
    <rPh sb="0" eb="2">
      <t>ニュウリョク</t>
    </rPh>
    <rPh sb="9" eb="10">
      <t>タイ</t>
    </rPh>
    <rPh sb="12" eb="13">
      <t>オモ</t>
    </rPh>
    <rPh sb="33" eb="35">
      <t>シキイチ</t>
    </rPh>
    <phoneticPr fontId="2"/>
  </si>
  <si>
    <r>
      <t>発火あり（y=1）：w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x1+w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 xml:space="preserve"> ≧ θ</t>
    </r>
    <rPh sb="0" eb="2">
      <t>ハッカ</t>
    </rPh>
    <phoneticPr fontId="2"/>
  </si>
  <si>
    <r>
      <t>発火なし（y=0）：w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+w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 xml:space="preserve"> ＜ θ</t>
    </r>
    <rPh sb="0" eb="2">
      <t>ハッカ</t>
    </rPh>
    <phoneticPr fontId="2"/>
  </si>
  <si>
    <r>
      <t>入力x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Ph sb="0" eb="2">
      <t>ニュウリョク</t>
    </rPh>
    <phoneticPr fontId="2"/>
  </si>
  <si>
    <r>
      <t>入力x</t>
    </r>
    <r>
      <rPr>
        <vertAlign val="subscript"/>
        <sz val="11"/>
        <color theme="1"/>
        <rFont val="ＭＳ Ｐゴシック"/>
        <family val="2"/>
        <scheme val="minor"/>
      </rPr>
      <t>2</t>
    </r>
    <rPh sb="0" eb="2">
      <t>ニュウリョク</t>
    </rPh>
    <phoneticPr fontId="2"/>
  </si>
  <si>
    <r>
      <t>重みw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Ph sb="0" eb="1">
      <t>オモ</t>
    </rPh>
    <phoneticPr fontId="2"/>
  </si>
  <si>
    <r>
      <t>重みw</t>
    </r>
    <r>
      <rPr>
        <vertAlign val="subscript"/>
        <sz val="11"/>
        <color theme="1"/>
        <rFont val="ＭＳ Ｐゴシック"/>
        <family val="2"/>
        <scheme val="minor"/>
      </rPr>
      <t>2</t>
    </r>
    <rPh sb="0" eb="1">
      <t>オモ</t>
    </rPh>
    <phoneticPr fontId="2"/>
  </si>
  <si>
    <t>閾値</t>
    <rPh sb="0" eb="2">
      <t>シキイチ</t>
    </rPh>
    <phoneticPr fontId="2"/>
  </si>
  <si>
    <t>入力信号の和</t>
    <rPh sb="0" eb="4">
      <t>ニュウリョクシンゴウ</t>
    </rPh>
    <rPh sb="5" eb="6">
      <t>ワ</t>
    </rPh>
    <phoneticPr fontId="2"/>
  </si>
  <si>
    <t>出力</t>
    <rPh sb="0" eb="2">
      <t>シュツリョク</t>
    </rPh>
    <phoneticPr fontId="2"/>
  </si>
  <si>
    <t>ステップ関数：ニューロンの発火条件を関数で表したもの</t>
    <rPh sb="4" eb="6">
      <t>カンスウ</t>
    </rPh>
    <rPh sb="13" eb="17">
      <t>ハッカジョウケン</t>
    </rPh>
    <rPh sb="18" eb="20">
      <t>カンスウ</t>
    </rPh>
    <rPh sb="21" eb="22">
      <t>アラワ</t>
    </rPh>
    <phoneticPr fontId="2"/>
  </si>
  <si>
    <t>u(x) =</t>
    <phoneticPr fontId="2"/>
  </si>
  <si>
    <t>0　（x＜0）</t>
    <phoneticPr fontId="2"/>
  </si>
  <si>
    <t>1　（x≧0）</t>
    <phoneticPr fontId="2"/>
  </si>
  <si>
    <r>
      <t>発火の式： y=u(w1x1+w2x2+…+w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3"/>
        <charset val="128"/>
        <scheme val="minor"/>
      </rPr>
      <t>-θ</t>
    </r>
    <r>
      <rPr>
        <sz val="11"/>
        <color theme="1"/>
        <rFont val="ＭＳ Ｐゴシック"/>
        <family val="2"/>
        <scheme val="minor"/>
      </rPr>
      <t>)</t>
    </r>
    <rPh sb="0" eb="2">
      <t>ハッカ</t>
    </rPh>
    <rPh sb="3" eb="4">
      <t>シキ</t>
    </rPh>
    <phoneticPr fontId="2"/>
  </si>
  <si>
    <t>ステップ関数を用いた人工ニューロンは動物の神経細胞</t>
    <rPh sb="4" eb="6">
      <t>カンスウ</t>
    </rPh>
    <rPh sb="7" eb="8">
      <t>モチ</t>
    </rPh>
    <rPh sb="10" eb="12">
      <t>ジンコウ</t>
    </rPh>
    <rPh sb="18" eb="20">
      <t>ドウブツ</t>
    </rPh>
    <rPh sb="21" eb="25">
      <t>シンケイサイボウ</t>
    </rPh>
    <phoneticPr fontId="2"/>
  </si>
  <si>
    <t>人工ニューロンとシグモイドニューロン</t>
    <rPh sb="0" eb="2">
      <t>ジンコウ</t>
    </rPh>
    <phoneticPr fontId="2"/>
  </si>
  <si>
    <t>しかし滑らかでないため、微分法のアイディアが使えない</t>
    <rPh sb="3" eb="4">
      <t>ナメ</t>
    </rPh>
    <rPh sb="12" eb="15">
      <t>ビブンホウ</t>
    </rPh>
    <rPh sb="22" eb="23">
      <t>ツカ</t>
    </rPh>
    <phoneticPr fontId="2"/>
  </si>
  <si>
    <t>ステップ関数をシグモイド関数に置き換えることで滑らかにする</t>
    <rPh sb="4" eb="6">
      <t>カンスウ</t>
    </rPh>
    <rPh sb="12" eb="14">
      <t>カンスウ</t>
    </rPh>
    <rPh sb="15" eb="16">
      <t>オ</t>
    </rPh>
    <rPh sb="17" eb="18">
      <t>カ</t>
    </rPh>
    <rPh sb="23" eb="24">
      <t>ナメ</t>
    </rPh>
    <phoneticPr fontId="2"/>
  </si>
  <si>
    <r>
      <t>シグモイドニューロン： y=σ(w1x1+w2x2+…+w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2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k</t>
    </r>
    <r>
      <rPr>
        <sz val="11"/>
        <color theme="1"/>
        <rFont val="ＭＳ Ｐゴシック"/>
        <family val="3"/>
        <charset val="128"/>
        <scheme val="minor"/>
      </rPr>
      <t>-θ</t>
    </r>
    <r>
      <rPr>
        <sz val="11"/>
        <color theme="1"/>
        <rFont val="ＭＳ Ｐゴシック"/>
        <family val="2"/>
        <scheme val="minor"/>
      </rPr>
      <t>)</t>
    </r>
    <phoneticPr fontId="2"/>
  </si>
  <si>
    <t>シグモイドニューロン</t>
    <phoneticPr fontId="2"/>
  </si>
  <si>
    <t>パラメータ</t>
    <phoneticPr fontId="2"/>
  </si>
  <si>
    <t>入力</t>
    <rPh sb="0" eb="2">
      <t>ニュウリョク</t>
    </rPh>
    <phoneticPr fontId="2"/>
  </si>
  <si>
    <r>
      <t>w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phoneticPr fontId="2"/>
  </si>
  <si>
    <r>
      <t>w</t>
    </r>
    <r>
      <rPr>
        <vertAlign val="subscript"/>
        <sz val="11"/>
        <color theme="1"/>
        <rFont val="ＭＳ Ｐゴシック"/>
        <family val="2"/>
        <scheme val="minor"/>
      </rPr>
      <t>2</t>
    </r>
    <phoneticPr fontId="2"/>
  </si>
  <si>
    <t>θ</t>
    <phoneticPr fontId="2"/>
  </si>
  <si>
    <r>
      <rPr>
        <sz val="11"/>
        <color theme="1"/>
        <rFont val="ＭＳ Ｐゴシック"/>
        <family val="3"/>
        <charset val="128"/>
        <scheme val="minor"/>
      </rP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phoneticPr fontId="2"/>
  </si>
  <si>
    <r>
      <t>x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phoneticPr fontId="2"/>
  </si>
  <si>
    <t>↑</t>
    <phoneticPr fontId="2"/>
  </si>
  <si>
    <t>シグモイドニューロンは、出力が0か1しかない動物のニューロンとはかけ離れている</t>
    <rPh sb="12" eb="14">
      <t>シュツリョク</t>
    </rPh>
    <rPh sb="22" eb="24">
      <t>ドウブツ</t>
    </rPh>
    <rPh sb="34" eb="35">
      <t>ハナ</t>
    </rPh>
    <phoneticPr fontId="2"/>
  </si>
  <si>
    <t>シグモイドニューロンの出力をあえて解釈するなら「活性度」「興奮度」となる</t>
    <rPh sb="11" eb="13">
      <t>シュツリョク</t>
    </rPh>
    <rPh sb="17" eb="19">
      <t>カイシャク</t>
    </rPh>
    <rPh sb="24" eb="26">
      <t>カッセイ</t>
    </rPh>
    <rPh sb="26" eb="27">
      <t>タビ</t>
    </rPh>
    <rPh sb="29" eb="32">
      <t>コウフンド</t>
    </rPh>
    <phoneticPr fontId="2"/>
  </si>
  <si>
    <t>訓練データ</t>
    <rPh sb="0" eb="2">
      <t>クンレン</t>
    </rPh>
    <phoneticPr fontId="11"/>
  </si>
  <si>
    <t>×</t>
    <phoneticPr fontId="2"/>
  </si>
  <si>
    <t>番号</t>
    <rPh sb="0" eb="2">
      <t>バンゴウ</t>
    </rPh>
    <phoneticPr fontId="11"/>
  </si>
  <si>
    <t>文字画像</t>
    <rPh sb="0" eb="2">
      <t>モジ</t>
    </rPh>
    <rPh sb="2" eb="4">
      <t>ガゾウ</t>
    </rPh>
    <phoneticPr fontId="11"/>
  </si>
  <si>
    <t>正解</t>
    <rPh sb="0" eb="2">
      <t>セイカイ</t>
    </rPh>
    <phoneticPr fontId="11"/>
  </si>
  <si>
    <t>手書き文字画像</t>
    <rPh sb="0" eb="2">
      <t>テガ</t>
    </rPh>
    <rPh sb="3" eb="5">
      <t>モジ</t>
    </rPh>
    <rPh sb="5" eb="7">
      <t>ガゾウ</t>
    </rPh>
    <phoneticPr fontId="11"/>
  </si>
  <si>
    <t>番号</t>
    <phoneticPr fontId="11"/>
  </si>
  <si>
    <t>ビット
パターン</t>
    <phoneticPr fontId="11"/>
  </si>
  <si>
    <t>×</t>
  </si>
  <si>
    <t>※本来、正解の○×データはランダムに配置した方が最適化の収束は良くなる</t>
    <rPh sb="1" eb="3">
      <t>ホンライ</t>
    </rPh>
    <rPh sb="4" eb="6">
      <t>セイカイ</t>
    </rPh>
    <rPh sb="18" eb="20">
      <t>ハイチ</t>
    </rPh>
    <rPh sb="22" eb="23">
      <t>ホウ</t>
    </rPh>
    <rPh sb="24" eb="27">
      <t>サイテキカ</t>
    </rPh>
    <rPh sb="28" eb="30">
      <t>シュウソク</t>
    </rPh>
    <rPh sb="31" eb="32">
      <t>ヨ</t>
    </rPh>
    <phoneticPr fontId="2"/>
  </si>
  <si>
    <t>入力層</t>
    <rPh sb="0" eb="3">
      <t>ニュウリョクソウ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</si>
  <si>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Ph sb="0" eb="2">
      <t>セイカイ</t>
    </rPh>
    <phoneticPr fontId="2"/>
  </si>
  <si>
    <t>○</t>
  </si>
  <si>
    <t>○</t>
    <phoneticPr fontId="2"/>
  </si>
  <si>
    <t>○と×の識別</t>
    <rPh sb="4" eb="6">
      <t>シキベツ</t>
    </rPh>
    <phoneticPr fontId="11"/>
  </si>
  <si>
    <t>隠れ層</t>
    <rPh sb="0" eb="1">
      <t>カク</t>
    </rPh>
    <rPh sb="2" eb="3">
      <t>ソウ</t>
    </rPh>
    <phoneticPr fontId="2"/>
  </si>
  <si>
    <t>重みと閾値</t>
    <rPh sb="0" eb="1">
      <t>オモ</t>
    </rPh>
    <rPh sb="3" eb="5">
      <t>シキイチ</t>
    </rPh>
    <phoneticPr fontId="2"/>
  </si>
  <si>
    <t>出力層</t>
    <rPh sb="0" eb="3">
      <t>シュツリョクソウ</t>
    </rPh>
    <phoneticPr fontId="2"/>
  </si>
  <si>
    <t>出力y</t>
    <rPh sb="0" eb="2">
      <t>シュツリョク</t>
    </rPh>
    <phoneticPr fontId="2"/>
  </si>
  <si>
    <t>隠れ層1番目のニューロンが入力層の各ニューロンに与える重み。
画素の位置と対応する入力層のニューロンの位置は一致する。
仮の重みとしてRAND()を入力しておく。</t>
    <rPh sb="0" eb="1">
      <t>カク</t>
    </rPh>
    <rPh sb="2" eb="3">
      <t>ソウ</t>
    </rPh>
    <rPh sb="4" eb="6">
      <t>バンメ</t>
    </rPh>
    <rPh sb="13" eb="16">
      <t>ニュウリョクソウ</t>
    </rPh>
    <rPh sb="17" eb="18">
      <t>カク</t>
    </rPh>
    <rPh sb="24" eb="25">
      <t>アタ</t>
    </rPh>
    <rPh sb="27" eb="28">
      <t>オモ</t>
    </rPh>
    <rPh sb="31" eb="33">
      <t>ガソ</t>
    </rPh>
    <rPh sb="34" eb="36">
      <t>イチ</t>
    </rPh>
    <rPh sb="37" eb="39">
      <t>タイオウ</t>
    </rPh>
    <rPh sb="41" eb="44">
      <t>ニュウリョクソウ</t>
    </rPh>
    <rPh sb="51" eb="53">
      <t>イチ</t>
    </rPh>
    <rPh sb="54" eb="56">
      <t>イッチ</t>
    </rPh>
    <rPh sb="60" eb="61">
      <t>カリ</t>
    </rPh>
    <rPh sb="62" eb="63">
      <t>オモ</t>
    </rPh>
    <rPh sb="74" eb="76">
      <t>ニュウリョク</t>
    </rPh>
    <phoneticPr fontId="2"/>
  </si>
  <si>
    <t>隠れ層2番目のニューロンが入力層の各ニューロンに与える重み。
画素の位置と対応する入力層のニューロンの位置は一致する。
仮の重みとしてRAND()を入力しておく。</t>
    <rPh sb="0" eb="1">
      <t>カク</t>
    </rPh>
    <rPh sb="2" eb="3">
      <t>ソウ</t>
    </rPh>
    <rPh sb="4" eb="6">
      <t>バンメ</t>
    </rPh>
    <rPh sb="13" eb="16">
      <t>ニュウリョクソウ</t>
    </rPh>
    <rPh sb="17" eb="18">
      <t>カク</t>
    </rPh>
    <rPh sb="24" eb="25">
      <t>アタ</t>
    </rPh>
    <rPh sb="27" eb="28">
      <t>オモ</t>
    </rPh>
    <rPh sb="31" eb="33">
      <t>ガソ</t>
    </rPh>
    <rPh sb="34" eb="36">
      <t>イチ</t>
    </rPh>
    <rPh sb="37" eb="39">
      <t>タイオウ</t>
    </rPh>
    <rPh sb="41" eb="44">
      <t>ニュウリョクソウ</t>
    </rPh>
    <rPh sb="51" eb="53">
      <t>イチ</t>
    </rPh>
    <rPh sb="54" eb="56">
      <t>イッチ</t>
    </rPh>
    <rPh sb="60" eb="61">
      <t>カリ</t>
    </rPh>
    <rPh sb="62" eb="63">
      <t>オモ</t>
    </rPh>
    <rPh sb="74" eb="76">
      <t>ニュウリョク</t>
    </rPh>
    <phoneticPr fontId="2"/>
  </si>
  <si>
    <t>隠れ層3番目のニューロンが入力層の各ニューロンに与える重み。
画素の位置と対応する入力層のニューロンの位置は一致する。
仮の重みとしてRAND()を入力しておく。</t>
    <rPh sb="0" eb="1">
      <t>カク</t>
    </rPh>
    <rPh sb="2" eb="3">
      <t>ソウ</t>
    </rPh>
    <rPh sb="4" eb="6">
      <t>バンメ</t>
    </rPh>
    <rPh sb="13" eb="16">
      <t>ニュウリョクソウ</t>
    </rPh>
    <rPh sb="17" eb="18">
      <t>カク</t>
    </rPh>
    <rPh sb="24" eb="25">
      <t>アタ</t>
    </rPh>
    <rPh sb="27" eb="28">
      <t>オモ</t>
    </rPh>
    <rPh sb="31" eb="33">
      <t>ガソ</t>
    </rPh>
    <rPh sb="34" eb="36">
      <t>イチ</t>
    </rPh>
    <rPh sb="37" eb="39">
      <t>タイオウ</t>
    </rPh>
    <rPh sb="41" eb="44">
      <t>ニュウリョクソウ</t>
    </rPh>
    <rPh sb="51" eb="53">
      <t>イチ</t>
    </rPh>
    <rPh sb="54" eb="56">
      <t>イッチ</t>
    </rPh>
    <rPh sb="60" eb="61">
      <t>カリ</t>
    </rPh>
    <rPh sb="62" eb="63">
      <t>オモ</t>
    </rPh>
    <rPh sb="74" eb="76">
      <t>ニュウリョク</t>
    </rPh>
    <phoneticPr fontId="2"/>
  </si>
  <si>
    <t>隠れ層1, 2, 3番目のニューロンのそれぞれの閾値。
仮の重みとしてRAND()を入力しておく。</t>
    <rPh sb="0" eb="1">
      <t>カク</t>
    </rPh>
    <rPh sb="2" eb="3">
      <t>ソウ</t>
    </rPh>
    <rPh sb="10" eb="12">
      <t>バンメ</t>
    </rPh>
    <rPh sb="24" eb="26">
      <t>シキイチ</t>
    </rPh>
    <rPh sb="28" eb="29">
      <t>カリ</t>
    </rPh>
    <rPh sb="30" eb="31">
      <t>オモ</t>
    </rPh>
    <rPh sb="42" eb="44">
      <t>ニュウリョク</t>
    </rPh>
    <phoneticPr fontId="2"/>
  </si>
  <si>
    <t>出力層1番目のニューロンが隠れ層の各ニューロンに与える重み。
仮の重みとしてRAND()を入力しておく。</t>
    <rPh sb="0" eb="3">
      <t>シュツリョクソウ</t>
    </rPh>
    <rPh sb="4" eb="6">
      <t>バンメ</t>
    </rPh>
    <rPh sb="13" eb="14">
      <t>カク</t>
    </rPh>
    <rPh sb="15" eb="16">
      <t>ソウ</t>
    </rPh>
    <rPh sb="17" eb="18">
      <t>カク</t>
    </rPh>
    <rPh sb="24" eb="25">
      <t>アタ</t>
    </rPh>
    <rPh sb="27" eb="28">
      <t>オモ</t>
    </rPh>
    <phoneticPr fontId="2"/>
  </si>
  <si>
    <t>出力層2番目のニューロンが隠れ層の各ニューロンに与える重み。
仮の重みとしてRAND()を入力しておく。</t>
    <rPh sb="0" eb="3">
      <t>シュツリョクソウ</t>
    </rPh>
    <rPh sb="4" eb="6">
      <t>バンメ</t>
    </rPh>
    <rPh sb="13" eb="14">
      <t>カク</t>
    </rPh>
    <rPh sb="15" eb="16">
      <t>ソウ</t>
    </rPh>
    <rPh sb="17" eb="18">
      <t>カク</t>
    </rPh>
    <rPh sb="24" eb="25">
      <t>アタ</t>
    </rPh>
    <rPh sb="27" eb="28">
      <t>オモ</t>
    </rPh>
    <phoneticPr fontId="2"/>
  </si>
  <si>
    <t>出力層1, 2番目のニューロンのそれぞれの閾値。
仮の重みとしてRAND()を入力しておく。</t>
    <rPh sb="0" eb="3">
      <t>シュツリョクソウ</t>
    </rPh>
    <rPh sb="7" eb="9">
      <t>バンメ</t>
    </rPh>
    <rPh sb="21" eb="23">
      <t>シキイチ</t>
    </rPh>
    <rPh sb="25" eb="26">
      <t>カリ</t>
    </rPh>
    <rPh sb="27" eb="28">
      <t>オモ</t>
    </rPh>
    <rPh sb="39" eb="41">
      <t>ニュウリョク</t>
    </rPh>
    <phoneticPr fontId="2"/>
  </si>
  <si>
    <t>出力z</t>
    <rPh sb="0" eb="2">
      <t>シュツリョク</t>
    </rPh>
    <phoneticPr fontId="2"/>
  </si>
  <si>
    <t>隠れ層のシグモイドニューロン</t>
    <rPh sb="0" eb="1">
      <t>カク</t>
    </rPh>
    <rPh sb="2" eb="3">
      <t>ソウ</t>
    </rPh>
    <phoneticPr fontId="2"/>
  </si>
  <si>
    <t>出力層のシグモイドニューロン</t>
    <rPh sb="0" eb="3">
      <t>シュツリョクソウ</t>
    </rPh>
    <phoneticPr fontId="2"/>
  </si>
  <si>
    <r>
      <t>シグモイド関数を利用しているため、z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z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は0か1には</t>
    </r>
    <r>
      <rPr>
        <b/>
        <sz val="11"/>
        <color theme="1"/>
        <rFont val="ＭＳ Ｐゴシック"/>
        <family val="3"/>
        <charset val="128"/>
        <scheme val="minor"/>
      </rPr>
      <t>ならない</t>
    </r>
    <r>
      <rPr>
        <sz val="11"/>
        <color theme="1"/>
        <rFont val="ＭＳ Ｐゴシック"/>
        <family val="2"/>
        <scheme val="minor"/>
      </rPr>
      <t>。</t>
    </r>
    <rPh sb="5" eb="7">
      <t>カンスウ</t>
    </rPh>
    <rPh sb="8" eb="10">
      <t>リヨウ</t>
    </rPh>
    <phoneticPr fontId="2"/>
  </si>
  <si>
    <r>
      <t>仮にz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z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を確信度であると定義すると、</t>
    </r>
    <r>
      <rPr>
        <sz val="11"/>
        <color theme="1"/>
        <rFont val="ＭＳ Ｐゴシック"/>
        <family val="3"/>
        <charset val="128"/>
        <scheme val="minor"/>
      </rPr>
      <t>z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が1に近い程"○"、z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が1に近い程"×"が正解であると出力していることになる</t>
    </r>
    <r>
      <rPr>
        <sz val="11"/>
        <color theme="1"/>
        <rFont val="ＭＳ Ｐゴシック"/>
        <family val="2"/>
        <scheme val="minor"/>
      </rPr>
      <t>。</t>
    </r>
    <rPh sb="0" eb="1">
      <t>カリ</t>
    </rPh>
    <rPh sb="9" eb="12">
      <t>カクシンド</t>
    </rPh>
    <rPh sb="16" eb="18">
      <t>テイギ</t>
    </rPh>
    <rPh sb="27" eb="28">
      <t>チカ</t>
    </rPh>
    <rPh sb="29" eb="30">
      <t>ホド</t>
    </rPh>
    <rPh sb="46" eb="48">
      <t>セイカイ</t>
    </rPh>
    <rPh sb="52" eb="54">
      <t>シュツリョク</t>
    </rPh>
    <phoneticPr fontId="2"/>
  </si>
  <si>
    <r>
      <t>そのため、出力z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z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と正解変数t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との誤差を最小にするように最適化を行えば良い。</t>
    </r>
    <rPh sb="5" eb="7">
      <t>シュツリョク</t>
    </rPh>
    <rPh sb="14" eb="18">
      <t>セイカイヘンスウ</t>
    </rPh>
    <rPh sb="26" eb="28">
      <t>ゴサ</t>
    </rPh>
    <rPh sb="29" eb="31">
      <t>サイショウ</t>
    </rPh>
    <rPh sb="37" eb="40">
      <t>サイテキカ</t>
    </rPh>
    <rPh sb="41" eb="42">
      <t>オコナ</t>
    </rPh>
    <rPh sb="44" eb="45">
      <t>ヨ</t>
    </rPh>
    <phoneticPr fontId="2"/>
  </si>
  <si>
    <r>
      <t>平方誤差 Q=(t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-x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)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scheme val="minor"/>
      </rPr>
      <t>+(t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-x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)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 xml:space="preserve"> が小さい時、ニューラルネットワークは良い値を算出したことになる。</t>
    </r>
    <rPh sb="0" eb="4">
      <t>ヘイホウゴサ</t>
    </rPh>
    <rPh sb="26" eb="27">
      <t>チイ</t>
    </rPh>
    <rPh sb="29" eb="30">
      <t>トキ</t>
    </rPh>
    <rPh sb="43" eb="44">
      <t>ヨ</t>
    </rPh>
    <rPh sb="45" eb="46">
      <t>アタイ</t>
    </rPh>
    <rPh sb="47" eb="49">
      <t>サンシュツ</t>
    </rPh>
    <phoneticPr fontId="2"/>
  </si>
  <si>
    <t>→</t>
    <phoneticPr fontId="2"/>
  </si>
  <si>
    <t>誤差Q</t>
    <rPh sb="0" eb="2">
      <t>ゴサ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</si>
  <si>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</si>
  <si>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</si>
  <si>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</si>
  <si>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</si>
  <si>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</si>
  <si>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</si>
  <si>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</si>
  <si>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</si>
  <si>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</si>
  <si>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12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</si>
  <si>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</si>
  <si>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</si>
  <si>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</si>
  <si>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</si>
  <si>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</si>
  <si>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</si>
  <si>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19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</si>
  <si>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</si>
  <si>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</si>
  <si>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22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</si>
  <si>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</si>
  <si>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</si>
  <si>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</si>
  <si>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</si>
  <si>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</si>
  <si>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</si>
  <si>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29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</si>
  <si>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</si>
  <si>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</si>
  <si>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32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</si>
  <si>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</si>
  <si>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</si>
  <si>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</si>
  <si>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</si>
  <si>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</si>
  <si>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</si>
  <si>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39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</si>
  <si>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</si>
  <si>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</si>
  <si>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42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</si>
  <si>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</si>
  <si>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</si>
  <si>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</si>
  <si>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</si>
  <si>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</si>
  <si>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</si>
  <si>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49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</si>
  <si>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</si>
  <si>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</si>
  <si>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52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</si>
  <si>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53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</si>
  <si>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54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</si>
  <si>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55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</si>
  <si>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56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</si>
  <si>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57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</si>
  <si>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58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</si>
  <si>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59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</si>
  <si>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60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</si>
  <si>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正解t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, t</t>
    </r>
    <r>
      <rPr>
        <vertAlign val="subscript"/>
        <sz val="11"/>
        <color theme="1"/>
        <rFont val="ＭＳ Ｐゴシック"/>
        <family val="3"/>
        <charset val="128"/>
        <scheme val="minor"/>
      </rPr>
      <t>61</t>
    </r>
    <r>
      <rPr>
        <sz val="10"/>
        <color theme="1"/>
        <rFont val="ＭＳ 明朝"/>
        <family val="2"/>
        <charset val="128"/>
      </rPr>
      <t/>
    </r>
    <rPh sb="0" eb="2">
      <t>セイカイ</t>
    </rPh>
    <phoneticPr fontId="2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</si>
  <si>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2"/>
  </si>
  <si>
    <t>各学習データの平方誤差の総和を目的関数として</t>
    <rPh sb="0" eb="1">
      <t>カク</t>
    </rPh>
    <rPh sb="1" eb="3">
      <t>ガクシュウ</t>
    </rPh>
    <rPh sb="7" eb="11">
      <t>ヘイホウゴサ</t>
    </rPh>
    <rPh sb="12" eb="14">
      <t>ソウワ</t>
    </rPh>
    <rPh sb="15" eb="19">
      <t>モクテキカンスウ</t>
    </rPh>
    <phoneticPr fontId="2"/>
  </si>
  <si>
    <t>隠れ層と出力層の重みと閾値を最適化する</t>
    <rPh sb="0" eb="1">
      <t>カク</t>
    </rPh>
    <rPh sb="2" eb="3">
      <t>ソウ</t>
    </rPh>
    <rPh sb="4" eb="7">
      <t>シュツリョクソウ</t>
    </rPh>
    <rPh sb="8" eb="9">
      <t>オモ</t>
    </rPh>
    <rPh sb="11" eb="13">
      <t>シキイチ</t>
    </rPh>
    <rPh sb="14" eb="17">
      <t>サイテキカ</t>
    </rPh>
    <phoneticPr fontId="2"/>
  </si>
  <si>
    <t>ニューラルネットワークのパラメータはソルバーを実行する度に変わるが、</t>
    <rPh sb="23" eb="25">
      <t>ジッコウ</t>
    </rPh>
    <rPh sb="27" eb="28">
      <t>タビ</t>
    </rPh>
    <rPh sb="29" eb="30">
      <t>カ</t>
    </rPh>
    <phoneticPr fontId="2"/>
  </si>
  <si>
    <t>これは複雑なシステムである以上仕方のないことである。</t>
    <rPh sb="3" eb="5">
      <t>フクザツ</t>
    </rPh>
    <rPh sb="13" eb="17">
      <t>イジョウシカタ</t>
    </rPh>
    <phoneticPr fontId="2"/>
  </si>
  <si>
    <t>むしろ、動物の思考体系を忠実に再現しているとも言える。</t>
    <rPh sb="4" eb="6">
      <t>ドウブツ</t>
    </rPh>
    <rPh sb="7" eb="11">
      <t>シコウタイケイ</t>
    </rPh>
    <rPh sb="12" eb="14">
      <t>チュウジツ</t>
    </rPh>
    <rPh sb="15" eb="17">
      <t>サイゲン</t>
    </rPh>
    <rPh sb="23" eb="24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</si>
</sst>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.0000_ "/>
    <numFmt numFmtId="183" formatCode="0.000_ "/>
  </numFmts>
  <fonts count="14" x14ac:knownFonts="1">
    <font>
      <sz val="11"/>
      <color theme="1"/>
      <name val="ＭＳ Ｐゴシック"/>
      <family val="2"/>
      <scheme val="minor"/>
    </font>
    <font>
      <sz val="10"/>
      <color theme="1"/>
      <name val="ＭＳ 明朝"/>
      <family val="2"/>
      <charset val="128"/>
    </font>
    <font>
      <sz val="6"/>
      <name val="ＭＳ Ｐゴシック"/>
      <family val="3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scheme val="minor"/>
    </font>
    <font>
      <vertAlign val="subscript"/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>
      <alignment vertical="center"/>
    </xf>
    <xf numFmtId="0" fontId="9" fillId="0" borderId="0" xfId="1">
      <alignment vertical="center"/>
    </xf>
    <xf numFmtId="0" fontId="9" fillId="0" borderId="10" xfId="1" applyBorder="1">
      <alignment vertical="center"/>
    </xf>
    <xf numFmtId="0" fontId="9" fillId="0" borderId="11" xfId="1" applyBorder="1">
      <alignment vertical="center"/>
    </xf>
    <xf numFmtId="0" fontId="9" fillId="0" borderId="12" xfId="1" applyBorder="1">
      <alignment vertical="center"/>
    </xf>
    <xf numFmtId="0" fontId="9" fillId="0" borderId="15" xfId="1" applyBorder="1">
      <alignment vertical="center"/>
    </xf>
    <xf numFmtId="0" fontId="9" fillId="0" borderId="0" xfId="1" applyBorder="1">
      <alignment vertical="center"/>
    </xf>
    <xf numFmtId="0" fontId="9" fillId="0" borderId="14" xfId="1" applyBorder="1">
      <alignment vertical="center"/>
    </xf>
    <xf numFmtId="0" fontId="9" fillId="0" borderId="0" xfId="1" applyFill="1" applyBorder="1">
      <alignment vertical="center"/>
    </xf>
    <xf numFmtId="0" fontId="9" fillId="0" borderId="18" xfId="1" applyBorder="1">
      <alignment vertical="center"/>
    </xf>
    <xf numFmtId="0" fontId="9" fillId="0" borderId="19" xfId="1" applyBorder="1">
      <alignment vertical="center"/>
    </xf>
    <xf numFmtId="0" fontId="9" fillId="0" borderId="20" xfId="1" applyBorder="1">
      <alignment vertical="center"/>
    </xf>
    <xf numFmtId="0" fontId="9" fillId="0" borderId="0" xfId="1" applyAlignment="1">
      <alignment vertical="center"/>
    </xf>
    <xf numFmtId="0" fontId="9" fillId="0" borderId="3" xfId="1" applyBorder="1" applyAlignment="1">
      <alignment vertical="center"/>
    </xf>
    <xf numFmtId="0" fontId="9" fillId="0" borderId="4" xfId="1" applyBorder="1" applyAlignment="1">
      <alignment vertical="center"/>
    </xf>
    <xf numFmtId="0" fontId="9" fillId="0" borderId="21" xfId="1" applyBorder="1" applyAlignment="1">
      <alignment vertical="center"/>
    </xf>
    <xf numFmtId="0" fontId="9" fillId="0" borderId="22" xfId="1" applyBorder="1" applyAlignment="1">
      <alignment vertical="center"/>
    </xf>
    <xf numFmtId="0" fontId="9" fillId="0" borderId="23" xfId="1" applyBorder="1" applyAlignment="1">
      <alignment vertical="center"/>
    </xf>
    <xf numFmtId="0" fontId="9" fillId="0" borderId="4" xfId="1" applyBorder="1" applyAlignment="1">
      <alignment horizontal="center" vertical="center"/>
    </xf>
    <xf numFmtId="0" fontId="9" fillId="0" borderId="6" xfId="1" applyBorder="1" applyAlignment="1">
      <alignment horizontal="center" vertical="center"/>
    </xf>
    <xf numFmtId="0" fontId="9" fillId="0" borderId="6" xfId="1" applyBorder="1" applyAlignment="1">
      <alignment vertical="center" shrinkToFit="1"/>
    </xf>
    <xf numFmtId="0" fontId="9" fillId="0" borderId="7" xfId="1" applyBorder="1" applyAlignment="1">
      <alignment vertical="center" shrinkToFit="1"/>
    </xf>
    <xf numFmtId="0" fontId="9" fillId="0" borderId="24" xfId="1" applyBorder="1" applyAlignment="1">
      <alignment vertical="center" shrinkToFit="1"/>
    </xf>
    <xf numFmtId="0" fontId="9" fillId="0" borderId="25" xfId="1" applyBorder="1" applyAlignment="1">
      <alignment vertical="center" shrinkToFit="1"/>
    </xf>
    <xf numFmtId="0" fontId="9" fillId="0" borderId="26" xfId="1" applyBorder="1" applyAlignment="1">
      <alignment vertical="center" shrinkToFit="1"/>
    </xf>
    <xf numFmtId="0" fontId="9" fillId="0" borderId="6" xfId="1" applyBorder="1">
      <alignment vertical="center"/>
    </xf>
    <xf numFmtId="0" fontId="9" fillId="0" borderId="13" xfId="1" applyBorder="1">
      <alignment vertical="center"/>
    </xf>
    <xf numFmtId="0" fontId="9" fillId="0" borderId="16" xfId="1" applyBorder="1">
      <alignment vertical="center"/>
    </xf>
    <xf numFmtId="0" fontId="9" fillId="0" borderId="16" xfId="1" applyBorder="1" applyAlignment="1">
      <alignment vertical="center"/>
    </xf>
    <xf numFmtId="0" fontId="9" fillId="0" borderId="2" xfId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77" fontId="0" fillId="3" borderId="8" xfId="0" applyNumberForma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30" xfId="0" applyNumberForma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177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12" fillId="0" borderId="27" xfId="1" applyFont="1" applyBorder="1" applyAlignment="1">
      <alignment horizontal="center" vertical="center" textRotation="255" wrapText="1"/>
    </xf>
    <xf numFmtId="0" fontId="13" fillId="0" borderId="28" xfId="1" applyFont="1" applyBorder="1" applyAlignment="1">
      <alignment horizontal="center" vertical="center" textRotation="255" wrapText="1"/>
    </xf>
    <xf numFmtId="0" fontId="13" fillId="0" borderId="29" xfId="1" applyFont="1" applyBorder="1" applyAlignment="1">
      <alignment horizontal="center" vertical="center" textRotation="255" wrapText="1"/>
    </xf>
    <xf numFmtId="0" fontId="9" fillId="0" borderId="6" xfId="1" applyBorder="1" applyAlignment="1">
      <alignment horizontal="center" vertical="center"/>
    </xf>
    <xf numFmtId="0" fontId="9" fillId="0" borderId="7" xfId="1" applyBorder="1" applyAlignment="1">
      <alignment horizontal="center" vertical="center"/>
    </xf>
    <xf numFmtId="0" fontId="9" fillId="0" borderId="8" xfId="1" applyBorder="1" applyAlignment="1">
      <alignment horizontal="center" vertical="center"/>
    </xf>
    <xf numFmtId="0" fontId="12" fillId="0" borderId="6" xfId="1" applyFont="1" applyBorder="1" applyAlignment="1">
      <alignment horizontal="center" vertical="center" textRotation="255" wrapText="1"/>
    </xf>
    <xf numFmtId="0" fontId="9" fillId="0" borderId="9" xfId="1" applyBorder="1" applyAlignment="1">
      <alignment vertical="center" wrapText="1"/>
    </xf>
    <xf numFmtId="0" fontId="13" fillId="0" borderId="13" xfId="1" applyFont="1" applyBorder="1" applyAlignment="1">
      <alignment horizontal="center" vertical="center" textRotation="255" wrapText="1"/>
    </xf>
    <xf numFmtId="0" fontId="9" fillId="0" borderId="14" xfId="1" applyBorder="1" applyAlignment="1">
      <alignment vertical="center" wrapText="1"/>
    </xf>
    <xf numFmtId="0" fontId="13" fillId="0" borderId="16" xfId="1" applyFont="1" applyBorder="1" applyAlignment="1">
      <alignment horizontal="center" vertical="center" textRotation="255" wrapText="1"/>
    </xf>
    <xf numFmtId="0" fontId="9" fillId="0" borderId="17" xfId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</cellXfs>
  <cellStyles count="2">
    <cellStyle name="標準" xfId="0" builtinId="0"/>
    <cellStyle name="標準 2" xfId="1"/>
  </cellStyles>
  <dxfs count="130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266704</xdr:colOff>
      <xdr:row>11</xdr:row>
      <xdr:rowOff>19050</xdr:rowOff>
    </xdr:from>
    <xdr:to>
      <xdr:col>8</xdr:col>
      <xdr:colOff>413215</xdr:colOff>
      <xdr:row>32</xdr:row>
      <xdr:rowOff>18600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4" y="1962150"/>
          <a:ext cx="3575511" cy="3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</xdr:colOff>
      <xdr:row>50</xdr:row>
      <xdr:rowOff>28575</xdr:rowOff>
    </xdr:from>
    <xdr:to>
      <xdr:col>11</xdr:col>
      <xdr:colOff>146534</xdr:colOff>
      <xdr:row>70</xdr:row>
      <xdr:rowOff>123375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20" y="9020175"/>
          <a:ext cx="3575514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9524</xdr:colOff>
      <xdr:row>21</xdr:row>
      <xdr:rowOff>19601</xdr:rowOff>
    </xdr:from>
    <xdr:ext cx="2160000" cy="360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4124324" y="3848651"/>
              <a:ext cx="2160000" cy="3600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シグモイド関数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：　</m:t>
                    </m:r>
                    <m:r>
                      <m:rPr>
                        <m:sty m:val="p"/>
                      </m:rPr>
                      <a:rPr kumimoji="1" lang="en-US" altLang="ja-JP" sz="1100" i="1">
                        <a:latin typeface="Cambria Math" panose="02040503050406030204" pitchFamily="18" charset="0"/>
                      </a:rPr>
                      <m:t>σ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4124324" y="3848651"/>
              <a:ext cx="2160000" cy="3600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シグモイド関数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：　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(𝑥)=1/(1+𝑒^(−𝑥) 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86295</xdr:rowOff>
    </xdr:from>
    <xdr:to>
      <xdr:col>3</xdr:col>
      <xdr:colOff>581520</xdr:colOff>
      <xdr:row>14</xdr:row>
      <xdr:rowOff>172242</xdr:rowOff>
    </xdr:to>
    <xdr:grpSp>
      <xdr:nvGrpSpPr>
        <xdr:cNvPr id="4" name="グループ化 3"/>
        <xdr:cNvGrpSpPr/>
      </xdr:nvGrpSpPr>
      <xdr:grpSpPr>
        <a:xfrm>
          <a:off x="762000" y="2010345"/>
          <a:ext cx="1791195" cy="781272"/>
          <a:chOff x="1257300" y="2458003"/>
          <a:chExt cx="1791195" cy="48145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" name="テキスト ボックス 1"/>
              <xdr:cNvSpPr txBox="1"/>
            </xdr:nvSpPr>
            <xdr:spPr>
              <a:xfrm>
                <a:off x="1257300" y="2458003"/>
                <a:ext cx="963534" cy="3207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ctr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m:rPr>
                          <m:sty m:val="p"/>
                        </m:rPr>
                        <a:rPr kumimoji="1" lang="en-US" altLang="ja-JP" sz="1100" i="1">
                          <a:latin typeface="Cambria Math" panose="02040503050406030204" pitchFamily="18" charset="0"/>
                        </a:rPr>
                        <m:t>σ</m:t>
                      </m:r>
                      <m:d>
                        <m:d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d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</m:sup>
                          </m:sSup>
                        </m:den>
                      </m:f>
                    </m:oMath>
                  </m:oMathPara>
                </a14:m>
                <a:endParaRPr kumimoji="1" lang="ja-JP" altLang="en-US" sz="1100"/>
              </a:p>
            </xdr:txBody>
          </xdr:sp>
        </mc:Choice>
        <mc:Fallback>
          <xdr:sp macro="" textlink="">
            <xdr:nvSpPr>
              <xdr:cNvPr id="2" name="テキスト ボックス 1"/>
              <xdr:cNvSpPr txBox="1"/>
            </xdr:nvSpPr>
            <xdr:spPr>
              <a:xfrm>
                <a:off x="1257300" y="2458003"/>
                <a:ext cx="963534" cy="3207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ctr">
                <a:spAutoFit/>
              </a:bodyPr>
              <a:lstStyle/>
              <a:p>
                <a:pPr/>
                <a:r>
                  <a:rPr kumimoji="1" lang="en-US" altLang="ja-JP" sz="1100" i="0">
                    <a:latin typeface="Cambria Math" panose="02040503050406030204" pitchFamily="18" charset="0"/>
                  </a:rPr>
                  <a:t>σ</a:t>
                </a:r>
                <a:r>
                  <a:rPr kumimoji="1" lang="en-US" altLang="ja-JP" sz="1100" b="0" i="0">
                    <a:latin typeface="Cambria Math" panose="02040503050406030204" pitchFamily="18" charset="0"/>
                  </a:rPr>
                  <a:t>(𝑎)=1/(1+𝑒^(−𝑎) )</a:t>
                </a:r>
                <a:endParaRPr kumimoji="1" lang="ja-JP" altLang="en-US" sz="11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テキスト ボックス 2"/>
              <xdr:cNvSpPr txBox="1"/>
            </xdr:nvSpPr>
            <xdr:spPr>
              <a:xfrm>
                <a:off x="1257300" y="2767235"/>
                <a:ext cx="1791195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𝜃</m:t>
                      </m:r>
                    </m:oMath>
                  </m:oMathPara>
                </a14:m>
                <a:endParaRPr kumimoji="1" lang="en-US" altLang="ja-JP" sz="1100" b="0"/>
              </a:p>
            </xdr:txBody>
          </xdr:sp>
        </mc:Choice>
        <mc:Fallback>
          <xdr:sp macro="" textlink="">
            <xdr:nvSpPr>
              <xdr:cNvPr id="3" name="テキスト ボックス 2"/>
              <xdr:cNvSpPr txBox="1"/>
            </xdr:nvSpPr>
            <xdr:spPr>
              <a:xfrm>
                <a:off x="1257300" y="2767235"/>
                <a:ext cx="1791195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1100" b="0" i="0">
                    <a:latin typeface="Cambria Math" panose="02040503050406030204" pitchFamily="18" charset="0"/>
                  </a:rPr>
                  <a:t>𝑎=𝑤_1 𝑥_1+𝑤_2 𝑥_2+𝑤_3 𝑥_3−𝜃</a:t>
                </a:r>
                <a:endParaRPr kumimoji="1" lang="en-US" altLang="ja-JP" sz="1100" b="0"/>
              </a:p>
            </xdr:txBody>
          </xdr:sp>
        </mc:Fallback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9553</xdr:colOff>
      <xdr:row>15</xdr:row>
      <xdr:rowOff>9525</xdr:rowOff>
    </xdr:from>
    <xdr:to>
      <xdr:col>16</xdr:col>
      <xdr:colOff>441818</xdr:colOff>
      <xdr:row>35</xdr:row>
      <xdr:rowOff>142425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603" y="2619375"/>
          <a:ext cx="3575515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F82" sqref="F82"/>
    </sheetView>
  </sheetViews>
  <sheetFormatPr defaultRowHeight="13.5" x14ac:dyDescent="0.15"/>
  <cols>
    <col min="1" max="16384" width="9" style="1"/>
  </cols>
  <sheetData>
    <row r="1" spans="1:5" x14ac:dyDescent="0.15">
      <c r="A1" s="3" t="s">
        <v>0</v>
      </c>
      <c r="B1" s="3">
        <v>0.9</v>
      </c>
      <c r="D1" s="3" t="s">
        <v>3</v>
      </c>
      <c r="E1" s="3">
        <v>0.8</v>
      </c>
    </row>
    <row r="2" spans="1:5" x14ac:dyDescent="0.15">
      <c r="A2" s="3" t="s">
        <v>1</v>
      </c>
      <c r="B2" s="3">
        <v>0.1</v>
      </c>
      <c r="D2" s="3" t="s">
        <v>4</v>
      </c>
      <c r="E2" s="3">
        <v>0.3</v>
      </c>
    </row>
    <row r="4" spans="1:5" x14ac:dyDescent="0.15">
      <c r="A4" s="61" t="s">
        <v>2</v>
      </c>
      <c r="B4" s="61"/>
      <c r="C4" s="61"/>
      <c r="D4" s="3">
        <f>SUMPRODUCT(B1:B2,E1:E2)</f>
        <v>0.75000000000000011</v>
      </c>
    </row>
    <row r="5" spans="1:5" ht="15.75" x14ac:dyDescent="0.15">
      <c r="A5" s="61" t="s">
        <v>5</v>
      </c>
      <c r="B5" s="61"/>
      <c r="C5" s="61"/>
      <c r="D5" s="3">
        <f>SUMXMY2(B1:B2,E1:E2)</f>
        <v>4.9999999999999989E-2</v>
      </c>
    </row>
    <row r="8" spans="1:5" x14ac:dyDescent="0.15">
      <c r="A8" s="62" t="s">
        <v>6</v>
      </c>
      <c r="B8" s="62"/>
      <c r="C8" s="1" t="s">
        <v>9</v>
      </c>
      <c r="D8" s="7" t="s">
        <v>10</v>
      </c>
    </row>
    <row r="9" spans="1:5" ht="15.75" x14ac:dyDescent="0.15">
      <c r="A9" s="63" t="s">
        <v>8</v>
      </c>
      <c r="B9" s="63"/>
      <c r="D9" s="7"/>
    </row>
    <row r="10" spans="1:5" x14ac:dyDescent="0.15">
      <c r="A10" s="3" t="s">
        <v>7</v>
      </c>
      <c r="B10" s="3" t="s">
        <v>1</v>
      </c>
    </row>
    <row r="11" spans="1:5" x14ac:dyDescent="0.15">
      <c r="A11" s="3">
        <v>0</v>
      </c>
      <c r="B11" s="3">
        <f>3*A11^2+1</f>
        <v>1</v>
      </c>
      <c r="C11" s="1" t="s">
        <v>9</v>
      </c>
      <c r="D11" s="7" t="s">
        <v>11</v>
      </c>
    </row>
    <row r="35" spans="1:7" s="2" customFormat="1" x14ac:dyDescent="0.15">
      <c r="A35" s="62" t="s">
        <v>16</v>
      </c>
      <c r="B35" s="62"/>
      <c r="C35" s="62"/>
      <c r="D35" s="62"/>
      <c r="E35" s="62"/>
    </row>
    <row r="36" spans="1:7" ht="30" customHeight="1" x14ac:dyDescent="0.15">
      <c r="A36" s="66" t="s">
        <v>17</v>
      </c>
      <c r="B36" s="66"/>
      <c r="C36" s="66"/>
      <c r="D36" s="66"/>
      <c r="E36" s="66"/>
    </row>
    <row r="37" spans="1:7" x14ac:dyDescent="0.15">
      <c r="A37" s="10" t="s">
        <v>12</v>
      </c>
      <c r="B37" s="10" t="s">
        <v>13</v>
      </c>
      <c r="C37" s="10" t="s">
        <v>14</v>
      </c>
      <c r="D37" s="64" t="s">
        <v>15</v>
      </c>
      <c r="E37" s="64"/>
    </row>
    <row r="38" spans="1:7" x14ac:dyDescent="0.15">
      <c r="A38" s="1">
        <v>1</v>
      </c>
      <c r="B38" s="8">
        <v>153.30000000000001</v>
      </c>
      <c r="C38" s="8">
        <v>45.5</v>
      </c>
      <c r="D38" s="63" t="str">
        <f>B38&amp;" p + q"</f>
        <v>153.3 p + q</v>
      </c>
      <c r="E38" s="63"/>
    </row>
    <row r="39" spans="1:7" x14ac:dyDescent="0.15">
      <c r="A39" s="1">
        <v>2</v>
      </c>
      <c r="B39" s="8">
        <v>164.9</v>
      </c>
      <c r="C39" s="8">
        <v>56</v>
      </c>
      <c r="D39" s="63" t="str">
        <f t="shared" ref="D39:D44" si="0">B39&amp;" p + q"</f>
        <v>164.9 p + q</v>
      </c>
      <c r="E39" s="63"/>
    </row>
    <row r="40" spans="1:7" x14ac:dyDescent="0.15">
      <c r="A40" s="2">
        <v>3</v>
      </c>
      <c r="B40" s="8">
        <v>168.1</v>
      </c>
      <c r="C40" s="8">
        <v>55</v>
      </c>
      <c r="D40" s="63" t="str">
        <f t="shared" si="0"/>
        <v>168.1 p + q</v>
      </c>
      <c r="E40" s="63"/>
    </row>
    <row r="41" spans="1:7" x14ac:dyDescent="0.15">
      <c r="A41" s="2">
        <v>4</v>
      </c>
      <c r="B41" s="8">
        <v>151.5</v>
      </c>
      <c r="C41" s="8">
        <v>52.8</v>
      </c>
      <c r="D41" s="63" t="str">
        <f t="shared" si="0"/>
        <v>151.5 p + q</v>
      </c>
      <c r="E41" s="63"/>
    </row>
    <row r="42" spans="1:7" x14ac:dyDescent="0.15">
      <c r="A42" s="2">
        <v>5</v>
      </c>
      <c r="B42" s="8">
        <v>157.80000000000001</v>
      </c>
      <c r="C42" s="8">
        <v>55.6</v>
      </c>
      <c r="D42" s="63" t="str">
        <f t="shared" si="0"/>
        <v>157.8 p + q</v>
      </c>
      <c r="E42" s="63"/>
    </row>
    <row r="43" spans="1:7" x14ac:dyDescent="0.15">
      <c r="A43" s="2">
        <v>6</v>
      </c>
      <c r="B43" s="8">
        <v>156.69999999999999</v>
      </c>
      <c r="C43" s="8">
        <v>50.8</v>
      </c>
      <c r="D43" s="63" t="str">
        <f t="shared" si="0"/>
        <v>156.7 p + q</v>
      </c>
      <c r="E43" s="63"/>
    </row>
    <row r="44" spans="1:7" x14ac:dyDescent="0.15">
      <c r="A44" s="9">
        <v>7</v>
      </c>
      <c r="B44" s="11">
        <v>161.1</v>
      </c>
      <c r="C44" s="11">
        <v>56.4</v>
      </c>
      <c r="D44" s="65" t="str">
        <f t="shared" si="0"/>
        <v>161.1 p + q</v>
      </c>
      <c r="E44" s="65"/>
    </row>
    <row r="46" spans="1:7" ht="16.5" x14ac:dyDescent="0.15">
      <c r="A46" s="61" t="s">
        <v>18</v>
      </c>
      <c r="B46" s="61"/>
      <c r="C46" s="61"/>
      <c r="D46" s="61"/>
      <c r="E46" s="61" t="s">
        <v>19</v>
      </c>
      <c r="F46" s="61"/>
      <c r="G46" s="7" t="s">
        <v>23</v>
      </c>
    </row>
    <row r="47" spans="1:7" ht="16.5" x14ac:dyDescent="0.15">
      <c r="E47" s="64" t="s">
        <v>22</v>
      </c>
      <c r="F47" s="64"/>
      <c r="G47" s="7" t="s">
        <v>24</v>
      </c>
    </row>
    <row r="48" spans="1:7" ht="16.5" x14ac:dyDescent="0.15">
      <c r="C48" s="61" t="s">
        <v>21</v>
      </c>
      <c r="D48" s="61"/>
      <c r="E48" s="68" t="s">
        <v>20</v>
      </c>
      <c r="F48" s="61"/>
    </row>
    <row r="49" spans="1:7" ht="16.5" x14ac:dyDescent="0.15">
      <c r="C49" s="61" t="s">
        <v>25</v>
      </c>
      <c r="D49" s="61"/>
      <c r="E49" s="68" t="s">
        <v>26</v>
      </c>
      <c r="F49" s="61"/>
      <c r="G49" s="7" t="s">
        <v>27</v>
      </c>
    </row>
    <row r="50" spans="1:7" x14ac:dyDescent="0.15">
      <c r="G50" s="7" t="s">
        <v>28</v>
      </c>
    </row>
    <row r="51" spans="1:7" x14ac:dyDescent="0.15">
      <c r="A51" s="67" t="s">
        <v>33</v>
      </c>
      <c r="B51" s="67"/>
    </row>
    <row r="52" spans="1:7" x14ac:dyDescent="0.15">
      <c r="A52" s="4" t="s">
        <v>29</v>
      </c>
      <c r="B52" s="14">
        <v>0.40946508223510891</v>
      </c>
    </row>
    <row r="53" spans="1:7" x14ac:dyDescent="0.15">
      <c r="A53" s="4" t="s">
        <v>30</v>
      </c>
      <c r="B53" s="14">
        <v>-11.971120236521084</v>
      </c>
    </row>
    <row r="55" spans="1:7" x14ac:dyDescent="0.15">
      <c r="A55" s="10" t="s">
        <v>12</v>
      </c>
      <c r="B55" s="10" t="s">
        <v>13</v>
      </c>
      <c r="C55" s="10" t="s">
        <v>14</v>
      </c>
      <c r="D55" s="10" t="s">
        <v>31</v>
      </c>
      <c r="E55" s="10" t="s">
        <v>21</v>
      </c>
    </row>
    <row r="56" spans="1:7" x14ac:dyDescent="0.15">
      <c r="A56" s="2">
        <v>1</v>
      </c>
      <c r="B56" s="8">
        <v>153.30000000000001</v>
      </c>
      <c r="C56" s="8">
        <v>45.5</v>
      </c>
      <c r="D56" s="2">
        <f>B56*$B$52+$B$53</f>
        <v>50.799876870121111</v>
      </c>
      <c r="E56" s="8">
        <f>(C56-D56)^2</f>
        <v>28.088694838444738</v>
      </c>
    </row>
    <row r="57" spans="1:7" x14ac:dyDescent="0.15">
      <c r="A57" s="2">
        <v>2</v>
      </c>
      <c r="B57" s="8">
        <v>164.9</v>
      </c>
      <c r="C57" s="8">
        <v>56</v>
      </c>
      <c r="D57" s="2">
        <f t="shared" ref="D57:D62" si="1">B57*$B$52+$B$53</f>
        <v>55.549671824048374</v>
      </c>
      <c r="E57" s="8">
        <f t="shared" ref="E57:E62" si="2">(C57-D57)^2</f>
        <v>0.20279546605591822</v>
      </c>
    </row>
    <row r="58" spans="1:7" x14ac:dyDescent="0.15">
      <c r="A58" s="2">
        <v>3</v>
      </c>
      <c r="B58" s="8">
        <v>168.1</v>
      </c>
      <c r="C58" s="8">
        <v>55</v>
      </c>
      <c r="D58" s="2">
        <f t="shared" si="1"/>
        <v>56.859960087200719</v>
      </c>
      <c r="E58" s="8">
        <f t="shared" si="2"/>
        <v>3.4594515259797052</v>
      </c>
    </row>
    <row r="59" spans="1:7" x14ac:dyDescent="0.15">
      <c r="A59" s="2">
        <v>4</v>
      </c>
      <c r="B59" s="8">
        <v>151.5</v>
      </c>
      <c r="C59" s="8">
        <v>52.8</v>
      </c>
      <c r="D59" s="2">
        <f t="shared" si="1"/>
        <v>50.06283972209792</v>
      </c>
      <c r="E59" s="8">
        <f t="shared" si="2"/>
        <v>7.4920463869249785</v>
      </c>
    </row>
    <row r="60" spans="1:7" x14ac:dyDescent="0.15">
      <c r="A60" s="2">
        <v>5</v>
      </c>
      <c r="B60" s="8">
        <v>157.80000000000001</v>
      </c>
      <c r="C60" s="8">
        <v>55.6</v>
      </c>
      <c r="D60" s="2">
        <f t="shared" si="1"/>
        <v>52.642469740179109</v>
      </c>
      <c r="E60" s="8">
        <f t="shared" si="2"/>
        <v>8.7469852377562329</v>
      </c>
    </row>
    <row r="61" spans="1:7" x14ac:dyDescent="0.15">
      <c r="A61" s="2">
        <v>6</v>
      </c>
      <c r="B61" s="8">
        <v>156.69999999999999</v>
      </c>
      <c r="C61" s="8">
        <v>50.8</v>
      </c>
      <c r="D61" s="2">
        <f t="shared" si="1"/>
        <v>52.192058149720481</v>
      </c>
      <c r="E61" s="8">
        <f t="shared" si="2"/>
        <v>1.9378258922032163</v>
      </c>
    </row>
    <row r="62" spans="1:7" x14ac:dyDescent="0.15">
      <c r="A62" s="9">
        <v>7</v>
      </c>
      <c r="B62" s="11">
        <v>161.1</v>
      </c>
      <c r="C62" s="11">
        <v>56.4</v>
      </c>
      <c r="D62" s="9">
        <f t="shared" si="1"/>
        <v>53.993704511554952</v>
      </c>
      <c r="E62" s="11">
        <f t="shared" si="2"/>
        <v>5.7902579777109837</v>
      </c>
    </row>
    <row r="63" spans="1:7" ht="16.5" x14ac:dyDescent="0.15">
      <c r="D63" s="4" t="s">
        <v>32</v>
      </c>
      <c r="E63" s="13">
        <f>SUM(E56:E62)</f>
        <v>55.718057325075776</v>
      </c>
    </row>
    <row r="65" spans="1:4" ht="16.5" x14ac:dyDescent="0.15">
      <c r="A65" s="7" t="s">
        <v>41</v>
      </c>
    </row>
    <row r="66" spans="1:4" x14ac:dyDescent="0.15">
      <c r="A66" s="7" t="s">
        <v>34</v>
      </c>
    </row>
    <row r="68" spans="1:4" x14ac:dyDescent="0.15">
      <c r="A68" s="7" t="s">
        <v>35</v>
      </c>
    </row>
    <row r="69" spans="1:4" x14ac:dyDescent="0.15">
      <c r="A69" s="7" t="s">
        <v>36</v>
      </c>
      <c r="D69" s="15" t="str">
        <f>0.41*170-11.97&amp;" kg"</f>
        <v>57.73 kg</v>
      </c>
    </row>
    <row r="70" spans="1:4" s="2" customFormat="1" x14ac:dyDescent="0.15">
      <c r="A70" s="7"/>
      <c r="D70" s="15"/>
    </row>
    <row r="71" spans="1:4" s="2" customFormat="1" x14ac:dyDescent="0.15">
      <c r="A71" s="7"/>
      <c r="D71" s="15"/>
    </row>
    <row r="72" spans="1:4" x14ac:dyDescent="0.15">
      <c r="A72" s="7" t="s">
        <v>37</v>
      </c>
    </row>
    <row r="73" spans="1:4" x14ac:dyDescent="0.15">
      <c r="A73" s="7" t="s">
        <v>38</v>
      </c>
    </row>
    <row r="74" spans="1:4" x14ac:dyDescent="0.15">
      <c r="A74" s="7" t="s">
        <v>39</v>
      </c>
    </row>
    <row r="75" spans="1:4" x14ac:dyDescent="0.15">
      <c r="A75" s="4" t="s">
        <v>29</v>
      </c>
      <c r="B75" s="14">
        <f>SLOPE(C56:C62,B56:B62)</f>
        <v>0.4100069629649094</v>
      </c>
    </row>
    <row r="76" spans="1:4" x14ac:dyDescent="0.15">
      <c r="A76" s="4" t="s">
        <v>30</v>
      </c>
      <c r="B76" s="14">
        <f>INTERCEPT(C56:C62,B56:B62)</f>
        <v>-12.057393223590026</v>
      </c>
      <c r="C76" s="1" t="s">
        <v>9</v>
      </c>
      <c r="D76" s="7" t="s">
        <v>40</v>
      </c>
    </row>
    <row r="77" spans="1:4" x14ac:dyDescent="0.15">
      <c r="D77" s="7" t="s">
        <v>42</v>
      </c>
    </row>
  </sheetData>
  <mergeCells count="22">
    <mergeCell ref="A51:B51"/>
    <mergeCell ref="E48:F48"/>
    <mergeCell ref="C48:D48"/>
    <mergeCell ref="E47:F47"/>
    <mergeCell ref="C49:D49"/>
    <mergeCell ref="E49:F49"/>
    <mergeCell ref="D43:E43"/>
    <mergeCell ref="D44:E44"/>
    <mergeCell ref="A35:E35"/>
    <mergeCell ref="A36:E36"/>
    <mergeCell ref="A46:D46"/>
    <mergeCell ref="E46:F46"/>
    <mergeCell ref="D38:E38"/>
    <mergeCell ref="D39:E39"/>
    <mergeCell ref="D40:E40"/>
    <mergeCell ref="D41:E41"/>
    <mergeCell ref="D42:E42"/>
    <mergeCell ref="A5:C5"/>
    <mergeCell ref="A4:C4"/>
    <mergeCell ref="A8:B8"/>
    <mergeCell ref="A9:B9"/>
    <mergeCell ref="D37:E37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G31" sqref="G31"/>
    </sheetView>
  </sheetViews>
  <sheetFormatPr defaultRowHeight="13.5" x14ac:dyDescent="0.15"/>
  <cols>
    <col min="1" max="16384" width="9" style="12"/>
  </cols>
  <sheetData>
    <row r="1" spans="1:8" x14ac:dyDescent="0.15">
      <c r="A1" s="62" t="s">
        <v>43</v>
      </c>
      <c r="B1" s="62"/>
    </row>
    <row r="2" spans="1:8" x14ac:dyDescent="0.15">
      <c r="A2" s="2" t="s">
        <v>44</v>
      </c>
      <c r="B2" s="12" t="s">
        <v>47</v>
      </c>
    </row>
    <row r="3" spans="1:8" x14ac:dyDescent="0.15">
      <c r="A3" s="2" t="s">
        <v>45</v>
      </c>
      <c r="B3" s="12" t="s">
        <v>48</v>
      </c>
    </row>
    <row r="4" spans="1:8" x14ac:dyDescent="0.15">
      <c r="A4" s="2" t="s">
        <v>46</v>
      </c>
      <c r="B4" s="12" t="s">
        <v>49</v>
      </c>
    </row>
    <row r="6" spans="1:8" ht="16.5" x14ac:dyDescent="0.15">
      <c r="A6" s="12" t="s">
        <v>50</v>
      </c>
    </row>
    <row r="7" spans="1:8" ht="16.5" x14ac:dyDescent="0.15">
      <c r="A7" s="12" t="s">
        <v>51</v>
      </c>
    </row>
    <row r="8" spans="1:8" ht="16.5" x14ac:dyDescent="0.15">
      <c r="A8" s="12" t="s">
        <v>53</v>
      </c>
    </row>
    <row r="9" spans="1:8" ht="16.5" x14ac:dyDescent="0.15">
      <c r="A9" s="12" t="s">
        <v>52</v>
      </c>
    </row>
    <row r="10" spans="1:8" ht="16.5" x14ac:dyDescent="0.15">
      <c r="A10" s="10" t="s">
        <v>54</v>
      </c>
      <c r="B10" s="10" t="s">
        <v>55</v>
      </c>
      <c r="C10" s="10" t="s">
        <v>56</v>
      </c>
      <c r="D10" s="10" t="s">
        <v>57</v>
      </c>
      <c r="E10" s="64" t="s">
        <v>59</v>
      </c>
      <c r="F10" s="64"/>
      <c r="G10" s="10" t="s">
        <v>58</v>
      </c>
      <c r="H10" s="10" t="s">
        <v>60</v>
      </c>
    </row>
    <row r="11" spans="1:8" x14ac:dyDescent="0.15">
      <c r="A11" s="2">
        <v>0</v>
      </c>
      <c r="B11" s="2">
        <v>0</v>
      </c>
      <c r="C11" s="2">
        <v>2</v>
      </c>
      <c r="D11" s="2">
        <v>3</v>
      </c>
      <c r="E11" s="63" t="str">
        <f>C11&amp;"×"&amp;A11&amp;"＋"&amp;D11&amp;"×"&amp;B11&amp;"＝"&amp;(C11*A11+D11*B11)</f>
        <v>2×0＋3×0＝0</v>
      </c>
      <c r="F11" s="63"/>
      <c r="G11" s="2" t="str">
        <f>IF(C11*A11+D11*B11&lt;4,"＜", "≧")&amp;"　4"</f>
        <v>＜　4</v>
      </c>
      <c r="H11" s="2">
        <f>IF(C11*A11+D11*B11&lt;4,0,1)</f>
        <v>0</v>
      </c>
    </row>
    <row r="12" spans="1:8" x14ac:dyDescent="0.15">
      <c r="A12" s="2">
        <v>0</v>
      </c>
      <c r="B12" s="2">
        <v>1</v>
      </c>
      <c r="C12" s="2">
        <v>2</v>
      </c>
      <c r="D12" s="2">
        <v>3</v>
      </c>
      <c r="E12" s="63" t="str">
        <f>C12&amp;"×"&amp;A12&amp;"＋"&amp;D12&amp;"×"&amp;B12&amp;"＝"&amp;(C12*A12+D12*B12)</f>
        <v>2×0＋3×1＝3</v>
      </c>
      <c r="F12" s="63"/>
      <c r="G12" s="2" t="str">
        <f>IF(C12*A12+D12*B12&lt;4,"＜", "≧")&amp;"　4"</f>
        <v>＜　4</v>
      </c>
      <c r="H12" s="2">
        <f>IF(C12*A12+D12*B12&lt;4,0,1)</f>
        <v>0</v>
      </c>
    </row>
    <row r="13" spans="1:8" x14ac:dyDescent="0.15">
      <c r="A13" s="2">
        <v>1</v>
      </c>
      <c r="B13" s="2">
        <v>0</v>
      </c>
      <c r="C13" s="2">
        <v>2</v>
      </c>
      <c r="D13" s="2">
        <v>3</v>
      </c>
      <c r="E13" s="63" t="str">
        <f>C13&amp;"×"&amp;A13&amp;"＋"&amp;D13&amp;"×"&amp;B13&amp;"＝"&amp;(C13*A13+D13*B13)</f>
        <v>2×1＋3×0＝2</v>
      </c>
      <c r="F13" s="63"/>
      <c r="G13" s="2" t="str">
        <f>IF(C13*A13+D13*B13&lt;4,"＜", "≧")&amp;"　4"</f>
        <v>＜　4</v>
      </c>
      <c r="H13" s="2">
        <f>IF(C13*A13+D13*B13&lt;4,0,1)</f>
        <v>0</v>
      </c>
    </row>
    <row r="14" spans="1:8" x14ac:dyDescent="0.15">
      <c r="A14" s="9">
        <v>1</v>
      </c>
      <c r="B14" s="9">
        <v>1</v>
      </c>
      <c r="C14" s="9">
        <v>2</v>
      </c>
      <c r="D14" s="9">
        <v>3</v>
      </c>
      <c r="E14" s="65" t="str">
        <f>C14&amp;"×"&amp;A14&amp;"＋"&amp;D14&amp;"×"&amp;B14&amp;"＝"&amp;(C14*A14+D14*B14)</f>
        <v>2×1＋3×1＝5</v>
      </c>
      <c r="F14" s="65"/>
      <c r="G14" s="9" t="str">
        <f>IF(C14*A14+D14*B14&lt;4,"＜", "≧")&amp;"　4"</f>
        <v>≧　4</v>
      </c>
      <c r="H14" s="9">
        <f>IF(C14*A14+D14*B14&lt;4,0,1)</f>
        <v>1</v>
      </c>
    </row>
    <row r="15" spans="1:8" x14ac:dyDescent="0.15">
      <c r="A15" s="16"/>
      <c r="B15" s="16"/>
      <c r="C15" s="16"/>
      <c r="D15" s="16"/>
      <c r="E15" s="16"/>
      <c r="F15" s="16"/>
      <c r="G15" s="16"/>
      <c r="H15" s="16"/>
    </row>
    <row r="16" spans="1:8" x14ac:dyDescent="0.15">
      <c r="A16" s="62" t="s">
        <v>67</v>
      </c>
      <c r="B16" s="62"/>
      <c r="C16" s="62"/>
      <c r="D16" s="62"/>
    </row>
    <row r="17" spans="1:7" x14ac:dyDescent="0.15">
      <c r="A17" s="12" t="s">
        <v>61</v>
      </c>
    </row>
    <row r="18" spans="1:7" x14ac:dyDescent="0.15">
      <c r="B18" s="63" t="s">
        <v>62</v>
      </c>
      <c r="C18" s="12" t="s">
        <v>63</v>
      </c>
    </row>
    <row r="19" spans="1:7" x14ac:dyDescent="0.15">
      <c r="B19" s="63"/>
      <c r="C19" s="12" t="s">
        <v>64</v>
      </c>
    </row>
    <row r="20" spans="1:7" ht="16.5" x14ac:dyDescent="0.15">
      <c r="A20" s="12" t="s">
        <v>65</v>
      </c>
      <c r="E20" s="2" t="s">
        <v>9</v>
      </c>
      <c r="F20" s="12" t="s">
        <v>66</v>
      </c>
    </row>
    <row r="21" spans="1:7" x14ac:dyDescent="0.15">
      <c r="B21" s="2" t="s">
        <v>22</v>
      </c>
      <c r="F21" s="12" t="s">
        <v>68</v>
      </c>
    </row>
    <row r="22" spans="1:7" x14ac:dyDescent="0.15">
      <c r="A22" s="12" t="s">
        <v>69</v>
      </c>
    </row>
    <row r="23" spans="1:7" ht="16.5" x14ac:dyDescent="0.15">
      <c r="A23" s="12" t="s">
        <v>70</v>
      </c>
    </row>
    <row r="25" spans="1:7" x14ac:dyDescent="0.15">
      <c r="A25" s="69" t="s">
        <v>71</v>
      </c>
      <c r="B25" s="69"/>
    </row>
    <row r="26" spans="1:7" x14ac:dyDescent="0.15">
      <c r="A26" s="63" t="s">
        <v>72</v>
      </c>
      <c r="B26" s="63"/>
      <c r="D26" s="63" t="s">
        <v>73</v>
      </c>
      <c r="E26" s="63"/>
      <c r="G26" s="2" t="s">
        <v>60</v>
      </c>
    </row>
    <row r="27" spans="1:7" ht="16.5" x14ac:dyDescent="0.15">
      <c r="A27" s="4" t="s">
        <v>74</v>
      </c>
      <c r="B27" s="4">
        <v>2</v>
      </c>
      <c r="C27" s="2"/>
      <c r="D27" s="17" t="s">
        <v>77</v>
      </c>
      <c r="E27" s="4">
        <v>1</v>
      </c>
      <c r="F27" s="2"/>
      <c r="G27" s="18">
        <f>1/(1+EXP(-SUMPRODUCT(B27:B28,E27:E28)+B29))</f>
        <v>0.7310585786300049</v>
      </c>
    </row>
    <row r="28" spans="1:7" ht="16.5" x14ac:dyDescent="0.15">
      <c r="A28" s="4" t="s">
        <v>75</v>
      </c>
      <c r="B28" s="4">
        <v>3</v>
      </c>
      <c r="C28" s="2"/>
      <c r="D28" s="17" t="s">
        <v>78</v>
      </c>
      <c r="E28" s="4">
        <v>1</v>
      </c>
      <c r="F28" s="2"/>
      <c r="G28" s="2" t="s">
        <v>79</v>
      </c>
    </row>
    <row r="29" spans="1:7" x14ac:dyDescent="0.15">
      <c r="A29" s="4" t="s">
        <v>76</v>
      </c>
      <c r="B29" s="4">
        <v>4</v>
      </c>
      <c r="C29" s="2"/>
      <c r="D29" s="2"/>
      <c r="E29" s="2"/>
      <c r="F29" s="2"/>
      <c r="G29" s="7" t="s">
        <v>80</v>
      </c>
    </row>
    <row r="30" spans="1:7" x14ac:dyDescent="0.15">
      <c r="G30" s="12" t="s">
        <v>81</v>
      </c>
    </row>
  </sheetData>
  <mergeCells count="11">
    <mergeCell ref="B18:B19"/>
    <mergeCell ref="A16:D16"/>
    <mergeCell ref="A25:B25"/>
    <mergeCell ref="A26:B26"/>
    <mergeCell ref="D26:E26"/>
    <mergeCell ref="E14:F14"/>
    <mergeCell ref="A1:B1"/>
    <mergeCell ref="E10:F10"/>
    <mergeCell ref="E11:F11"/>
    <mergeCell ref="E12:F12"/>
    <mergeCell ref="E13:F13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S21"/>
  <sheetViews>
    <sheetView workbookViewId="0">
      <pane xSplit="9" topLeftCell="EG1" activePane="topRight" state="frozen"/>
      <selection pane="topRight" activeCell="DB4" sqref="DB4:DD4"/>
    </sheetView>
  </sheetViews>
  <sheetFormatPr defaultRowHeight="13.5" x14ac:dyDescent="0.15"/>
  <cols>
    <col min="1" max="7" width="1.375" style="22" customWidth="1"/>
    <col min="8" max="8" width="4.125" style="22" customWidth="1"/>
    <col min="9" max="9" width="4" style="22" customWidth="1"/>
    <col min="10" max="43" width="2" style="22" customWidth="1"/>
    <col min="44" max="52" width="2.125" style="22" customWidth="1"/>
    <col min="53" max="70" width="2" style="22" customWidth="1"/>
    <col min="71" max="79" width="2.125" style="22" customWidth="1"/>
    <col min="80" max="97" width="2" style="22" customWidth="1"/>
    <col min="98" max="106" width="2.125" style="22" customWidth="1"/>
    <col min="107" max="124" width="2" style="22" customWidth="1"/>
    <col min="125" max="133" width="2.125" style="22" customWidth="1"/>
    <col min="134" max="148" width="2" style="22" customWidth="1"/>
    <col min="149" max="201" width="2.25" style="22" customWidth="1"/>
    <col min="202" max="16384" width="9" style="22"/>
  </cols>
  <sheetData>
    <row r="1" spans="2:201" ht="16.5" customHeight="1" x14ac:dyDescent="0.15">
      <c r="B1" s="21" t="s">
        <v>96</v>
      </c>
    </row>
    <row r="2" spans="2:201" ht="10.5" customHeight="1" x14ac:dyDescent="0.15"/>
    <row r="3" spans="2:201" x14ac:dyDescent="0.15">
      <c r="H3" s="22" t="s">
        <v>82</v>
      </c>
      <c r="L3" s="22" t="s">
        <v>91</v>
      </c>
      <c r="DB3" s="22" t="s">
        <v>90</v>
      </c>
    </row>
    <row r="4" spans="2:201" ht="14.25" thickBot="1" x14ac:dyDescent="0.2">
      <c r="H4" s="70" t="s">
        <v>84</v>
      </c>
      <c r="I4" s="71"/>
      <c r="J4" s="76">
        <v>1</v>
      </c>
      <c r="K4" s="77"/>
      <c r="L4" s="77"/>
      <c r="M4" s="76">
        <f>J4+1</f>
        <v>2</v>
      </c>
      <c r="N4" s="77"/>
      <c r="O4" s="77"/>
      <c r="P4" s="76">
        <f>M4+1</f>
        <v>3</v>
      </c>
      <c r="Q4" s="77"/>
      <c r="R4" s="77"/>
      <c r="S4" s="76">
        <f>P4+1</f>
        <v>4</v>
      </c>
      <c r="T4" s="77"/>
      <c r="U4" s="77"/>
      <c r="V4" s="76">
        <f>S4+1</f>
        <v>5</v>
      </c>
      <c r="W4" s="77"/>
      <c r="X4" s="77"/>
      <c r="Y4" s="76">
        <f>V4+1</f>
        <v>6</v>
      </c>
      <c r="Z4" s="77"/>
      <c r="AA4" s="77"/>
      <c r="AB4" s="76">
        <f>Y4+1</f>
        <v>7</v>
      </c>
      <c r="AC4" s="77"/>
      <c r="AD4" s="77"/>
      <c r="AE4" s="76">
        <f>AB4+1</f>
        <v>8</v>
      </c>
      <c r="AF4" s="77"/>
      <c r="AG4" s="77"/>
      <c r="AH4" s="76">
        <f>AE4+1</f>
        <v>9</v>
      </c>
      <c r="AI4" s="77"/>
      <c r="AJ4" s="77"/>
      <c r="AK4" s="76">
        <f>AH4+1</f>
        <v>10</v>
      </c>
      <c r="AL4" s="77"/>
      <c r="AM4" s="77"/>
      <c r="AN4" s="76">
        <f>AK4+1</f>
        <v>11</v>
      </c>
      <c r="AO4" s="77"/>
      <c r="AP4" s="77"/>
      <c r="AQ4" s="76">
        <f>AN4+1</f>
        <v>12</v>
      </c>
      <c r="AR4" s="77"/>
      <c r="AS4" s="77"/>
      <c r="AT4" s="76">
        <f>AQ4+1</f>
        <v>13</v>
      </c>
      <c r="AU4" s="77"/>
      <c r="AV4" s="77"/>
      <c r="AW4" s="76">
        <f>AT4+1</f>
        <v>14</v>
      </c>
      <c r="AX4" s="77"/>
      <c r="AY4" s="77"/>
      <c r="AZ4" s="76">
        <f>AW4+1</f>
        <v>15</v>
      </c>
      <c r="BA4" s="77"/>
      <c r="BB4" s="77"/>
      <c r="BC4" s="76">
        <f>AZ4+1</f>
        <v>16</v>
      </c>
      <c r="BD4" s="77"/>
      <c r="BE4" s="77"/>
      <c r="BF4" s="76">
        <f>BC4+1</f>
        <v>17</v>
      </c>
      <c r="BG4" s="77"/>
      <c r="BH4" s="77"/>
      <c r="BI4" s="76">
        <f>BF4+1</f>
        <v>18</v>
      </c>
      <c r="BJ4" s="77"/>
      <c r="BK4" s="77"/>
      <c r="BL4" s="76">
        <f>BI4+1</f>
        <v>19</v>
      </c>
      <c r="BM4" s="77"/>
      <c r="BN4" s="77"/>
      <c r="BO4" s="76">
        <f>BL4+1</f>
        <v>20</v>
      </c>
      <c r="BP4" s="77"/>
      <c r="BQ4" s="77"/>
      <c r="BR4" s="76">
        <f>BO4+1</f>
        <v>21</v>
      </c>
      <c r="BS4" s="77"/>
      <c r="BT4" s="77"/>
      <c r="BU4" s="76">
        <f>BR4+1</f>
        <v>22</v>
      </c>
      <c r="BV4" s="77"/>
      <c r="BW4" s="77"/>
      <c r="BX4" s="76">
        <f>BU4+1</f>
        <v>23</v>
      </c>
      <c r="BY4" s="77"/>
      <c r="BZ4" s="77"/>
      <c r="CA4" s="76">
        <f>BX4+1</f>
        <v>24</v>
      </c>
      <c r="CB4" s="77"/>
      <c r="CC4" s="77"/>
      <c r="CD4" s="76">
        <f>CA4+1</f>
        <v>25</v>
      </c>
      <c r="CE4" s="77"/>
      <c r="CF4" s="77"/>
      <c r="CG4" s="76">
        <f>CD4+1</f>
        <v>26</v>
      </c>
      <c r="CH4" s="77"/>
      <c r="CI4" s="77"/>
      <c r="CJ4" s="76">
        <f>CG4+1</f>
        <v>27</v>
      </c>
      <c r="CK4" s="77"/>
      <c r="CL4" s="77"/>
      <c r="CM4" s="76">
        <f>CJ4+1</f>
        <v>28</v>
      </c>
      <c r="CN4" s="77"/>
      <c r="CO4" s="77"/>
      <c r="CP4" s="76">
        <f>CM4+1</f>
        <v>29</v>
      </c>
      <c r="CQ4" s="77"/>
      <c r="CR4" s="77"/>
      <c r="CS4" s="76">
        <f>CP4+1</f>
        <v>30</v>
      </c>
      <c r="CT4" s="77"/>
      <c r="CU4" s="77"/>
      <c r="CV4" s="76">
        <f>CS4+1</f>
        <v>31</v>
      </c>
      <c r="CW4" s="77"/>
      <c r="CX4" s="77"/>
      <c r="CY4" s="76">
        <f>CV4+1</f>
        <v>32</v>
      </c>
      <c r="CZ4" s="77"/>
      <c r="DA4" s="77"/>
      <c r="DB4" s="76">
        <f>CY4+1</f>
        <v>33</v>
      </c>
      <c r="DC4" s="77"/>
      <c r="DD4" s="77"/>
      <c r="DE4" s="76">
        <f>DB4+1</f>
        <v>34</v>
      </c>
      <c r="DF4" s="77"/>
      <c r="DG4" s="77"/>
      <c r="DH4" s="76">
        <f>DE4+1</f>
        <v>35</v>
      </c>
      <c r="DI4" s="77"/>
      <c r="DJ4" s="77"/>
      <c r="DK4" s="76">
        <f>DH4+1</f>
        <v>36</v>
      </c>
      <c r="DL4" s="77"/>
      <c r="DM4" s="77"/>
      <c r="DN4" s="76">
        <f>DK4+1</f>
        <v>37</v>
      </c>
      <c r="DO4" s="77"/>
      <c r="DP4" s="77"/>
      <c r="DQ4" s="76">
        <f>DN4+1</f>
        <v>38</v>
      </c>
      <c r="DR4" s="77"/>
      <c r="DS4" s="77"/>
      <c r="DT4" s="76">
        <f>DQ4+1</f>
        <v>39</v>
      </c>
      <c r="DU4" s="77"/>
      <c r="DV4" s="77"/>
      <c r="DW4" s="76">
        <f>DT4+1</f>
        <v>40</v>
      </c>
      <c r="DX4" s="77"/>
      <c r="DY4" s="77"/>
      <c r="DZ4" s="76">
        <f>DW4+1</f>
        <v>41</v>
      </c>
      <c r="EA4" s="77"/>
      <c r="EB4" s="77"/>
      <c r="EC4" s="76">
        <f>DZ4+1</f>
        <v>42</v>
      </c>
      <c r="ED4" s="77"/>
      <c r="EE4" s="77"/>
      <c r="EF4" s="76">
        <f>EC4+1</f>
        <v>43</v>
      </c>
      <c r="EG4" s="77"/>
      <c r="EH4" s="77"/>
      <c r="EI4" s="76">
        <f>EF4+1</f>
        <v>44</v>
      </c>
      <c r="EJ4" s="77"/>
      <c r="EK4" s="77"/>
      <c r="EL4" s="76">
        <f>EI4+1</f>
        <v>45</v>
      </c>
      <c r="EM4" s="77"/>
      <c r="EN4" s="77"/>
      <c r="EO4" s="76">
        <f>EL4+1</f>
        <v>46</v>
      </c>
      <c r="EP4" s="77"/>
      <c r="EQ4" s="77"/>
      <c r="ER4" s="76">
        <f>EO4+1</f>
        <v>47</v>
      </c>
      <c r="ES4" s="77"/>
      <c r="ET4" s="77"/>
      <c r="EU4" s="76">
        <f>ER4+1</f>
        <v>48</v>
      </c>
      <c r="EV4" s="77"/>
      <c r="EW4" s="77"/>
      <c r="EX4" s="76">
        <f>EU4+1</f>
        <v>49</v>
      </c>
      <c r="EY4" s="77"/>
      <c r="EZ4" s="77"/>
      <c r="FA4" s="76">
        <f>EX4+1</f>
        <v>50</v>
      </c>
      <c r="FB4" s="77"/>
      <c r="FC4" s="77"/>
      <c r="FD4" s="76">
        <f>FA4+1</f>
        <v>51</v>
      </c>
      <c r="FE4" s="77"/>
      <c r="FF4" s="77"/>
      <c r="FG4" s="76">
        <f>FD4+1</f>
        <v>52</v>
      </c>
      <c r="FH4" s="77"/>
      <c r="FI4" s="77"/>
      <c r="FJ4" s="76">
        <f>FG4+1</f>
        <v>53</v>
      </c>
      <c r="FK4" s="77"/>
      <c r="FL4" s="77"/>
      <c r="FM4" s="76">
        <f>FJ4+1</f>
        <v>54</v>
      </c>
      <c r="FN4" s="77"/>
      <c r="FO4" s="77"/>
      <c r="FP4" s="76">
        <f>FM4+1</f>
        <v>55</v>
      </c>
      <c r="FQ4" s="77"/>
      <c r="FR4" s="77"/>
      <c r="FS4" s="76">
        <f>FP4+1</f>
        <v>56</v>
      </c>
      <c r="FT4" s="77"/>
      <c r="FU4" s="77"/>
      <c r="FV4" s="76">
        <f>FS4+1</f>
        <v>57</v>
      </c>
      <c r="FW4" s="77"/>
      <c r="FX4" s="77"/>
      <c r="FY4" s="76">
        <f>FV4+1</f>
        <v>58</v>
      </c>
      <c r="FZ4" s="77"/>
      <c r="GA4" s="77"/>
      <c r="GB4" s="76">
        <f>FY4+1</f>
        <v>59</v>
      </c>
      <c r="GC4" s="77"/>
      <c r="GD4" s="77"/>
      <c r="GE4" s="76">
        <f>GB4+1</f>
        <v>60</v>
      </c>
      <c r="GF4" s="77"/>
      <c r="GG4" s="77"/>
      <c r="GH4" s="76">
        <f>GE4+1</f>
        <v>61</v>
      </c>
      <c r="GI4" s="77"/>
      <c r="GJ4" s="77"/>
      <c r="GK4" s="76">
        <f>GH4+1</f>
        <v>62</v>
      </c>
      <c r="GL4" s="77"/>
      <c r="GM4" s="77"/>
      <c r="GN4" s="76">
        <f>GK4+1</f>
        <v>63</v>
      </c>
      <c r="GO4" s="77"/>
      <c r="GP4" s="77"/>
      <c r="GQ4" s="76">
        <f>GN4+1</f>
        <v>64</v>
      </c>
      <c r="GR4" s="77"/>
      <c r="GS4" s="78"/>
    </row>
    <row r="5" spans="2:201" x14ac:dyDescent="0.15">
      <c r="H5" s="79" t="s">
        <v>85</v>
      </c>
      <c r="I5" s="80"/>
      <c r="J5" s="23">
        <v>1</v>
      </c>
      <c r="K5" s="24">
        <v>1</v>
      </c>
      <c r="L5" s="25">
        <v>1</v>
      </c>
      <c r="M5" s="23">
        <v>0</v>
      </c>
      <c r="N5" s="24">
        <v>1</v>
      </c>
      <c r="O5" s="25">
        <v>1</v>
      </c>
      <c r="P5" s="23">
        <v>1</v>
      </c>
      <c r="Q5" s="24">
        <v>1</v>
      </c>
      <c r="R5" s="25">
        <v>0</v>
      </c>
      <c r="S5" s="23">
        <v>1</v>
      </c>
      <c r="T5" s="24">
        <v>1</v>
      </c>
      <c r="U5" s="25">
        <v>1</v>
      </c>
      <c r="V5" s="23">
        <v>1</v>
      </c>
      <c r="W5" s="24">
        <v>1</v>
      </c>
      <c r="X5" s="25">
        <v>1</v>
      </c>
      <c r="Y5" s="23">
        <v>0</v>
      </c>
      <c r="Z5" s="24">
        <v>0</v>
      </c>
      <c r="AA5" s="25">
        <v>0</v>
      </c>
      <c r="AB5" s="23">
        <v>0</v>
      </c>
      <c r="AC5" s="24">
        <v>0</v>
      </c>
      <c r="AD5" s="25">
        <v>0</v>
      </c>
      <c r="AE5" s="23">
        <v>0</v>
      </c>
      <c r="AF5" s="24">
        <v>0</v>
      </c>
      <c r="AG5" s="25">
        <v>0</v>
      </c>
      <c r="AH5" s="23">
        <v>0</v>
      </c>
      <c r="AI5" s="24">
        <v>0</v>
      </c>
      <c r="AJ5" s="25">
        <v>0</v>
      </c>
      <c r="AK5" s="23">
        <v>0</v>
      </c>
      <c r="AL5" s="24">
        <v>0</v>
      </c>
      <c r="AM5" s="25">
        <v>0</v>
      </c>
      <c r="AN5" s="23">
        <v>1</v>
      </c>
      <c r="AO5" s="24">
        <v>1</v>
      </c>
      <c r="AP5" s="25">
        <v>1</v>
      </c>
      <c r="AQ5" s="23">
        <v>0</v>
      </c>
      <c r="AR5" s="24">
        <v>1</v>
      </c>
      <c r="AS5" s="25">
        <v>1</v>
      </c>
      <c r="AT5" s="23">
        <v>1</v>
      </c>
      <c r="AU5" s="24">
        <v>1</v>
      </c>
      <c r="AV5" s="25">
        <v>0</v>
      </c>
      <c r="AW5" s="23">
        <v>1</v>
      </c>
      <c r="AX5" s="24">
        <v>1</v>
      </c>
      <c r="AY5" s="25">
        <v>1</v>
      </c>
      <c r="AZ5" s="23">
        <v>1</v>
      </c>
      <c r="BA5" s="24">
        <v>1</v>
      </c>
      <c r="BB5" s="25">
        <v>1</v>
      </c>
      <c r="BC5" s="23">
        <v>1</v>
      </c>
      <c r="BD5" s="24">
        <v>0</v>
      </c>
      <c r="BE5" s="25">
        <v>1</v>
      </c>
      <c r="BF5" s="23">
        <v>1</v>
      </c>
      <c r="BG5" s="24">
        <v>1</v>
      </c>
      <c r="BH5" s="25">
        <v>1</v>
      </c>
      <c r="BI5" s="23">
        <v>1</v>
      </c>
      <c r="BJ5" s="24">
        <v>1</v>
      </c>
      <c r="BK5" s="25">
        <v>1</v>
      </c>
      <c r="BL5" s="23">
        <v>1</v>
      </c>
      <c r="BM5" s="24">
        <v>1</v>
      </c>
      <c r="BN5" s="25">
        <v>1</v>
      </c>
      <c r="BO5" s="23">
        <v>1</v>
      </c>
      <c r="BP5" s="24">
        <v>1</v>
      </c>
      <c r="BQ5" s="25">
        <v>1</v>
      </c>
      <c r="BR5" s="23">
        <v>1</v>
      </c>
      <c r="BS5" s="24">
        <v>1</v>
      </c>
      <c r="BT5" s="25">
        <v>1</v>
      </c>
      <c r="BU5" s="23">
        <v>0</v>
      </c>
      <c r="BV5" s="24">
        <v>0</v>
      </c>
      <c r="BW5" s="25">
        <v>1</v>
      </c>
      <c r="BX5" s="23">
        <v>0</v>
      </c>
      <c r="BY5" s="24">
        <v>1</v>
      </c>
      <c r="BZ5" s="25">
        <v>1</v>
      </c>
      <c r="CA5" s="23">
        <v>0</v>
      </c>
      <c r="CB5" s="24">
        <v>1</v>
      </c>
      <c r="CC5" s="25">
        <v>1</v>
      </c>
      <c r="CD5" s="23">
        <v>0</v>
      </c>
      <c r="CE5" s="24">
        <v>1</v>
      </c>
      <c r="CF5" s="25">
        <v>1</v>
      </c>
      <c r="CG5" s="23">
        <v>0</v>
      </c>
      <c r="CH5" s="24">
        <v>1</v>
      </c>
      <c r="CI5" s="25">
        <v>1</v>
      </c>
      <c r="CJ5" s="23">
        <v>0</v>
      </c>
      <c r="CK5" s="24">
        <v>1</v>
      </c>
      <c r="CL5" s="25">
        <v>1</v>
      </c>
      <c r="CM5" s="23">
        <v>1</v>
      </c>
      <c r="CN5" s="24">
        <v>1</v>
      </c>
      <c r="CO5" s="25">
        <v>0</v>
      </c>
      <c r="CP5" s="23">
        <v>1</v>
      </c>
      <c r="CQ5" s="24">
        <v>1</v>
      </c>
      <c r="CR5" s="25">
        <v>0</v>
      </c>
      <c r="CS5" s="23">
        <v>1</v>
      </c>
      <c r="CT5" s="24">
        <v>1</v>
      </c>
      <c r="CU5" s="25">
        <v>0</v>
      </c>
      <c r="CV5" s="23">
        <v>1</v>
      </c>
      <c r="CW5" s="24">
        <v>1</v>
      </c>
      <c r="CX5" s="25">
        <v>0</v>
      </c>
      <c r="CY5" s="23">
        <v>1</v>
      </c>
      <c r="CZ5" s="24">
        <v>1</v>
      </c>
      <c r="DA5" s="25">
        <v>0</v>
      </c>
      <c r="DB5" s="23">
        <v>1</v>
      </c>
      <c r="DC5" s="24">
        <v>0</v>
      </c>
      <c r="DD5" s="25">
        <v>1</v>
      </c>
      <c r="DE5" s="23">
        <v>1</v>
      </c>
      <c r="DF5" s="24">
        <v>0</v>
      </c>
      <c r="DG5" s="25">
        <v>1</v>
      </c>
      <c r="DH5" s="23">
        <v>1</v>
      </c>
      <c r="DI5" s="24">
        <v>0</v>
      </c>
      <c r="DJ5" s="25">
        <v>1</v>
      </c>
      <c r="DK5" s="23">
        <v>1</v>
      </c>
      <c r="DL5" s="24">
        <v>0</v>
      </c>
      <c r="DM5" s="25">
        <v>1</v>
      </c>
      <c r="DN5" s="23">
        <v>1</v>
      </c>
      <c r="DO5" s="24">
        <v>0</v>
      </c>
      <c r="DP5" s="25">
        <v>1</v>
      </c>
      <c r="DQ5" s="23">
        <v>1</v>
      </c>
      <c r="DR5" s="24">
        <v>0</v>
      </c>
      <c r="DS5" s="25">
        <v>1</v>
      </c>
      <c r="DT5" s="23">
        <v>1</v>
      </c>
      <c r="DU5" s="24">
        <v>0</v>
      </c>
      <c r="DV5" s="25">
        <v>1</v>
      </c>
      <c r="DW5" s="23">
        <v>1</v>
      </c>
      <c r="DX5" s="24">
        <v>0</v>
      </c>
      <c r="DY5" s="25">
        <v>1</v>
      </c>
      <c r="DZ5" s="23">
        <v>1</v>
      </c>
      <c r="EA5" s="24">
        <v>0</v>
      </c>
      <c r="EB5" s="25">
        <v>1</v>
      </c>
      <c r="EC5" s="23">
        <v>1</v>
      </c>
      <c r="ED5" s="24">
        <v>0</v>
      </c>
      <c r="EE5" s="25">
        <v>1</v>
      </c>
      <c r="EF5" s="23">
        <v>0</v>
      </c>
      <c r="EG5" s="24">
        <v>0</v>
      </c>
      <c r="EH5" s="25">
        <v>0</v>
      </c>
      <c r="EI5" s="23">
        <v>1</v>
      </c>
      <c r="EJ5" s="24">
        <v>0</v>
      </c>
      <c r="EK5" s="25">
        <v>0</v>
      </c>
      <c r="EL5" s="23">
        <v>0</v>
      </c>
      <c r="EM5" s="24">
        <v>0</v>
      </c>
      <c r="EN5" s="25">
        <v>1</v>
      </c>
      <c r="EO5" s="23">
        <v>1</v>
      </c>
      <c r="EP5" s="24">
        <v>0</v>
      </c>
      <c r="EQ5" s="25">
        <v>1</v>
      </c>
      <c r="ER5" s="23">
        <v>1</v>
      </c>
      <c r="ES5" s="24">
        <v>0</v>
      </c>
      <c r="ET5" s="25">
        <v>1</v>
      </c>
      <c r="EU5" s="23">
        <v>1</v>
      </c>
      <c r="EV5" s="24">
        <v>0</v>
      </c>
      <c r="EW5" s="25">
        <v>1</v>
      </c>
      <c r="EX5" s="23">
        <v>1</v>
      </c>
      <c r="EY5" s="24">
        <v>0</v>
      </c>
      <c r="EZ5" s="25">
        <v>1</v>
      </c>
      <c r="FA5" s="23">
        <v>1</v>
      </c>
      <c r="FB5" s="24">
        <v>0</v>
      </c>
      <c r="FC5" s="25">
        <v>1</v>
      </c>
      <c r="FD5" s="23">
        <v>1</v>
      </c>
      <c r="FE5" s="24">
        <v>0</v>
      </c>
      <c r="FF5" s="25">
        <v>1</v>
      </c>
      <c r="FG5" s="23">
        <v>1</v>
      </c>
      <c r="FH5" s="24">
        <v>0</v>
      </c>
      <c r="FI5" s="25">
        <v>1</v>
      </c>
      <c r="FJ5" s="23">
        <v>1</v>
      </c>
      <c r="FK5" s="24">
        <v>0</v>
      </c>
      <c r="FL5" s="25">
        <v>1</v>
      </c>
      <c r="FM5" s="23">
        <v>1</v>
      </c>
      <c r="FN5" s="24">
        <v>0</v>
      </c>
      <c r="FO5" s="25">
        <v>1</v>
      </c>
      <c r="FP5" s="23">
        <v>1</v>
      </c>
      <c r="FQ5" s="24">
        <v>0</v>
      </c>
      <c r="FR5" s="25">
        <v>1</v>
      </c>
      <c r="FS5" s="23">
        <v>1</v>
      </c>
      <c r="FT5" s="24">
        <v>0</v>
      </c>
      <c r="FU5" s="25">
        <v>1</v>
      </c>
      <c r="FV5" s="23">
        <v>1</v>
      </c>
      <c r="FW5" s="24">
        <v>0</v>
      </c>
      <c r="FX5" s="25">
        <v>0</v>
      </c>
      <c r="FY5" s="23">
        <v>0</v>
      </c>
      <c r="FZ5" s="24">
        <v>0</v>
      </c>
      <c r="GA5" s="25">
        <v>1</v>
      </c>
      <c r="GB5" s="23">
        <v>1</v>
      </c>
      <c r="GC5" s="24">
        <v>0</v>
      </c>
      <c r="GD5" s="25">
        <v>1</v>
      </c>
      <c r="GE5" s="23">
        <v>1</v>
      </c>
      <c r="GF5" s="24">
        <v>0</v>
      </c>
      <c r="GG5" s="25">
        <v>1</v>
      </c>
      <c r="GH5" s="23">
        <v>1</v>
      </c>
      <c r="GI5" s="24">
        <v>0</v>
      </c>
      <c r="GJ5" s="25">
        <v>0</v>
      </c>
      <c r="GK5" s="23">
        <v>0</v>
      </c>
      <c r="GL5" s="24">
        <v>0</v>
      </c>
      <c r="GM5" s="25">
        <v>1</v>
      </c>
      <c r="GN5" s="23">
        <v>1</v>
      </c>
      <c r="GO5" s="24">
        <v>0</v>
      </c>
      <c r="GP5" s="25">
        <v>0</v>
      </c>
      <c r="GQ5" s="23">
        <v>0</v>
      </c>
      <c r="GR5" s="24">
        <v>0</v>
      </c>
      <c r="GS5" s="25">
        <v>1</v>
      </c>
    </row>
    <row r="6" spans="2:201" x14ac:dyDescent="0.15">
      <c r="H6" s="81"/>
      <c r="I6" s="82"/>
      <c r="J6" s="26">
        <v>1</v>
      </c>
      <c r="K6" s="27">
        <v>0</v>
      </c>
      <c r="L6" s="28">
        <v>1</v>
      </c>
      <c r="M6" s="26">
        <v>1</v>
      </c>
      <c r="N6" s="27">
        <v>0</v>
      </c>
      <c r="O6" s="28">
        <v>1</v>
      </c>
      <c r="P6" s="26">
        <v>1</v>
      </c>
      <c r="Q6" s="27">
        <v>0</v>
      </c>
      <c r="R6" s="28">
        <v>1</v>
      </c>
      <c r="S6" s="26">
        <v>1</v>
      </c>
      <c r="T6" s="27">
        <v>0</v>
      </c>
      <c r="U6" s="28">
        <v>1</v>
      </c>
      <c r="V6" s="26">
        <v>1</v>
      </c>
      <c r="W6" s="27">
        <v>0</v>
      </c>
      <c r="X6" s="28">
        <v>1</v>
      </c>
      <c r="Y6" s="26">
        <v>1</v>
      </c>
      <c r="Z6" s="27">
        <v>1</v>
      </c>
      <c r="AA6" s="28">
        <v>1</v>
      </c>
      <c r="AB6" s="26">
        <v>0</v>
      </c>
      <c r="AC6" s="27">
        <v>1</v>
      </c>
      <c r="AD6" s="28">
        <v>1</v>
      </c>
      <c r="AE6" s="26">
        <v>1</v>
      </c>
      <c r="AF6" s="27">
        <v>1</v>
      </c>
      <c r="AG6" s="28">
        <v>0</v>
      </c>
      <c r="AH6" s="26">
        <v>1</v>
      </c>
      <c r="AI6" s="27">
        <v>1</v>
      </c>
      <c r="AJ6" s="28">
        <v>1</v>
      </c>
      <c r="AK6" s="26">
        <v>1</v>
      </c>
      <c r="AL6" s="27">
        <v>1</v>
      </c>
      <c r="AM6" s="28">
        <v>1</v>
      </c>
      <c r="AN6" s="26">
        <v>1</v>
      </c>
      <c r="AO6" s="27">
        <v>0</v>
      </c>
      <c r="AP6" s="28">
        <v>1</v>
      </c>
      <c r="AQ6" s="26">
        <v>1</v>
      </c>
      <c r="AR6" s="27">
        <v>0</v>
      </c>
      <c r="AS6" s="28">
        <v>1</v>
      </c>
      <c r="AT6" s="26">
        <v>1</v>
      </c>
      <c r="AU6" s="27">
        <v>0</v>
      </c>
      <c r="AV6" s="28">
        <v>1</v>
      </c>
      <c r="AW6" s="26">
        <v>1</v>
      </c>
      <c r="AX6" s="27">
        <v>0</v>
      </c>
      <c r="AY6" s="28">
        <v>1</v>
      </c>
      <c r="AZ6" s="26">
        <v>1</v>
      </c>
      <c r="BA6" s="27">
        <v>0</v>
      </c>
      <c r="BB6" s="28">
        <v>1</v>
      </c>
      <c r="BC6" s="26">
        <v>1</v>
      </c>
      <c r="BD6" s="27">
        <v>0</v>
      </c>
      <c r="BE6" s="28">
        <v>1</v>
      </c>
      <c r="BF6" s="26">
        <v>1</v>
      </c>
      <c r="BG6" s="27">
        <v>0</v>
      </c>
      <c r="BH6" s="28">
        <v>0</v>
      </c>
      <c r="BI6" s="26">
        <v>1</v>
      </c>
      <c r="BJ6" s="27">
        <v>0</v>
      </c>
      <c r="BK6" s="28">
        <v>1</v>
      </c>
      <c r="BL6" s="26">
        <v>1</v>
      </c>
      <c r="BM6" s="27">
        <v>0</v>
      </c>
      <c r="BN6" s="28">
        <v>1</v>
      </c>
      <c r="BO6" s="26">
        <v>1</v>
      </c>
      <c r="BP6" s="27">
        <v>0</v>
      </c>
      <c r="BQ6" s="28">
        <v>1</v>
      </c>
      <c r="BR6" s="26">
        <v>0</v>
      </c>
      <c r="BS6" s="27">
        <v>0</v>
      </c>
      <c r="BT6" s="28">
        <v>1</v>
      </c>
      <c r="BU6" s="26">
        <v>1</v>
      </c>
      <c r="BV6" s="27">
        <v>0</v>
      </c>
      <c r="BW6" s="28">
        <v>1</v>
      </c>
      <c r="BX6" s="26">
        <v>1</v>
      </c>
      <c r="BY6" s="27">
        <v>0</v>
      </c>
      <c r="BZ6" s="28">
        <v>0</v>
      </c>
      <c r="CA6" s="26">
        <v>1</v>
      </c>
      <c r="CB6" s="27">
        <v>0</v>
      </c>
      <c r="CC6" s="28">
        <v>1</v>
      </c>
      <c r="CD6" s="26">
        <v>1</v>
      </c>
      <c r="CE6" s="27">
        <v>0</v>
      </c>
      <c r="CF6" s="28">
        <v>1</v>
      </c>
      <c r="CG6" s="26">
        <v>1</v>
      </c>
      <c r="CH6" s="27">
        <v>0</v>
      </c>
      <c r="CI6" s="28">
        <v>1</v>
      </c>
      <c r="CJ6" s="26">
        <v>0</v>
      </c>
      <c r="CK6" s="27">
        <v>0</v>
      </c>
      <c r="CL6" s="28">
        <v>1</v>
      </c>
      <c r="CM6" s="26">
        <v>1</v>
      </c>
      <c r="CN6" s="27">
        <v>0</v>
      </c>
      <c r="CO6" s="28">
        <v>0</v>
      </c>
      <c r="CP6" s="26">
        <v>1</v>
      </c>
      <c r="CQ6" s="27">
        <v>0</v>
      </c>
      <c r="CR6" s="28">
        <v>1</v>
      </c>
      <c r="CS6" s="26">
        <v>1</v>
      </c>
      <c r="CT6" s="27">
        <v>0</v>
      </c>
      <c r="CU6" s="28">
        <v>1</v>
      </c>
      <c r="CV6" s="26">
        <v>1</v>
      </c>
      <c r="CW6" s="27">
        <v>0</v>
      </c>
      <c r="CX6" s="28">
        <v>1</v>
      </c>
      <c r="CY6" s="26">
        <v>0</v>
      </c>
      <c r="CZ6" s="27">
        <v>0</v>
      </c>
      <c r="DA6" s="28">
        <v>1</v>
      </c>
      <c r="DB6" s="26">
        <v>0</v>
      </c>
      <c r="DC6" s="29">
        <v>1</v>
      </c>
      <c r="DD6" s="28">
        <v>0</v>
      </c>
      <c r="DE6" s="26">
        <v>0</v>
      </c>
      <c r="DF6" s="29">
        <v>1</v>
      </c>
      <c r="DG6" s="28">
        <v>0</v>
      </c>
      <c r="DH6" s="26">
        <v>0</v>
      </c>
      <c r="DI6" s="29">
        <v>1</v>
      </c>
      <c r="DJ6" s="28">
        <v>0</v>
      </c>
      <c r="DK6" s="26">
        <v>0</v>
      </c>
      <c r="DL6" s="29">
        <v>1</v>
      </c>
      <c r="DM6" s="28">
        <v>0</v>
      </c>
      <c r="DN6" s="26">
        <v>0</v>
      </c>
      <c r="DO6" s="29">
        <v>1</v>
      </c>
      <c r="DP6" s="28">
        <v>0</v>
      </c>
      <c r="DQ6" s="26">
        <v>0</v>
      </c>
      <c r="DR6" s="29">
        <v>1</v>
      </c>
      <c r="DS6" s="28">
        <v>0</v>
      </c>
      <c r="DT6" s="26">
        <v>0</v>
      </c>
      <c r="DU6" s="29">
        <v>1</v>
      </c>
      <c r="DV6" s="28">
        <v>0</v>
      </c>
      <c r="DW6" s="26">
        <v>1</v>
      </c>
      <c r="DX6" s="29">
        <v>1</v>
      </c>
      <c r="DY6" s="28">
        <v>0</v>
      </c>
      <c r="DZ6" s="26">
        <v>0</v>
      </c>
      <c r="EA6" s="29">
        <v>1</v>
      </c>
      <c r="EB6" s="28">
        <v>1</v>
      </c>
      <c r="EC6" s="26">
        <v>1</v>
      </c>
      <c r="ED6" s="29">
        <v>1</v>
      </c>
      <c r="EE6" s="28">
        <v>1</v>
      </c>
      <c r="EF6" s="26">
        <v>1</v>
      </c>
      <c r="EG6" s="29">
        <v>0</v>
      </c>
      <c r="EH6" s="28">
        <v>1</v>
      </c>
      <c r="EI6" s="26">
        <v>1</v>
      </c>
      <c r="EJ6" s="29">
        <v>0</v>
      </c>
      <c r="EK6" s="28">
        <v>1</v>
      </c>
      <c r="EL6" s="26">
        <v>1</v>
      </c>
      <c r="EM6" s="29">
        <v>0</v>
      </c>
      <c r="EN6" s="28">
        <v>1</v>
      </c>
      <c r="EO6" s="26">
        <v>1</v>
      </c>
      <c r="EP6" s="29">
        <v>1</v>
      </c>
      <c r="EQ6" s="28">
        <v>0</v>
      </c>
      <c r="ER6" s="26">
        <v>0</v>
      </c>
      <c r="ES6" s="29">
        <v>1</v>
      </c>
      <c r="ET6" s="28">
        <v>0</v>
      </c>
      <c r="EU6" s="26">
        <v>0</v>
      </c>
      <c r="EV6" s="29">
        <v>1</v>
      </c>
      <c r="EW6" s="28">
        <v>1</v>
      </c>
      <c r="EX6" s="26">
        <v>0</v>
      </c>
      <c r="EY6" s="29">
        <v>1</v>
      </c>
      <c r="EZ6" s="28">
        <v>0</v>
      </c>
      <c r="FA6" s="26">
        <v>0</v>
      </c>
      <c r="FB6" s="29">
        <v>1</v>
      </c>
      <c r="FC6" s="28">
        <v>1</v>
      </c>
      <c r="FD6" s="26">
        <v>1</v>
      </c>
      <c r="FE6" s="29">
        <v>1</v>
      </c>
      <c r="FF6" s="28">
        <v>0</v>
      </c>
      <c r="FG6" s="26">
        <v>0</v>
      </c>
      <c r="FH6" s="29">
        <v>0</v>
      </c>
      <c r="FI6" s="28">
        <v>0</v>
      </c>
      <c r="FJ6" s="26">
        <v>0</v>
      </c>
      <c r="FK6" s="29">
        <v>0</v>
      </c>
      <c r="FL6" s="28">
        <v>0</v>
      </c>
      <c r="FM6" s="26">
        <v>0</v>
      </c>
      <c r="FN6" s="29">
        <v>0</v>
      </c>
      <c r="FO6" s="28">
        <v>0</v>
      </c>
      <c r="FP6" s="26">
        <v>0</v>
      </c>
      <c r="FQ6" s="29">
        <v>1</v>
      </c>
      <c r="FR6" s="28">
        <v>0</v>
      </c>
      <c r="FS6" s="26">
        <v>0</v>
      </c>
      <c r="FT6" s="29">
        <v>1</v>
      </c>
      <c r="FU6" s="28">
        <v>0</v>
      </c>
      <c r="FV6" s="26">
        <v>0</v>
      </c>
      <c r="FW6" s="29">
        <v>1</v>
      </c>
      <c r="FX6" s="28">
        <v>1</v>
      </c>
      <c r="FY6" s="26">
        <v>1</v>
      </c>
      <c r="FZ6" s="29">
        <v>1</v>
      </c>
      <c r="GA6" s="28">
        <v>0</v>
      </c>
      <c r="GB6" s="26">
        <v>0</v>
      </c>
      <c r="GC6" s="29">
        <v>1</v>
      </c>
      <c r="GD6" s="28">
        <v>0</v>
      </c>
      <c r="GE6" s="26">
        <v>0</v>
      </c>
      <c r="GF6" s="29">
        <v>1</v>
      </c>
      <c r="GG6" s="28">
        <v>0</v>
      </c>
      <c r="GH6" s="26">
        <v>0</v>
      </c>
      <c r="GI6" s="29">
        <v>1</v>
      </c>
      <c r="GJ6" s="28">
        <v>0</v>
      </c>
      <c r="GK6" s="26">
        <v>0</v>
      </c>
      <c r="GL6" s="29">
        <v>1</v>
      </c>
      <c r="GM6" s="28">
        <v>0</v>
      </c>
      <c r="GN6" s="26">
        <v>1</v>
      </c>
      <c r="GO6" s="29">
        <v>0</v>
      </c>
      <c r="GP6" s="28">
        <v>0</v>
      </c>
      <c r="GQ6" s="26">
        <v>1</v>
      </c>
      <c r="GR6" s="29">
        <v>0</v>
      </c>
      <c r="GS6" s="28">
        <v>1</v>
      </c>
    </row>
    <row r="7" spans="2:201" x14ac:dyDescent="0.15">
      <c r="H7" s="81"/>
      <c r="I7" s="82"/>
      <c r="J7" s="26">
        <v>1</v>
      </c>
      <c r="K7" s="27">
        <v>0</v>
      </c>
      <c r="L7" s="28">
        <v>1</v>
      </c>
      <c r="M7" s="26">
        <v>1</v>
      </c>
      <c r="N7" s="27">
        <v>0</v>
      </c>
      <c r="O7" s="28">
        <v>1</v>
      </c>
      <c r="P7" s="26">
        <v>1</v>
      </c>
      <c r="Q7" s="27">
        <v>0</v>
      </c>
      <c r="R7" s="28">
        <v>1</v>
      </c>
      <c r="S7" s="26">
        <v>1</v>
      </c>
      <c r="T7" s="27">
        <v>0</v>
      </c>
      <c r="U7" s="28">
        <v>1</v>
      </c>
      <c r="V7" s="26">
        <v>1</v>
      </c>
      <c r="W7" s="27">
        <v>0</v>
      </c>
      <c r="X7" s="28">
        <v>1</v>
      </c>
      <c r="Y7" s="26">
        <v>1</v>
      </c>
      <c r="Z7" s="27">
        <v>0</v>
      </c>
      <c r="AA7" s="28">
        <v>1</v>
      </c>
      <c r="AB7" s="26">
        <v>1</v>
      </c>
      <c r="AC7" s="27">
        <v>0</v>
      </c>
      <c r="AD7" s="28">
        <v>1</v>
      </c>
      <c r="AE7" s="26">
        <v>1</v>
      </c>
      <c r="AF7" s="27">
        <v>0</v>
      </c>
      <c r="AG7" s="28">
        <v>1</v>
      </c>
      <c r="AH7" s="26">
        <v>1</v>
      </c>
      <c r="AI7" s="27">
        <v>0</v>
      </c>
      <c r="AJ7" s="28">
        <v>1</v>
      </c>
      <c r="AK7" s="26">
        <v>1</v>
      </c>
      <c r="AL7" s="27">
        <v>0</v>
      </c>
      <c r="AM7" s="28">
        <v>1</v>
      </c>
      <c r="AN7" s="26">
        <v>1</v>
      </c>
      <c r="AO7" s="27">
        <v>1</v>
      </c>
      <c r="AP7" s="28">
        <v>1</v>
      </c>
      <c r="AQ7" s="26">
        <v>1</v>
      </c>
      <c r="AR7" s="27">
        <v>1</v>
      </c>
      <c r="AS7" s="28">
        <v>1</v>
      </c>
      <c r="AT7" s="26">
        <v>1</v>
      </c>
      <c r="AU7" s="27">
        <v>1</v>
      </c>
      <c r="AV7" s="28">
        <v>1</v>
      </c>
      <c r="AW7" s="26">
        <v>1</v>
      </c>
      <c r="AX7" s="27">
        <v>1</v>
      </c>
      <c r="AY7" s="28">
        <v>0</v>
      </c>
      <c r="AZ7" s="26">
        <v>0</v>
      </c>
      <c r="BA7" s="27">
        <v>1</v>
      </c>
      <c r="BB7" s="28">
        <v>1</v>
      </c>
      <c r="BC7" s="26">
        <v>1</v>
      </c>
      <c r="BD7" s="27">
        <v>0</v>
      </c>
      <c r="BE7" s="28">
        <v>1</v>
      </c>
      <c r="BF7" s="26">
        <v>1</v>
      </c>
      <c r="BG7" s="27">
        <v>0</v>
      </c>
      <c r="BH7" s="28">
        <v>1</v>
      </c>
      <c r="BI7" s="26">
        <v>1</v>
      </c>
      <c r="BJ7" s="27">
        <v>0</v>
      </c>
      <c r="BK7" s="28">
        <v>0</v>
      </c>
      <c r="BL7" s="26">
        <v>1</v>
      </c>
      <c r="BM7" s="27">
        <v>0</v>
      </c>
      <c r="BN7" s="28">
        <v>1</v>
      </c>
      <c r="BO7" s="26">
        <v>0</v>
      </c>
      <c r="BP7" s="27">
        <v>0</v>
      </c>
      <c r="BQ7" s="28">
        <v>1</v>
      </c>
      <c r="BR7" s="26">
        <v>1</v>
      </c>
      <c r="BS7" s="27">
        <v>0</v>
      </c>
      <c r="BT7" s="28">
        <v>1</v>
      </c>
      <c r="BU7" s="26">
        <v>1</v>
      </c>
      <c r="BV7" s="27">
        <v>0</v>
      </c>
      <c r="BW7" s="28">
        <v>1</v>
      </c>
      <c r="BX7" s="26">
        <v>1</v>
      </c>
      <c r="BY7" s="27">
        <v>0</v>
      </c>
      <c r="BZ7" s="28">
        <v>1</v>
      </c>
      <c r="CA7" s="26">
        <v>1</v>
      </c>
      <c r="CB7" s="27">
        <v>0</v>
      </c>
      <c r="CC7" s="28">
        <v>0</v>
      </c>
      <c r="CD7" s="26">
        <v>1</v>
      </c>
      <c r="CE7" s="27">
        <v>0</v>
      </c>
      <c r="CF7" s="28">
        <v>1</v>
      </c>
      <c r="CG7" s="26">
        <v>0</v>
      </c>
      <c r="CH7" s="27">
        <v>0</v>
      </c>
      <c r="CI7" s="28">
        <v>1</v>
      </c>
      <c r="CJ7" s="26">
        <v>1</v>
      </c>
      <c r="CK7" s="27">
        <v>0</v>
      </c>
      <c r="CL7" s="28">
        <v>1</v>
      </c>
      <c r="CM7" s="26">
        <v>1</v>
      </c>
      <c r="CN7" s="27">
        <v>0</v>
      </c>
      <c r="CO7" s="28">
        <v>1</v>
      </c>
      <c r="CP7" s="26">
        <v>1</v>
      </c>
      <c r="CQ7" s="27">
        <v>0</v>
      </c>
      <c r="CR7" s="28">
        <v>0</v>
      </c>
      <c r="CS7" s="26">
        <v>1</v>
      </c>
      <c r="CT7" s="27">
        <v>0</v>
      </c>
      <c r="CU7" s="28">
        <v>1</v>
      </c>
      <c r="CV7" s="26">
        <v>0</v>
      </c>
      <c r="CW7" s="27">
        <v>0</v>
      </c>
      <c r="CX7" s="28">
        <v>1</v>
      </c>
      <c r="CY7" s="26">
        <v>1</v>
      </c>
      <c r="CZ7" s="27">
        <v>0</v>
      </c>
      <c r="DA7" s="28">
        <v>1</v>
      </c>
      <c r="DB7" s="26">
        <v>1</v>
      </c>
      <c r="DC7" s="27">
        <v>0</v>
      </c>
      <c r="DD7" s="28">
        <v>1</v>
      </c>
      <c r="DE7" s="26">
        <v>1</v>
      </c>
      <c r="DF7" s="27">
        <v>0</v>
      </c>
      <c r="DG7" s="28">
        <v>1</v>
      </c>
      <c r="DH7" s="26">
        <v>1</v>
      </c>
      <c r="DI7" s="27">
        <v>0</v>
      </c>
      <c r="DJ7" s="28">
        <v>1</v>
      </c>
      <c r="DK7" s="26">
        <v>0</v>
      </c>
      <c r="DL7" s="27">
        <v>1</v>
      </c>
      <c r="DM7" s="28">
        <v>0</v>
      </c>
      <c r="DN7" s="26">
        <v>1</v>
      </c>
      <c r="DO7" s="27">
        <v>1</v>
      </c>
      <c r="DP7" s="28">
        <v>0</v>
      </c>
      <c r="DQ7" s="26">
        <v>0</v>
      </c>
      <c r="DR7" s="27">
        <v>1</v>
      </c>
      <c r="DS7" s="28">
        <v>1</v>
      </c>
      <c r="DT7" s="26">
        <v>1</v>
      </c>
      <c r="DU7" s="27">
        <v>1</v>
      </c>
      <c r="DV7" s="28">
        <v>1</v>
      </c>
      <c r="DW7" s="26">
        <v>0</v>
      </c>
      <c r="DX7" s="27">
        <v>1</v>
      </c>
      <c r="DY7" s="28">
        <v>0</v>
      </c>
      <c r="DZ7" s="26">
        <v>0</v>
      </c>
      <c r="EA7" s="27">
        <v>1</v>
      </c>
      <c r="EB7" s="28">
        <v>0</v>
      </c>
      <c r="EC7" s="26">
        <v>0</v>
      </c>
      <c r="ED7" s="27">
        <v>1</v>
      </c>
      <c r="EE7" s="28">
        <v>0</v>
      </c>
      <c r="EF7" s="26">
        <v>0</v>
      </c>
      <c r="EG7" s="27">
        <v>1</v>
      </c>
      <c r="EH7" s="28">
        <v>0</v>
      </c>
      <c r="EI7" s="26">
        <v>0</v>
      </c>
      <c r="EJ7" s="27">
        <v>1</v>
      </c>
      <c r="EK7" s="28">
        <v>0</v>
      </c>
      <c r="EL7" s="26">
        <v>0</v>
      </c>
      <c r="EM7" s="27">
        <v>1</v>
      </c>
      <c r="EN7" s="28">
        <v>0</v>
      </c>
      <c r="EO7" s="26">
        <v>0</v>
      </c>
      <c r="EP7" s="27">
        <v>1</v>
      </c>
      <c r="EQ7" s="28">
        <v>1</v>
      </c>
      <c r="ER7" s="26">
        <v>1</v>
      </c>
      <c r="ES7" s="27">
        <v>1</v>
      </c>
      <c r="ET7" s="28">
        <v>0</v>
      </c>
      <c r="EU7" s="26">
        <v>1</v>
      </c>
      <c r="EV7" s="27">
        <v>1</v>
      </c>
      <c r="EW7" s="28">
        <v>0</v>
      </c>
      <c r="EX7" s="26">
        <v>0</v>
      </c>
      <c r="EY7" s="27">
        <v>0</v>
      </c>
      <c r="EZ7" s="28">
        <v>0</v>
      </c>
      <c r="FA7" s="26">
        <v>0</v>
      </c>
      <c r="FB7" s="27">
        <v>0</v>
      </c>
      <c r="FC7" s="28">
        <v>0</v>
      </c>
      <c r="FD7" s="26">
        <v>0</v>
      </c>
      <c r="FE7" s="27">
        <v>0</v>
      </c>
      <c r="FF7" s="28">
        <v>0</v>
      </c>
      <c r="FG7" s="26">
        <v>0</v>
      </c>
      <c r="FH7" s="27">
        <v>1</v>
      </c>
      <c r="FI7" s="28">
        <v>0</v>
      </c>
      <c r="FJ7" s="26">
        <v>1</v>
      </c>
      <c r="FK7" s="27">
        <v>1</v>
      </c>
      <c r="FL7" s="28">
        <v>0</v>
      </c>
      <c r="FM7" s="26">
        <v>0</v>
      </c>
      <c r="FN7" s="27">
        <v>1</v>
      </c>
      <c r="FO7" s="28">
        <v>1</v>
      </c>
      <c r="FP7" s="26">
        <v>0</v>
      </c>
      <c r="FQ7" s="27">
        <v>1</v>
      </c>
      <c r="FR7" s="28">
        <v>1</v>
      </c>
      <c r="FS7" s="26">
        <v>1</v>
      </c>
      <c r="FT7" s="27">
        <v>1</v>
      </c>
      <c r="FU7" s="28">
        <v>0</v>
      </c>
      <c r="FV7" s="26">
        <v>0</v>
      </c>
      <c r="FW7" s="27">
        <v>1</v>
      </c>
      <c r="FX7" s="28">
        <v>0</v>
      </c>
      <c r="FY7" s="26">
        <v>0</v>
      </c>
      <c r="FZ7" s="27">
        <v>1</v>
      </c>
      <c r="GA7" s="28">
        <v>0</v>
      </c>
      <c r="GB7" s="26">
        <v>0</v>
      </c>
      <c r="GC7" s="27">
        <v>1</v>
      </c>
      <c r="GD7" s="28">
        <v>0</v>
      </c>
      <c r="GE7" s="26">
        <v>0</v>
      </c>
      <c r="GF7" s="27">
        <v>1</v>
      </c>
      <c r="GG7" s="28">
        <v>0</v>
      </c>
      <c r="GH7" s="26">
        <v>0</v>
      </c>
      <c r="GI7" s="27">
        <v>1</v>
      </c>
      <c r="GJ7" s="28">
        <v>0</v>
      </c>
      <c r="GK7" s="26">
        <v>0</v>
      </c>
      <c r="GL7" s="27">
        <v>1</v>
      </c>
      <c r="GM7" s="28">
        <v>0</v>
      </c>
      <c r="GN7" s="26">
        <v>0</v>
      </c>
      <c r="GO7" s="27">
        <v>1</v>
      </c>
      <c r="GP7" s="28">
        <v>0</v>
      </c>
      <c r="GQ7" s="26">
        <v>0</v>
      </c>
      <c r="GR7" s="27">
        <v>1</v>
      </c>
      <c r="GS7" s="28">
        <v>0</v>
      </c>
    </row>
    <row r="8" spans="2:201" ht="14.25" thickBot="1" x14ac:dyDescent="0.2">
      <c r="H8" s="83"/>
      <c r="I8" s="84"/>
      <c r="J8" s="30">
        <v>1</v>
      </c>
      <c r="K8" s="31">
        <v>1</v>
      </c>
      <c r="L8" s="32">
        <v>1</v>
      </c>
      <c r="M8" s="30">
        <v>1</v>
      </c>
      <c r="N8" s="31">
        <v>1</v>
      </c>
      <c r="O8" s="32">
        <v>1</v>
      </c>
      <c r="P8" s="30">
        <v>1</v>
      </c>
      <c r="Q8" s="31">
        <v>1</v>
      </c>
      <c r="R8" s="32">
        <v>1</v>
      </c>
      <c r="S8" s="30">
        <v>1</v>
      </c>
      <c r="T8" s="31">
        <v>1</v>
      </c>
      <c r="U8" s="32">
        <v>0</v>
      </c>
      <c r="V8" s="30">
        <v>0</v>
      </c>
      <c r="W8" s="31">
        <v>1</v>
      </c>
      <c r="X8" s="32">
        <v>1</v>
      </c>
      <c r="Y8" s="30">
        <v>1</v>
      </c>
      <c r="Z8" s="31">
        <v>1</v>
      </c>
      <c r="AA8" s="32">
        <v>1</v>
      </c>
      <c r="AB8" s="30">
        <v>1</v>
      </c>
      <c r="AC8" s="31">
        <v>1</v>
      </c>
      <c r="AD8" s="32">
        <v>1</v>
      </c>
      <c r="AE8" s="30">
        <v>1</v>
      </c>
      <c r="AF8" s="31">
        <v>1</v>
      </c>
      <c r="AG8" s="32">
        <v>1</v>
      </c>
      <c r="AH8" s="30">
        <v>1</v>
      </c>
      <c r="AI8" s="31">
        <v>1</v>
      </c>
      <c r="AJ8" s="32">
        <v>0</v>
      </c>
      <c r="AK8" s="30">
        <v>0</v>
      </c>
      <c r="AL8" s="31">
        <v>1</v>
      </c>
      <c r="AM8" s="32">
        <v>1</v>
      </c>
      <c r="AN8" s="30">
        <v>0</v>
      </c>
      <c r="AO8" s="31">
        <v>0</v>
      </c>
      <c r="AP8" s="32">
        <v>0</v>
      </c>
      <c r="AQ8" s="30">
        <v>0</v>
      </c>
      <c r="AR8" s="31">
        <v>0</v>
      </c>
      <c r="AS8" s="32">
        <v>0</v>
      </c>
      <c r="AT8" s="30">
        <v>0</v>
      </c>
      <c r="AU8" s="31">
        <v>0</v>
      </c>
      <c r="AV8" s="32">
        <v>0</v>
      </c>
      <c r="AW8" s="30">
        <v>0</v>
      </c>
      <c r="AX8" s="31">
        <v>0</v>
      </c>
      <c r="AY8" s="32">
        <v>0</v>
      </c>
      <c r="AZ8" s="30">
        <v>0</v>
      </c>
      <c r="BA8" s="31">
        <v>0</v>
      </c>
      <c r="BB8" s="32">
        <v>0</v>
      </c>
      <c r="BC8" s="30">
        <v>1</v>
      </c>
      <c r="BD8" s="31">
        <v>1</v>
      </c>
      <c r="BE8" s="32">
        <v>1</v>
      </c>
      <c r="BF8" s="30">
        <v>1</v>
      </c>
      <c r="BG8" s="31">
        <v>1</v>
      </c>
      <c r="BH8" s="32">
        <v>1</v>
      </c>
      <c r="BI8" s="30">
        <v>1</v>
      </c>
      <c r="BJ8" s="31">
        <v>1</v>
      </c>
      <c r="BK8" s="32">
        <v>1</v>
      </c>
      <c r="BL8" s="30">
        <v>1</v>
      </c>
      <c r="BM8" s="31">
        <v>0</v>
      </c>
      <c r="BN8" s="32">
        <v>1</v>
      </c>
      <c r="BO8" s="30">
        <v>1</v>
      </c>
      <c r="BP8" s="31">
        <v>1</v>
      </c>
      <c r="BQ8" s="32">
        <v>1</v>
      </c>
      <c r="BR8" s="30">
        <v>1</v>
      </c>
      <c r="BS8" s="31">
        <v>1</v>
      </c>
      <c r="BT8" s="32">
        <v>1</v>
      </c>
      <c r="BU8" s="30">
        <v>1</v>
      </c>
      <c r="BV8" s="31">
        <v>1</v>
      </c>
      <c r="BW8" s="32">
        <v>1</v>
      </c>
      <c r="BX8" s="30">
        <v>1</v>
      </c>
      <c r="BY8" s="31">
        <v>1</v>
      </c>
      <c r="BZ8" s="32">
        <v>1</v>
      </c>
      <c r="CA8" s="30">
        <v>1</v>
      </c>
      <c r="CB8" s="31">
        <v>1</v>
      </c>
      <c r="CC8" s="32">
        <v>1</v>
      </c>
      <c r="CD8" s="30">
        <v>1</v>
      </c>
      <c r="CE8" s="31">
        <v>0</v>
      </c>
      <c r="CF8" s="32">
        <v>1</v>
      </c>
      <c r="CG8" s="30">
        <v>1</v>
      </c>
      <c r="CH8" s="31">
        <v>1</v>
      </c>
      <c r="CI8" s="32">
        <v>1</v>
      </c>
      <c r="CJ8" s="30">
        <v>1</v>
      </c>
      <c r="CK8" s="31">
        <v>1</v>
      </c>
      <c r="CL8" s="32">
        <v>1</v>
      </c>
      <c r="CM8" s="30">
        <v>1</v>
      </c>
      <c r="CN8" s="31">
        <v>1</v>
      </c>
      <c r="CO8" s="32">
        <v>1</v>
      </c>
      <c r="CP8" s="30">
        <v>1</v>
      </c>
      <c r="CQ8" s="31">
        <v>1</v>
      </c>
      <c r="CR8" s="32">
        <v>1</v>
      </c>
      <c r="CS8" s="30">
        <v>1</v>
      </c>
      <c r="CT8" s="31">
        <v>0</v>
      </c>
      <c r="CU8" s="32">
        <v>1</v>
      </c>
      <c r="CV8" s="30">
        <v>1</v>
      </c>
      <c r="CW8" s="31">
        <v>1</v>
      </c>
      <c r="CX8" s="32">
        <v>1</v>
      </c>
      <c r="CY8" s="30">
        <v>1</v>
      </c>
      <c r="CZ8" s="31">
        <v>1</v>
      </c>
      <c r="DA8" s="32">
        <v>1</v>
      </c>
      <c r="DB8" s="30">
        <v>0</v>
      </c>
      <c r="DC8" s="31">
        <v>0</v>
      </c>
      <c r="DD8" s="32">
        <v>0</v>
      </c>
      <c r="DE8" s="30">
        <v>1</v>
      </c>
      <c r="DF8" s="31">
        <v>0</v>
      </c>
      <c r="DG8" s="32">
        <v>0</v>
      </c>
      <c r="DH8" s="30">
        <v>0</v>
      </c>
      <c r="DI8" s="31">
        <v>0</v>
      </c>
      <c r="DJ8" s="32">
        <v>1</v>
      </c>
      <c r="DK8" s="30">
        <v>1</v>
      </c>
      <c r="DL8" s="31">
        <v>0</v>
      </c>
      <c r="DM8" s="32">
        <v>1</v>
      </c>
      <c r="DN8" s="30">
        <v>1</v>
      </c>
      <c r="DO8" s="31">
        <v>0</v>
      </c>
      <c r="DP8" s="32">
        <v>1</v>
      </c>
      <c r="DQ8" s="30">
        <v>1</v>
      </c>
      <c r="DR8" s="31">
        <v>0</v>
      </c>
      <c r="DS8" s="32">
        <v>1</v>
      </c>
      <c r="DT8" s="30">
        <v>1</v>
      </c>
      <c r="DU8" s="31">
        <v>0</v>
      </c>
      <c r="DV8" s="32">
        <v>1</v>
      </c>
      <c r="DW8" s="30">
        <v>1</v>
      </c>
      <c r="DX8" s="31">
        <v>0</v>
      </c>
      <c r="DY8" s="32">
        <v>1</v>
      </c>
      <c r="DZ8" s="30">
        <v>1</v>
      </c>
      <c r="EA8" s="31">
        <v>0</v>
      </c>
      <c r="EB8" s="32">
        <v>1</v>
      </c>
      <c r="EC8" s="30">
        <v>1</v>
      </c>
      <c r="ED8" s="31">
        <v>0</v>
      </c>
      <c r="EE8" s="32">
        <v>1</v>
      </c>
      <c r="EF8" s="30">
        <v>1</v>
      </c>
      <c r="EG8" s="31">
        <v>0</v>
      </c>
      <c r="EH8" s="32">
        <v>1</v>
      </c>
      <c r="EI8" s="30">
        <v>1</v>
      </c>
      <c r="EJ8" s="31">
        <v>0</v>
      </c>
      <c r="EK8" s="32">
        <v>1</v>
      </c>
      <c r="EL8" s="30">
        <v>1</v>
      </c>
      <c r="EM8" s="31">
        <v>0</v>
      </c>
      <c r="EN8" s="32">
        <v>1</v>
      </c>
      <c r="EO8" s="30">
        <v>1</v>
      </c>
      <c r="EP8" s="31">
        <v>0</v>
      </c>
      <c r="EQ8" s="32">
        <v>1</v>
      </c>
      <c r="ER8" s="30">
        <v>1</v>
      </c>
      <c r="ES8" s="31">
        <v>0</v>
      </c>
      <c r="ET8" s="32">
        <v>1</v>
      </c>
      <c r="EU8" s="30">
        <v>1</v>
      </c>
      <c r="EV8" s="31">
        <v>0</v>
      </c>
      <c r="EW8" s="32">
        <v>1</v>
      </c>
      <c r="EX8" s="30">
        <v>1</v>
      </c>
      <c r="EY8" s="31">
        <v>0</v>
      </c>
      <c r="EZ8" s="32">
        <v>1</v>
      </c>
      <c r="FA8" s="30">
        <v>1</v>
      </c>
      <c r="FB8" s="31">
        <v>0</v>
      </c>
      <c r="FC8" s="32">
        <v>1</v>
      </c>
      <c r="FD8" s="30">
        <v>1</v>
      </c>
      <c r="FE8" s="31">
        <v>0</v>
      </c>
      <c r="FF8" s="32">
        <v>1</v>
      </c>
      <c r="FG8" s="30">
        <v>1</v>
      </c>
      <c r="FH8" s="31">
        <v>0</v>
      </c>
      <c r="FI8" s="32">
        <v>1</v>
      </c>
      <c r="FJ8" s="30">
        <v>1</v>
      </c>
      <c r="FK8" s="31">
        <v>0</v>
      </c>
      <c r="FL8" s="32">
        <v>1</v>
      </c>
      <c r="FM8" s="30">
        <v>1</v>
      </c>
      <c r="FN8" s="31">
        <v>0</v>
      </c>
      <c r="FO8" s="32">
        <v>1</v>
      </c>
      <c r="FP8" s="30">
        <v>1</v>
      </c>
      <c r="FQ8" s="31">
        <v>0</v>
      </c>
      <c r="FR8" s="32">
        <v>0</v>
      </c>
      <c r="FS8" s="30">
        <v>0</v>
      </c>
      <c r="FT8" s="31">
        <v>0</v>
      </c>
      <c r="FU8" s="32">
        <v>1</v>
      </c>
      <c r="FV8" s="30">
        <v>1</v>
      </c>
      <c r="FW8" s="31">
        <v>0</v>
      </c>
      <c r="FX8" s="32">
        <v>1</v>
      </c>
      <c r="FY8" s="30">
        <v>1</v>
      </c>
      <c r="FZ8" s="31">
        <v>0</v>
      </c>
      <c r="GA8" s="32">
        <v>1</v>
      </c>
      <c r="GB8" s="30">
        <v>1</v>
      </c>
      <c r="GC8" s="31">
        <v>0</v>
      </c>
      <c r="GD8" s="32">
        <v>0</v>
      </c>
      <c r="GE8" s="30">
        <v>0</v>
      </c>
      <c r="GF8" s="31">
        <v>0</v>
      </c>
      <c r="GG8" s="32">
        <v>1</v>
      </c>
      <c r="GH8" s="30">
        <v>1</v>
      </c>
      <c r="GI8" s="31">
        <v>0</v>
      </c>
      <c r="GJ8" s="32">
        <v>1</v>
      </c>
      <c r="GK8" s="30">
        <v>1</v>
      </c>
      <c r="GL8" s="31">
        <v>0</v>
      </c>
      <c r="GM8" s="32">
        <v>1</v>
      </c>
      <c r="GN8" s="30">
        <v>1</v>
      </c>
      <c r="GO8" s="31">
        <v>0</v>
      </c>
      <c r="GP8" s="32">
        <v>1</v>
      </c>
      <c r="GQ8" s="30">
        <v>1</v>
      </c>
      <c r="GR8" s="31">
        <v>0</v>
      </c>
      <c r="GS8" s="32">
        <v>0</v>
      </c>
    </row>
    <row r="9" spans="2:201" s="33" customFormat="1" x14ac:dyDescent="0.15">
      <c r="H9" s="70" t="s">
        <v>86</v>
      </c>
      <c r="I9" s="71"/>
      <c r="J9" s="34" t="s">
        <v>94</v>
      </c>
      <c r="K9" s="34"/>
      <c r="L9" s="34"/>
      <c r="M9" s="35" t="s">
        <v>94</v>
      </c>
      <c r="N9" s="34"/>
      <c r="O9" s="34"/>
      <c r="P9" s="35" t="s">
        <v>94</v>
      </c>
      <c r="Q9" s="34"/>
      <c r="R9" s="34"/>
      <c r="S9" s="35" t="s">
        <v>94</v>
      </c>
      <c r="T9" s="34"/>
      <c r="U9" s="34"/>
      <c r="V9" s="35" t="s">
        <v>94</v>
      </c>
      <c r="W9" s="34"/>
      <c r="X9" s="34"/>
      <c r="Y9" s="35" t="s">
        <v>94</v>
      </c>
      <c r="Z9" s="34"/>
      <c r="AA9" s="34"/>
      <c r="AB9" s="35" t="s">
        <v>94</v>
      </c>
      <c r="AC9" s="34"/>
      <c r="AD9" s="34"/>
      <c r="AE9" s="35" t="s">
        <v>94</v>
      </c>
      <c r="AF9" s="34"/>
      <c r="AG9" s="34"/>
      <c r="AH9" s="35" t="s">
        <v>94</v>
      </c>
      <c r="AI9" s="34"/>
      <c r="AJ9" s="34"/>
      <c r="AK9" s="35" t="s">
        <v>94</v>
      </c>
      <c r="AL9" s="34"/>
      <c r="AM9" s="34"/>
      <c r="AN9" s="35" t="s">
        <v>94</v>
      </c>
      <c r="AO9" s="34"/>
      <c r="AP9" s="34"/>
      <c r="AQ9" s="35" t="s">
        <v>94</v>
      </c>
      <c r="AR9" s="34"/>
      <c r="AS9" s="34"/>
      <c r="AT9" s="35" t="s">
        <v>94</v>
      </c>
      <c r="AU9" s="34"/>
      <c r="AV9" s="34"/>
      <c r="AW9" s="35" t="s">
        <v>94</v>
      </c>
      <c r="AX9" s="34"/>
      <c r="AY9" s="34"/>
      <c r="AZ9" s="35" t="s">
        <v>94</v>
      </c>
      <c r="BA9" s="34"/>
      <c r="BB9" s="34"/>
      <c r="BC9" s="35" t="s">
        <v>94</v>
      </c>
      <c r="BD9" s="34"/>
      <c r="BE9" s="34"/>
      <c r="BF9" s="35" t="s">
        <v>94</v>
      </c>
      <c r="BG9" s="34"/>
      <c r="BH9" s="34"/>
      <c r="BI9" s="35" t="s">
        <v>94</v>
      </c>
      <c r="BJ9" s="34"/>
      <c r="BK9" s="34"/>
      <c r="BL9" s="35" t="s">
        <v>94</v>
      </c>
      <c r="BM9" s="34"/>
      <c r="BN9" s="34"/>
      <c r="BO9" s="35" t="s">
        <v>94</v>
      </c>
      <c r="BP9" s="34"/>
      <c r="BQ9" s="34"/>
      <c r="BR9" s="35" t="s">
        <v>94</v>
      </c>
      <c r="BS9" s="34"/>
      <c r="BT9" s="34"/>
      <c r="BU9" s="35" t="s">
        <v>94</v>
      </c>
      <c r="BV9" s="34"/>
      <c r="BW9" s="34"/>
      <c r="BX9" s="35" t="s">
        <v>94</v>
      </c>
      <c r="BY9" s="34"/>
      <c r="BZ9" s="34"/>
      <c r="CA9" s="35" t="s">
        <v>94</v>
      </c>
      <c r="CB9" s="34"/>
      <c r="CC9" s="34"/>
      <c r="CD9" s="35" t="s">
        <v>94</v>
      </c>
      <c r="CE9" s="34"/>
      <c r="CF9" s="34"/>
      <c r="CG9" s="35" t="s">
        <v>94</v>
      </c>
      <c r="CH9" s="34"/>
      <c r="CI9" s="34"/>
      <c r="CJ9" s="35" t="s">
        <v>94</v>
      </c>
      <c r="CK9" s="34"/>
      <c r="CL9" s="34"/>
      <c r="CM9" s="35" t="s">
        <v>94</v>
      </c>
      <c r="CN9" s="34"/>
      <c r="CO9" s="34"/>
      <c r="CP9" s="35" t="s">
        <v>94</v>
      </c>
      <c r="CQ9" s="34"/>
      <c r="CR9" s="34"/>
      <c r="CS9" s="35" t="s">
        <v>94</v>
      </c>
      <c r="CT9" s="34"/>
      <c r="CU9" s="34"/>
      <c r="CV9" s="35" t="s">
        <v>94</v>
      </c>
      <c r="CW9" s="34"/>
      <c r="CX9" s="34"/>
      <c r="CY9" s="35" t="s">
        <v>94</v>
      </c>
      <c r="CZ9" s="34"/>
      <c r="DA9" s="34"/>
      <c r="DB9" s="35" t="s">
        <v>90</v>
      </c>
      <c r="DC9" s="34"/>
      <c r="DD9" s="34"/>
      <c r="DE9" s="35" t="s">
        <v>90</v>
      </c>
      <c r="DF9" s="34"/>
      <c r="DG9" s="34"/>
      <c r="DH9" s="35" t="s">
        <v>90</v>
      </c>
      <c r="DI9" s="34"/>
      <c r="DJ9" s="34"/>
      <c r="DK9" s="35" t="s">
        <v>90</v>
      </c>
      <c r="DL9" s="34"/>
      <c r="DM9" s="34"/>
      <c r="DN9" s="35" t="s">
        <v>90</v>
      </c>
      <c r="DO9" s="34"/>
      <c r="DP9" s="34"/>
      <c r="DQ9" s="35" t="s">
        <v>90</v>
      </c>
      <c r="DR9" s="34"/>
      <c r="DS9" s="34"/>
      <c r="DT9" s="35" t="s">
        <v>90</v>
      </c>
      <c r="DU9" s="34"/>
      <c r="DV9" s="34"/>
      <c r="DW9" s="35" t="s">
        <v>90</v>
      </c>
      <c r="DX9" s="34"/>
      <c r="DY9" s="34"/>
      <c r="DZ9" s="35" t="s">
        <v>90</v>
      </c>
      <c r="EA9" s="34"/>
      <c r="EB9" s="34"/>
      <c r="EC9" s="35" t="s">
        <v>90</v>
      </c>
      <c r="ED9" s="34"/>
      <c r="EE9" s="34"/>
      <c r="EF9" s="35" t="s">
        <v>90</v>
      </c>
      <c r="EG9" s="34"/>
      <c r="EH9" s="34"/>
      <c r="EI9" s="35" t="s">
        <v>90</v>
      </c>
      <c r="EJ9" s="34"/>
      <c r="EK9" s="34"/>
      <c r="EL9" s="35" t="s">
        <v>90</v>
      </c>
      <c r="EM9" s="34"/>
      <c r="EN9" s="34"/>
      <c r="EO9" s="35" t="s">
        <v>90</v>
      </c>
      <c r="EP9" s="34"/>
      <c r="EQ9" s="34"/>
      <c r="ER9" s="35" t="s">
        <v>90</v>
      </c>
      <c r="ES9" s="34"/>
      <c r="ET9" s="34"/>
      <c r="EU9" s="35" t="s">
        <v>90</v>
      </c>
      <c r="EV9" s="34"/>
      <c r="EW9" s="34"/>
      <c r="EX9" s="35" t="s">
        <v>90</v>
      </c>
      <c r="EY9" s="34"/>
      <c r="EZ9" s="34"/>
      <c r="FA9" s="35" t="s">
        <v>90</v>
      </c>
      <c r="FB9" s="34"/>
      <c r="FC9" s="34"/>
      <c r="FD9" s="35" t="s">
        <v>90</v>
      </c>
      <c r="FE9" s="34"/>
      <c r="FF9" s="34"/>
      <c r="FG9" s="35" t="s">
        <v>90</v>
      </c>
      <c r="FH9" s="34"/>
      <c r="FI9" s="34"/>
      <c r="FJ9" s="35" t="s">
        <v>90</v>
      </c>
      <c r="FK9" s="34"/>
      <c r="FL9" s="34"/>
      <c r="FM9" s="35" t="s">
        <v>90</v>
      </c>
      <c r="FN9" s="34"/>
      <c r="FO9" s="34"/>
      <c r="FP9" s="35" t="s">
        <v>90</v>
      </c>
      <c r="FQ9" s="34"/>
      <c r="FR9" s="34"/>
      <c r="FS9" s="35" t="s">
        <v>90</v>
      </c>
      <c r="FT9" s="34"/>
      <c r="FU9" s="34"/>
      <c r="FV9" s="35" t="s">
        <v>90</v>
      </c>
      <c r="FW9" s="34"/>
      <c r="FX9" s="34"/>
      <c r="FY9" s="35" t="s">
        <v>90</v>
      </c>
      <c r="FZ9" s="34"/>
      <c r="GA9" s="34"/>
      <c r="GB9" s="35" t="s">
        <v>90</v>
      </c>
      <c r="GC9" s="34"/>
      <c r="GD9" s="34"/>
      <c r="GE9" s="35" t="s">
        <v>90</v>
      </c>
      <c r="GF9" s="34"/>
      <c r="GG9" s="34"/>
      <c r="GH9" s="35" t="s">
        <v>90</v>
      </c>
      <c r="GI9" s="34"/>
      <c r="GJ9" s="34"/>
      <c r="GK9" s="35" t="s">
        <v>90</v>
      </c>
      <c r="GL9" s="34"/>
      <c r="GM9" s="34"/>
      <c r="GN9" s="35" t="s">
        <v>90</v>
      </c>
      <c r="GO9" s="34"/>
      <c r="GP9" s="34"/>
      <c r="GQ9" s="36" t="s">
        <v>90</v>
      </c>
      <c r="GR9" s="37"/>
      <c r="GS9" s="38"/>
    </row>
    <row r="14" spans="2:201" x14ac:dyDescent="0.15">
      <c r="H14" s="22" t="s">
        <v>87</v>
      </c>
      <c r="DB14" s="22" t="s">
        <v>90</v>
      </c>
    </row>
    <row r="15" spans="2:201" x14ac:dyDescent="0.15">
      <c r="I15" s="39" t="s">
        <v>88</v>
      </c>
      <c r="J15" s="70">
        <f>J4</f>
        <v>1</v>
      </c>
      <c r="K15" s="72"/>
      <c r="L15" s="72"/>
      <c r="M15" s="70">
        <f>M4</f>
        <v>2</v>
      </c>
      <c r="N15" s="72"/>
      <c r="O15" s="72"/>
      <c r="P15" s="70">
        <f>P4</f>
        <v>3</v>
      </c>
      <c r="Q15" s="72"/>
      <c r="R15" s="72"/>
      <c r="S15" s="70">
        <f>S4</f>
        <v>4</v>
      </c>
      <c r="T15" s="72"/>
      <c r="U15" s="72"/>
      <c r="V15" s="70">
        <f>V4</f>
        <v>5</v>
      </c>
      <c r="W15" s="72"/>
      <c r="X15" s="72"/>
      <c r="Y15" s="70">
        <f>Y4</f>
        <v>6</v>
      </c>
      <c r="Z15" s="72"/>
      <c r="AA15" s="72"/>
      <c r="AB15" s="70">
        <f>AB4</f>
        <v>7</v>
      </c>
      <c r="AC15" s="72"/>
      <c r="AD15" s="72"/>
      <c r="AE15" s="70">
        <f>AE4</f>
        <v>8</v>
      </c>
      <c r="AF15" s="72"/>
      <c r="AG15" s="72"/>
      <c r="AH15" s="70">
        <f>AH4</f>
        <v>9</v>
      </c>
      <c r="AI15" s="72"/>
      <c r="AJ15" s="72"/>
      <c r="AK15" s="70">
        <f>AK4</f>
        <v>10</v>
      </c>
      <c r="AL15" s="72"/>
      <c r="AM15" s="72"/>
      <c r="AN15" s="70">
        <f>AN4</f>
        <v>11</v>
      </c>
      <c r="AO15" s="72"/>
      <c r="AP15" s="72"/>
      <c r="AQ15" s="70">
        <f>AQ4</f>
        <v>12</v>
      </c>
      <c r="AR15" s="72"/>
      <c r="AS15" s="72"/>
      <c r="AT15" s="70">
        <f>AT4</f>
        <v>13</v>
      </c>
      <c r="AU15" s="72"/>
      <c r="AV15" s="72"/>
      <c r="AW15" s="70">
        <f>AW4</f>
        <v>14</v>
      </c>
      <c r="AX15" s="72"/>
      <c r="AY15" s="72"/>
      <c r="AZ15" s="70">
        <f>AZ4</f>
        <v>15</v>
      </c>
      <c r="BA15" s="72"/>
      <c r="BB15" s="72"/>
      <c r="BC15" s="70">
        <f>BC4</f>
        <v>16</v>
      </c>
      <c r="BD15" s="72"/>
      <c r="BE15" s="72"/>
      <c r="BF15" s="70">
        <f>BF4</f>
        <v>17</v>
      </c>
      <c r="BG15" s="72"/>
      <c r="BH15" s="72"/>
      <c r="BI15" s="70">
        <f>BI4</f>
        <v>18</v>
      </c>
      <c r="BJ15" s="72"/>
      <c r="BK15" s="72"/>
      <c r="BL15" s="70">
        <f>BL4</f>
        <v>19</v>
      </c>
      <c r="BM15" s="72"/>
      <c r="BN15" s="72"/>
      <c r="BO15" s="70">
        <f>BO4</f>
        <v>20</v>
      </c>
      <c r="BP15" s="72"/>
      <c r="BQ15" s="72"/>
      <c r="BR15" s="70">
        <f>BR4</f>
        <v>21</v>
      </c>
      <c r="BS15" s="72"/>
      <c r="BT15" s="72"/>
      <c r="BU15" s="70">
        <f>BU4</f>
        <v>22</v>
      </c>
      <c r="BV15" s="72"/>
      <c r="BW15" s="72"/>
      <c r="BX15" s="70">
        <f>BX4</f>
        <v>23</v>
      </c>
      <c r="BY15" s="72"/>
      <c r="BZ15" s="72"/>
      <c r="CA15" s="70">
        <f>CA4</f>
        <v>24</v>
      </c>
      <c r="CB15" s="72"/>
      <c r="CC15" s="72"/>
      <c r="CD15" s="70">
        <f>CD4</f>
        <v>25</v>
      </c>
      <c r="CE15" s="72"/>
      <c r="CF15" s="72"/>
      <c r="CG15" s="70">
        <f>CG4</f>
        <v>26</v>
      </c>
      <c r="CH15" s="72"/>
      <c r="CI15" s="72"/>
      <c r="CJ15" s="70">
        <f>CJ4</f>
        <v>27</v>
      </c>
      <c r="CK15" s="72"/>
      <c r="CL15" s="72"/>
      <c r="CM15" s="70">
        <f>CM4</f>
        <v>28</v>
      </c>
      <c r="CN15" s="72"/>
      <c r="CO15" s="72"/>
      <c r="CP15" s="70">
        <f>CP4</f>
        <v>29</v>
      </c>
      <c r="CQ15" s="72"/>
      <c r="CR15" s="72"/>
      <c r="CS15" s="70">
        <f>CS4</f>
        <v>30</v>
      </c>
      <c r="CT15" s="72"/>
      <c r="CU15" s="72"/>
      <c r="CV15" s="70">
        <f>CV4</f>
        <v>31</v>
      </c>
      <c r="CW15" s="72"/>
      <c r="CX15" s="72"/>
      <c r="CY15" s="70">
        <f>CY4</f>
        <v>32</v>
      </c>
      <c r="CZ15" s="72"/>
      <c r="DA15" s="72"/>
      <c r="DB15" s="70">
        <f>DB4</f>
        <v>33</v>
      </c>
      <c r="DC15" s="72"/>
      <c r="DD15" s="72"/>
      <c r="DE15" s="70">
        <f>DE4</f>
        <v>34</v>
      </c>
      <c r="DF15" s="72"/>
      <c r="DG15" s="72"/>
      <c r="DH15" s="70">
        <f>DH4</f>
        <v>35</v>
      </c>
      <c r="DI15" s="72"/>
      <c r="DJ15" s="72"/>
      <c r="DK15" s="70">
        <f>DK4</f>
        <v>36</v>
      </c>
      <c r="DL15" s="72"/>
      <c r="DM15" s="72"/>
      <c r="DN15" s="70">
        <f>DN4</f>
        <v>37</v>
      </c>
      <c r="DO15" s="72"/>
      <c r="DP15" s="72"/>
      <c r="DQ15" s="70">
        <f>DQ4</f>
        <v>38</v>
      </c>
      <c r="DR15" s="72"/>
      <c r="DS15" s="72"/>
      <c r="DT15" s="70">
        <f>DT4</f>
        <v>39</v>
      </c>
      <c r="DU15" s="72"/>
      <c r="DV15" s="72"/>
      <c r="DW15" s="70">
        <f>DW4</f>
        <v>40</v>
      </c>
      <c r="DX15" s="72"/>
      <c r="DY15" s="72"/>
      <c r="DZ15" s="70">
        <f>DZ4</f>
        <v>41</v>
      </c>
      <c r="EA15" s="72"/>
      <c r="EB15" s="72"/>
      <c r="EC15" s="70">
        <f>EC4</f>
        <v>42</v>
      </c>
      <c r="ED15" s="72"/>
      <c r="EE15" s="72"/>
      <c r="EF15" s="70">
        <f>EF4</f>
        <v>43</v>
      </c>
      <c r="EG15" s="72"/>
      <c r="EH15" s="72"/>
      <c r="EI15" s="70">
        <f>EI4</f>
        <v>44</v>
      </c>
      <c r="EJ15" s="72"/>
      <c r="EK15" s="72"/>
      <c r="EL15" s="70">
        <f>EL4</f>
        <v>45</v>
      </c>
      <c r="EM15" s="72"/>
      <c r="EN15" s="72"/>
      <c r="EO15" s="70">
        <f>EO4</f>
        <v>46</v>
      </c>
      <c r="EP15" s="72"/>
      <c r="EQ15" s="72"/>
      <c r="ER15" s="70">
        <f>ER4</f>
        <v>47</v>
      </c>
      <c r="ES15" s="72"/>
      <c r="ET15" s="72"/>
      <c r="EU15" s="70">
        <f>EU4</f>
        <v>48</v>
      </c>
      <c r="EV15" s="72"/>
      <c r="EW15" s="72"/>
      <c r="EX15" s="70">
        <f>EX4</f>
        <v>49</v>
      </c>
      <c r="EY15" s="72"/>
      <c r="EZ15" s="72"/>
      <c r="FA15" s="70">
        <f>FA4</f>
        <v>50</v>
      </c>
      <c r="FB15" s="72"/>
      <c r="FC15" s="72"/>
      <c r="FD15" s="70">
        <f>FD4</f>
        <v>51</v>
      </c>
      <c r="FE15" s="72"/>
      <c r="FF15" s="72"/>
      <c r="FG15" s="70">
        <f>FG4</f>
        <v>52</v>
      </c>
      <c r="FH15" s="72"/>
      <c r="FI15" s="72"/>
      <c r="FJ15" s="70">
        <f>FJ4</f>
        <v>53</v>
      </c>
      <c r="FK15" s="72"/>
      <c r="FL15" s="72"/>
      <c r="FM15" s="70">
        <f>FM4</f>
        <v>54</v>
      </c>
      <c r="FN15" s="72"/>
      <c r="FO15" s="72"/>
      <c r="FP15" s="70">
        <f>FP4</f>
        <v>55</v>
      </c>
      <c r="FQ15" s="72"/>
      <c r="FR15" s="72"/>
      <c r="FS15" s="70">
        <f>FS4</f>
        <v>56</v>
      </c>
      <c r="FT15" s="72"/>
      <c r="FU15" s="72"/>
      <c r="FV15" s="70">
        <f>FV4</f>
        <v>57</v>
      </c>
      <c r="FW15" s="72"/>
      <c r="FX15" s="72"/>
      <c r="FY15" s="70">
        <f>FY4</f>
        <v>58</v>
      </c>
      <c r="FZ15" s="72"/>
      <c r="GA15" s="72"/>
      <c r="GB15" s="70">
        <f>GB4</f>
        <v>59</v>
      </c>
      <c r="GC15" s="72"/>
      <c r="GD15" s="72"/>
      <c r="GE15" s="70">
        <f>GE4</f>
        <v>60</v>
      </c>
      <c r="GF15" s="72"/>
      <c r="GG15" s="72"/>
      <c r="GH15" s="70">
        <f>GH4</f>
        <v>61</v>
      </c>
      <c r="GI15" s="72"/>
      <c r="GJ15" s="72"/>
      <c r="GK15" s="70">
        <f>GK4</f>
        <v>62</v>
      </c>
      <c r="GL15" s="72"/>
      <c r="GM15" s="72"/>
      <c r="GN15" s="70">
        <f>GN4</f>
        <v>63</v>
      </c>
      <c r="GO15" s="72"/>
      <c r="GP15" s="72"/>
      <c r="GQ15" s="70">
        <f>GQ4</f>
        <v>64</v>
      </c>
      <c r="GR15" s="72"/>
      <c r="GS15" s="71"/>
    </row>
    <row r="16" spans="2:201" ht="14.25" thickBot="1" x14ac:dyDescent="0.2">
      <c r="H16" s="40"/>
      <c r="I16" s="40"/>
      <c r="J16" s="41">
        <v>1</v>
      </c>
      <c r="K16" s="42">
        <v>2</v>
      </c>
      <c r="L16" s="42">
        <v>3</v>
      </c>
      <c r="M16" s="41">
        <v>1</v>
      </c>
      <c r="N16" s="42">
        <v>2</v>
      </c>
      <c r="O16" s="42">
        <v>3</v>
      </c>
      <c r="P16" s="41">
        <v>1</v>
      </c>
      <c r="Q16" s="42">
        <v>2</v>
      </c>
      <c r="R16" s="42">
        <v>3</v>
      </c>
      <c r="S16" s="41">
        <v>1</v>
      </c>
      <c r="T16" s="42">
        <v>2</v>
      </c>
      <c r="U16" s="42">
        <v>3</v>
      </c>
      <c r="V16" s="41">
        <v>1</v>
      </c>
      <c r="W16" s="42">
        <v>2</v>
      </c>
      <c r="X16" s="42">
        <v>3</v>
      </c>
      <c r="Y16" s="41">
        <v>1</v>
      </c>
      <c r="Z16" s="42">
        <v>2</v>
      </c>
      <c r="AA16" s="42">
        <v>3</v>
      </c>
      <c r="AB16" s="41">
        <v>1</v>
      </c>
      <c r="AC16" s="42">
        <v>2</v>
      </c>
      <c r="AD16" s="42">
        <v>3</v>
      </c>
      <c r="AE16" s="41">
        <v>1</v>
      </c>
      <c r="AF16" s="42">
        <v>2</v>
      </c>
      <c r="AG16" s="42">
        <v>3</v>
      </c>
      <c r="AH16" s="41">
        <v>1</v>
      </c>
      <c r="AI16" s="42">
        <v>2</v>
      </c>
      <c r="AJ16" s="42">
        <v>3</v>
      </c>
      <c r="AK16" s="41">
        <v>1</v>
      </c>
      <c r="AL16" s="42">
        <v>2</v>
      </c>
      <c r="AM16" s="42">
        <v>3</v>
      </c>
      <c r="AN16" s="41">
        <v>1</v>
      </c>
      <c r="AO16" s="42">
        <v>2</v>
      </c>
      <c r="AP16" s="42">
        <v>3</v>
      </c>
      <c r="AQ16" s="41">
        <v>1</v>
      </c>
      <c r="AR16" s="42">
        <v>2</v>
      </c>
      <c r="AS16" s="42">
        <v>3</v>
      </c>
      <c r="AT16" s="41">
        <v>1</v>
      </c>
      <c r="AU16" s="42">
        <v>2</v>
      </c>
      <c r="AV16" s="42">
        <v>3</v>
      </c>
      <c r="AW16" s="41">
        <v>1</v>
      </c>
      <c r="AX16" s="42">
        <v>2</v>
      </c>
      <c r="AY16" s="42">
        <v>3</v>
      </c>
      <c r="AZ16" s="41">
        <v>1</v>
      </c>
      <c r="BA16" s="42">
        <v>2</v>
      </c>
      <c r="BB16" s="42">
        <v>3</v>
      </c>
      <c r="BC16" s="41">
        <v>1</v>
      </c>
      <c r="BD16" s="42">
        <v>2</v>
      </c>
      <c r="BE16" s="42">
        <v>3</v>
      </c>
      <c r="BF16" s="41">
        <v>1</v>
      </c>
      <c r="BG16" s="42">
        <v>2</v>
      </c>
      <c r="BH16" s="42">
        <v>3</v>
      </c>
      <c r="BI16" s="41">
        <v>1</v>
      </c>
      <c r="BJ16" s="42">
        <v>2</v>
      </c>
      <c r="BK16" s="42">
        <v>3</v>
      </c>
      <c r="BL16" s="41">
        <v>1</v>
      </c>
      <c r="BM16" s="42">
        <v>2</v>
      </c>
      <c r="BN16" s="42">
        <v>3</v>
      </c>
      <c r="BO16" s="41">
        <v>1</v>
      </c>
      <c r="BP16" s="42">
        <v>2</v>
      </c>
      <c r="BQ16" s="42">
        <v>3</v>
      </c>
      <c r="BR16" s="41">
        <v>1</v>
      </c>
      <c r="BS16" s="42">
        <v>2</v>
      </c>
      <c r="BT16" s="42">
        <v>3</v>
      </c>
      <c r="BU16" s="41">
        <v>1</v>
      </c>
      <c r="BV16" s="42">
        <v>2</v>
      </c>
      <c r="BW16" s="42">
        <v>3</v>
      </c>
      <c r="BX16" s="41">
        <v>1</v>
      </c>
      <c r="BY16" s="42">
        <v>2</v>
      </c>
      <c r="BZ16" s="42">
        <v>3</v>
      </c>
      <c r="CA16" s="41">
        <v>1</v>
      </c>
      <c r="CB16" s="42">
        <v>2</v>
      </c>
      <c r="CC16" s="42">
        <v>3</v>
      </c>
      <c r="CD16" s="41">
        <v>1</v>
      </c>
      <c r="CE16" s="42">
        <v>2</v>
      </c>
      <c r="CF16" s="42">
        <v>3</v>
      </c>
      <c r="CG16" s="41">
        <v>1</v>
      </c>
      <c r="CH16" s="42">
        <v>2</v>
      </c>
      <c r="CI16" s="42">
        <v>3</v>
      </c>
      <c r="CJ16" s="41">
        <v>1</v>
      </c>
      <c r="CK16" s="42">
        <v>2</v>
      </c>
      <c r="CL16" s="42">
        <v>3</v>
      </c>
      <c r="CM16" s="41">
        <v>1</v>
      </c>
      <c r="CN16" s="42">
        <v>2</v>
      </c>
      <c r="CO16" s="42">
        <v>3</v>
      </c>
      <c r="CP16" s="41">
        <v>1</v>
      </c>
      <c r="CQ16" s="42">
        <v>2</v>
      </c>
      <c r="CR16" s="42">
        <v>3</v>
      </c>
      <c r="CS16" s="41">
        <v>1</v>
      </c>
      <c r="CT16" s="42">
        <v>2</v>
      </c>
      <c r="CU16" s="42">
        <v>3</v>
      </c>
      <c r="CV16" s="41">
        <v>1</v>
      </c>
      <c r="CW16" s="42">
        <v>2</v>
      </c>
      <c r="CX16" s="42">
        <v>3</v>
      </c>
      <c r="CY16" s="41">
        <v>1</v>
      </c>
      <c r="CZ16" s="42">
        <v>2</v>
      </c>
      <c r="DA16" s="42">
        <v>3</v>
      </c>
      <c r="DB16" s="41">
        <v>1</v>
      </c>
      <c r="DC16" s="42">
        <v>2</v>
      </c>
      <c r="DD16" s="42">
        <v>3</v>
      </c>
      <c r="DE16" s="41">
        <v>1</v>
      </c>
      <c r="DF16" s="42">
        <v>2</v>
      </c>
      <c r="DG16" s="42">
        <v>3</v>
      </c>
      <c r="DH16" s="41">
        <v>1</v>
      </c>
      <c r="DI16" s="42">
        <v>2</v>
      </c>
      <c r="DJ16" s="42">
        <v>3</v>
      </c>
      <c r="DK16" s="41">
        <v>1</v>
      </c>
      <c r="DL16" s="42">
        <v>2</v>
      </c>
      <c r="DM16" s="42">
        <v>3</v>
      </c>
      <c r="DN16" s="41">
        <v>1</v>
      </c>
      <c r="DO16" s="42">
        <v>2</v>
      </c>
      <c r="DP16" s="42">
        <v>3</v>
      </c>
      <c r="DQ16" s="41">
        <v>1</v>
      </c>
      <c r="DR16" s="42">
        <v>2</v>
      </c>
      <c r="DS16" s="42">
        <v>3</v>
      </c>
      <c r="DT16" s="41">
        <v>1</v>
      </c>
      <c r="DU16" s="42">
        <v>2</v>
      </c>
      <c r="DV16" s="42">
        <v>3</v>
      </c>
      <c r="DW16" s="41">
        <v>1</v>
      </c>
      <c r="DX16" s="42">
        <v>2</v>
      </c>
      <c r="DY16" s="42">
        <v>3</v>
      </c>
      <c r="DZ16" s="41">
        <v>1</v>
      </c>
      <c r="EA16" s="42">
        <v>2</v>
      </c>
      <c r="EB16" s="42">
        <v>3</v>
      </c>
      <c r="EC16" s="41">
        <v>1</v>
      </c>
      <c r="ED16" s="42">
        <v>2</v>
      </c>
      <c r="EE16" s="42">
        <v>3</v>
      </c>
      <c r="EF16" s="41">
        <v>1</v>
      </c>
      <c r="EG16" s="42">
        <v>2</v>
      </c>
      <c r="EH16" s="42">
        <v>3</v>
      </c>
      <c r="EI16" s="41">
        <v>1</v>
      </c>
      <c r="EJ16" s="42">
        <v>2</v>
      </c>
      <c r="EK16" s="42">
        <v>3</v>
      </c>
      <c r="EL16" s="41">
        <v>1</v>
      </c>
      <c r="EM16" s="42">
        <v>2</v>
      </c>
      <c r="EN16" s="42">
        <v>3</v>
      </c>
      <c r="EO16" s="41">
        <v>1</v>
      </c>
      <c r="EP16" s="42">
        <v>2</v>
      </c>
      <c r="EQ16" s="42">
        <v>3</v>
      </c>
      <c r="ER16" s="41">
        <v>1</v>
      </c>
      <c r="ES16" s="42">
        <v>2</v>
      </c>
      <c r="ET16" s="42">
        <v>3</v>
      </c>
      <c r="EU16" s="41">
        <v>1</v>
      </c>
      <c r="EV16" s="42">
        <v>2</v>
      </c>
      <c r="EW16" s="42">
        <v>3</v>
      </c>
      <c r="EX16" s="41">
        <v>1</v>
      </c>
      <c r="EY16" s="42">
        <v>2</v>
      </c>
      <c r="EZ16" s="42">
        <v>3</v>
      </c>
      <c r="FA16" s="41">
        <v>1</v>
      </c>
      <c r="FB16" s="42">
        <v>2</v>
      </c>
      <c r="FC16" s="42">
        <v>3</v>
      </c>
      <c r="FD16" s="41">
        <v>1</v>
      </c>
      <c r="FE16" s="42">
        <v>2</v>
      </c>
      <c r="FF16" s="42">
        <v>3</v>
      </c>
      <c r="FG16" s="41">
        <v>1</v>
      </c>
      <c r="FH16" s="42">
        <v>2</v>
      </c>
      <c r="FI16" s="42">
        <v>3</v>
      </c>
      <c r="FJ16" s="41">
        <v>1</v>
      </c>
      <c r="FK16" s="42">
        <v>2</v>
      </c>
      <c r="FL16" s="42">
        <v>3</v>
      </c>
      <c r="FM16" s="41">
        <v>1</v>
      </c>
      <c r="FN16" s="42">
        <v>2</v>
      </c>
      <c r="FO16" s="42">
        <v>3</v>
      </c>
      <c r="FP16" s="41">
        <v>1</v>
      </c>
      <c r="FQ16" s="42">
        <v>2</v>
      </c>
      <c r="FR16" s="42">
        <v>3</v>
      </c>
      <c r="FS16" s="41">
        <v>1</v>
      </c>
      <c r="FT16" s="42">
        <v>2</v>
      </c>
      <c r="FU16" s="42">
        <v>3</v>
      </c>
      <c r="FV16" s="41">
        <v>1</v>
      </c>
      <c r="FW16" s="42">
        <v>2</v>
      </c>
      <c r="FX16" s="42">
        <v>3</v>
      </c>
      <c r="FY16" s="41">
        <v>1</v>
      </c>
      <c r="FZ16" s="42">
        <v>2</v>
      </c>
      <c r="GA16" s="42">
        <v>3</v>
      </c>
      <c r="GB16" s="41">
        <v>1</v>
      </c>
      <c r="GC16" s="42">
        <v>2</v>
      </c>
      <c r="GD16" s="42">
        <v>3</v>
      </c>
      <c r="GE16" s="41">
        <v>1</v>
      </c>
      <c r="GF16" s="42">
        <v>2</v>
      </c>
      <c r="GG16" s="42">
        <v>3</v>
      </c>
      <c r="GH16" s="41">
        <v>1</v>
      </c>
      <c r="GI16" s="42">
        <v>2</v>
      </c>
      <c r="GJ16" s="42">
        <v>3</v>
      </c>
      <c r="GK16" s="41">
        <v>1</v>
      </c>
      <c r="GL16" s="42">
        <v>2</v>
      </c>
      <c r="GM16" s="42">
        <v>3</v>
      </c>
      <c r="GN16" s="41">
        <v>1</v>
      </c>
      <c r="GO16" s="42">
        <v>2</v>
      </c>
      <c r="GP16" s="42">
        <v>3</v>
      </c>
      <c r="GQ16" s="43">
        <v>1</v>
      </c>
      <c r="GR16" s="44">
        <v>2</v>
      </c>
      <c r="GS16" s="45">
        <v>3</v>
      </c>
    </row>
    <row r="17" spans="7:201" x14ac:dyDescent="0.15">
      <c r="G17" s="22">
        <v>1</v>
      </c>
      <c r="H17" s="73" t="s">
        <v>89</v>
      </c>
      <c r="I17" s="46">
        <v>1</v>
      </c>
      <c r="J17" s="23">
        <f t="shared" ref="J17:AO17" si="0">J5</f>
        <v>1</v>
      </c>
      <c r="K17" s="24">
        <f t="shared" si="0"/>
        <v>1</v>
      </c>
      <c r="L17" s="25">
        <f t="shared" si="0"/>
        <v>1</v>
      </c>
      <c r="M17" s="23">
        <f t="shared" si="0"/>
        <v>0</v>
      </c>
      <c r="N17" s="24">
        <f t="shared" si="0"/>
        <v>1</v>
      </c>
      <c r="O17" s="25">
        <f t="shared" si="0"/>
        <v>1</v>
      </c>
      <c r="P17" s="23">
        <f t="shared" si="0"/>
        <v>1</v>
      </c>
      <c r="Q17" s="24">
        <f t="shared" si="0"/>
        <v>1</v>
      </c>
      <c r="R17" s="25">
        <f t="shared" si="0"/>
        <v>0</v>
      </c>
      <c r="S17" s="23">
        <f t="shared" si="0"/>
        <v>1</v>
      </c>
      <c r="T17" s="24">
        <f t="shared" si="0"/>
        <v>1</v>
      </c>
      <c r="U17" s="25">
        <f t="shared" si="0"/>
        <v>1</v>
      </c>
      <c r="V17" s="23">
        <f t="shared" si="0"/>
        <v>1</v>
      </c>
      <c r="W17" s="24">
        <f t="shared" si="0"/>
        <v>1</v>
      </c>
      <c r="X17" s="25">
        <f t="shared" si="0"/>
        <v>1</v>
      </c>
      <c r="Y17" s="23">
        <f t="shared" si="0"/>
        <v>0</v>
      </c>
      <c r="Z17" s="24">
        <f t="shared" si="0"/>
        <v>0</v>
      </c>
      <c r="AA17" s="25">
        <f t="shared" si="0"/>
        <v>0</v>
      </c>
      <c r="AB17" s="23">
        <f t="shared" si="0"/>
        <v>0</v>
      </c>
      <c r="AC17" s="24">
        <f t="shared" si="0"/>
        <v>0</v>
      </c>
      <c r="AD17" s="25">
        <f t="shared" si="0"/>
        <v>0</v>
      </c>
      <c r="AE17" s="23">
        <f t="shared" si="0"/>
        <v>0</v>
      </c>
      <c r="AF17" s="24">
        <f t="shared" si="0"/>
        <v>0</v>
      </c>
      <c r="AG17" s="25">
        <f t="shared" si="0"/>
        <v>0</v>
      </c>
      <c r="AH17" s="23">
        <f t="shared" si="0"/>
        <v>0</v>
      </c>
      <c r="AI17" s="24">
        <f t="shared" si="0"/>
        <v>0</v>
      </c>
      <c r="AJ17" s="25">
        <f t="shared" si="0"/>
        <v>0</v>
      </c>
      <c r="AK17" s="23">
        <f t="shared" si="0"/>
        <v>0</v>
      </c>
      <c r="AL17" s="24">
        <f t="shared" si="0"/>
        <v>0</v>
      </c>
      <c r="AM17" s="25">
        <f t="shared" si="0"/>
        <v>0</v>
      </c>
      <c r="AN17" s="23">
        <f t="shared" si="0"/>
        <v>1</v>
      </c>
      <c r="AO17" s="24">
        <f t="shared" si="0"/>
        <v>1</v>
      </c>
      <c r="AP17" s="25">
        <f t="shared" ref="AP17:BU17" si="1">AP5</f>
        <v>1</v>
      </c>
      <c r="AQ17" s="23">
        <f t="shared" si="1"/>
        <v>0</v>
      </c>
      <c r="AR17" s="24">
        <f t="shared" si="1"/>
        <v>1</v>
      </c>
      <c r="AS17" s="25">
        <f t="shared" si="1"/>
        <v>1</v>
      </c>
      <c r="AT17" s="23">
        <f t="shared" si="1"/>
        <v>1</v>
      </c>
      <c r="AU17" s="24">
        <f t="shared" si="1"/>
        <v>1</v>
      </c>
      <c r="AV17" s="25">
        <f t="shared" si="1"/>
        <v>0</v>
      </c>
      <c r="AW17" s="23">
        <f t="shared" si="1"/>
        <v>1</v>
      </c>
      <c r="AX17" s="24">
        <f t="shared" si="1"/>
        <v>1</v>
      </c>
      <c r="AY17" s="25">
        <f t="shared" si="1"/>
        <v>1</v>
      </c>
      <c r="AZ17" s="23">
        <f t="shared" si="1"/>
        <v>1</v>
      </c>
      <c r="BA17" s="24">
        <f t="shared" si="1"/>
        <v>1</v>
      </c>
      <c r="BB17" s="25">
        <f t="shared" si="1"/>
        <v>1</v>
      </c>
      <c r="BC17" s="23">
        <f t="shared" si="1"/>
        <v>1</v>
      </c>
      <c r="BD17" s="24">
        <f t="shared" si="1"/>
        <v>0</v>
      </c>
      <c r="BE17" s="25">
        <f t="shared" si="1"/>
        <v>1</v>
      </c>
      <c r="BF17" s="23">
        <f t="shared" si="1"/>
        <v>1</v>
      </c>
      <c r="BG17" s="24">
        <f t="shared" si="1"/>
        <v>1</v>
      </c>
      <c r="BH17" s="25">
        <f t="shared" si="1"/>
        <v>1</v>
      </c>
      <c r="BI17" s="23">
        <f t="shared" si="1"/>
        <v>1</v>
      </c>
      <c r="BJ17" s="24">
        <f t="shared" si="1"/>
        <v>1</v>
      </c>
      <c r="BK17" s="25">
        <f t="shared" si="1"/>
        <v>1</v>
      </c>
      <c r="BL17" s="23">
        <f t="shared" si="1"/>
        <v>1</v>
      </c>
      <c r="BM17" s="24">
        <f t="shared" si="1"/>
        <v>1</v>
      </c>
      <c r="BN17" s="25">
        <f t="shared" si="1"/>
        <v>1</v>
      </c>
      <c r="BO17" s="23">
        <f t="shared" si="1"/>
        <v>1</v>
      </c>
      <c r="BP17" s="24">
        <f t="shared" si="1"/>
        <v>1</v>
      </c>
      <c r="BQ17" s="25">
        <f t="shared" si="1"/>
        <v>1</v>
      </c>
      <c r="BR17" s="23">
        <f t="shared" si="1"/>
        <v>1</v>
      </c>
      <c r="BS17" s="24">
        <f t="shared" si="1"/>
        <v>1</v>
      </c>
      <c r="BT17" s="25">
        <f t="shared" si="1"/>
        <v>1</v>
      </c>
      <c r="BU17" s="23">
        <f t="shared" si="1"/>
        <v>0</v>
      </c>
      <c r="BV17" s="24">
        <f t="shared" ref="BV17:CK20" si="2">BV5</f>
        <v>0</v>
      </c>
      <c r="BW17" s="25">
        <f t="shared" si="2"/>
        <v>1</v>
      </c>
      <c r="BX17" s="23">
        <f t="shared" ref="BX17:CJ17" si="3">BX5</f>
        <v>0</v>
      </c>
      <c r="BY17" s="24">
        <f t="shared" si="3"/>
        <v>1</v>
      </c>
      <c r="BZ17" s="25">
        <f t="shared" si="3"/>
        <v>1</v>
      </c>
      <c r="CA17" s="23">
        <f t="shared" si="3"/>
        <v>0</v>
      </c>
      <c r="CB17" s="24">
        <f t="shared" si="3"/>
        <v>1</v>
      </c>
      <c r="CC17" s="25">
        <f t="shared" si="3"/>
        <v>1</v>
      </c>
      <c r="CD17" s="23">
        <f t="shared" si="3"/>
        <v>0</v>
      </c>
      <c r="CE17" s="24">
        <f t="shared" si="3"/>
        <v>1</v>
      </c>
      <c r="CF17" s="25">
        <f t="shared" si="3"/>
        <v>1</v>
      </c>
      <c r="CG17" s="23">
        <f t="shared" si="3"/>
        <v>0</v>
      </c>
      <c r="CH17" s="24">
        <f t="shared" si="3"/>
        <v>1</v>
      </c>
      <c r="CI17" s="25">
        <f t="shared" si="3"/>
        <v>1</v>
      </c>
      <c r="CJ17" s="23">
        <f t="shared" si="3"/>
        <v>0</v>
      </c>
      <c r="CK17" s="24">
        <f t="shared" ref="CK17:CZ20" si="4">CK5</f>
        <v>1</v>
      </c>
      <c r="CL17" s="25">
        <f t="shared" si="4"/>
        <v>1</v>
      </c>
      <c r="CM17" s="23">
        <f t="shared" ref="CM17:CY17" si="5">CM5</f>
        <v>1</v>
      </c>
      <c r="CN17" s="24">
        <f t="shared" si="5"/>
        <v>1</v>
      </c>
      <c r="CO17" s="25">
        <f t="shared" si="5"/>
        <v>0</v>
      </c>
      <c r="CP17" s="23">
        <f t="shared" si="5"/>
        <v>1</v>
      </c>
      <c r="CQ17" s="24">
        <f t="shared" si="5"/>
        <v>1</v>
      </c>
      <c r="CR17" s="25">
        <f t="shared" si="5"/>
        <v>0</v>
      </c>
      <c r="CS17" s="23">
        <f t="shared" si="5"/>
        <v>1</v>
      </c>
      <c r="CT17" s="24">
        <f t="shared" si="5"/>
        <v>1</v>
      </c>
      <c r="CU17" s="25">
        <f t="shared" si="5"/>
        <v>0</v>
      </c>
      <c r="CV17" s="23">
        <f t="shared" si="5"/>
        <v>1</v>
      </c>
      <c r="CW17" s="24">
        <f t="shared" si="5"/>
        <v>1</v>
      </c>
      <c r="CX17" s="25">
        <f t="shared" si="5"/>
        <v>0</v>
      </c>
      <c r="CY17" s="23">
        <f t="shared" si="5"/>
        <v>1</v>
      </c>
      <c r="CZ17" s="24">
        <f t="shared" ref="CZ17:DO20" si="6">CZ5</f>
        <v>1</v>
      </c>
      <c r="DA17" s="25">
        <f t="shared" si="6"/>
        <v>0</v>
      </c>
      <c r="DB17" s="23">
        <f t="shared" ref="DB17:DN17" si="7">DB5</f>
        <v>1</v>
      </c>
      <c r="DC17" s="24">
        <f t="shared" si="7"/>
        <v>0</v>
      </c>
      <c r="DD17" s="25">
        <f t="shared" si="7"/>
        <v>1</v>
      </c>
      <c r="DE17" s="23">
        <f t="shared" si="7"/>
        <v>1</v>
      </c>
      <c r="DF17" s="24">
        <f t="shared" si="7"/>
        <v>0</v>
      </c>
      <c r="DG17" s="25">
        <f t="shared" si="7"/>
        <v>1</v>
      </c>
      <c r="DH17" s="23">
        <f t="shared" si="7"/>
        <v>1</v>
      </c>
      <c r="DI17" s="24">
        <f t="shared" si="7"/>
        <v>0</v>
      </c>
      <c r="DJ17" s="25">
        <f t="shared" si="7"/>
        <v>1</v>
      </c>
      <c r="DK17" s="23">
        <f t="shared" si="7"/>
        <v>1</v>
      </c>
      <c r="DL17" s="24">
        <f t="shared" si="7"/>
        <v>0</v>
      </c>
      <c r="DM17" s="25">
        <f t="shared" si="7"/>
        <v>1</v>
      </c>
      <c r="DN17" s="23">
        <f t="shared" si="7"/>
        <v>1</v>
      </c>
      <c r="DO17" s="24">
        <f t="shared" ref="DO17:ED20" si="8">DO5</f>
        <v>0</v>
      </c>
      <c r="DP17" s="25">
        <f t="shared" si="8"/>
        <v>1</v>
      </c>
      <c r="DQ17" s="23">
        <f t="shared" ref="DQ17:EC17" si="9">DQ5</f>
        <v>1</v>
      </c>
      <c r="DR17" s="24">
        <f t="shared" si="9"/>
        <v>0</v>
      </c>
      <c r="DS17" s="25">
        <f t="shared" si="9"/>
        <v>1</v>
      </c>
      <c r="DT17" s="23">
        <f t="shared" si="9"/>
        <v>1</v>
      </c>
      <c r="DU17" s="24">
        <f t="shared" si="9"/>
        <v>0</v>
      </c>
      <c r="DV17" s="25">
        <f t="shared" si="9"/>
        <v>1</v>
      </c>
      <c r="DW17" s="23">
        <f t="shared" si="9"/>
        <v>1</v>
      </c>
      <c r="DX17" s="24">
        <f t="shared" si="9"/>
        <v>0</v>
      </c>
      <c r="DY17" s="25">
        <f t="shared" si="9"/>
        <v>1</v>
      </c>
      <c r="DZ17" s="23">
        <f t="shared" si="9"/>
        <v>1</v>
      </c>
      <c r="EA17" s="24">
        <f t="shared" si="9"/>
        <v>0</v>
      </c>
      <c r="EB17" s="25">
        <f t="shared" si="9"/>
        <v>1</v>
      </c>
      <c r="EC17" s="23">
        <f t="shared" si="9"/>
        <v>1</v>
      </c>
      <c r="ED17" s="24">
        <f t="shared" ref="ED17:ES20" si="10">ED5</f>
        <v>0</v>
      </c>
      <c r="EE17" s="25">
        <f t="shared" si="10"/>
        <v>1</v>
      </c>
      <c r="EF17" s="23">
        <f t="shared" ref="EF17:ER17" si="11">EF5</f>
        <v>0</v>
      </c>
      <c r="EG17" s="24">
        <f t="shared" si="11"/>
        <v>0</v>
      </c>
      <c r="EH17" s="25">
        <f t="shared" si="11"/>
        <v>0</v>
      </c>
      <c r="EI17" s="23">
        <f t="shared" si="11"/>
        <v>1</v>
      </c>
      <c r="EJ17" s="24">
        <f t="shared" si="11"/>
        <v>0</v>
      </c>
      <c r="EK17" s="25">
        <f t="shared" si="11"/>
        <v>0</v>
      </c>
      <c r="EL17" s="23">
        <f t="shared" si="11"/>
        <v>0</v>
      </c>
      <c r="EM17" s="24">
        <f t="shared" si="11"/>
        <v>0</v>
      </c>
      <c r="EN17" s="25">
        <f t="shared" si="11"/>
        <v>1</v>
      </c>
      <c r="EO17" s="23">
        <f t="shared" si="11"/>
        <v>1</v>
      </c>
      <c r="EP17" s="24">
        <f t="shared" si="11"/>
        <v>0</v>
      </c>
      <c r="EQ17" s="25">
        <f t="shared" si="11"/>
        <v>1</v>
      </c>
      <c r="ER17" s="23">
        <f t="shared" si="11"/>
        <v>1</v>
      </c>
      <c r="ES17" s="24">
        <f t="shared" ref="ES17:FH20" si="12">ES5</f>
        <v>0</v>
      </c>
      <c r="ET17" s="25">
        <f t="shared" si="12"/>
        <v>1</v>
      </c>
      <c r="EU17" s="23">
        <f t="shared" ref="EU17:FG17" si="13">EU5</f>
        <v>1</v>
      </c>
      <c r="EV17" s="24">
        <f t="shared" si="13"/>
        <v>0</v>
      </c>
      <c r="EW17" s="25">
        <f t="shared" si="13"/>
        <v>1</v>
      </c>
      <c r="EX17" s="23">
        <f t="shared" si="13"/>
        <v>1</v>
      </c>
      <c r="EY17" s="24">
        <f t="shared" si="13"/>
        <v>0</v>
      </c>
      <c r="EZ17" s="25">
        <f t="shared" si="13"/>
        <v>1</v>
      </c>
      <c r="FA17" s="23">
        <f t="shared" si="13"/>
        <v>1</v>
      </c>
      <c r="FB17" s="24">
        <f t="shared" si="13"/>
        <v>0</v>
      </c>
      <c r="FC17" s="25">
        <f t="shared" si="13"/>
        <v>1</v>
      </c>
      <c r="FD17" s="23">
        <f t="shared" si="13"/>
        <v>1</v>
      </c>
      <c r="FE17" s="24">
        <f t="shared" si="13"/>
        <v>0</v>
      </c>
      <c r="FF17" s="25">
        <f t="shared" si="13"/>
        <v>1</v>
      </c>
      <c r="FG17" s="23">
        <f t="shared" si="13"/>
        <v>1</v>
      </c>
      <c r="FH17" s="24">
        <f t="shared" ref="FH17:FW20" si="14">FH5</f>
        <v>0</v>
      </c>
      <c r="FI17" s="25">
        <f t="shared" si="14"/>
        <v>1</v>
      </c>
      <c r="FJ17" s="23">
        <f t="shared" ref="FJ17:FV17" si="15">FJ5</f>
        <v>1</v>
      </c>
      <c r="FK17" s="24">
        <f t="shared" si="15"/>
        <v>0</v>
      </c>
      <c r="FL17" s="25">
        <f t="shared" si="15"/>
        <v>1</v>
      </c>
      <c r="FM17" s="23">
        <f t="shared" si="15"/>
        <v>1</v>
      </c>
      <c r="FN17" s="24">
        <f t="shared" si="15"/>
        <v>0</v>
      </c>
      <c r="FO17" s="25">
        <f t="shared" si="15"/>
        <v>1</v>
      </c>
      <c r="FP17" s="23">
        <f t="shared" si="15"/>
        <v>1</v>
      </c>
      <c r="FQ17" s="24">
        <f t="shared" si="15"/>
        <v>0</v>
      </c>
      <c r="FR17" s="25">
        <f t="shared" si="15"/>
        <v>1</v>
      </c>
      <c r="FS17" s="23">
        <f t="shared" si="15"/>
        <v>1</v>
      </c>
      <c r="FT17" s="24">
        <f t="shared" si="15"/>
        <v>0</v>
      </c>
      <c r="FU17" s="25">
        <f t="shared" si="15"/>
        <v>1</v>
      </c>
      <c r="FV17" s="23">
        <f t="shared" si="15"/>
        <v>1</v>
      </c>
      <c r="FW17" s="24">
        <f t="shared" ref="FW17:GL20" si="16">FW5</f>
        <v>0</v>
      </c>
      <c r="FX17" s="25">
        <f t="shared" si="16"/>
        <v>0</v>
      </c>
      <c r="FY17" s="23">
        <f t="shared" ref="FY17:GK17" si="17">FY5</f>
        <v>0</v>
      </c>
      <c r="FZ17" s="24">
        <f t="shared" si="17"/>
        <v>0</v>
      </c>
      <c r="GA17" s="25">
        <f t="shared" si="17"/>
        <v>1</v>
      </c>
      <c r="GB17" s="23">
        <f t="shared" si="17"/>
        <v>1</v>
      </c>
      <c r="GC17" s="24">
        <f t="shared" si="17"/>
        <v>0</v>
      </c>
      <c r="GD17" s="25">
        <f t="shared" si="17"/>
        <v>1</v>
      </c>
      <c r="GE17" s="23">
        <f t="shared" si="17"/>
        <v>1</v>
      </c>
      <c r="GF17" s="24">
        <f t="shared" si="17"/>
        <v>0</v>
      </c>
      <c r="GG17" s="25">
        <f t="shared" si="17"/>
        <v>1</v>
      </c>
      <c r="GH17" s="23">
        <f t="shared" si="17"/>
        <v>1</v>
      </c>
      <c r="GI17" s="24">
        <f t="shared" si="17"/>
        <v>0</v>
      </c>
      <c r="GJ17" s="25">
        <f t="shared" si="17"/>
        <v>0</v>
      </c>
      <c r="GK17" s="23">
        <f t="shared" si="17"/>
        <v>0</v>
      </c>
      <c r="GL17" s="24">
        <f t="shared" ref="GL17:GS20" si="18">GL5</f>
        <v>0</v>
      </c>
      <c r="GM17" s="25">
        <f t="shared" si="18"/>
        <v>1</v>
      </c>
      <c r="GN17" s="23">
        <f t="shared" ref="GN17:GS17" si="19">GN5</f>
        <v>1</v>
      </c>
      <c r="GO17" s="24">
        <f t="shared" si="19"/>
        <v>0</v>
      </c>
      <c r="GP17" s="25">
        <f t="shared" si="19"/>
        <v>0</v>
      </c>
      <c r="GQ17" s="23">
        <f t="shared" si="19"/>
        <v>0</v>
      </c>
      <c r="GR17" s="24">
        <f t="shared" si="19"/>
        <v>0</v>
      </c>
      <c r="GS17" s="25">
        <f t="shared" si="19"/>
        <v>1</v>
      </c>
    </row>
    <row r="18" spans="7:201" x14ac:dyDescent="0.15">
      <c r="G18" s="22">
        <v>2</v>
      </c>
      <c r="H18" s="74"/>
      <c r="I18" s="47">
        <v>2</v>
      </c>
      <c r="J18" s="26">
        <f t="shared" ref="J18:BU20" si="20">J6</f>
        <v>1</v>
      </c>
      <c r="K18" s="27">
        <f t="shared" si="20"/>
        <v>0</v>
      </c>
      <c r="L18" s="28">
        <f t="shared" si="20"/>
        <v>1</v>
      </c>
      <c r="M18" s="26">
        <f t="shared" si="20"/>
        <v>1</v>
      </c>
      <c r="N18" s="27">
        <f t="shared" si="20"/>
        <v>0</v>
      </c>
      <c r="O18" s="28">
        <f t="shared" si="20"/>
        <v>1</v>
      </c>
      <c r="P18" s="26">
        <f t="shared" si="20"/>
        <v>1</v>
      </c>
      <c r="Q18" s="27">
        <f t="shared" si="20"/>
        <v>0</v>
      </c>
      <c r="R18" s="28">
        <f t="shared" si="20"/>
        <v>1</v>
      </c>
      <c r="S18" s="26">
        <f t="shared" si="20"/>
        <v>1</v>
      </c>
      <c r="T18" s="27">
        <f t="shared" si="20"/>
        <v>0</v>
      </c>
      <c r="U18" s="28">
        <f t="shared" si="20"/>
        <v>1</v>
      </c>
      <c r="V18" s="26">
        <f t="shared" si="20"/>
        <v>1</v>
      </c>
      <c r="W18" s="27">
        <f t="shared" si="20"/>
        <v>0</v>
      </c>
      <c r="X18" s="28">
        <f t="shared" si="20"/>
        <v>1</v>
      </c>
      <c r="Y18" s="26">
        <f t="shared" si="20"/>
        <v>1</v>
      </c>
      <c r="Z18" s="27">
        <f t="shared" si="20"/>
        <v>1</v>
      </c>
      <c r="AA18" s="28">
        <f t="shared" si="20"/>
        <v>1</v>
      </c>
      <c r="AB18" s="26">
        <f t="shared" si="20"/>
        <v>0</v>
      </c>
      <c r="AC18" s="27">
        <f t="shared" si="20"/>
        <v>1</v>
      </c>
      <c r="AD18" s="28">
        <f t="shared" si="20"/>
        <v>1</v>
      </c>
      <c r="AE18" s="26">
        <f t="shared" si="20"/>
        <v>1</v>
      </c>
      <c r="AF18" s="27">
        <f t="shared" si="20"/>
        <v>1</v>
      </c>
      <c r="AG18" s="28">
        <f t="shared" si="20"/>
        <v>0</v>
      </c>
      <c r="AH18" s="26">
        <f t="shared" si="20"/>
        <v>1</v>
      </c>
      <c r="AI18" s="27">
        <f t="shared" si="20"/>
        <v>1</v>
      </c>
      <c r="AJ18" s="28">
        <f t="shared" si="20"/>
        <v>1</v>
      </c>
      <c r="AK18" s="26">
        <f t="shared" si="20"/>
        <v>1</v>
      </c>
      <c r="AL18" s="27">
        <f t="shared" si="20"/>
        <v>1</v>
      </c>
      <c r="AM18" s="28">
        <f t="shared" si="20"/>
        <v>1</v>
      </c>
      <c r="AN18" s="26">
        <f t="shared" si="20"/>
        <v>1</v>
      </c>
      <c r="AO18" s="27">
        <f t="shared" si="20"/>
        <v>0</v>
      </c>
      <c r="AP18" s="28">
        <f t="shared" si="20"/>
        <v>1</v>
      </c>
      <c r="AQ18" s="26">
        <f t="shared" si="20"/>
        <v>1</v>
      </c>
      <c r="AR18" s="27">
        <f t="shared" si="20"/>
        <v>0</v>
      </c>
      <c r="AS18" s="28">
        <f t="shared" si="20"/>
        <v>1</v>
      </c>
      <c r="AT18" s="26">
        <f t="shared" si="20"/>
        <v>1</v>
      </c>
      <c r="AU18" s="27">
        <f t="shared" si="20"/>
        <v>0</v>
      </c>
      <c r="AV18" s="28">
        <f t="shared" si="20"/>
        <v>1</v>
      </c>
      <c r="AW18" s="26">
        <f t="shared" si="20"/>
        <v>1</v>
      </c>
      <c r="AX18" s="27">
        <f t="shared" si="20"/>
        <v>0</v>
      </c>
      <c r="AY18" s="28">
        <f t="shared" si="20"/>
        <v>1</v>
      </c>
      <c r="AZ18" s="26">
        <f t="shared" si="20"/>
        <v>1</v>
      </c>
      <c r="BA18" s="27">
        <f t="shared" si="20"/>
        <v>0</v>
      </c>
      <c r="BB18" s="28">
        <f t="shared" si="20"/>
        <v>1</v>
      </c>
      <c r="BC18" s="26">
        <f t="shared" si="20"/>
        <v>1</v>
      </c>
      <c r="BD18" s="27">
        <f t="shared" si="20"/>
        <v>0</v>
      </c>
      <c r="BE18" s="28">
        <f t="shared" si="20"/>
        <v>1</v>
      </c>
      <c r="BF18" s="26">
        <f t="shared" si="20"/>
        <v>1</v>
      </c>
      <c r="BG18" s="27">
        <f t="shared" si="20"/>
        <v>0</v>
      </c>
      <c r="BH18" s="28">
        <f t="shared" si="20"/>
        <v>0</v>
      </c>
      <c r="BI18" s="26">
        <f t="shared" si="20"/>
        <v>1</v>
      </c>
      <c r="BJ18" s="27">
        <f t="shared" si="20"/>
        <v>0</v>
      </c>
      <c r="BK18" s="28">
        <f t="shared" si="20"/>
        <v>1</v>
      </c>
      <c r="BL18" s="26">
        <f t="shared" si="20"/>
        <v>1</v>
      </c>
      <c r="BM18" s="27">
        <f t="shared" si="20"/>
        <v>0</v>
      </c>
      <c r="BN18" s="28">
        <f t="shared" si="20"/>
        <v>1</v>
      </c>
      <c r="BO18" s="26">
        <f t="shared" si="20"/>
        <v>1</v>
      </c>
      <c r="BP18" s="27">
        <f t="shared" si="20"/>
        <v>0</v>
      </c>
      <c r="BQ18" s="28">
        <f t="shared" si="20"/>
        <v>1</v>
      </c>
      <c r="BR18" s="26">
        <f t="shared" si="20"/>
        <v>0</v>
      </c>
      <c r="BS18" s="27">
        <f t="shared" si="20"/>
        <v>0</v>
      </c>
      <c r="BT18" s="28">
        <f t="shared" si="20"/>
        <v>1</v>
      </c>
      <c r="BU18" s="26">
        <f t="shared" si="20"/>
        <v>1</v>
      </c>
      <c r="BV18" s="27">
        <f t="shared" si="2"/>
        <v>0</v>
      </c>
      <c r="BW18" s="28">
        <f t="shared" si="2"/>
        <v>1</v>
      </c>
      <c r="BX18" s="26">
        <f t="shared" si="2"/>
        <v>1</v>
      </c>
      <c r="BY18" s="27">
        <f t="shared" si="2"/>
        <v>0</v>
      </c>
      <c r="BZ18" s="28">
        <f t="shared" si="2"/>
        <v>0</v>
      </c>
      <c r="CA18" s="26">
        <f t="shared" si="2"/>
        <v>1</v>
      </c>
      <c r="CB18" s="27">
        <f t="shared" si="2"/>
        <v>0</v>
      </c>
      <c r="CC18" s="28">
        <f t="shared" si="2"/>
        <v>1</v>
      </c>
      <c r="CD18" s="26">
        <f t="shared" si="2"/>
        <v>1</v>
      </c>
      <c r="CE18" s="27">
        <f t="shared" si="2"/>
        <v>0</v>
      </c>
      <c r="CF18" s="28">
        <f t="shared" si="2"/>
        <v>1</v>
      </c>
      <c r="CG18" s="26">
        <f t="shared" si="2"/>
        <v>1</v>
      </c>
      <c r="CH18" s="27">
        <f t="shared" si="2"/>
        <v>0</v>
      </c>
      <c r="CI18" s="28">
        <f t="shared" si="2"/>
        <v>1</v>
      </c>
      <c r="CJ18" s="26">
        <f t="shared" si="2"/>
        <v>0</v>
      </c>
      <c r="CK18" s="27">
        <f t="shared" si="2"/>
        <v>0</v>
      </c>
      <c r="CL18" s="28">
        <f t="shared" si="4"/>
        <v>1</v>
      </c>
      <c r="CM18" s="26">
        <f t="shared" si="4"/>
        <v>1</v>
      </c>
      <c r="CN18" s="27">
        <f t="shared" si="4"/>
        <v>0</v>
      </c>
      <c r="CO18" s="28">
        <f t="shared" si="4"/>
        <v>0</v>
      </c>
      <c r="CP18" s="26">
        <f t="shared" si="4"/>
        <v>1</v>
      </c>
      <c r="CQ18" s="27">
        <f t="shared" si="4"/>
        <v>0</v>
      </c>
      <c r="CR18" s="28">
        <f t="shared" si="4"/>
        <v>1</v>
      </c>
      <c r="CS18" s="26">
        <f t="shared" si="4"/>
        <v>1</v>
      </c>
      <c r="CT18" s="27">
        <f t="shared" si="4"/>
        <v>0</v>
      </c>
      <c r="CU18" s="28">
        <f t="shared" si="4"/>
        <v>1</v>
      </c>
      <c r="CV18" s="26">
        <f t="shared" si="4"/>
        <v>1</v>
      </c>
      <c r="CW18" s="27">
        <f t="shared" si="4"/>
        <v>0</v>
      </c>
      <c r="CX18" s="28">
        <f t="shared" si="4"/>
        <v>1</v>
      </c>
      <c r="CY18" s="26">
        <f t="shared" si="4"/>
        <v>0</v>
      </c>
      <c r="CZ18" s="27">
        <f t="shared" si="4"/>
        <v>0</v>
      </c>
      <c r="DA18" s="28">
        <f t="shared" si="6"/>
        <v>1</v>
      </c>
      <c r="DB18" s="26">
        <f t="shared" si="6"/>
        <v>0</v>
      </c>
      <c r="DC18" s="27">
        <f t="shared" si="6"/>
        <v>1</v>
      </c>
      <c r="DD18" s="28">
        <f t="shared" si="6"/>
        <v>0</v>
      </c>
      <c r="DE18" s="26">
        <f t="shared" si="6"/>
        <v>0</v>
      </c>
      <c r="DF18" s="27">
        <f t="shared" si="6"/>
        <v>1</v>
      </c>
      <c r="DG18" s="28">
        <f t="shared" si="6"/>
        <v>0</v>
      </c>
      <c r="DH18" s="26">
        <f t="shared" si="6"/>
        <v>0</v>
      </c>
      <c r="DI18" s="27">
        <f t="shared" si="6"/>
        <v>1</v>
      </c>
      <c r="DJ18" s="28">
        <f t="shared" si="6"/>
        <v>0</v>
      </c>
      <c r="DK18" s="26">
        <f t="shared" si="6"/>
        <v>0</v>
      </c>
      <c r="DL18" s="27">
        <f t="shared" si="6"/>
        <v>1</v>
      </c>
      <c r="DM18" s="28">
        <f t="shared" si="6"/>
        <v>0</v>
      </c>
      <c r="DN18" s="26">
        <f t="shared" si="6"/>
        <v>0</v>
      </c>
      <c r="DO18" s="27">
        <f t="shared" si="6"/>
        <v>1</v>
      </c>
      <c r="DP18" s="28">
        <f t="shared" si="8"/>
        <v>0</v>
      </c>
      <c r="DQ18" s="26">
        <f t="shared" si="8"/>
        <v>0</v>
      </c>
      <c r="DR18" s="27">
        <f t="shared" si="8"/>
        <v>1</v>
      </c>
      <c r="DS18" s="28">
        <f t="shared" si="8"/>
        <v>0</v>
      </c>
      <c r="DT18" s="26">
        <f t="shared" si="8"/>
        <v>0</v>
      </c>
      <c r="DU18" s="27">
        <f t="shared" si="8"/>
        <v>1</v>
      </c>
      <c r="DV18" s="28">
        <f t="shared" si="8"/>
        <v>0</v>
      </c>
      <c r="DW18" s="26">
        <f t="shared" si="8"/>
        <v>1</v>
      </c>
      <c r="DX18" s="27">
        <f t="shared" si="8"/>
        <v>1</v>
      </c>
      <c r="DY18" s="28">
        <f t="shared" si="8"/>
        <v>0</v>
      </c>
      <c r="DZ18" s="26">
        <f t="shared" si="8"/>
        <v>0</v>
      </c>
      <c r="EA18" s="27">
        <f t="shared" si="8"/>
        <v>1</v>
      </c>
      <c r="EB18" s="28">
        <f t="shared" si="8"/>
        <v>1</v>
      </c>
      <c r="EC18" s="26">
        <f t="shared" si="8"/>
        <v>1</v>
      </c>
      <c r="ED18" s="27">
        <f t="shared" si="8"/>
        <v>1</v>
      </c>
      <c r="EE18" s="28">
        <f t="shared" si="10"/>
        <v>1</v>
      </c>
      <c r="EF18" s="26">
        <f t="shared" si="10"/>
        <v>1</v>
      </c>
      <c r="EG18" s="27">
        <f t="shared" si="10"/>
        <v>0</v>
      </c>
      <c r="EH18" s="28">
        <f t="shared" si="10"/>
        <v>1</v>
      </c>
      <c r="EI18" s="26">
        <f t="shared" si="10"/>
        <v>1</v>
      </c>
      <c r="EJ18" s="27">
        <f t="shared" si="10"/>
        <v>0</v>
      </c>
      <c r="EK18" s="28">
        <f t="shared" si="10"/>
        <v>1</v>
      </c>
      <c r="EL18" s="26">
        <f t="shared" si="10"/>
        <v>1</v>
      </c>
      <c r="EM18" s="27">
        <f t="shared" si="10"/>
        <v>0</v>
      </c>
      <c r="EN18" s="28">
        <f t="shared" si="10"/>
        <v>1</v>
      </c>
      <c r="EO18" s="26">
        <f t="shared" si="10"/>
        <v>1</v>
      </c>
      <c r="EP18" s="27">
        <f t="shared" si="10"/>
        <v>1</v>
      </c>
      <c r="EQ18" s="28">
        <f t="shared" si="10"/>
        <v>0</v>
      </c>
      <c r="ER18" s="26">
        <f t="shared" si="10"/>
        <v>0</v>
      </c>
      <c r="ES18" s="27">
        <f t="shared" si="10"/>
        <v>1</v>
      </c>
      <c r="ET18" s="28">
        <f t="shared" si="12"/>
        <v>0</v>
      </c>
      <c r="EU18" s="26">
        <f t="shared" si="12"/>
        <v>0</v>
      </c>
      <c r="EV18" s="27">
        <f t="shared" si="12"/>
        <v>1</v>
      </c>
      <c r="EW18" s="28">
        <f t="shared" si="12"/>
        <v>1</v>
      </c>
      <c r="EX18" s="26">
        <f t="shared" si="12"/>
        <v>0</v>
      </c>
      <c r="EY18" s="27">
        <f t="shared" si="12"/>
        <v>1</v>
      </c>
      <c r="EZ18" s="28">
        <f t="shared" si="12"/>
        <v>0</v>
      </c>
      <c r="FA18" s="26">
        <f t="shared" si="12"/>
        <v>0</v>
      </c>
      <c r="FB18" s="27">
        <f t="shared" si="12"/>
        <v>1</v>
      </c>
      <c r="FC18" s="28">
        <f t="shared" si="12"/>
        <v>1</v>
      </c>
      <c r="FD18" s="26">
        <f t="shared" si="12"/>
        <v>1</v>
      </c>
      <c r="FE18" s="27">
        <f t="shared" si="12"/>
        <v>1</v>
      </c>
      <c r="FF18" s="28">
        <f t="shared" si="12"/>
        <v>0</v>
      </c>
      <c r="FG18" s="26">
        <f t="shared" si="12"/>
        <v>0</v>
      </c>
      <c r="FH18" s="27">
        <f t="shared" si="12"/>
        <v>0</v>
      </c>
      <c r="FI18" s="28">
        <f t="shared" si="14"/>
        <v>0</v>
      </c>
      <c r="FJ18" s="26">
        <f t="shared" si="14"/>
        <v>0</v>
      </c>
      <c r="FK18" s="27">
        <f t="shared" si="14"/>
        <v>0</v>
      </c>
      <c r="FL18" s="28">
        <f t="shared" si="14"/>
        <v>0</v>
      </c>
      <c r="FM18" s="26">
        <f t="shared" si="14"/>
        <v>0</v>
      </c>
      <c r="FN18" s="27">
        <f t="shared" si="14"/>
        <v>0</v>
      </c>
      <c r="FO18" s="28">
        <f t="shared" si="14"/>
        <v>0</v>
      </c>
      <c r="FP18" s="26">
        <f t="shared" si="14"/>
        <v>0</v>
      </c>
      <c r="FQ18" s="27">
        <f t="shared" si="14"/>
        <v>1</v>
      </c>
      <c r="FR18" s="28">
        <f t="shared" si="14"/>
        <v>0</v>
      </c>
      <c r="FS18" s="26">
        <f t="shared" si="14"/>
        <v>0</v>
      </c>
      <c r="FT18" s="27">
        <f t="shared" si="14"/>
        <v>1</v>
      </c>
      <c r="FU18" s="28">
        <f t="shared" si="14"/>
        <v>0</v>
      </c>
      <c r="FV18" s="26">
        <f t="shared" si="14"/>
        <v>0</v>
      </c>
      <c r="FW18" s="27">
        <f t="shared" si="14"/>
        <v>1</v>
      </c>
      <c r="FX18" s="28">
        <f t="shared" si="16"/>
        <v>1</v>
      </c>
      <c r="FY18" s="26">
        <f t="shared" si="16"/>
        <v>1</v>
      </c>
      <c r="FZ18" s="27">
        <f t="shared" si="16"/>
        <v>1</v>
      </c>
      <c r="GA18" s="28">
        <f t="shared" si="16"/>
        <v>0</v>
      </c>
      <c r="GB18" s="26">
        <f t="shared" si="16"/>
        <v>0</v>
      </c>
      <c r="GC18" s="27">
        <f t="shared" si="16"/>
        <v>1</v>
      </c>
      <c r="GD18" s="28">
        <f t="shared" si="16"/>
        <v>0</v>
      </c>
      <c r="GE18" s="26">
        <f t="shared" si="16"/>
        <v>0</v>
      </c>
      <c r="GF18" s="27">
        <f t="shared" si="16"/>
        <v>1</v>
      </c>
      <c r="GG18" s="28">
        <f t="shared" si="16"/>
        <v>0</v>
      </c>
      <c r="GH18" s="26">
        <f t="shared" si="16"/>
        <v>0</v>
      </c>
      <c r="GI18" s="27">
        <f t="shared" si="16"/>
        <v>1</v>
      </c>
      <c r="GJ18" s="28">
        <f t="shared" si="16"/>
        <v>0</v>
      </c>
      <c r="GK18" s="26">
        <f t="shared" si="16"/>
        <v>0</v>
      </c>
      <c r="GL18" s="27">
        <f t="shared" si="16"/>
        <v>1</v>
      </c>
      <c r="GM18" s="28">
        <f t="shared" si="18"/>
        <v>0</v>
      </c>
      <c r="GN18" s="26">
        <f t="shared" si="18"/>
        <v>1</v>
      </c>
      <c r="GO18" s="27">
        <f t="shared" si="18"/>
        <v>0</v>
      </c>
      <c r="GP18" s="28">
        <f t="shared" si="18"/>
        <v>0</v>
      </c>
      <c r="GQ18" s="26">
        <f t="shared" si="18"/>
        <v>1</v>
      </c>
      <c r="GR18" s="27">
        <f t="shared" si="18"/>
        <v>0</v>
      </c>
      <c r="GS18" s="28">
        <f t="shared" si="18"/>
        <v>1</v>
      </c>
    </row>
    <row r="19" spans="7:201" x14ac:dyDescent="0.15">
      <c r="G19" s="22">
        <v>3</v>
      </c>
      <c r="H19" s="74"/>
      <c r="I19" s="47">
        <v>3</v>
      </c>
      <c r="J19" s="26">
        <f t="shared" si="20"/>
        <v>1</v>
      </c>
      <c r="K19" s="27">
        <f t="shared" si="20"/>
        <v>0</v>
      </c>
      <c r="L19" s="28">
        <f t="shared" si="20"/>
        <v>1</v>
      </c>
      <c r="M19" s="26">
        <f t="shared" si="20"/>
        <v>1</v>
      </c>
      <c r="N19" s="27">
        <f t="shared" si="20"/>
        <v>0</v>
      </c>
      <c r="O19" s="28">
        <f t="shared" si="20"/>
        <v>1</v>
      </c>
      <c r="P19" s="26">
        <f t="shared" si="20"/>
        <v>1</v>
      </c>
      <c r="Q19" s="27">
        <f t="shared" si="20"/>
        <v>0</v>
      </c>
      <c r="R19" s="28">
        <f t="shared" si="20"/>
        <v>1</v>
      </c>
      <c r="S19" s="26">
        <f t="shared" si="20"/>
        <v>1</v>
      </c>
      <c r="T19" s="27">
        <f t="shared" si="20"/>
        <v>0</v>
      </c>
      <c r="U19" s="28">
        <f t="shared" si="20"/>
        <v>1</v>
      </c>
      <c r="V19" s="26">
        <f t="shared" si="20"/>
        <v>1</v>
      </c>
      <c r="W19" s="27">
        <f t="shared" si="20"/>
        <v>0</v>
      </c>
      <c r="X19" s="28">
        <f t="shared" si="20"/>
        <v>1</v>
      </c>
      <c r="Y19" s="26">
        <f t="shared" si="20"/>
        <v>1</v>
      </c>
      <c r="Z19" s="27">
        <f t="shared" si="20"/>
        <v>0</v>
      </c>
      <c r="AA19" s="28">
        <f t="shared" si="20"/>
        <v>1</v>
      </c>
      <c r="AB19" s="26">
        <f t="shared" si="20"/>
        <v>1</v>
      </c>
      <c r="AC19" s="27">
        <f t="shared" si="20"/>
        <v>0</v>
      </c>
      <c r="AD19" s="28">
        <f t="shared" si="20"/>
        <v>1</v>
      </c>
      <c r="AE19" s="26">
        <f t="shared" si="20"/>
        <v>1</v>
      </c>
      <c r="AF19" s="27">
        <f t="shared" si="20"/>
        <v>0</v>
      </c>
      <c r="AG19" s="28">
        <f t="shared" si="20"/>
        <v>1</v>
      </c>
      <c r="AH19" s="26">
        <f t="shared" si="20"/>
        <v>1</v>
      </c>
      <c r="AI19" s="27">
        <f t="shared" si="20"/>
        <v>0</v>
      </c>
      <c r="AJ19" s="28">
        <f t="shared" si="20"/>
        <v>1</v>
      </c>
      <c r="AK19" s="26">
        <f t="shared" si="20"/>
        <v>1</v>
      </c>
      <c r="AL19" s="27">
        <f t="shared" si="20"/>
        <v>0</v>
      </c>
      <c r="AM19" s="28">
        <f t="shared" si="20"/>
        <v>1</v>
      </c>
      <c r="AN19" s="26">
        <f t="shared" si="20"/>
        <v>1</v>
      </c>
      <c r="AO19" s="27">
        <f t="shared" si="20"/>
        <v>1</v>
      </c>
      <c r="AP19" s="28">
        <f t="shared" si="20"/>
        <v>1</v>
      </c>
      <c r="AQ19" s="26">
        <f t="shared" si="20"/>
        <v>1</v>
      </c>
      <c r="AR19" s="27">
        <f t="shared" si="20"/>
        <v>1</v>
      </c>
      <c r="AS19" s="28">
        <f t="shared" si="20"/>
        <v>1</v>
      </c>
      <c r="AT19" s="26">
        <f t="shared" si="20"/>
        <v>1</v>
      </c>
      <c r="AU19" s="27">
        <f t="shared" si="20"/>
        <v>1</v>
      </c>
      <c r="AV19" s="28">
        <f t="shared" si="20"/>
        <v>1</v>
      </c>
      <c r="AW19" s="26">
        <f t="shared" si="20"/>
        <v>1</v>
      </c>
      <c r="AX19" s="27">
        <f t="shared" si="20"/>
        <v>1</v>
      </c>
      <c r="AY19" s="28">
        <f t="shared" si="20"/>
        <v>0</v>
      </c>
      <c r="AZ19" s="26">
        <f t="shared" si="20"/>
        <v>0</v>
      </c>
      <c r="BA19" s="27">
        <f t="shared" si="20"/>
        <v>1</v>
      </c>
      <c r="BB19" s="28">
        <f t="shared" si="20"/>
        <v>1</v>
      </c>
      <c r="BC19" s="26">
        <f t="shared" si="20"/>
        <v>1</v>
      </c>
      <c r="BD19" s="27">
        <f t="shared" si="20"/>
        <v>0</v>
      </c>
      <c r="BE19" s="28">
        <f t="shared" si="20"/>
        <v>1</v>
      </c>
      <c r="BF19" s="26">
        <f t="shared" si="20"/>
        <v>1</v>
      </c>
      <c r="BG19" s="27">
        <f t="shared" si="20"/>
        <v>0</v>
      </c>
      <c r="BH19" s="28">
        <f t="shared" si="20"/>
        <v>1</v>
      </c>
      <c r="BI19" s="26">
        <f t="shared" si="20"/>
        <v>1</v>
      </c>
      <c r="BJ19" s="27">
        <f t="shared" si="20"/>
        <v>0</v>
      </c>
      <c r="BK19" s="28">
        <f t="shared" si="20"/>
        <v>0</v>
      </c>
      <c r="BL19" s="26">
        <f t="shared" si="20"/>
        <v>1</v>
      </c>
      <c r="BM19" s="27">
        <f t="shared" si="20"/>
        <v>0</v>
      </c>
      <c r="BN19" s="28">
        <f t="shared" si="20"/>
        <v>1</v>
      </c>
      <c r="BO19" s="26">
        <f t="shared" si="20"/>
        <v>0</v>
      </c>
      <c r="BP19" s="27">
        <f t="shared" si="20"/>
        <v>0</v>
      </c>
      <c r="BQ19" s="28">
        <f t="shared" si="20"/>
        <v>1</v>
      </c>
      <c r="BR19" s="26">
        <f t="shared" si="20"/>
        <v>1</v>
      </c>
      <c r="BS19" s="27">
        <f t="shared" si="20"/>
        <v>0</v>
      </c>
      <c r="BT19" s="28">
        <f t="shared" si="20"/>
        <v>1</v>
      </c>
      <c r="BU19" s="26">
        <f t="shared" si="20"/>
        <v>1</v>
      </c>
      <c r="BV19" s="27">
        <f t="shared" si="2"/>
        <v>0</v>
      </c>
      <c r="BW19" s="28">
        <f t="shared" si="2"/>
        <v>1</v>
      </c>
      <c r="BX19" s="26">
        <f t="shared" si="2"/>
        <v>1</v>
      </c>
      <c r="BY19" s="27">
        <f t="shared" si="2"/>
        <v>0</v>
      </c>
      <c r="BZ19" s="28">
        <f t="shared" si="2"/>
        <v>1</v>
      </c>
      <c r="CA19" s="26">
        <f t="shared" si="2"/>
        <v>1</v>
      </c>
      <c r="CB19" s="27">
        <f t="shared" si="2"/>
        <v>0</v>
      </c>
      <c r="CC19" s="28">
        <f t="shared" si="2"/>
        <v>0</v>
      </c>
      <c r="CD19" s="26">
        <f t="shared" si="2"/>
        <v>1</v>
      </c>
      <c r="CE19" s="27">
        <f t="shared" si="2"/>
        <v>0</v>
      </c>
      <c r="CF19" s="28">
        <f t="shared" si="2"/>
        <v>1</v>
      </c>
      <c r="CG19" s="26">
        <f t="shared" si="2"/>
        <v>0</v>
      </c>
      <c r="CH19" s="27">
        <f t="shared" si="2"/>
        <v>0</v>
      </c>
      <c r="CI19" s="28">
        <f t="shared" si="2"/>
        <v>1</v>
      </c>
      <c r="CJ19" s="26">
        <f t="shared" si="2"/>
        <v>1</v>
      </c>
      <c r="CK19" s="27">
        <f t="shared" si="2"/>
        <v>0</v>
      </c>
      <c r="CL19" s="28">
        <f t="shared" si="4"/>
        <v>1</v>
      </c>
      <c r="CM19" s="26">
        <f t="shared" si="4"/>
        <v>1</v>
      </c>
      <c r="CN19" s="27">
        <f t="shared" si="4"/>
        <v>0</v>
      </c>
      <c r="CO19" s="28">
        <f t="shared" si="4"/>
        <v>1</v>
      </c>
      <c r="CP19" s="26">
        <f t="shared" si="4"/>
        <v>1</v>
      </c>
      <c r="CQ19" s="27">
        <f t="shared" si="4"/>
        <v>0</v>
      </c>
      <c r="CR19" s="28">
        <f t="shared" si="4"/>
        <v>0</v>
      </c>
      <c r="CS19" s="26">
        <f t="shared" si="4"/>
        <v>1</v>
      </c>
      <c r="CT19" s="27">
        <f t="shared" si="4"/>
        <v>0</v>
      </c>
      <c r="CU19" s="28">
        <f t="shared" si="4"/>
        <v>1</v>
      </c>
      <c r="CV19" s="26">
        <f t="shared" si="4"/>
        <v>0</v>
      </c>
      <c r="CW19" s="27">
        <f t="shared" si="4"/>
        <v>0</v>
      </c>
      <c r="CX19" s="28">
        <f t="shared" si="4"/>
        <v>1</v>
      </c>
      <c r="CY19" s="26">
        <f t="shared" si="4"/>
        <v>1</v>
      </c>
      <c r="CZ19" s="27">
        <f t="shared" si="4"/>
        <v>0</v>
      </c>
      <c r="DA19" s="28">
        <f t="shared" si="6"/>
        <v>1</v>
      </c>
      <c r="DB19" s="26">
        <f t="shared" si="6"/>
        <v>1</v>
      </c>
      <c r="DC19" s="27">
        <f t="shared" si="6"/>
        <v>0</v>
      </c>
      <c r="DD19" s="28">
        <f t="shared" si="6"/>
        <v>1</v>
      </c>
      <c r="DE19" s="26">
        <f t="shared" si="6"/>
        <v>1</v>
      </c>
      <c r="DF19" s="27">
        <f t="shared" si="6"/>
        <v>0</v>
      </c>
      <c r="DG19" s="28">
        <f t="shared" si="6"/>
        <v>1</v>
      </c>
      <c r="DH19" s="26">
        <f t="shared" si="6"/>
        <v>1</v>
      </c>
      <c r="DI19" s="27">
        <f t="shared" si="6"/>
        <v>0</v>
      </c>
      <c r="DJ19" s="28">
        <f t="shared" si="6"/>
        <v>1</v>
      </c>
      <c r="DK19" s="26">
        <f t="shared" si="6"/>
        <v>0</v>
      </c>
      <c r="DL19" s="27">
        <f t="shared" si="6"/>
        <v>1</v>
      </c>
      <c r="DM19" s="28">
        <f t="shared" si="6"/>
        <v>0</v>
      </c>
      <c r="DN19" s="26">
        <f t="shared" si="6"/>
        <v>1</v>
      </c>
      <c r="DO19" s="27">
        <f t="shared" si="6"/>
        <v>1</v>
      </c>
      <c r="DP19" s="28">
        <f t="shared" si="8"/>
        <v>0</v>
      </c>
      <c r="DQ19" s="26">
        <f t="shared" si="8"/>
        <v>0</v>
      </c>
      <c r="DR19" s="27">
        <f t="shared" si="8"/>
        <v>1</v>
      </c>
      <c r="DS19" s="28">
        <f t="shared" si="8"/>
        <v>1</v>
      </c>
      <c r="DT19" s="26">
        <f t="shared" si="8"/>
        <v>1</v>
      </c>
      <c r="DU19" s="27">
        <f t="shared" si="8"/>
        <v>1</v>
      </c>
      <c r="DV19" s="28">
        <f t="shared" si="8"/>
        <v>1</v>
      </c>
      <c r="DW19" s="26">
        <f t="shared" si="8"/>
        <v>0</v>
      </c>
      <c r="DX19" s="27">
        <f t="shared" si="8"/>
        <v>1</v>
      </c>
      <c r="DY19" s="28">
        <f t="shared" si="8"/>
        <v>0</v>
      </c>
      <c r="DZ19" s="26">
        <f t="shared" si="8"/>
        <v>0</v>
      </c>
      <c r="EA19" s="27">
        <f t="shared" si="8"/>
        <v>1</v>
      </c>
      <c r="EB19" s="28">
        <f t="shared" si="8"/>
        <v>0</v>
      </c>
      <c r="EC19" s="26">
        <f t="shared" si="8"/>
        <v>0</v>
      </c>
      <c r="ED19" s="27">
        <f t="shared" si="8"/>
        <v>1</v>
      </c>
      <c r="EE19" s="28">
        <f t="shared" si="10"/>
        <v>0</v>
      </c>
      <c r="EF19" s="26">
        <f t="shared" si="10"/>
        <v>0</v>
      </c>
      <c r="EG19" s="27">
        <f t="shared" si="10"/>
        <v>1</v>
      </c>
      <c r="EH19" s="28">
        <f t="shared" si="10"/>
        <v>0</v>
      </c>
      <c r="EI19" s="26">
        <f t="shared" si="10"/>
        <v>0</v>
      </c>
      <c r="EJ19" s="27">
        <f t="shared" si="10"/>
        <v>1</v>
      </c>
      <c r="EK19" s="28">
        <f t="shared" si="10"/>
        <v>0</v>
      </c>
      <c r="EL19" s="26">
        <f t="shared" si="10"/>
        <v>0</v>
      </c>
      <c r="EM19" s="27">
        <f t="shared" si="10"/>
        <v>1</v>
      </c>
      <c r="EN19" s="28">
        <f t="shared" si="10"/>
        <v>0</v>
      </c>
      <c r="EO19" s="26">
        <f t="shared" si="10"/>
        <v>0</v>
      </c>
      <c r="EP19" s="27">
        <f t="shared" si="10"/>
        <v>1</v>
      </c>
      <c r="EQ19" s="28">
        <f t="shared" si="10"/>
        <v>1</v>
      </c>
      <c r="ER19" s="26">
        <f t="shared" si="10"/>
        <v>1</v>
      </c>
      <c r="ES19" s="27">
        <f t="shared" si="10"/>
        <v>1</v>
      </c>
      <c r="ET19" s="28">
        <f t="shared" si="12"/>
        <v>0</v>
      </c>
      <c r="EU19" s="26">
        <f t="shared" si="12"/>
        <v>1</v>
      </c>
      <c r="EV19" s="27">
        <f t="shared" si="12"/>
        <v>1</v>
      </c>
      <c r="EW19" s="28">
        <f t="shared" si="12"/>
        <v>0</v>
      </c>
      <c r="EX19" s="26">
        <f t="shared" si="12"/>
        <v>0</v>
      </c>
      <c r="EY19" s="27">
        <f t="shared" si="12"/>
        <v>0</v>
      </c>
      <c r="EZ19" s="28">
        <f t="shared" si="12"/>
        <v>0</v>
      </c>
      <c r="FA19" s="26">
        <f t="shared" si="12"/>
        <v>0</v>
      </c>
      <c r="FB19" s="27">
        <f t="shared" si="12"/>
        <v>0</v>
      </c>
      <c r="FC19" s="28">
        <f t="shared" si="12"/>
        <v>0</v>
      </c>
      <c r="FD19" s="26">
        <f t="shared" si="12"/>
        <v>0</v>
      </c>
      <c r="FE19" s="27">
        <f t="shared" si="12"/>
        <v>0</v>
      </c>
      <c r="FF19" s="28">
        <f t="shared" si="12"/>
        <v>0</v>
      </c>
      <c r="FG19" s="26">
        <f t="shared" si="12"/>
        <v>0</v>
      </c>
      <c r="FH19" s="27">
        <f t="shared" si="12"/>
        <v>1</v>
      </c>
      <c r="FI19" s="28">
        <f t="shared" si="14"/>
        <v>0</v>
      </c>
      <c r="FJ19" s="26">
        <f t="shared" si="14"/>
        <v>1</v>
      </c>
      <c r="FK19" s="27">
        <f t="shared" si="14"/>
        <v>1</v>
      </c>
      <c r="FL19" s="28">
        <f t="shared" si="14"/>
        <v>0</v>
      </c>
      <c r="FM19" s="26">
        <f t="shared" si="14"/>
        <v>0</v>
      </c>
      <c r="FN19" s="27">
        <f t="shared" si="14"/>
        <v>1</v>
      </c>
      <c r="FO19" s="28">
        <f t="shared" si="14"/>
        <v>1</v>
      </c>
      <c r="FP19" s="26">
        <f t="shared" si="14"/>
        <v>0</v>
      </c>
      <c r="FQ19" s="27">
        <f t="shared" si="14"/>
        <v>1</v>
      </c>
      <c r="FR19" s="28">
        <f t="shared" si="14"/>
        <v>1</v>
      </c>
      <c r="FS19" s="26">
        <f t="shared" si="14"/>
        <v>1</v>
      </c>
      <c r="FT19" s="27">
        <f t="shared" si="14"/>
        <v>1</v>
      </c>
      <c r="FU19" s="28">
        <f t="shared" si="14"/>
        <v>0</v>
      </c>
      <c r="FV19" s="26">
        <f t="shared" si="14"/>
        <v>0</v>
      </c>
      <c r="FW19" s="27">
        <f t="shared" si="14"/>
        <v>1</v>
      </c>
      <c r="FX19" s="28">
        <f t="shared" si="16"/>
        <v>0</v>
      </c>
      <c r="FY19" s="26">
        <f t="shared" si="16"/>
        <v>0</v>
      </c>
      <c r="FZ19" s="27">
        <f t="shared" si="16"/>
        <v>1</v>
      </c>
      <c r="GA19" s="28">
        <f t="shared" si="16"/>
        <v>0</v>
      </c>
      <c r="GB19" s="26">
        <f t="shared" si="16"/>
        <v>0</v>
      </c>
      <c r="GC19" s="27">
        <f t="shared" si="16"/>
        <v>1</v>
      </c>
      <c r="GD19" s="28">
        <f t="shared" si="16"/>
        <v>0</v>
      </c>
      <c r="GE19" s="26">
        <f t="shared" si="16"/>
        <v>0</v>
      </c>
      <c r="GF19" s="27">
        <f t="shared" si="16"/>
        <v>1</v>
      </c>
      <c r="GG19" s="28">
        <f t="shared" si="16"/>
        <v>0</v>
      </c>
      <c r="GH19" s="26">
        <f t="shared" si="16"/>
        <v>0</v>
      </c>
      <c r="GI19" s="27">
        <f t="shared" si="16"/>
        <v>1</v>
      </c>
      <c r="GJ19" s="28">
        <f t="shared" si="16"/>
        <v>0</v>
      </c>
      <c r="GK19" s="26">
        <f t="shared" si="16"/>
        <v>0</v>
      </c>
      <c r="GL19" s="27">
        <f t="shared" si="16"/>
        <v>1</v>
      </c>
      <c r="GM19" s="28">
        <f t="shared" si="18"/>
        <v>0</v>
      </c>
      <c r="GN19" s="26">
        <f t="shared" si="18"/>
        <v>0</v>
      </c>
      <c r="GO19" s="27">
        <f t="shared" si="18"/>
        <v>1</v>
      </c>
      <c r="GP19" s="28">
        <f t="shared" si="18"/>
        <v>0</v>
      </c>
      <c r="GQ19" s="26">
        <f t="shared" si="18"/>
        <v>0</v>
      </c>
      <c r="GR19" s="27">
        <f t="shared" si="18"/>
        <v>1</v>
      </c>
      <c r="GS19" s="28">
        <f t="shared" si="18"/>
        <v>0</v>
      </c>
    </row>
    <row r="20" spans="7:201" ht="14.25" thickBot="1" x14ac:dyDescent="0.2">
      <c r="G20" s="22">
        <v>4</v>
      </c>
      <c r="H20" s="75"/>
      <c r="I20" s="48">
        <v>4</v>
      </c>
      <c r="J20" s="30">
        <f t="shared" si="20"/>
        <v>1</v>
      </c>
      <c r="K20" s="31">
        <f t="shared" si="20"/>
        <v>1</v>
      </c>
      <c r="L20" s="32">
        <f t="shared" si="20"/>
        <v>1</v>
      </c>
      <c r="M20" s="30">
        <f t="shared" si="20"/>
        <v>1</v>
      </c>
      <c r="N20" s="31">
        <f t="shared" si="20"/>
        <v>1</v>
      </c>
      <c r="O20" s="32">
        <f t="shared" si="20"/>
        <v>1</v>
      </c>
      <c r="P20" s="30">
        <f t="shared" si="20"/>
        <v>1</v>
      </c>
      <c r="Q20" s="31">
        <f t="shared" si="20"/>
        <v>1</v>
      </c>
      <c r="R20" s="32">
        <f t="shared" si="20"/>
        <v>1</v>
      </c>
      <c r="S20" s="30">
        <f t="shared" si="20"/>
        <v>1</v>
      </c>
      <c r="T20" s="31">
        <f t="shared" si="20"/>
        <v>1</v>
      </c>
      <c r="U20" s="32">
        <f t="shared" si="20"/>
        <v>0</v>
      </c>
      <c r="V20" s="30">
        <f t="shared" si="20"/>
        <v>0</v>
      </c>
      <c r="W20" s="31">
        <f t="shared" si="20"/>
        <v>1</v>
      </c>
      <c r="X20" s="32">
        <f t="shared" si="20"/>
        <v>1</v>
      </c>
      <c r="Y20" s="30">
        <f t="shared" si="20"/>
        <v>1</v>
      </c>
      <c r="Z20" s="31">
        <f t="shared" si="20"/>
        <v>1</v>
      </c>
      <c r="AA20" s="32">
        <f t="shared" si="20"/>
        <v>1</v>
      </c>
      <c r="AB20" s="30">
        <f t="shared" si="20"/>
        <v>1</v>
      </c>
      <c r="AC20" s="31">
        <f t="shared" si="20"/>
        <v>1</v>
      </c>
      <c r="AD20" s="32">
        <f t="shared" si="20"/>
        <v>1</v>
      </c>
      <c r="AE20" s="30">
        <f t="shared" si="20"/>
        <v>1</v>
      </c>
      <c r="AF20" s="31">
        <f t="shared" si="20"/>
        <v>1</v>
      </c>
      <c r="AG20" s="32">
        <f t="shared" si="20"/>
        <v>1</v>
      </c>
      <c r="AH20" s="30">
        <f t="shared" si="20"/>
        <v>1</v>
      </c>
      <c r="AI20" s="31">
        <f t="shared" si="20"/>
        <v>1</v>
      </c>
      <c r="AJ20" s="32">
        <f t="shared" si="20"/>
        <v>0</v>
      </c>
      <c r="AK20" s="30">
        <f t="shared" si="20"/>
        <v>0</v>
      </c>
      <c r="AL20" s="31">
        <f t="shared" si="20"/>
        <v>1</v>
      </c>
      <c r="AM20" s="32">
        <f t="shared" si="20"/>
        <v>1</v>
      </c>
      <c r="AN20" s="30">
        <f t="shared" si="20"/>
        <v>0</v>
      </c>
      <c r="AO20" s="31">
        <f t="shared" si="20"/>
        <v>0</v>
      </c>
      <c r="AP20" s="32">
        <f t="shared" si="20"/>
        <v>0</v>
      </c>
      <c r="AQ20" s="30">
        <f t="shared" si="20"/>
        <v>0</v>
      </c>
      <c r="AR20" s="31">
        <f t="shared" si="20"/>
        <v>0</v>
      </c>
      <c r="AS20" s="32">
        <f t="shared" si="20"/>
        <v>0</v>
      </c>
      <c r="AT20" s="30">
        <f t="shared" si="20"/>
        <v>0</v>
      </c>
      <c r="AU20" s="31">
        <f t="shared" si="20"/>
        <v>0</v>
      </c>
      <c r="AV20" s="32">
        <f t="shared" si="20"/>
        <v>0</v>
      </c>
      <c r="AW20" s="30">
        <f t="shared" si="20"/>
        <v>0</v>
      </c>
      <c r="AX20" s="31">
        <f t="shared" si="20"/>
        <v>0</v>
      </c>
      <c r="AY20" s="32">
        <f t="shared" si="20"/>
        <v>0</v>
      </c>
      <c r="AZ20" s="30">
        <f t="shared" si="20"/>
        <v>0</v>
      </c>
      <c r="BA20" s="31">
        <f t="shared" si="20"/>
        <v>0</v>
      </c>
      <c r="BB20" s="32">
        <f t="shared" si="20"/>
        <v>0</v>
      </c>
      <c r="BC20" s="30">
        <f t="shared" si="20"/>
        <v>1</v>
      </c>
      <c r="BD20" s="31">
        <f t="shared" si="20"/>
        <v>1</v>
      </c>
      <c r="BE20" s="32">
        <f t="shared" si="20"/>
        <v>1</v>
      </c>
      <c r="BF20" s="30">
        <f t="shared" si="20"/>
        <v>1</v>
      </c>
      <c r="BG20" s="31">
        <f t="shared" si="20"/>
        <v>1</v>
      </c>
      <c r="BH20" s="32">
        <f t="shared" si="20"/>
        <v>1</v>
      </c>
      <c r="BI20" s="30">
        <f t="shared" si="20"/>
        <v>1</v>
      </c>
      <c r="BJ20" s="31">
        <f t="shared" si="20"/>
        <v>1</v>
      </c>
      <c r="BK20" s="32">
        <f t="shared" si="20"/>
        <v>1</v>
      </c>
      <c r="BL20" s="30">
        <f t="shared" si="20"/>
        <v>1</v>
      </c>
      <c r="BM20" s="31">
        <f t="shared" si="20"/>
        <v>0</v>
      </c>
      <c r="BN20" s="32">
        <f t="shared" si="20"/>
        <v>1</v>
      </c>
      <c r="BO20" s="30">
        <f t="shared" si="20"/>
        <v>1</v>
      </c>
      <c r="BP20" s="31">
        <f t="shared" si="20"/>
        <v>1</v>
      </c>
      <c r="BQ20" s="32">
        <f t="shared" si="20"/>
        <v>1</v>
      </c>
      <c r="BR20" s="30">
        <f t="shared" si="20"/>
        <v>1</v>
      </c>
      <c r="BS20" s="31">
        <f t="shared" si="20"/>
        <v>1</v>
      </c>
      <c r="BT20" s="32">
        <f t="shared" si="20"/>
        <v>1</v>
      </c>
      <c r="BU20" s="30">
        <f t="shared" si="20"/>
        <v>1</v>
      </c>
      <c r="BV20" s="31">
        <f t="shared" si="2"/>
        <v>1</v>
      </c>
      <c r="BW20" s="32">
        <f t="shared" si="2"/>
        <v>1</v>
      </c>
      <c r="BX20" s="30">
        <f t="shared" si="2"/>
        <v>1</v>
      </c>
      <c r="BY20" s="31">
        <f t="shared" si="2"/>
        <v>1</v>
      </c>
      <c r="BZ20" s="32">
        <f t="shared" si="2"/>
        <v>1</v>
      </c>
      <c r="CA20" s="30">
        <f t="shared" si="2"/>
        <v>1</v>
      </c>
      <c r="CB20" s="31">
        <f t="shared" si="2"/>
        <v>1</v>
      </c>
      <c r="CC20" s="32">
        <f t="shared" si="2"/>
        <v>1</v>
      </c>
      <c r="CD20" s="30">
        <f t="shared" si="2"/>
        <v>1</v>
      </c>
      <c r="CE20" s="31">
        <f t="shared" si="2"/>
        <v>0</v>
      </c>
      <c r="CF20" s="32">
        <f t="shared" si="2"/>
        <v>1</v>
      </c>
      <c r="CG20" s="30">
        <f t="shared" si="2"/>
        <v>1</v>
      </c>
      <c r="CH20" s="31">
        <f t="shared" si="2"/>
        <v>1</v>
      </c>
      <c r="CI20" s="32">
        <f t="shared" si="2"/>
        <v>1</v>
      </c>
      <c r="CJ20" s="30">
        <f t="shared" si="2"/>
        <v>1</v>
      </c>
      <c r="CK20" s="31">
        <f t="shared" si="2"/>
        <v>1</v>
      </c>
      <c r="CL20" s="32">
        <f t="shared" si="4"/>
        <v>1</v>
      </c>
      <c r="CM20" s="30">
        <f t="shared" si="4"/>
        <v>1</v>
      </c>
      <c r="CN20" s="31">
        <f t="shared" si="4"/>
        <v>1</v>
      </c>
      <c r="CO20" s="32">
        <f t="shared" si="4"/>
        <v>1</v>
      </c>
      <c r="CP20" s="30">
        <f t="shared" si="4"/>
        <v>1</v>
      </c>
      <c r="CQ20" s="31">
        <f t="shared" si="4"/>
        <v>1</v>
      </c>
      <c r="CR20" s="32">
        <f t="shared" si="4"/>
        <v>1</v>
      </c>
      <c r="CS20" s="30">
        <f t="shared" si="4"/>
        <v>1</v>
      </c>
      <c r="CT20" s="31">
        <f t="shared" si="4"/>
        <v>0</v>
      </c>
      <c r="CU20" s="32">
        <f t="shared" si="4"/>
        <v>1</v>
      </c>
      <c r="CV20" s="30">
        <f t="shared" si="4"/>
        <v>1</v>
      </c>
      <c r="CW20" s="31">
        <f t="shared" si="4"/>
        <v>1</v>
      </c>
      <c r="CX20" s="32">
        <f t="shared" si="4"/>
        <v>1</v>
      </c>
      <c r="CY20" s="30">
        <f t="shared" si="4"/>
        <v>1</v>
      </c>
      <c r="CZ20" s="31">
        <f t="shared" si="4"/>
        <v>1</v>
      </c>
      <c r="DA20" s="32">
        <f t="shared" si="6"/>
        <v>1</v>
      </c>
      <c r="DB20" s="30">
        <f t="shared" si="6"/>
        <v>0</v>
      </c>
      <c r="DC20" s="31">
        <f t="shared" si="6"/>
        <v>0</v>
      </c>
      <c r="DD20" s="32">
        <f t="shared" si="6"/>
        <v>0</v>
      </c>
      <c r="DE20" s="30">
        <f t="shared" si="6"/>
        <v>1</v>
      </c>
      <c r="DF20" s="31">
        <f t="shared" si="6"/>
        <v>0</v>
      </c>
      <c r="DG20" s="32">
        <f t="shared" si="6"/>
        <v>0</v>
      </c>
      <c r="DH20" s="30">
        <f t="shared" si="6"/>
        <v>0</v>
      </c>
      <c r="DI20" s="31">
        <f t="shared" si="6"/>
        <v>0</v>
      </c>
      <c r="DJ20" s="32">
        <f t="shared" si="6"/>
        <v>1</v>
      </c>
      <c r="DK20" s="30">
        <f t="shared" si="6"/>
        <v>1</v>
      </c>
      <c r="DL20" s="31">
        <f t="shared" si="6"/>
        <v>0</v>
      </c>
      <c r="DM20" s="32">
        <f t="shared" si="6"/>
        <v>1</v>
      </c>
      <c r="DN20" s="30">
        <f t="shared" si="6"/>
        <v>1</v>
      </c>
      <c r="DO20" s="31">
        <f t="shared" si="6"/>
        <v>0</v>
      </c>
      <c r="DP20" s="32">
        <f t="shared" si="8"/>
        <v>1</v>
      </c>
      <c r="DQ20" s="30">
        <f t="shared" si="8"/>
        <v>1</v>
      </c>
      <c r="DR20" s="31">
        <f t="shared" si="8"/>
        <v>0</v>
      </c>
      <c r="DS20" s="32">
        <f t="shared" si="8"/>
        <v>1</v>
      </c>
      <c r="DT20" s="30">
        <f t="shared" si="8"/>
        <v>1</v>
      </c>
      <c r="DU20" s="31">
        <f t="shared" si="8"/>
        <v>0</v>
      </c>
      <c r="DV20" s="32">
        <f t="shared" si="8"/>
        <v>1</v>
      </c>
      <c r="DW20" s="30">
        <f t="shared" si="8"/>
        <v>1</v>
      </c>
      <c r="DX20" s="31">
        <f t="shared" si="8"/>
        <v>0</v>
      </c>
      <c r="DY20" s="32">
        <f t="shared" si="8"/>
        <v>1</v>
      </c>
      <c r="DZ20" s="30">
        <f t="shared" si="8"/>
        <v>1</v>
      </c>
      <c r="EA20" s="31">
        <f t="shared" si="8"/>
        <v>0</v>
      </c>
      <c r="EB20" s="32">
        <f t="shared" si="8"/>
        <v>1</v>
      </c>
      <c r="EC20" s="30">
        <f t="shared" si="8"/>
        <v>1</v>
      </c>
      <c r="ED20" s="31">
        <f t="shared" si="8"/>
        <v>0</v>
      </c>
      <c r="EE20" s="32">
        <f t="shared" si="10"/>
        <v>1</v>
      </c>
      <c r="EF20" s="30">
        <f t="shared" si="10"/>
        <v>1</v>
      </c>
      <c r="EG20" s="31">
        <f t="shared" si="10"/>
        <v>0</v>
      </c>
      <c r="EH20" s="32">
        <f t="shared" si="10"/>
        <v>1</v>
      </c>
      <c r="EI20" s="30">
        <f t="shared" si="10"/>
        <v>1</v>
      </c>
      <c r="EJ20" s="31">
        <f t="shared" si="10"/>
        <v>0</v>
      </c>
      <c r="EK20" s="32">
        <f t="shared" si="10"/>
        <v>1</v>
      </c>
      <c r="EL20" s="30">
        <f t="shared" si="10"/>
        <v>1</v>
      </c>
      <c r="EM20" s="31">
        <f t="shared" si="10"/>
        <v>0</v>
      </c>
      <c r="EN20" s="32">
        <f t="shared" si="10"/>
        <v>1</v>
      </c>
      <c r="EO20" s="30">
        <f t="shared" si="10"/>
        <v>1</v>
      </c>
      <c r="EP20" s="31">
        <f t="shared" si="10"/>
        <v>0</v>
      </c>
      <c r="EQ20" s="32">
        <f t="shared" si="10"/>
        <v>1</v>
      </c>
      <c r="ER20" s="30">
        <f t="shared" si="10"/>
        <v>1</v>
      </c>
      <c r="ES20" s="31">
        <f t="shared" si="10"/>
        <v>0</v>
      </c>
      <c r="ET20" s="32">
        <f t="shared" si="12"/>
        <v>1</v>
      </c>
      <c r="EU20" s="30">
        <f t="shared" si="12"/>
        <v>1</v>
      </c>
      <c r="EV20" s="31">
        <f t="shared" si="12"/>
        <v>0</v>
      </c>
      <c r="EW20" s="32">
        <f t="shared" si="12"/>
        <v>1</v>
      </c>
      <c r="EX20" s="30">
        <f t="shared" si="12"/>
        <v>1</v>
      </c>
      <c r="EY20" s="31">
        <f t="shared" si="12"/>
        <v>0</v>
      </c>
      <c r="EZ20" s="32">
        <f t="shared" si="12"/>
        <v>1</v>
      </c>
      <c r="FA20" s="30">
        <f t="shared" si="12"/>
        <v>1</v>
      </c>
      <c r="FB20" s="31">
        <f t="shared" si="12"/>
        <v>0</v>
      </c>
      <c r="FC20" s="32">
        <f t="shared" si="12"/>
        <v>1</v>
      </c>
      <c r="FD20" s="30">
        <f t="shared" si="12"/>
        <v>1</v>
      </c>
      <c r="FE20" s="31">
        <f t="shared" si="12"/>
        <v>0</v>
      </c>
      <c r="FF20" s="32">
        <f t="shared" si="12"/>
        <v>1</v>
      </c>
      <c r="FG20" s="30">
        <f t="shared" si="12"/>
        <v>1</v>
      </c>
      <c r="FH20" s="31">
        <f t="shared" si="12"/>
        <v>0</v>
      </c>
      <c r="FI20" s="32">
        <f t="shared" si="14"/>
        <v>1</v>
      </c>
      <c r="FJ20" s="30">
        <f t="shared" si="14"/>
        <v>1</v>
      </c>
      <c r="FK20" s="31">
        <f t="shared" si="14"/>
        <v>0</v>
      </c>
      <c r="FL20" s="32">
        <f t="shared" si="14"/>
        <v>1</v>
      </c>
      <c r="FM20" s="30">
        <f t="shared" si="14"/>
        <v>1</v>
      </c>
      <c r="FN20" s="31">
        <f t="shared" si="14"/>
        <v>0</v>
      </c>
      <c r="FO20" s="32">
        <f t="shared" si="14"/>
        <v>1</v>
      </c>
      <c r="FP20" s="30">
        <f t="shared" si="14"/>
        <v>1</v>
      </c>
      <c r="FQ20" s="31">
        <f t="shared" si="14"/>
        <v>0</v>
      </c>
      <c r="FR20" s="32">
        <f t="shared" si="14"/>
        <v>0</v>
      </c>
      <c r="FS20" s="30">
        <f t="shared" si="14"/>
        <v>0</v>
      </c>
      <c r="FT20" s="31">
        <f t="shared" si="14"/>
        <v>0</v>
      </c>
      <c r="FU20" s="32">
        <f t="shared" si="14"/>
        <v>1</v>
      </c>
      <c r="FV20" s="30">
        <f t="shared" si="14"/>
        <v>1</v>
      </c>
      <c r="FW20" s="31">
        <f t="shared" si="14"/>
        <v>0</v>
      </c>
      <c r="FX20" s="32">
        <f t="shared" si="16"/>
        <v>1</v>
      </c>
      <c r="FY20" s="30">
        <f t="shared" si="16"/>
        <v>1</v>
      </c>
      <c r="FZ20" s="31">
        <f t="shared" si="16"/>
        <v>0</v>
      </c>
      <c r="GA20" s="32">
        <f t="shared" si="16"/>
        <v>1</v>
      </c>
      <c r="GB20" s="30">
        <f t="shared" si="16"/>
        <v>1</v>
      </c>
      <c r="GC20" s="31">
        <f t="shared" si="16"/>
        <v>0</v>
      </c>
      <c r="GD20" s="32">
        <f t="shared" si="16"/>
        <v>0</v>
      </c>
      <c r="GE20" s="30">
        <f t="shared" si="16"/>
        <v>0</v>
      </c>
      <c r="GF20" s="31">
        <f t="shared" si="16"/>
        <v>0</v>
      </c>
      <c r="GG20" s="32">
        <f t="shared" si="16"/>
        <v>1</v>
      </c>
      <c r="GH20" s="30">
        <f t="shared" si="16"/>
        <v>1</v>
      </c>
      <c r="GI20" s="31">
        <f t="shared" si="16"/>
        <v>0</v>
      </c>
      <c r="GJ20" s="32">
        <f t="shared" si="16"/>
        <v>1</v>
      </c>
      <c r="GK20" s="30">
        <f t="shared" si="16"/>
        <v>1</v>
      </c>
      <c r="GL20" s="31">
        <f t="shared" si="16"/>
        <v>0</v>
      </c>
      <c r="GM20" s="32">
        <f t="shared" si="18"/>
        <v>1</v>
      </c>
      <c r="GN20" s="30">
        <f t="shared" si="18"/>
        <v>1</v>
      </c>
      <c r="GO20" s="31">
        <f t="shared" si="18"/>
        <v>0</v>
      </c>
      <c r="GP20" s="32">
        <f t="shared" si="18"/>
        <v>1</v>
      </c>
      <c r="GQ20" s="30">
        <f t="shared" si="18"/>
        <v>1</v>
      </c>
      <c r="GR20" s="31">
        <f t="shared" si="18"/>
        <v>0</v>
      </c>
      <c r="GS20" s="32">
        <f t="shared" si="18"/>
        <v>0</v>
      </c>
    </row>
    <row r="21" spans="7:201" x14ac:dyDescent="0.15">
      <c r="H21" s="70" t="s">
        <v>86</v>
      </c>
      <c r="I21" s="71"/>
      <c r="J21" s="49" t="s">
        <v>94</v>
      </c>
      <c r="K21" s="50"/>
      <c r="L21" s="50"/>
      <c r="M21" s="49" t="s">
        <v>94</v>
      </c>
      <c r="N21" s="50"/>
      <c r="O21" s="50"/>
      <c r="P21" s="49" t="s">
        <v>94</v>
      </c>
      <c r="Q21" s="50"/>
      <c r="R21" s="50"/>
      <c r="S21" s="49" t="s">
        <v>94</v>
      </c>
      <c r="T21" s="50"/>
      <c r="U21" s="50"/>
      <c r="V21" s="49" t="s">
        <v>94</v>
      </c>
      <c r="W21" s="50"/>
      <c r="X21" s="50"/>
      <c r="Y21" s="49" t="s">
        <v>94</v>
      </c>
      <c r="Z21" s="50"/>
      <c r="AA21" s="50"/>
      <c r="AB21" s="49" t="s">
        <v>94</v>
      </c>
      <c r="AC21" s="50"/>
      <c r="AD21" s="50"/>
      <c r="AE21" s="49" t="s">
        <v>94</v>
      </c>
      <c r="AF21" s="50"/>
      <c r="AG21" s="50"/>
      <c r="AH21" s="49" t="s">
        <v>94</v>
      </c>
      <c r="AI21" s="50"/>
      <c r="AJ21" s="50"/>
      <c r="AK21" s="49" t="s">
        <v>94</v>
      </c>
      <c r="AL21" s="50"/>
      <c r="AM21" s="50"/>
      <c r="AN21" s="49" t="s">
        <v>94</v>
      </c>
      <c r="AO21" s="50"/>
      <c r="AP21" s="50"/>
      <c r="AQ21" s="49" t="s">
        <v>94</v>
      </c>
      <c r="AR21" s="50"/>
      <c r="AS21" s="50"/>
      <c r="AT21" s="49" t="s">
        <v>94</v>
      </c>
      <c r="AU21" s="50"/>
      <c r="AV21" s="50"/>
      <c r="AW21" s="49" t="s">
        <v>94</v>
      </c>
      <c r="AX21" s="50"/>
      <c r="AY21" s="50"/>
      <c r="AZ21" s="49" t="s">
        <v>94</v>
      </c>
      <c r="BA21" s="50"/>
      <c r="BB21" s="50"/>
      <c r="BC21" s="49" t="s">
        <v>94</v>
      </c>
      <c r="BD21" s="50"/>
      <c r="BE21" s="50"/>
      <c r="BF21" s="49" t="s">
        <v>94</v>
      </c>
      <c r="BG21" s="50"/>
      <c r="BH21" s="50"/>
      <c r="BI21" s="49" t="s">
        <v>94</v>
      </c>
      <c r="BJ21" s="50"/>
      <c r="BK21" s="50"/>
      <c r="BL21" s="49" t="s">
        <v>94</v>
      </c>
      <c r="BM21" s="50"/>
      <c r="BN21" s="50"/>
      <c r="BO21" s="49" t="s">
        <v>94</v>
      </c>
      <c r="BP21" s="50"/>
      <c r="BQ21" s="50"/>
      <c r="BR21" s="49" t="s">
        <v>94</v>
      </c>
      <c r="BS21" s="50"/>
      <c r="BT21" s="50"/>
      <c r="BU21" s="49" t="s">
        <v>94</v>
      </c>
      <c r="BV21" s="50"/>
      <c r="BW21" s="50"/>
      <c r="BX21" s="49" t="s">
        <v>94</v>
      </c>
      <c r="BY21" s="50"/>
      <c r="BZ21" s="50"/>
      <c r="CA21" s="49" t="s">
        <v>94</v>
      </c>
      <c r="CB21" s="50"/>
      <c r="CC21" s="50"/>
      <c r="CD21" s="49" t="s">
        <v>94</v>
      </c>
      <c r="CE21" s="50"/>
      <c r="CF21" s="50"/>
      <c r="CG21" s="49" t="s">
        <v>94</v>
      </c>
      <c r="CH21" s="50"/>
      <c r="CI21" s="50"/>
      <c r="CJ21" s="49" t="s">
        <v>94</v>
      </c>
      <c r="CK21" s="50"/>
      <c r="CL21" s="50"/>
      <c r="CM21" s="49" t="s">
        <v>94</v>
      </c>
      <c r="CN21" s="50"/>
      <c r="CO21" s="50"/>
      <c r="CP21" s="49" t="s">
        <v>94</v>
      </c>
      <c r="CQ21" s="50"/>
      <c r="CR21" s="50"/>
      <c r="CS21" s="49" t="s">
        <v>94</v>
      </c>
      <c r="CT21" s="50"/>
      <c r="CU21" s="50"/>
      <c r="CV21" s="49" t="s">
        <v>94</v>
      </c>
      <c r="CW21" s="50"/>
      <c r="CX21" s="50"/>
      <c r="CY21" s="49" t="s">
        <v>94</v>
      </c>
      <c r="CZ21" s="50"/>
      <c r="DA21" s="50"/>
      <c r="DB21" s="49" t="s">
        <v>90</v>
      </c>
      <c r="DC21" s="50"/>
      <c r="DD21" s="50"/>
      <c r="DE21" s="49" t="s">
        <v>90</v>
      </c>
      <c r="DF21" s="50"/>
      <c r="DG21" s="50"/>
      <c r="DH21" s="49" t="s">
        <v>90</v>
      </c>
      <c r="DI21" s="50"/>
      <c r="DJ21" s="50"/>
      <c r="DK21" s="49" t="s">
        <v>90</v>
      </c>
      <c r="DL21" s="50"/>
      <c r="DM21" s="50"/>
      <c r="DN21" s="49" t="s">
        <v>90</v>
      </c>
      <c r="DO21" s="50"/>
      <c r="DP21" s="50"/>
      <c r="DQ21" s="49" t="s">
        <v>90</v>
      </c>
      <c r="DR21" s="50"/>
      <c r="DS21" s="50"/>
      <c r="DT21" s="49" t="s">
        <v>90</v>
      </c>
      <c r="DU21" s="50"/>
      <c r="DV21" s="50"/>
      <c r="DW21" s="49" t="s">
        <v>90</v>
      </c>
      <c r="DX21" s="50"/>
      <c r="DY21" s="50"/>
      <c r="DZ21" s="49" t="s">
        <v>90</v>
      </c>
      <c r="EA21" s="50"/>
      <c r="EB21" s="50"/>
      <c r="EC21" s="49" t="s">
        <v>90</v>
      </c>
      <c r="ED21" s="50"/>
      <c r="EE21" s="50"/>
      <c r="EF21" s="49" t="s">
        <v>90</v>
      </c>
      <c r="EG21" s="50"/>
      <c r="EH21" s="50"/>
      <c r="EI21" s="49" t="s">
        <v>90</v>
      </c>
      <c r="EJ21" s="50"/>
      <c r="EK21" s="50"/>
      <c r="EL21" s="49" t="s">
        <v>90</v>
      </c>
      <c r="EM21" s="50"/>
      <c r="EN21" s="50"/>
      <c r="EO21" s="49" t="s">
        <v>90</v>
      </c>
      <c r="EP21" s="50"/>
      <c r="EQ21" s="50"/>
      <c r="ER21" s="49" t="s">
        <v>90</v>
      </c>
      <c r="ES21" s="50"/>
      <c r="ET21" s="50"/>
      <c r="EU21" s="49" t="s">
        <v>90</v>
      </c>
      <c r="EV21" s="50"/>
      <c r="EW21" s="50"/>
      <c r="EX21" s="49" t="s">
        <v>90</v>
      </c>
      <c r="EY21" s="50"/>
      <c r="EZ21" s="50"/>
      <c r="FA21" s="49" t="s">
        <v>90</v>
      </c>
      <c r="FB21" s="50"/>
      <c r="FC21" s="50"/>
      <c r="FD21" s="49" t="s">
        <v>90</v>
      </c>
      <c r="FE21" s="50"/>
      <c r="FF21" s="50"/>
      <c r="FG21" s="49" t="s">
        <v>90</v>
      </c>
      <c r="FH21" s="50"/>
      <c r="FI21" s="50"/>
      <c r="FJ21" s="49" t="s">
        <v>90</v>
      </c>
      <c r="FK21" s="50"/>
      <c r="FL21" s="50"/>
      <c r="FM21" s="49" t="s">
        <v>90</v>
      </c>
      <c r="FN21" s="50"/>
      <c r="FO21" s="50"/>
      <c r="FP21" s="49" t="s">
        <v>90</v>
      </c>
      <c r="FQ21" s="50"/>
      <c r="FR21" s="50"/>
      <c r="FS21" s="49" t="s">
        <v>90</v>
      </c>
      <c r="FT21" s="50"/>
      <c r="FU21" s="50"/>
      <c r="FV21" s="49" t="s">
        <v>90</v>
      </c>
      <c r="FW21" s="50"/>
      <c r="FX21" s="50"/>
      <c r="FY21" s="49" t="s">
        <v>90</v>
      </c>
      <c r="FZ21" s="50"/>
      <c r="GA21" s="50"/>
      <c r="GB21" s="49" t="s">
        <v>90</v>
      </c>
      <c r="GC21" s="50"/>
      <c r="GD21" s="50"/>
      <c r="GE21" s="49" t="s">
        <v>90</v>
      </c>
      <c r="GF21" s="50"/>
      <c r="GG21" s="50"/>
      <c r="GH21" s="49" t="s">
        <v>90</v>
      </c>
      <c r="GI21" s="50"/>
      <c r="GJ21" s="50"/>
      <c r="GK21" s="49" t="s">
        <v>90</v>
      </c>
      <c r="GL21" s="50"/>
      <c r="GM21" s="50"/>
      <c r="GN21" s="49" t="s">
        <v>90</v>
      </c>
      <c r="GO21" s="50"/>
      <c r="GP21" s="50"/>
      <c r="GQ21" s="49" t="s">
        <v>90</v>
      </c>
      <c r="GR21" s="50"/>
      <c r="GS21" s="50"/>
    </row>
  </sheetData>
  <mergeCells count="133">
    <mergeCell ref="Y4:AA4"/>
    <mergeCell ref="AB4:AD4"/>
    <mergeCell ref="AE4:AG4"/>
    <mergeCell ref="AH4:AJ4"/>
    <mergeCell ref="AK4:AM4"/>
    <mergeCell ref="AN4:AP4"/>
    <mergeCell ref="H4:I4"/>
    <mergeCell ref="J4:L4"/>
    <mergeCell ref="M4:O4"/>
    <mergeCell ref="P4:R4"/>
    <mergeCell ref="S4:U4"/>
    <mergeCell ref="V4:X4"/>
    <mergeCell ref="BI4:BK4"/>
    <mergeCell ref="BL4:BN4"/>
    <mergeCell ref="BO4:BQ4"/>
    <mergeCell ref="BR4:BT4"/>
    <mergeCell ref="BU4:BW4"/>
    <mergeCell ref="BX4:BZ4"/>
    <mergeCell ref="AQ4:AS4"/>
    <mergeCell ref="AT4:AV4"/>
    <mergeCell ref="AW4:AY4"/>
    <mergeCell ref="AZ4:BB4"/>
    <mergeCell ref="BC4:BE4"/>
    <mergeCell ref="BF4:BH4"/>
    <mergeCell ref="GN4:GP4"/>
    <mergeCell ref="GQ4:GS4"/>
    <mergeCell ref="H5:I8"/>
    <mergeCell ref="FM4:FO4"/>
    <mergeCell ref="FP4:FR4"/>
    <mergeCell ref="FS4:FU4"/>
    <mergeCell ref="FV4:FX4"/>
    <mergeCell ref="FY4:GA4"/>
    <mergeCell ref="GB4:GD4"/>
    <mergeCell ref="EU4:EW4"/>
    <mergeCell ref="EX4:EZ4"/>
    <mergeCell ref="FA4:FC4"/>
    <mergeCell ref="FD4:FF4"/>
    <mergeCell ref="FG4:FI4"/>
    <mergeCell ref="FJ4:FL4"/>
    <mergeCell ref="EC4:EE4"/>
    <mergeCell ref="EF4:EH4"/>
    <mergeCell ref="EI4:EK4"/>
    <mergeCell ref="EL4:EN4"/>
    <mergeCell ref="EO4:EQ4"/>
    <mergeCell ref="ER4:ET4"/>
    <mergeCell ref="DK4:DM4"/>
    <mergeCell ref="DN4:DP4"/>
    <mergeCell ref="DQ4:DS4"/>
    <mergeCell ref="H9:I9"/>
    <mergeCell ref="J15:L15"/>
    <mergeCell ref="M15:O15"/>
    <mergeCell ref="P15:R15"/>
    <mergeCell ref="S15:U15"/>
    <mergeCell ref="V15:X15"/>
    <mergeCell ref="GE4:GG4"/>
    <mergeCell ref="GH4:GJ4"/>
    <mergeCell ref="GK4:GM4"/>
    <mergeCell ref="DT4:DV4"/>
    <mergeCell ref="DW4:DY4"/>
    <mergeCell ref="DZ4:EB4"/>
    <mergeCell ref="CS4:CU4"/>
    <mergeCell ref="CV4:CX4"/>
    <mergeCell ref="CY4:DA4"/>
    <mergeCell ref="DB4:DD4"/>
    <mergeCell ref="DE4:DG4"/>
    <mergeCell ref="DH4:DJ4"/>
    <mergeCell ref="CA4:CC4"/>
    <mergeCell ref="CD4:CF4"/>
    <mergeCell ref="CG4:CI4"/>
    <mergeCell ref="CJ4:CL4"/>
    <mergeCell ref="CM4:CO4"/>
    <mergeCell ref="CP4:CR4"/>
    <mergeCell ref="AQ15:AS15"/>
    <mergeCell ref="AT15:AV15"/>
    <mergeCell ref="AW15:AY15"/>
    <mergeCell ref="AZ15:BB15"/>
    <mergeCell ref="BC15:BE15"/>
    <mergeCell ref="BF15:BH15"/>
    <mergeCell ref="Y15:AA15"/>
    <mergeCell ref="AB15:AD15"/>
    <mergeCell ref="AE15:AG15"/>
    <mergeCell ref="AH15:AJ15"/>
    <mergeCell ref="AK15:AM15"/>
    <mergeCell ref="AN15:AP15"/>
    <mergeCell ref="CA15:CC15"/>
    <mergeCell ref="CD15:CF15"/>
    <mergeCell ref="CG15:CI15"/>
    <mergeCell ref="CJ15:CL15"/>
    <mergeCell ref="CM15:CO15"/>
    <mergeCell ref="CP15:CR15"/>
    <mergeCell ref="BI15:BK15"/>
    <mergeCell ref="BL15:BN15"/>
    <mergeCell ref="BO15:BQ15"/>
    <mergeCell ref="BR15:BT15"/>
    <mergeCell ref="BU15:BW15"/>
    <mergeCell ref="BX15:BZ15"/>
    <mergeCell ref="ER15:ET15"/>
    <mergeCell ref="DK15:DM15"/>
    <mergeCell ref="DN15:DP15"/>
    <mergeCell ref="DQ15:DS15"/>
    <mergeCell ref="DT15:DV15"/>
    <mergeCell ref="DW15:DY15"/>
    <mergeCell ref="DZ15:EB15"/>
    <mergeCell ref="CS15:CU15"/>
    <mergeCell ref="CV15:CX15"/>
    <mergeCell ref="CY15:DA15"/>
    <mergeCell ref="DB15:DD15"/>
    <mergeCell ref="DE15:DG15"/>
    <mergeCell ref="DH15:DJ15"/>
    <mergeCell ref="H21:I21"/>
    <mergeCell ref="GE15:GG15"/>
    <mergeCell ref="GH15:GJ15"/>
    <mergeCell ref="GK15:GM15"/>
    <mergeCell ref="GN15:GP15"/>
    <mergeCell ref="GQ15:GS15"/>
    <mergeCell ref="H17:H20"/>
    <mergeCell ref="FM15:FO15"/>
    <mergeCell ref="FP15:FR15"/>
    <mergeCell ref="FS15:FU15"/>
    <mergeCell ref="FV15:FX15"/>
    <mergeCell ref="FY15:GA15"/>
    <mergeCell ref="GB15:GD15"/>
    <mergeCell ref="EU15:EW15"/>
    <mergeCell ref="EX15:EZ15"/>
    <mergeCell ref="FA15:FC15"/>
    <mergeCell ref="FD15:FF15"/>
    <mergeCell ref="FG15:FI15"/>
    <mergeCell ref="FJ15:FL15"/>
    <mergeCell ref="EC15:EE15"/>
    <mergeCell ref="EF15:EH15"/>
    <mergeCell ref="EI15:EK15"/>
    <mergeCell ref="EL15:EN15"/>
    <mergeCell ref="EO15:EQ15"/>
  </mergeCells>
  <phoneticPr fontId="2"/>
  <conditionalFormatting sqref="J17:L20">
    <cfRule type="cellIs" dxfId="129" priority="190" operator="equal">
      <formula>1</formula>
    </cfRule>
    <cfRule type="cellIs" dxfId="128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M17:O20">
    <cfRule type="cellIs" dxfId="127" priority="187" operator="equal">
      <formula>1</formula>
    </cfRule>
    <cfRule type="cellIs" dxfId="126" priority="188" operator="equal">
      <formula>0</formula>
    </cfRule>
    <cfRule type="colorScale" priority="189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ellIs" dxfId="125" priority="184" operator="equal">
      <formula>1</formula>
    </cfRule>
    <cfRule type="cellIs" dxfId="124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ellIs" dxfId="123" priority="181" operator="equal">
      <formula>1</formula>
    </cfRule>
    <cfRule type="cellIs" dxfId="122" priority="182" operator="equal">
      <formula>0</formula>
    </cfRule>
    <cfRule type="colorScale" priority="183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ellIs" dxfId="121" priority="178" operator="equal">
      <formula>1</formula>
    </cfRule>
    <cfRule type="cellIs" dxfId="120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ellIs" dxfId="119" priority="175" operator="equal">
      <formula>1</formula>
    </cfRule>
    <cfRule type="cellIs" dxfId="118" priority="176" operator="equal">
      <formula>0</formula>
    </cfRule>
    <cfRule type="colorScale" priority="177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ellIs" dxfId="117" priority="172" operator="equal">
      <formula>1</formula>
    </cfRule>
    <cfRule type="cellIs" dxfId="116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ellIs" dxfId="115" priority="169" operator="equal">
      <formula>1</formula>
    </cfRule>
    <cfRule type="cellIs" dxfId="114" priority="170" operator="equal">
      <formula>0</formula>
    </cfRule>
    <cfRule type="colorScale" priority="171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ellIs" dxfId="113" priority="166" operator="equal">
      <formula>1</formula>
    </cfRule>
    <cfRule type="cellIs" dxfId="112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ellIs" dxfId="111" priority="163" operator="equal">
      <formula>1</formula>
    </cfRule>
    <cfRule type="cellIs" dxfId="110" priority="164" operator="equal">
      <formula>0</formula>
    </cfRule>
    <cfRule type="colorScale" priority="165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ellIs" dxfId="109" priority="160" operator="equal">
      <formula>1</formula>
    </cfRule>
    <cfRule type="cellIs" dxfId="108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ellIs" dxfId="107" priority="157" operator="equal">
      <formula>1</formula>
    </cfRule>
    <cfRule type="cellIs" dxfId="106" priority="158" operator="equal">
      <formula>0</formula>
    </cfRule>
    <cfRule type="colorScale" priority="159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ellIs" dxfId="105" priority="154" operator="equal">
      <formula>1</formula>
    </cfRule>
    <cfRule type="cellIs" dxfId="104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ellIs" dxfId="103" priority="151" operator="equal">
      <formula>1</formula>
    </cfRule>
    <cfRule type="cellIs" dxfId="102" priority="152" operator="equal">
      <formula>0</formula>
    </cfRule>
    <cfRule type="colorScale" priority="153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ellIs" dxfId="101" priority="148" operator="equal">
      <formula>1</formula>
    </cfRule>
    <cfRule type="cellIs" dxfId="100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ellIs" dxfId="99" priority="145" operator="equal">
      <formula>1</formula>
    </cfRule>
    <cfRule type="cellIs" dxfId="98" priority="146" operator="equal">
      <formula>0</formula>
    </cfRule>
    <cfRule type="colorScale" priority="147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ellIs" dxfId="97" priority="142" operator="equal">
      <formula>1</formula>
    </cfRule>
    <cfRule type="cellIs" dxfId="96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ellIs" dxfId="95" priority="139" operator="equal">
      <formula>1</formula>
    </cfRule>
    <cfRule type="cellIs" dxfId="94" priority="140" operator="equal">
      <formula>0</formula>
    </cfRule>
    <cfRule type="colorScale" priority="141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ellIs" dxfId="93" priority="136" operator="equal">
      <formula>1</formula>
    </cfRule>
    <cfRule type="cellIs" dxfId="92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ellIs" dxfId="91" priority="133" operator="equal">
      <formula>1</formula>
    </cfRule>
    <cfRule type="cellIs" dxfId="90" priority="134" operator="equal">
      <formula>0</formula>
    </cfRule>
    <cfRule type="colorScale" priority="135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ellIs" dxfId="89" priority="130" operator="equal">
      <formula>1</formula>
    </cfRule>
    <cfRule type="cellIs" dxfId="88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ellIs" dxfId="87" priority="127" operator="equal">
      <formula>1</formula>
    </cfRule>
    <cfRule type="cellIs" dxfId="86" priority="128" operator="equal">
      <formula>0</formula>
    </cfRule>
    <cfRule type="colorScale" priority="129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ellIs" dxfId="85" priority="124" operator="equal">
      <formula>1</formula>
    </cfRule>
    <cfRule type="cellIs" dxfId="84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ellIs" dxfId="83" priority="121" operator="equal">
      <formula>1</formula>
    </cfRule>
    <cfRule type="cellIs" dxfId="82" priority="122" operator="equal">
      <formula>0</formula>
    </cfRule>
    <cfRule type="colorScale" priority="123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ellIs" dxfId="81" priority="118" operator="equal">
      <formula>1</formula>
    </cfRule>
    <cfRule type="cellIs" dxfId="80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ellIs" dxfId="79" priority="115" operator="equal">
      <formula>1</formula>
    </cfRule>
    <cfRule type="cellIs" dxfId="78" priority="116" operator="equal">
      <formula>0</formula>
    </cfRule>
    <cfRule type="colorScale" priority="117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ellIs" dxfId="77" priority="112" operator="equal">
      <formula>1</formula>
    </cfRule>
    <cfRule type="cellIs" dxfId="76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ellIs" dxfId="75" priority="109" operator="equal">
      <formula>1</formula>
    </cfRule>
    <cfRule type="cellIs" dxfId="74" priority="110" operator="equal">
      <formula>0</formula>
    </cfRule>
    <cfRule type="colorScale" priority="111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ellIs" dxfId="73" priority="106" operator="equal">
      <formula>1</formula>
    </cfRule>
    <cfRule type="cellIs" dxfId="72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ellIs" dxfId="71" priority="103" operator="equal">
      <formula>1</formula>
    </cfRule>
    <cfRule type="cellIs" dxfId="70" priority="104" operator="equal">
      <formula>0</formula>
    </cfRule>
    <cfRule type="colorScale" priority="105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ellIs" dxfId="69" priority="100" operator="equal">
      <formula>1</formula>
    </cfRule>
    <cfRule type="cellIs" dxfId="68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ellIs" dxfId="67" priority="97" operator="equal">
      <formula>1</formula>
    </cfRule>
    <cfRule type="cellIs" dxfId="66" priority="98" operator="equal">
      <formula>0</formula>
    </cfRule>
    <cfRule type="colorScale" priority="99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ellIs" dxfId="65" priority="94" operator="equal">
      <formula>1</formula>
    </cfRule>
    <cfRule type="cellIs" dxfId="64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ellIs" dxfId="63" priority="91" operator="equal">
      <formula>1</formula>
    </cfRule>
    <cfRule type="cellIs" dxfId="62" priority="92" operator="equal">
      <formula>0</formula>
    </cfRule>
    <cfRule type="colorScale" priority="93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ellIs" dxfId="61" priority="88" operator="equal">
      <formula>1</formula>
    </cfRule>
    <cfRule type="cellIs" dxfId="60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ellIs" dxfId="59" priority="85" operator="equal">
      <formula>1</formula>
    </cfRule>
    <cfRule type="cellIs" dxfId="58" priority="86" operator="equal">
      <formula>0</formula>
    </cfRule>
    <cfRule type="colorScale" priority="87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ellIs" dxfId="57" priority="82" operator="equal">
      <formula>1</formula>
    </cfRule>
    <cfRule type="cellIs" dxfId="56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ellIs" dxfId="55" priority="79" operator="equal">
      <formula>1</formula>
    </cfRule>
    <cfRule type="cellIs" dxfId="54" priority="80" operator="equal">
      <formula>0</formula>
    </cfRule>
    <cfRule type="colorScale" priority="81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ellIs" dxfId="53" priority="76" operator="equal">
      <formula>1</formula>
    </cfRule>
    <cfRule type="cellIs" dxfId="52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ellIs" dxfId="51" priority="73" operator="equal">
      <formula>1</formula>
    </cfRule>
    <cfRule type="cellIs" dxfId="50" priority="74" operator="equal">
      <formula>0</formula>
    </cfRule>
    <cfRule type="colorScale" priority="75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ellIs" dxfId="49" priority="70" operator="equal">
      <formula>1</formula>
    </cfRule>
    <cfRule type="cellIs" dxfId="48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ellIs" dxfId="47" priority="67" operator="equal">
      <formula>1</formula>
    </cfRule>
    <cfRule type="cellIs" dxfId="46" priority="68" operator="equal">
      <formula>0</formula>
    </cfRule>
    <cfRule type="colorScale" priority="69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ellIs" dxfId="45" priority="64" operator="equal">
      <formula>1</formula>
    </cfRule>
    <cfRule type="cellIs" dxfId="44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ellIs" dxfId="43" priority="61" operator="equal">
      <formula>1</formula>
    </cfRule>
    <cfRule type="cellIs" dxfId="42" priority="62" operator="equal">
      <formula>0</formula>
    </cfRule>
    <cfRule type="colorScale" priority="63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ellIs" dxfId="41" priority="58" operator="equal">
      <formula>1</formula>
    </cfRule>
    <cfRule type="cellIs" dxfId="40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ellIs" dxfId="39" priority="55" operator="equal">
      <formula>1</formula>
    </cfRule>
    <cfRule type="cellIs" dxfId="38" priority="56" operator="equal">
      <formula>0</formula>
    </cfRule>
    <cfRule type="colorScale" priority="57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ellIs" dxfId="37" priority="52" operator="equal">
      <formula>1</formula>
    </cfRule>
    <cfRule type="cellIs" dxfId="36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ellIs" dxfId="35" priority="49" operator="equal">
      <formula>1</formula>
    </cfRule>
    <cfRule type="cellIs" dxfId="34" priority="50" operator="equal">
      <formula>0</formula>
    </cfRule>
    <cfRule type="colorScale" priority="51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ellIs" dxfId="33" priority="46" operator="equal">
      <formula>1</formula>
    </cfRule>
    <cfRule type="cellIs" dxfId="32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ellIs" dxfId="31" priority="43" operator="equal">
      <formula>1</formula>
    </cfRule>
    <cfRule type="cellIs" dxfId="30" priority="44" operator="equal">
      <formula>0</formula>
    </cfRule>
    <cfRule type="colorScale" priority="45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ellIs" dxfId="29" priority="40" operator="equal">
      <formula>1</formula>
    </cfRule>
    <cfRule type="cellIs" dxfId="28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ellIs" dxfId="27" priority="37" operator="equal">
      <formula>1</formula>
    </cfRule>
    <cfRule type="cellIs" dxfId="26" priority="38" operator="equal">
      <formula>0</formula>
    </cfRule>
    <cfRule type="colorScale" priority="39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ellIs" dxfId="25" priority="34" operator="equal">
      <formula>1</formula>
    </cfRule>
    <cfRule type="cellIs" dxfId="24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ellIs" dxfId="23" priority="31" operator="equal">
      <formula>1</formula>
    </cfRule>
    <cfRule type="cellIs" dxfId="22" priority="32" operator="equal">
      <formula>0</formula>
    </cfRule>
    <cfRule type="colorScale" priority="33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ellIs" dxfId="21" priority="28" operator="equal">
      <formula>1</formula>
    </cfRule>
    <cfRule type="cellIs" dxfId="20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ellIs" dxfId="19" priority="25" operator="equal">
      <formula>1</formula>
    </cfRule>
    <cfRule type="cellIs" dxfId="18" priority="26" operator="equal">
      <formula>0</formula>
    </cfRule>
    <cfRule type="colorScale" priority="27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ellIs" dxfId="17" priority="22" operator="equal">
      <formula>1</formula>
    </cfRule>
    <cfRule type="cellIs" dxfId="16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ellIs" dxfId="15" priority="19" operator="equal">
      <formula>1</formula>
    </cfRule>
    <cfRule type="cellIs" dxfId="14" priority="20" operator="equal">
      <formula>0</formula>
    </cfRule>
    <cfRule type="colorScale" priority="21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ellIs" dxfId="13" priority="16" operator="equal">
      <formula>1</formula>
    </cfRule>
    <cfRule type="cellIs" dxfId="12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ellIs" dxfId="11" priority="13" operator="equal">
      <formula>1</formula>
    </cfRule>
    <cfRule type="cellIs" dxfId="10" priority="14" operator="equal">
      <formula>0</formula>
    </cfRule>
    <cfRule type="colorScale" priority="15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ellIs" dxfId="9" priority="10" operator="equal">
      <formula>1</formula>
    </cfRule>
    <cfRule type="cellIs" dxfId="8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ellIs" dxfId="7" priority="7" operator="equal">
      <formula>1</formula>
    </cfRule>
    <cfRule type="cellIs" dxfId="6" priority="8" operator="equal">
      <formula>0</formula>
    </cfRule>
    <cfRule type="colorScale" priority="9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ellIs" dxfId="5" priority="4" operator="equal">
      <formula>1</formula>
    </cfRule>
    <cfRule type="cellIs" dxfId="4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ellIs" dxfId="3" priority="1" operator="equal">
      <formula>1</formula>
    </cfRule>
    <cfRule type="cellIs" dxfId="2" priority="2" operator="equal">
      <formula>0</formula>
    </cfRule>
    <cfRule type="colorScale" priority="3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2" sqref="F2:F14"/>
    </sheetView>
  </sheetViews>
  <sheetFormatPr defaultRowHeight="13.5" x14ac:dyDescent="0.15"/>
  <cols>
    <col min="1" max="10" width="8.625" style="12" customWidth="1"/>
    <col min="11" max="16384" width="9" style="12"/>
  </cols>
  <sheetData>
    <row r="1" spans="1:16" x14ac:dyDescent="0.15">
      <c r="A1" s="5" t="s">
        <v>12</v>
      </c>
      <c r="B1" s="85">
        <v>1</v>
      </c>
      <c r="C1" s="85"/>
      <c r="D1" s="85"/>
      <c r="G1" s="86" t="s">
        <v>98</v>
      </c>
      <c r="H1" s="64"/>
      <c r="I1" s="64"/>
      <c r="J1" s="87"/>
    </row>
    <row r="2" spans="1:16" ht="13.5" customHeight="1" x14ac:dyDescent="0.15">
      <c r="A2" s="61" t="s">
        <v>92</v>
      </c>
      <c r="B2" s="5">
        <f>INDEX(Data!$J$5:$GS$8,1,MATCH($B$1,Data!$J$4:$GS$4))</f>
        <v>1</v>
      </c>
      <c r="C2" s="5">
        <f>INDEX(Data!$J$5:$GS$8,1,MATCH($B$1,Data!$J$4:$GS$4)+1)</f>
        <v>1</v>
      </c>
      <c r="D2" s="5">
        <f>INDEX(Data!$J$5:$GS$8,1,MATCH($B$1,Data!$J$4:$GS$4)+2)</f>
        <v>1</v>
      </c>
      <c r="F2" s="61" t="s">
        <v>97</v>
      </c>
      <c r="G2" s="61">
        <v>1</v>
      </c>
      <c r="H2" s="52">
        <f ca="1">RAND()</f>
        <v>0.56700161496166512</v>
      </c>
      <c r="I2" s="52">
        <f t="shared" ref="I2:J17" ca="1" si="0">RAND()</f>
        <v>0.2490934940736711</v>
      </c>
      <c r="J2" s="53">
        <f t="shared" ca="1" si="0"/>
        <v>0.35640592935469972</v>
      </c>
      <c r="K2" s="89" t="s">
        <v>101</v>
      </c>
      <c r="L2" s="90"/>
      <c r="M2" s="90"/>
      <c r="N2" s="90"/>
      <c r="O2" s="90"/>
      <c r="P2" s="90"/>
    </row>
    <row r="3" spans="1:16" x14ac:dyDescent="0.15">
      <c r="A3" s="61"/>
      <c r="B3" s="5">
        <f>INDEX(Data!$J$5:$GS$8,2,MATCH($B$1,Data!$J$4:$GS$4))</f>
        <v>1</v>
      </c>
      <c r="C3" s="5">
        <f>INDEX(Data!$J$5:$GS$8,2,MATCH($B$1,Data!$J$4:$GS$4)+1)</f>
        <v>0</v>
      </c>
      <c r="D3" s="5">
        <f>INDEX(Data!$J$5:$GS$8,2,MATCH($B$1,Data!$J$4:$GS$4)+2)</f>
        <v>1</v>
      </c>
      <c r="F3" s="61"/>
      <c r="G3" s="61"/>
      <c r="H3" s="54">
        <f t="shared" ref="H3:H17" ca="1" si="1">RAND()</f>
        <v>0.27173868449945304</v>
      </c>
      <c r="I3" s="54">
        <f t="shared" ca="1" si="0"/>
        <v>0.81966642385712307</v>
      </c>
      <c r="J3" s="55">
        <f t="shared" ca="1" si="0"/>
        <v>0.19475698219719018</v>
      </c>
      <c r="K3" s="89"/>
      <c r="L3" s="90"/>
      <c r="M3" s="90"/>
      <c r="N3" s="90"/>
      <c r="O3" s="90"/>
      <c r="P3" s="90"/>
    </row>
    <row r="4" spans="1:16" x14ac:dyDescent="0.15">
      <c r="A4" s="61"/>
      <c r="B4" s="5">
        <f>INDEX(Data!$J$5:$GS$8,3,MATCH($B$1,Data!$J$4:$GS$4))</f>
        <v>1</v>
      </c>
      <c r="C4" s="5">
        <f>INDEX(Data!$J$5:$GS$8,3,MATCH($B$1,Data!$J$4:$GS$4)+1)</f>
        <v>0</v>
      </c>
      <c r="D4" s="5">
        <f>INDEX(Data!$J$5:$GS$8,3,MATCH($B$1,Data!$J$4:$GS$4)+2)</f>
        <v>1</v>
      </c>
      <c r="F4" s="61"/>
      <c r="G4" s="61"/>
      <c r="H4" s="54">
        <f t="shared" ca="1" si="1"/>
        <v>0.49900095622898444</v>
      </c>
      <c r="I4" s="54">
        <f t="shared" ca="1" si="0"/>
        <v>0.41529213259926989</v>
      </c>
      <c r="J4" s="55">
        <f t="shared" ca="1" si="0"/>
        <v>6.3602740431608962E-2</v>
      </c>
      <c r="K4" s="89"/>
      <c r="L4" s="90"/>
      <c r="M4" s="90"/>
      <c r="N4" s="90"/>
      <c r="O4" s="90"/>
      <c r="P4" s="90"/>
    </row>
    <row r="5" spans="1:16" x14ac:dyDescent="0.15">
      <c r="A5" s="61"/>
      <c r="B5" s="5">
        <f>INDEX(Data!$J$5:$GS$8,4,MATCH($B$1,Data!$J$4:$GS$4))</f>
        <v>1</v>
      </c>
      <c r="C5" s="5">
        <f>INDEX(Data!$J$5:$GS$8,4,MATCH($B$1,Data!$J$4:$GS$4)+1)</f>
        <v>1</v>
      </c>
      <c r="D5" s="5">
        <f>INDEX(Data!$J$5:$GS$8,4,MATCH($B$1,Data!$J$4:$GS$4)+2)</f>
        <v>1</v>
      </c>
      <c r="F5" s="61"/>
      <c r="G5" s="61"/>
      <c r="H5" s="56">
        <f t="shared" ca="1" si="1"/>
        <v>0.90013712252819533</v>
      </c>
      <c r="I5" s="56">
        <f t="shared" ca="1" si="0"/>
        <v>0.15907456643309192</v>
      </c>
      <c r="J5" s="57">
        <f t="shared" ca="1" si="0"/>
        <v>0.46954674789896345</v>
      </c>
      <c r="K5" s="89"/>
      <c r="L5" s="90"/>
      <c r="M5" s="90"/>
      <c r="N5" s="90"/>
      <c r="O5" s="90"/>
      <c r="P5" s="90"/>
    </row>
    <row r="6" spans="1:16" ht="16.5" x14ac:dyDescent="0.15">
      <c r="A6" s="5" t="s">
        <v>93</v>
      </c>
      <c r="B6" s="5">
        <f>IF(INDEX(Data!$J$9:$GS$9,1,MATCH($B$1,Data!$J$4:$GS$4))="○",1,0)</f>
        <v>1</v>
      </c>
      <c r="C6" s="5">
        <f>IF(INDEX(Data!$J$9:$GS$9,1,MATCH($B$1,Data!$J$4:$GS$4))="×",1,0)</f>
        <v>0</v>
      </c>
      <c r="D6" s="6"/>
      <c r="F6" s="61"/>
      <c r="G6" s="61">
        <v>2</v>
      </c>
      <c r="H6" s="52">
        <f t="shared" ca="1" si="1"/>
        <v>0.84819754781420442</v>
      </c>
      <c r="I6" s="52">
        <f t="shared" ca="1" si="0"/>
        <v>0.1614787623261893</v>
      </c>
      <c r="J6" s="53">
        <f t="shared" ca="1" si="0"/>
        <v>0.668315395423703</v>
      </c>
      <c r="K6" s="89" t="s">
        <v>102</v>
      </c>
      <c r="L6" s="90"/>
      <c r="M6" s="90"/>
      <c r="N6" s="90"/>
      <c r="O6" s="90"/>
      <c r="P6" s="90"/>
    </row>
    <row r="7" spans="1:16" x14ac:dyDescent="0.15">
      <c r="A7" s="6"/>
      <c r="B7" s="6" t="s">
        <v>95</v>
      </c>
      <c r="C7" s="6" t="s">
        <v>83</v>
      </c>
      <c r="D7" s="6"/>
      <c r="F7" s="61"/>
      <c r="G7" s="61"/>
      <c r="H7" s="54">
        <f t="shared" ca="1" si="1"/>
        <v>0.76633611730277373</v>
      </c>
      <c r="I7" s="54">
        <f t="shared" ca="1" si="0"/>
        <v>0.24754783558423976</v>
      </c>
      <c r="J7" s="55">
        <f t="shared" ca="1" si="0"/>
        <v>0.31076245023759619</v>
      </c>
      <c r="K7" s="89"/>
      <c r="L7" s="90"/>
      <c r="M7" s="90"/>
      <c r="N7" s="90"/>
      <c r="O7" s="90"/>
      <c r="P7" s="90"/>
    </row>
    <row r="8" spans="1:16" x14ac:dyDescent="0.15">
      <c r="F8" s="61"/>
      <c r="G8" s="61"/>
      <c r="H8" s="54">
        <f t="shared" ca="1" si="1"/>
        <v>0.82601462778272094</v>
      </c>
      <c r="I8" s="54">
        <f t="shared" ca="1" si="0"/>
        <v>0.48876295940673364</v>
      </c>
      <c r="J8" s="55">
        <f t="shared" ca="1" si="0"/>
        <v>0.54227180779903905</v>
      </c>
      <c r="K8" s="89"/>
      <c r="L8" s="90"/>
      <c r="M8" s="90"/>
      <c r="N8" s="90"/>
      <c r="O8" s="90"/>
      <c r="P8" s="90"/>
    </row>
    <row r="9" spans="1:16" x14ac:dyDescent="0.15">
      <c r="A9" s="19" t="s">
        <v>97</v>
      </c>
      <c r="B9" s="88">
        <v>1</v>
      </c>
      <c r="C9" s="88">
        <v>2</v>
      </c>
      <c r="D9" s="88">
        <v>3</v>
      </c>
      <c r="F9" s="61"/>
      <c r="G9" s="61"/>
      <c r="H9" s="56">
        <f t="shared" ca="1" si="1"/>
        <v>0.62785967708176194</v>
      </c>
      <c r="I9" s="56">
        <f t="shared" ca="1" si="0"/>
        <v>0.6929811411897594</v>
      </c>
      <c r="J9" s="57">
        <f t="shared" ca="1" si="0"/>
        <v>0.50995842895358046</v>
      </c>
      <c r="K9" s="89"/>
      <c r="L9" s="90"/>
      <c r="M9" s="90"/>
      <c r="N9" s="90"/>
      <c r="O9" s="90"/>
      <c r="P9" s="90"/>
    </row>
    <row r="10" spans="1:16" x14ac:dyDescent="0.15">
      <c r="A10" s="19" t="s">
        <v>100</v>
      </c>
      <c r="B10" s="14">
        <f ca="1">1/(1+EXP(-SUMPRODUCT($B$2:$D$5,$H$2:$J$5)+$H$14))</f>
        <v>0.95461921051862408</v>
      </c>
      <c r="C10" s="14">
        <f ca="1">1/(1+EXP(-SUMPRODUCT($B$2:$D$5,$H$6:$J$9)+$I$14))</f>
        <v>0.99311248634372395</v>
      </c>
      <c r="D10" s="14">
        <f ca="1">1/(1+EXP(-SUMPRODUCT($B$2:$D$5,$H$10:$J$13)+$J$14))</f>
        <v>0.99501718337899026</v>
      </c>
      <c r="F10" s="61"/>
      <c r="G10" s="61">
        <v>3</v>
      </c>
      <c r="H10" s="52">
        <f t="shared" ca="1" si="1"/>
        <v>0.4929936028460763</v>
      </c>
      <c r="I10" s="52">
        <f t="shared" ca="1" si="0"/>
        <v>0.59672720061349804</v>
      </c>
      <c r="J10" s="53">
        <f t="shared" ca="1" si="0"/>
        <v>0.7708645270754988</v>
      </c>
      <c r="K10" s="89" t="s">
        <v>103</v>
      </c>
      <c r="L10" s="90"/>
      <c r="M10" s="90"/>
      <c r="N10" s="90"/>
      <c r="O10" s="90"/>
      <c r="P10" s="90"/>
    </row>
    <row r="11" spans="1:16" x14ac:dyDescent="0.15">
      <c r="B11" s="20" t="s">
        <v>79</v>
      </c>
      <c r="F11" s="61"/>
      <c r="G11" s="61"/>
      <c r="H11" s="54">
        <f t="shared" ca="1" si="1"/>
        <v>0.57638891488823019</v>
      </c>
      <c r="I11" s="54">
        <f t="shared" ca="1" si="0"/>
        <v>0.62890278416290935</v>
      </c>
      <c r="J11" s="55">
        <f t="shared" ca="1" si="0"/>
        <v>0.66262754696438064</v>
      </c>
      <c r="K11" s="89"/>
      <c r="L11" s="90"/>
      <c r="M11" s="90"/>
      <c r="N11" s="90"/>
      <c r="O11" s="90"/>
      <c r="P11" s="90"/>
    </row>
    <row r="12" spans="1:16" x14ac:dyDescent="0.15">
      <c r="B12" s="12" t="s">
        <v>109</v>
      </c>
      <c r="F12" s="61"/>
      <c r="G12" s="61"/>
      <c r="H12" s="54">
        <f t="shared" ca="1" si="1"/>
        <v>0.48806341283313548</v>
      </c>
      <c r="I12" s="54">
        <f t="shared" ca="1" si="0"/>
        <v>0.78844159979352713</v>
      </c>
      <c r="J12" s="55">
        <f t="shared" ca="1" si="0"/>
        <v>0.94964974067351304</v>
      </c>
      <c r="K12" s="89"/>
      <c r="L12" s="90"/>
      <c r="M12" s="90"/>
      <c r="N12" s="90"/>
      <c r="O12" s="90"/>
      <c r="P12" s="90"/>
    </row>
    <row r="13" spans="1:16" x14ac:dyDescent="0.15">
      <c r="F13" s="61"/>
      <c r="G13" s="61"/>
      <c r="H13" s="56">
        <f t="shared" ca="1" si="1"/>
        <v>0.548454907450038</v>
      </c>
      <c r="I13" s="56">
        <f t="shared" ca="1" si="0"/>
        <v>0.52623395761758462</v>
      </c>
      <c r="J13" s="57">
        <f t="shared" ca="1" si="0"/>
        <v>0.46132392771378594</v>
      </c>
      <c r="K13" s="89"/>
      <c r="L13" s="90"/>
      <c r="M13" s="90"/>
      <c r="N13" s="90"/>
      <c r="O13" s="90"/>
      <c r="P13" s="90"/>
    </row>
    <row r="14" spans="1:16" ht="27.95" customHeight="1" x14ac:dyDescent="0.15">
      <c r="F14" s="61"/>
      <c r="G14" s="5" t="s">
        <v>58</v>
      </c>
      <c r="H14" s="58">
        <f t="shared" ca="1" si="1"/>
        <v>0.68413518640485782</v>
      </c>
      <c r="I14" s="58">
        <f t="shared" ca="1" si="0"/>
        <v>0.9830421762224163</v>
      </c>
      <c r="J14" s="59">
        <f t="shared" ca="1" si="0"/>
        <v>0.77656304963953682</v>
      </c>
      <c r="K14" s="89" t="s">
        <v>104</v>
      </c>
      <c r="L14" s="91"/>
      <c r="M14" s="91"/>
      <c r="N14" s="91"/>
      <c r="O14" s="91"/>
      <c r="P14" s="91"/>
    </row>
    <row r="15" spans="1:16" ht="27.95" customHeight="1" x14ac:dyDescent="0.15">
      <c r="F15" s="61" t="s">
        <v>99</v>
      </c>
      <c r="G15" s="5">
        <v>1</v>
      </c>
      <c r="H15" s="58">
        <f t="shared" ca="1" si="1"/>
        <v>0.66956633592074322</v>
      </c>
      <c r="I15" s="58">
        <f t="shared" ca="1" si="0"/>
        <v>0.63238490313527818</v>
      </c>
      <c r="J15" s="59">
        <f t="shared" ca="1" si="0"/>
        <v>0.42050590642618413</v>
      </c>
      <c r="K15" s="89" t="s">
        <v>105</v>
      </c>
      <c r="L15" s="91"/>
      <c r="M15" s="91"/>
      <c r="N15" s="91"/>
      <c r="O15" s="91"/>
      <c r="P15" s="91"/>
    </row>
    <row r="16" spans="1:16" ht="27.95" customHeight="1" x14ac:dyDescent="0.15">
      <c r="A16" s="19" t="s">
        <v>99</v>
      </c>
      <c r="B16" s="88">
        <v>1</v>
      </c>
      <c r="C16" s="88">
        <v>2</v>
      </c>
      <c r="D16" s="92"/>
      <c r="F16" s="61"/>
      <c r="G16" s="5">
        <v>2</v>
      </c>
      <c r="H16" s="58">
        <f t="shared" ca="1" si="1"/>
        <v>0.1317601788609839</v>
      </c>
      <c r="I16" s="58">
        <f t="shared" ca="1" si="0"/>
        <v>6.524299651476495E-3</v>
      </c>
      <c r="J16" s="59">
        <f t="shared" ca="1" si="0"/>
        <v>0.80681981861695695</v>
      </c>
      <c r="K16" s="89" t="s">
        <v>106</v>
      </c>
      <c r="L16" s="91"/>
      <c r="M16" s="91"/>
      <c r="N16" s="91"/>
      <c r="O16" s="91"/>
      <c r="P16" s="91"/>
    </row>
    <row r="17" spans="1:16" ht="27.95" customHeight="1" x14ac:dyDescent="0.15">
      <c r="A17" s="19" t="s">
        <v>108</v>
      </c>
      <c r="B17" s="14">
        <f ca="1">1/(1+EXP(-SUMPRODUCT($H$15:$J$15,$B$10:$D$10)+$H$17))</f>
        <v>0.73654069406126088</v>
      </c>
      <c r="C17" s="14">
        <f ca="1">1/(1+EXP(-SUMPRODUCT($H$16:$J$16,$B$10:$D$10)+$I$17))</f>
        <v>0.6049658933482166</v>
      </c>
      <c r="D17" s="92"/>
      <c r="F17" s="61"/>
      <c r="G17" s="5" t="s">
        <v>58</v>
      </c>
      <c r="H17" s="60">
        <f t="shared" ca="1" si="1"/>
        <v>0.65755526477738335</v>
      </c>
      <c r="I17" s="59">
        <f t="shared" ca="1" si="0"/>
        <v>0.50885977010190797</v>
      </c>
      <c r="J17" s="51"/>
      <c r="K17" s="89" t="s">
        <v>107</v>
      </c>
      <c r="L17" s="91"/>
      <c r="M17" s="91"/>
      <c r="N17" s="91"/>
      <c r="O17" s="91"/>
      <c r="P17" s="91"/>
    </row>
    <row r="18" spans="1:16" x14ac:dyDescent="0.15">
      <c r="B18" s="20" t="s">
        <v>79</v>
      </c>
    </row>
    <row r="19" spans="1:16" x14ac:dyDescent="0.15">
      <c r="B19" s="12" t="s">
        <v>110</v>
      </c>
    </row>
    <row r="20" spans="1:16" ht="16.5" x14ac:dyDescent="0.15">
      <c r="B20" s="12" t="s">
        <v>111</v>
      </c>
    </row>
    <row r="21" spans="1:16" ht="16.5" x14ac:dyDescent="0.15">
      <c r="B21" s="12" t="s">
        <v>112</v>
      </c>
    </row>
    <row r="22" spans="1:16" ht="16.5" x14ac:dyDescent="0.15">
      <c r="B22" s="12" t="s">
        <v>113</v>
      </c>
    </row>
    <row r="23" spans="1:16" ht="16.5" x14ac:dyDescent="0.15">
      <c r="B23" s="20" t="s">
        <v>115</v>
      </c>
      <c r="C23" s="12" t="s">
        <v>114</v>
      </c>
    </row>
    <row r="25" spans="1:16" x14ac:dyDescent="0.15">
      <c r="A25" s="19" t="s">
        <v>116</v>
      </c>
      <c r="B25" s="93">
        <f ca="1">SUMXMY2(B6:C6,B17:C17)</f>
        <v>0.4353945380003279</v>
      </c>
    </row>
  </sheetData>
  <mergeCells count="15">
    <mergeCell ref="K17:P17"/>
    <mergeCell ref="K6:P9"/>
    <mergeCell ref="K10:P13"/>
    <mergeCell ref="K14:P14"/>
    <mergeCell ref="K15:P15"/>
    <mergeCell ref="K16:P16"/>
    <mergeCell ref="G1:J1"/>
    <mergeCell ref="K2:P5"/>
    <mergeCell ref="F15:F17"/>
    <mergeCell ref="B1:D1"/>
    <mergeCell ref="A2:A5"/>
    <mergeCell ref="F2:F14"/>
    <mergeCell ref="G2:G5"/>
    <mergeCell ref="G6:G9"/>
    <mergeCell ref="G10:G13"/>
  </mergeCells>
  <phoneticPr fontId="2"/>
  <conditionalFormatting sqref="B2:D5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26"/>
  <sheetViews>
    <sheetView tabSelected="1" topLeftCell="A10" workbookViewId="0">
      <selection activeCell="B27" sqref="B27"/>
    </sheetView>
  </sheetViews>
  <sheetFormatPr defaultRowHeight="13.5" x14ac:dyDescent="0.15"/>
  <cols>
    <col min="1" max="5" width="8.625" style="12" customWidth="1"/>
    <col min="6" max="6" width="2.625" style="12" customWidth="1"/>
    <col min="7" max="10" width="8.625" style="12" customWidth="1"/>
    <col min="11" max="11" width="2.625" style="12" customWidth="1"/>
    <col min="12" max="15" width="9" style="12"/>
    <col min="16" max="16" width="2.625" style="12" customWidth="1"/>
    <col min="17" max="20" width="9" style="12"/>
    <col min="21" max="21" width="2.625" style="12" customWidth="1"/>
    <col min="22" max="25" width="9" style="12"/>
    <col min="26" max="26" width="2.625" style="12" customWidth="1"/>
    <col min="27" max="30" width="9" style="12"/>
    <col min="31" max="31" width="2.625" style="12" customWidth="1"/>
    <col min="32" max="35" width="9" style="12"/>
    <col min="36" max="36" width="2.625" style="12" customWidth="1"/>
    <col min="37" max="40" width="9" style="12"/>
    <col min="41" max="41" width="2.625" style="12" customWidth="1"/>
    <col min="42" max="45" width="9" style="12"/>
    <col min="46" max="46" width="2.625" style="12" customWidth="1"/>
    <col min="47" max="50" width="9" style="12"/>
    <col min="51" max="51" width="2.625" style="12" customWidth="1"/>
    <col min="52" max="55" width="9" style="12"/>
    <col min="56" max="56" width="2.625" style="12" customWidth="1"/>
    <col min="57" max="60" width="9" style="12"/>
    <col min="61" max="61" width="2.625" style="12" customWidth="1"/>
    <col min="62" max="65" width="9" style="12"/>
    <col min="66" max="66" width="2.625" style="12" customWidth="1"/>
    <col min="67" max="70" width="9" style="12"/>
    <col min="71" max="71" width="2.625" style="12" customWidth="1"/>
    <col min="72" max="75" width="9" style="12"/>
    <col min="76" max="76" width="2.625" style="12" customWidth="1"/>
    <col min="77" max="80" width="9" style="12"/>
    <col min="81" max="81" width="2.625" style="12" customWidth="1"/>
    <col min="82" max="85" width="9" style="12"/>
    <col min="86" max="86" width="2.625" style="12" customWidth="1"/>
    <col min="87" max="90" width="9" style="12"/>
    <col min="91" max="91" width="2.625" style="12" customWidth="1"/>
    <col min="92" max="95" width="9" style="12"/>
    <col min="96" max="96" width="2.625" style="12" customWidth="1"/>
    <col min="97" max="100" width="9" style="12"/>
    <col min="101" max="101" width="2.625" style="12" customWidth="1"/>
    <col min="102" max="105" width="9" style="12"/>
    <col min="106" max="106" width="2.625" style="12" customWidth="1"/>
    <col min="107" max="110" width="9" style="12"/>
    <col min="111" max="111" width="2.625" style="12" customWidth="1"/>
    <col min="112" max="115" width="9" style="12"/>
    <col min="116" max="116" width="2.625" style="12" customWidth="1"/>
    <col min="117" max="120" width="9" style="12"/>
    <col min="121" max="121" width="2.625" style="12" customWidth="1"/>
    <col min="122" max="125" width="9" style="12"/>
    <col min="126" max="126" width="2.625" style="12" customWidth="1"/>
    <col min="127" max="130" width="9" style="12"/>
    <col min="131" max="131" width="2.625" style="12" customWidth="1"/>
    <col min="132" max="135" width="9" style="12"/>
    <col min="136" max="136" width="2.625" style="12" customWidth="1"/>
    <col min="137" max="140" width="9" style="12"/>
    <col min="141" max="141" width="2.625" style="12" customWidth="1"/>
    <col min="142" max="145" width="9" style="12"/>
    <col min="146" max="146" width="2.625" style="12" customWidth="1"/>
    <col min="147" max="150" width="9" style="12"/>
    <col min="151" max="151" width="2.625" style="12" customWidth="1"/>
    <col min="152" max="155" width="9" style="12"/>
    <col min="156" max="156" width="2.625" style="12" customWidth="1"/>
    <col min="157" max="160" width="9" style="12"/>
    <col min="161" max="161" width="2.625" style="12" customWidth="1"/>
    <col min="162" max="165" width="9" style="12"/>
    <col min="166" max="166" width="2.625" style="12" customWidth="1"/>
    <col min="167" max="170" width="9" style="12"/>
    <col min="171" max="171" width="2.625" style="12" customWidth="1"/>
    <col min="172" max="175" width="9" style="12"/>
    <col min="176" max="176" width="2.625" style="12" customWidth="1"/>
    <col min="177" max="180" width="9" style="12"/>
    <col min="181" max="181" width="2.625" style="12" customWidth="1"/>
    <col min="182" max="185" width="9" style="12"/>
    <col min="186" max="186" width="2.625" style="12" customWidth="1"/>
    <col min="187" max="190" width="9" style="12"/>
    <col min="191" max="191" width="2.625" style="12" customWidth="1"/>
    <col min="192" max="195" width="9" style="12"/>
    <col min="196" max="196" width="2.625" style="12" customWidth="1"/>
    <col min="197" max="200" width="9" style="12"/>
    <col min="201" max="201" width="2.625" style="12" customWidth="1"/>
    <col min="202" max="205" width="9" style="12"/>
    <col min="206" max="206" width="2.625" style="12" customWidth="1"/>
    <col min="207" max="210" width="9" style="12"/>
    <col min="211" max="211" width="2.625" style="12" customWidth="1"/>
    <col min="212" max="215" width="9" style="12"/>
    <col min="216" max="216" width="2.625" style="12" customWidth="1"/>
    <col min="217" max="220" width="9" style="12"/>
    <col min="221" max="221" width="2.625" style="12" customWidth="1"/>
    <col min="222" max="225" width="9" style="12"/>
    <col min="226" max="226" width="2.625" style="12" customWidth="1"/>
    <col min="227" max="230" width="9" style="12"/>
    <col min="231" max="231" width="2.625" style="12" customWidth="1"/>
    <col min="232" max="235" width="9" style="12"/>
    <col min="236" max="236" width="2.625" style="12" customWidth="1"/>
    <col min="237" max="240" width="9" style="12"/>
    <col min="241" max="241" width="2.625" style="12" customWidth="1"/>
    <col min="242" max="245" width="9" style="12"/>
    <col min="246" max="246" width="2.625" style="12" customWidth="1"/>
    <col min="247" max="250" width="9" style="12"/>
    <col min="251" max="251" width="2.625" style="12" customWidth="1"/>
    <col min="252" max="255" width="9" style="12"/>
    <col min="256" max="256" width="2.625" style="12" customWidth="1"/>
    <col min="257" max="260" width="9" style="12"/>
    <col min="261" max="261" width="2.625" style="12" customWidth="1"/>
    <col min="262" max="265" width="9" style="12"/>
    <col min="266" max="266" width="2.625" style="12" customWidth="1"/>
    <col min="267" max="270" width="9" style="12"/>
    <col min="271" max="271" width="2.625" style="12" customWidth="1"/>
    <col min="272" max="275" width="9" style="12"/>
    <col min="276" max="276" width="2.625" style="12" customWidth="1"/>
    <col min="277" max="280" width="9" style="12"/>
    <col min="281" max="281" width="2.625" style="12" customWidth="1"/>
    <col min="282" max="285" width="9" style="12"/>
    <col min="286" max="286" width="2.625" style="12" customWidth="1"/>
    <col min="287" max="290" width="9" style="12"/>
    <col min="291" max="291" width="2.625" style="12" customWidth="1"/>
    <col min="292" max="295" width="9" style="12"/>
    <col min="296" max="296" width="2.625" style="12" customWidth="1"/>
    <col min="297" max="300" width="9" style="12"/>
    <col min="301" max="301" width="2.625" style="12" customWidth="1"/>
    <col min="302" max="305" width="9" style="12"/>
    <col min="306" max="306" width="2.625" style="12" customWidth="1"/>
    <col min="307" max="310" width="9" style="12"/>
    <col min="311" max="311" width="2.625" style="12" customWidth="1"/>
    <col min="312" max="315" width="9" style="12"/>
    <col min="316" max="316" width="2.625" style="12" customWidth="1"/>
    <col min="317" max="320" width="9" style="12"/>
    <col min="321" max="321" width="2.625" style="12" customWidth="1"/>
    <col min="322" max="16384" width="9" style="12"/>
  </cols>
  <sheetData>
    <row r="1" spans="1:325" x14ac:dyDescent="0.15">
      <c r="B1" s="86" t="s">
        <v>98</v>
      </c>
      <c r="C1" s="64"/>
      <c r="D1" s="64"/>
      <c r="E1" s="87"/>
      <c r="F1" s="92"/>
      <c r="G1" s="19" t="s">
        <v>12</v>
      </c>
      <c r="H1" s="85">
        <v>1</v>
      </c>
      <c r="I1" s="85"/>
      <c r="J1" s="85"/>
      <c r="L1" s="19" t="s">
        <v>12</v>
      </c>
      <c r="M1" s="85">
        <v>2</v>
      </c>
      <c r="N1" s="85"/>
      <c r="O1" s="85"/>
      <c r="Q1" s="19" t="s">
        <v>12</v>
      </c>
      <c r="R1" s="85">
        <v>3</v>
      </c>
      <c r="S1" s="85"/>
      <c r="T1" s="85"/>
      <c r="V1" s="19" t="s">
        <v>12</v>
      </c>
      <c r="W1" s="85">
        <v>4</v>
      </c>
      <c r="X1" s="85"/>
      <c r="Y1" s="85"/>
      <c r="AA1" s="19" t="s">
        <v>12</v>
      </c>
      <c r="AB1" s="85">
        <v>5</v>
      </c>
      <c r="AC1" s="85"/>
      <c r="AD1" s="85"/>
      <c r="AF1" s="19" t="s">
        <v>12</v>
      </c>
      <c r="AG1" s="85">
        <v>6</v>
      </c>
      <c r="AH1" s="85"/>
      <c r="AI1" s="85"/>
      <c r="AK1" s="19" t="s">
        <v>12</v>
      </c>
      <c r="AL1" s="85">
        <v>7</v>
      </c>
      <c r="AM1" s="85"/>
      <c r="AN1" s="85"/>
      <c r="AP1" s="19" t="s">
        <v>12</v>
      </c>
      <c r="AQ1" s="85">
        <v>8</v>
      </c>
      <c r="AR1" s="85"/>
      <c r="AS1" s="85"/>
      <c r="AU1" s="19" t="s">
        <v>12</v>
      </c>
      <c r="AV1" s="85">
        <v>9</v>
      </c>
      <c r="AW1" s="85"/>
      <c r="AX1" s="85"/>
      <c r="AZ1" s="19" t="s">
        <v>12</v>
      </c>
      <c r="BA1" s="85">
        <v>10</v>
      </c>
      <c r="BB1" s="85"/>
      <c r="BC1" s="85"/>
      <c r="BE1" s="19" t="s">
        <v>12</v>
      </c>
      <c r="BF1" s="85">
        <v>11</v>
      </c>
      <c r="BG1" s="85"/>
      <c r="BH1" s="85"/>
      <c r="BJ1" s="19" t="s">
        <v>12</v>
      </c>
      <c r="BK1" s="85">
        <v>12</v>
      </c>
      <c r="BL1" s="85"/>
      <c r="BM1" s="85"/>
      <c r="BO1" s="19" t="s">
        <v>12</v>
      </c>
      <c r="BP1" s="85">
        <v>13</v>
      </c>
      <c r="BQ1" s="85"/>
      <c r="BR1" s="85"/>
      <c r="BT1" s="19" t="s">
        <v>12</v>
      </c>
      <c r="BU1" s="85">
        <v>14</v>
      </c>
      <c r="BV1" s="85"/>
      <c r="BW1" s="85"/>
      <c r="BY1" s="19" t="s">
        <v>12</v>
      </c>
      <c r="BZ1" s="85">
        <v>15</v>
      </c>
      <c r="CA1" s="85"/>
      <c r="CB1" s="85"/>
      <c r="CD1" s="19" t="s">
        <v>12</v>
      </c>
      <c r="CE1" s="85">
        <v>16</v>
      </c>
      <c r="CF1" s="85"/>
      <c r="CG1" s="85"/>
      <c r="CI1" s="19" t="s">
        <v>12</v>
      </c>
      <c r="CJ1" s="85">
        <v>17</v>
      </c>
      <c r="CK1" s="85"/>
      <c r="CL1" s="85"/>
      <c r="CN1" s="19" t="s">
        <v>12</v>
      </c>
      <c r="CO1" s="85">
        <v>18</v>
      </c>
      <c r="CP1" s="85"/>
      <c r="CQ1" s="85"/>
      <c r="CS1" s="19" t="s">
        <v>12</v>
      </c>
      <c r="CT1" s="85">
        <v>19</v>
      </c>
      <c r="CU1" s="85"/>
      <c r="CV1" s="85"/>
      <c r="CX1" s="19" t="s">
        <v>12</v>
      </c>
      <c r="CY1" s="85">
        <v>20</v>
      </c>
      <c r="CZ1" s="85"/>
      <c r="DA1" s="85"/>
      <c r="DC1" s="19" t="s">
        <v>12</v>
      </c>
      <c r="DD1" s="85">
        <v>21</v>
      </c>
      <c r="DE1" s="85"/>
      <c r="DF1" s="85"/>
      <c r="DH1" s="19" t="s">
        <v>12</v>
      </c>
      <c r="DI1" s="85">
        <v>22</v>
      </c>
      <c r="DJ1" s="85"/>
      <c r="DK1" s="85"/>
      <c r="DM1" s="19" t="s">
        <v>12</v>
      </c>
      <c r="DN1" s="85">
        <v>23</v>
      </c>
      <c r="DO1" s="85"/>
      <c r="DP1" s="85"/>
      <c r="DR1" s="19" t="s">
        <v>12</v>
      </c>
      <c r="DS1" s="85">
        <v>24</v>
      </c>
      <c r="DT1" s="85"/>
      <c r="DU1" s="85"/>
      <c r="DW1" s="19" t="s">
        <v>12</v>
      </c>
      <c r="DX1" s="85">
        <v>25</v>
      </c>
      <c r="DY1" s="85"/>
      <c r="DZ1" s="85"/>
      <c r="EB1" s="19" t="s">
        <v>12</v>
      </c>
      <c r="EC1" s="85">
        <v>26</v>
      </c>
      <c r="ED1" s="85"/>
      <c r="EE1" s="85"/>
      <c r="EG1" s="19" t="s">
        <v>12</v>
      </c>
      <c r="EH1" s="85">
        <v>27</v>
      </c>
      <c r="EI1" s="85"/>
      <c r="EJ1" s="85"/>
      <c r="EL1" s="19" t="s">
        <v>12</v>
      </c>
      <c r="EM1" s="85">
        <v>28</v>
      </c>
      <c r="EN1" s="85"/>
      <c r="EO1" s="85"/>
      <c r="EQ1" s="19" t="s">
        <v>12</v>
      </c>
      <c r="ER1" s="85">
        <v>29</v>
      </c>
      <c r="ES1" s="85"/>
      <c r="ET1" s="85"/>
      <c r="EV1" s="19" t="s">
        <v>12</v>
      </c>
      <c r="EW1" s="85">
        <v>30</v>
      </c>
      <c r="EX1" s="85"/>
      <c r="EY1" s="85"/>
      <c r="FA1" s="19" t="s">
        <v>12</v>
      </c>
      <c r="FB1" s="85">
        <v>31</v>
      </c>
      <c r="FC1" s="85"/>
      <c r="FD1" s="85"/>
      <c r="FF1" s="19" t="s">
        <v>12</v>
      </c>
      <c r="FG1" s="85">
        <v>32</v>
      </c>
      <c r="FH1" s="85"/>
      <c r="FI1" s="85"/>
      <c r="FK1" s="19" t="s">
        <v>12</v>
      </c>
      <c r="FL1" s="85">
        <v>33</v>
      </c>
      <c r="FM1" s="85"/>
      <c r="FN1" s="85"/>
      <c r="FP1" s="19" t="s">
        <v>12</v>
      </c>
      <c r="FQ1" s="85">
        <v>34</v>
      </c>
      <c r="FR1" s="85"/>
      <c r="FS1" s="85"/>
      <c r="FU1" s="19" t="s">
        <v>12</v>
      </c>
      <c r="FV1" s="85">
        <v>35</v>
      </c>
      <c r="FW1" s="85"/>
      <c r="FX1" s="85"/>
      <c r="FZ1" s="19" t="s">
        <v>12</v>
      </c>
      <c r="GA1" s="85">
        <v>36</v>
      </c>
      <c r="GB1" s="85"/>
      <c r="GC1" s="85"/>
      <c r="GE1" s="19" t="s">
        <v>12</v>
      </c>
      <c r="GF1" s="85">
        <v>37</v>
      </c>
      <c r="GG1" s="85"/>
      <c r="GH1" s="85"/>
      <c r="GJ1" s="19" t="s">
        <v>12</v>
      </c>
      <c r="GK1" s="85">
        <v>38</v>
      </c>
      <c r="GL1" s="85"/>
      <c r="GM1" s="85"/>
      <c r="GO1" s="19" t="s">
        <v>12</v>
      </c>
      <c r="GP1" s="85">
        <v>39</v>
      </c>
      <c r="GQ1" s="85"/>
      <c r="GR1" s="85"/>
      <c r="GT1" s="19" t="s">
        <v>12</v>
      </c>
      <c r="GU1" s="85">
        <v>40</v>
      </c>
      <c r="GV1" s="85"/>
      <c r="GW1" s="85"/>
      <c r="GY1" s="19" t="s">
        <v>12</v>
      </c>
      <c r="GZ1" s="85">
        <v>41</v>
      </c>
      <c r="HA1" s="85"/>
      <c r="HB1" s="85"/>
      <c r="HD1" s="19" t="s">
        <v>12</v>
      </c>
      <c r="HE1" s="85">
        <v>42</v>
      </c>
      <c r="HF1" s="85"/>
      <c r="HG1" s="85"/>
      <c r="HI1" s="19" t="s">
        <v>12</v>
      </c>
      <c r="HJ1" s="85">
        <v>43</v>
      </c>
      <c r="HK1" s="85"/>
      <c r="HL1" s="85"/>
      <c r="HN1" s="19" t="s">
        <v>12</v>
      </c>
      <c r="HO1" s="85">
        <v>44</v>
      </c>
      <c r="HP1" s="85"/>
      <c r="HQ1" s="85"/>
      <c r="HS1" s="19" t="s">
        <v>12</v>
      </c>
      <c r="HT1" s="85">
        <v>45</v>
      </c>
      <c r="HU1" s="85"/>
      <c r="HV1" s="85"/>
      <c r="HX1" s="19" t="s">
        <v>12</v>
      </c>
      <c r="HY1" s="85">
        <v>46</v>
      </c>
      <c r="HZ1" s="85"/>
      <c r="IA1" s="85"/>
      <c r="IC1" s="19" t="s">
        <v>12</v>
      </c>
      <c r="ID1" s="85">
        <v>47</v>
      </c>
      <c r="IE1" s="85"/>
      <c r="IF1" s="85"/>
      <c r="IH1" s="19" t="s">
        <v>12</v>
      </c>
      <c r="II1" s="85">
        <v>48</v>
      </c>
      <c r="IJ1" s="85"/>
      <c r="IK1" s="85"/>
      <c r="IM1" s="19" t="s">
        <v>12</v>
      </c>
      <c r="IN1" s="85">
        <v>49</v>
      </c>
      <c r="IO1" s="85"/>
      <c r="IP1" s="85"/>
      <c r="IR1" s="19" t="s">
        <v>12</v>
      </c>
      <c r="IS1" s="85">
        <v>50</v>
      </c>
      <c r="IT1" s="85"/>
      <c r="IU1" s="85"/>
      <c r="IW1" s="19" t="s">
        <v>12</v>
      </c>
      <c r="IX1" s="85">
        <v>51</v>
      </c>
      <c r="IY1" s="85"/>
      <c r="IZ1" s="85"/>
      <c r="JB1" s="19" t="s">
        <v>12</v>
      </c>
      <c r="JC1" s="85">
        <v>52</v>
      </c>
      <c r="JD1" s="85"/>
      <c r="JE1" s="85"/>
      <c r="JG1" s="19" t="s">
        <v>12</v>
      </c>
      <c r="JH1" s="85">
        <v>53</v>
      </c>
      <c r="JI1" s="85"/>
      <c r="JJ1" s="85"/>
      <c r="JL1" s="19" t="s">
        <v>12</v>
      </c>
      <c r="JM1" s="85">
        <v>54</v>
      </c>
      <c r="JN1" s="85"/>
      <c r="JO1" s="85"/>
      <c r="JQ1" s="19" t="s">
        <v>12</v>
      </c>
      <c r="JR1" s="85">
        <v>55</v>
      </c>
      <c r="JS1" s="85"/>
      <c r="JT1" s="85"/>
      <c r="JV1" s="19" t="s">
        <v>12</v>
      </c>
      <c r="JW1" s="85">
        <v>56</v>
      </c>
      <c r="JX1" s="85"/>
      <c r="JY1" s="85"/>
      <c r="KA1" s="19" t="s">
        <v>12</v>
      </c>
      <c r="KB1" s="85">
        <v>57</v>
      </c>
      <c r="KC1" s="85"/>
      <c r="KD1" s="85"/>
      <c r="KF1" s="19" t="s">
        <v>12</v>
      </c>
      <c r="KG1" s="85">
        <v>58</v>
      </c>
      <c r="KH1" s="85"/>
      <c r="KI1" s="85"/>
      <c r="KK1" s="19" t="s">
        <v>12</v>
      </c>
      <c r="KL1" s="85">
        <v>59</v>
      </c>
      <c r="KM1" s="85"/>
      <c r="KN1" s="85"/>
      <c r="KP1" s="19" t="s">
        <v>12</v>
      </c>
      <c r="KQ1" s="85">
        <v>60</v>
      </c>
      <c r="KR1" s="85"/>
      <c r="KS1" s="85"/>
      <c r="KU1" s="19" t="s">
        <v>12</v>
      </c>
      <c r="KV1" s="85">
        <v>61</v>
      </c>
      <c r="KW1" s="85"/>
      <c r="KX1" s="85"/>
      <c r="KZ1" s="19" t="s">
        <v>12</v>
      </c>
      <c r="LA1" s="85">
        <v>62</v>
      </c>
      <c r="LB1" s="85"/>
      <c r="LC1" s="85"/>
      <c r="LE1" s="19" t="s">
        <v>12</v>
      </c>
      <c r="LF1" s="85">
        <v>63</v>
      </c>
      <c r="LG1" s="85"/>
      <c r="LH1" s="85"/>
      <c r="LJ1" s="19" t="s">
        <v>12</v>
      </c>
      <c r="LK1" s="85">
        <v>64</v>
      </c>
      <c r="LL1" s="85"/>
      <c r="LM1" s="85"/>
    </row>
    <row r="2" spans="1:325" ht="13.5" customHeight="1" x14ac:dyDescent="0.15">
      <c r="A2" s="61" t="s">
        <v>97</v>
      </c>
      <c r="B2" s="61">
        <v>1</v>
      </c>
      <c r="C2" s="52">
        <v>0.44295753487114531</v>
      </c>
      <c r="D2" s="52">
        <v>0</v>
      </c>
      <c r="E2" s="53">
        <v>1.0245733753270421</v>
      </c>
      <c r="F2" s="94"/>
      <c r="G2" s="61" t="s">
        <v>92</v>
      </c>
      <c r="H2" s="19">
        <f>INDEX(Data!$J$5:$GS$8,1,MATCH(H1,Data!$J$4:$GS$4))</f>
        <v>1</v>
      </c>
      <c r="I2" s="19">
        <f>INDEX(Data!$J$5:$GS$8,1,MATCH(H1,Data!$J$4:$GS$4)+1)</f>
        <v>1</v>
      </c>
      <c r="J2" s="19">
        <f>INDEX(Data!$J$5:$GS$8,1,MATCH(H1,Data!$J$4:$GS$4)+2)</f>
        <v>1</v>
      </c>
      <c r="L2" s="61" t="s">
        <v>92</v>
      </c>
      <c r="M2" s="19">
        <f>INDEX(Data!$J$5:$GS$8,1,MATCH(M1,Data!$J$4:$GS$4))</f>
        <v>0</v>
      </c>
      <c r="N2" s="19">
        <f>INDEX(Data!$J$5:$GS$8,1,MATCH(M1,Data!$J$4:$GS$4)+1)</f>
        <v>1</v>
      </c>
      <c r="O2" s="19">
        <f>INDEX(Data!$J$5:$GS$8,1,MATCH(M1,Data!$J$4:$GS$4)+2)</f>
        <v>1</v>
      </c>
      <c r="Q2" s="61" t="s">
        <v>92</v>
      </c>
      <c r="R2" s="19">
        <f>INDEX(Data!$J$5:$GS$8,1,MATCH(R1,Data!$J$4:$GS$4))</f>
        <v>1</v>
      </c>
      <c r="S2" s="19">
        <f>INDEX(Data!$J$5:$GS$8,1,MATCH(R1,Data!$J$4:$GS$4)+1)</f>
        <v>1</v>
      </c>
      <c r="T2" s="19">
        <f>INDEX(Data!$J$5:$GS$8,1,MATCH(R1,Data!$J$4:$GS$4)+2)</f>
        <v>0</v>
      </c>
      <c r="V2" s="61" t="s">
        <v>92</v>
      </c>
      <c r="W2" s="19">
        <f>INDEX(Data!$J$5:$GS$8,1,MATCH(W1,Data!$J$4:$GS$4))</f>
        <v>1</v>
      </c>
      <c r="X2" s="19">
        <f>INDEX(Data!$J$5:$GS$8,1,MATCH(W1,Data!$J$4:$GS$4)+1)</f>
        <v>1</v>
      </c>
      <c r="Y2" s="19">
        <f>INDEX(Data!$J$5:$GS$8,1,MATCH(W1,Data!$J$4:$GS$4)+2)</f>
        <v>1</v>
      </c>
      <c r="AA2" s="61" t="s">
        <v>92</v>
      </c>
      <c r="AB2" s="19">
        <f>INDEX(Data!$J$5:$GS$8,1,MATCH(AB1,Data!$J$4:$GS$4))</f>
        <v>1</v>
      </c>
      <c r="AC2" s="19">
        <f>INDEX(Data!$J$5:$GS$8,1,MATCH(AB1,Data!$J$4:$GS$4)+1)</f>
        <v>1</v>
      </c>
      <c r="AD2" s="19">
        <f>INDEX(Data!$J$5:$GS$8,1,MATCH(AB1,Data!$J$4:$GS$4)+2)</f>
        <v>1</v>
      </c>
      <c r="AF2" s="61" t="s">
        <v>92</v>
      </c>
      <c r="AG2" s="19">
        <f>INDEX(Data!$J$5:$GS$8,1,MATCH(AG1,Data!$J$4:$GS$4))</f>
        <v>0</v>
      </c>
      <c r="AH2" s="19">
        <f>INDEX(Data!$J$5:$GS$8,1,MATCH(AG1,Data!$J$4:$GS$4)+1)</f>
        <v>0</v>
      </c>
      <c r="AI2" s="19">
        <f>INDEX(Data!$J$5:$GS$8,1,MATCH(AG1,Data!$J$4:$GS$4)+2)</f>
        <v>0</v>
      </c>
      <c r="AK2" s="61" t="s">
        <v>92</v>
      </c>
      <c r="AL2" s="19">
        <f>INDEX(Data!$J$5:$GS$8,1,MATCH(AL1,Data!$J$4:$GS$4))</f>
        <v>0</v>
      </c>
      <c r="AM2" s="19">
        <f>INDEX(Data!$J$5:$GS$8,1,MATCH(AL1,Data!$J$4:$GS$4)+1)</f>
        <v>0</v>
      </c>
      <c r="AN2" s="19">
        <f>INDEX(Data!$J$5:$GS$8,1,MATCH(AL1,Data!$J$4:$GS$4)+2)</f>
        <v>0</v>
      </c>
      <c r="AP2" s="61" t="s">
        <v>92</v>
      </c>
      <c r="AQ2" s="19">
        <f>INDEX(Data!$J$5:$GS$8,1,MATCH(AQ1,Data!$J$4:$GS$4))</f>
        <v>0</v>
      </c>
      <c r="AR2" s="19">
        <f>INDEX(Data!$J$5:$GS$8,1,MATCH(AQ1,Data!$J$4:$GS$4)+1)</f>
        <v>0</v>
      </c>
      <c r="AS2" s="19">
        <f>INDEX(Data!$J$5:$GS$8,1,MATCH(AQ1,Data!$J$4:$GS$4)+2)</f>
        <v>0</v>
      </c>
      <c r="AU2" s="61" t="s">
        <v>92</v>
      </c>
      <c r="AV2" s="19">
        <f>INDEX(Data!$J$5:$GS$8,1,MATCH(AV1,Data!$J$4:$GS$4))</f>
        <v>0</v>
      </c>
      <c r="AW2" s="19">
        <f>INDEX(Data!$J$5:$GS$8,1,MATCH(AV1,Data!$J$4:$GS$4)+1)</f>
        <v>0</v>
      </c>
      <c r="AX2" s="19">
        <f>INDEX(Data!$J$5:$GS$8,1,MATCH(AV1,Data!$J$4:$GS$4)+2)</f>
        <v>0</v>
      </c>
      <c r="AZ2" s="61" t="s">
        <v>92</v>
      </c>
      <c r="BA2" s="19">
        <f>INDEX(Data!$J$5:$GS$8,1,MATCH(BA1,Data!$J$4:$GS$4))</f>
        <v>0</v>
      </c>
      <c r="BB2" s="19">
        <f>INDEX(Data!$J$5:$GS$8,1,MATCH(BA1,Data!$J$4:$GS$4)+1)</f>
        <v>0</v>
      </c>
      <c r="BC2" s="19">
        <f>INDEX(Data!$J$5:$GS$8,1,MATCH(BA1,Data!$J$4:$GS$4)+2)</f>
        <v>0</v>
      </c>
      <c r="BE2" s="61" t="s">
        <v>92</v>
      </c>
      <c r="BF2" s="19">
        <f>INDEX(Data!$J$5:$GS$8,1,MATCH(BF1,Data!$J$4:$GS$4))</f>
        <v>1</v>
      </c>
      <c r="BG2" s="19">
        <f>INDEX(Data!$J$5:$GS$8,1,MATCH(BF1,Data!$J$4:$GS$4)+1)</f>
        <v>1</v>
      </c>
      <c r="BH2" s="19">
        <f>INDEX(Data!$J$5:$GS$8,1,MATCH(BF1,Data!$J$4:$GS$4)+2)</f>
        <v>1</v>
      </c>
      <c r="BJ2" s="61" t="s">
        <v>92</v>
      </c>
      <c r="BK2" s="19">
        <f>INDEX(Data!$J$5:$GS$8,1,MATCH(BK1,Data!$J$4:$GS$4))</f>
        <v>0</v>
      </c>
      <c r="BL2" s="19">
        <f>INDEX(Data!$J$5:$GS$8,1,MATCH(BK1,Data!$J$4:$GS$4)+1)</f>
        <v>1</v>
      </c>
      <c r="BM2" s="19">
        <f>INDEX(Data!$J$5:$GS$8,1,MATCH(BK1,Data!$J$4:$GS$4)+2)</f>
        <v>1</v>
      </c>
      <c r="BO2" s="61" t="s">
        <v>92</v>
      </c>
      <c r="BP2" s="19">
        <f>INDEX(Data!$J$5:$GS$8,1,MATCH(BP1,Data!$J$4:$GS$4))</f>
        <v>1</v>
      </c>
      <c r="BQ2" s="19">
        <f>INDEX(Data!$J$5:$GS$8,1,MATCH(BP1,Data!$J$4:$GS$4)+1)</f>
        <v>1</v>
      </c>
      <c r="BR2" s="19">
        <f>INDEX(Data!$J$5:$GS$8,1,MATCH(BP1,Data!$J$4:$GS$4)+2)</f>
        <v>0</v>
      </c>
      <c r="BT2" s="61" t="s">
        <v>92</v>
      </c>
      <c r="BU2" s="19">
        <f>INDEX(Data!$J$5:$GS$8,1,MATCH(BU1,Data!$J$4:$GS$4))</f>
        <v>1</v>
      </c>
      <c r="BV2" s="19">
        <f>INDEX(Data!$J$5:$GS$8,1,MATCH(BU1,Data!$J$4:$GS$4)+1)</f>
        <v>1</v>
      </c>
      <c r="BW2" s="19">
        <f>INDEX(Data!$J$5:$GS$8,1,MATCH(BU1,Data!$J$4:$GS$4)+2)</f>
        <v>1</v>
      </c>
      <c r="BY2" s="61" t="s">
        <v>92</v>
      </c>
      <c r="BZ2" s="19">
        <f>INDEX(Data!$J$5:$GS$8,1,MATCH(BZ1,Data!$J$4:$GS$4))</f>
        <v>1</v>
      </c>
      <c r="CA2" s="19">
        <f>INDEX(Data!$J$5:$GS$8,1,MATCH(BZ1,Data!$J$4:$GS$4)+1)</f>
        <v>1</v>
      </c>
      <c r="CB2" s="19">
        <f>INDEX(Data!$J$5:$GS$8,1,MATCH(BZ1,Data!$J$4:$GS$4)+2)</f>
        <v>1</v>
      </c>
      <c r="CD2" s="61" t="s">
        <v>92</v>
      </c>
      <c r="CE2" s="19">
        <f>INDEX(Data!$J$5:$GS$8,1,MATCH(CE1,Data!$J$4:$GS$4))</f>
        <v>1</v>
      </c>
      <c r="CF2" s="19">
        <f>INDEX(Data!$J$5:$GS$8,1,MATCH(CE1,Data!$J$4:$GS$4)+1)</f>
        <v>0</v>
      </c>
      <c r="CG2" s="19">
        <f>INDEX(Data!$J$5:$GS$8,1,MATCH(CE1,Data!$J$4:$GS$4)+2)</f>
        <v>1</v>
      </c>
      <c r="CI2" s="61" t="s">
        <v>92</v>
      </c>
      <c r="CJ2" s="19">
        <f>INDEX(Data!$J$5:$GS$8,1,MATCH(CJ1,Data!$J$4:$GS$4))</f>
        <v>1</v>
      </c>
      <c r="CK2" s="19">
        <f>INDEX(Data!$J$5:$GS$8,1,MATCH(CJ1,Data!$J$4:$GS$4)+1)</f>
        <v>1</v>
      </c>
      <c r="CL2" s="19">
        <f>INDEX(Data!$J$5:$GS$8,1,MATCH(CJ1,Data!$J$4:$GS$4)+2)</f>
        <v>1</v>
      </c>
      <c r="CN2" s="61" t="s">
        <v>92</v>
      </c>
      <c r="CO2" s="19">
        <f>INDEX(Data!$J$5:$GS$8,1,MATCH(CO1,Data!$J$4:$GS$4))</f>
        <v>1</v>
      </c>
      <c r="CP2" s="19">
        <f>INDEX(Data!$J$5:$GS$8,1,MATCH(CO1,Data!$J$4:$GS$4)+1)</f>
        <v>1</v>
      </c>
      <c r="CQ2" s="19">
        <f>INDEX(Data!$J$5:$GS$8,1,MATCH(CO1,Data!$J$4:$GS$4)+2)</f>
        <v>1</v>
      </c>
      <c r="CS2" s="61" t="s">
        <v>92</v>
      </c>
      <c r="CT2" s="19">
        <f>INDEX(Data!$J$5:$GS$8,1,MATCH(CT1,Data!$J$4:$GS$4))</f>
        <v>1</v>
      </c>
      <c r="CU2" s="19">
        <f>INDEX(Data!$J$5:$GS$8,1,MATCH(CT1,Data!$J$4:$GS$4)+1)</f>
        <v>1</v>
      </c>
      <c r="CV2" s="19">
        <f>INDEX(Data!$J$5:$GS$8,1,MATCH(CT1,Data!$J$4:$GS$4)+2)</f>
        <v>1</v>
      </c>
      <c r="CX2" s="61" t="s">
        <v>92</v>
      </c>
      <c r="CY2" s="19">
        <f>INDEX(Data!$J$5:$GS$8,1,MATCH(CY1,Data!$J$4:$GS$4))</f>
        <v>1</v>
      </c>
      <c r="CZ2" s="19">
        <f>INDEX(Data!$J$5:$GS$8,1,MATCH(CY1,Data!$J$4:$GS$4)+1)</f>
        <v>1</v>
      </c>
      <c r="DA2" s="19">
        <f>INDEX(Data!$J$5:$GS$8,1,MATCH(CY1,Data!$J$4:$GS$4)+2)</f>
        <v>1</v>
      </c>
      <c r="DC2" s="61" t="s">
        <v>92</v>
      </c>
      <c r="DD2" s="19">
        <f>INDEX(Data!$J$5:$GS$8,1,MATCH(DD1,Data!$J$4:$GS$4))</f>
        <v>1</v>
      </c>
      <c r="DE2" s="19">
        <f>INDEX(Data!$J$5:$GS$8,1,MATCH(DD1,Data!$J$4:$GS$4)+1)</f>
        <v>1</v>
      </c>
      <c r="DF2" s="19">
        <f>INDEX(Data!$J$5:$GS$8,1,MATCH(DD1,Data!$J$4:$GS$4)+2)</f>
        <v>1</v>
      </c>
      <c r="DH2" s="61" t="s">
        <v>92</v>
      </c>
      <c r="DI2" s="19">
        <f>INDEX(Data!$J$5:$GS$8,1,MATCH(DI1,Data!$J$4:$GS$4))</f>
        <v>0</v>
      </c>
      <c r="DJ2" s="19">
        <f>INDEX(Data!$J$5:$GS$8,1,MATCH(DI1,Data!$J$4:$GS$4)+1)</f>
        <v>0</v>
      </c>
      <c r="DK2" s="19">
        <f>INDEX(Data!$J$5:$GS$8,1,MATCH(DI1,Data!$J$4:$GS$4)+2)</f>
        <v>1</v>
      </c>
      <c r="DM2" s="61" t="s">
        <v>92</v>
      </c>
      <c r="DN2" s="19">
        <f>INDEX(Data!$J$5:$GS$8,1,MATCH(DN1,Data!$J$4:$GS$4))</f>
        <v>0</v>
      </c>
      <c r="DO2" s="19">
        <f>INDEX(Data!$J$5:$GS$8,1,MATCH(DN1,Data!$J$4:$GS$4)+1)</f>
        <v>1</v>
      </c>
      <c r="DP2" s="19">
        <f>INDEX(Data!$J$5:$GS$8,1,MATCH(DN1,Data!$J$4:$GS$4)+2)</f>
        <v>1</v>
      </c>
      <c r="DR2" s="61" t="s">
        <v>92</v>
      </c>
      <c r="DS2" s="19">
        <f>INDEX(Data!$J$5:$GS$8,1,MATCH(DS1,Data!$J$4:$GS$4))</f>
        <v>0</v>
      </c>
      <c r="DT2" s="19">
        <f>INDEX(Data!$J$5:$GS$8,1,MATCH(DS1,Data!$J$4:$GS$4)+1)</f>
        <v>1</v>
      </c>
      <c r="DU2" s="19">
        <f>INDEX(Data!$J$5:$GS$8,1,MATCH(DS1,Data!$J$4:$GS$4)+2)</f>
        <v>1</v>
      </c>
      <c r="DW2" s="61" t="s">
        <v>92</v>
      </c>
      <c r="DX2" s="19">
        <f>INDEX(Data!$J$5:$GS$8,1,MATCH(DX1,Data!$J$4:$GS$4))</f>
        <v>0</v>
      </c>
      <c r="DY2" s="19">
        <f>INDEX(Data!$J$5:$GS$8,1,MATCH(DX1,Data!$J$4:$GS$4)+1)</f>
        <v>1</v>
      </c>
      <c r="DZ2" s="19">
        <f>INDEX(Data!$J$5:$GS$8,1,MATCH(DX1,Data!$J$4:$GS$4)+2)</f>
        <v>1</v>
      </c>
      <c r="EB2" s="61" t="s">
        <v>92</v>
      </c>
      <c r="EC2" s="19">
        <f>INDEX(Data!$J$5:$GS$8,1,MATCH(EC1,Data!$J$4:$GS$4))</f>
        <v>0</v>
      </c>
      <c r="ED2" s="19">
        <f>INDEX(Data!$J$5:$GS$8,1,MATCH(EC1,Data!$J$4:$GS$4)+1)</f>
        <v>1</v>
      </c>
      <c r="EE2" s="19">
        <f>INDEX(Data!$J$5:$GS$8,1,MATCH(EC1,Data!$J$4:$GS$4)+2)</f>
        <v>1</v>
      </c>
      <c r="EG2" s="61" t="s">
        <v>92</v>
      </c>
      <c r="EH2" s="19">
        <f>INDEX(Data!$J$5:$GS$8,1,MATCH(EH1,Data!$J$4:$GS$4))</f>
        <v>0</v>
      </c>
      <c r="EI2" s="19">
        <f>INDEX(Data!$J$5:$GS$8,1,MATCH(EH1,Data!$J$4:$GS$4)+1)</f>
        <v>1</v>
      </c>
      <c r="EJ2" s="19">
        <f>INDEX(Data!$J$5:$GS$8,1,MATCH(EH1,Data!$J$4:$GS$4)+2)</f>
        <v>1</v>
      </c>
      <c r="EL2" s="61" t="s">
        <v>92</v>
      </c>
      <c r="EM2" s="19">
        <f>INDEX(Data!$J$5:$GS$8,1,MATCH(EM1,Data!$J$4:$GS$4))</f>
        <v>1</v>
      </c>
      <c r="EN2" s="19">
        <f>INDEX(Data!$J$5:$GS$8,1,MATCH(EM1,Data!$J$4:$GS$4)+1)</f>
        <v>1</v>
      </c>
      <c r="EO2" s="19">
        <f>INDEX(Data!$J$5:$GS$8,1,MATCH(EM1,Data!$J$4:$GS$4)+2)</f>
        <v>0</v>
      </c>
      <c r="EQ2" s="61" t="s">
        <v>92</v>
      </c>
      <c r="ER2" s="19">
        <f>INDEX(Data!$J$5:$GS$8,1,MATCH(ER1,Data!$J$4:$GS$4))</f>
        <v>1</v>
      </c>
      <c r="ES2" s="19">
        <f>INDEX(Data!$J$5:$GS$8,1,MATCH(ER1,Data!$J$4:$GS$4)+1)</f>
        <v>1</v>
      </c>
      <c r="ET2" s="19">
        <f>INDEX(Data!$J$5:$GS$8,1,MATCH(ER1,Data!$J$4:$GS$4)+2)</f>
        <v>0</v>
      </c>
      <c r="EV2" s="61" t="s">
        <v>92</v>
      </c>
      <c r="EW2" s="19">
        <f>INDEX(Data!$J$5:$GS$8,1,MATCH(EW1,Data!$J$4:$GS$4))</f>
        <v>1</v>
      </c>
      <c r="EX2" s="19">
        <f>INDEX(Data!$J$5:$GS$8,1,MATCH(EW1,Data!$J$4:$GS$4)+1)</f>
        <v>1</v>
      </c>
      <c r="EY2" s="19">
        <f>INDEX(Data!$J$5:$GS$8,1,MATCH(EW1,Data!$J$4:$GS$4)+2)</f>
        <v>0</v>
      </c>
      <c r="FA2" s="61" t="s">
        <v>92</v>
      </c>
      <c r="FB2" s="19">
        <f>INDEX(Data!$J$5:$GS$8,1,MATCH(FB1,Data!$J$4:$GS$4))</f>
        <v>1</v>
      </c>
      <c r="FC2" s="19">
        <f>INDEX(Data!$J$5:$GS$8,1,MATCH(FB1,Data!$J$4:$GS$4)+1)</f>
        <v>1</v>
      </c>
      <c r="FD2" s="19">
        <f>INDEX(Data!$J$5:$GS$8,1,MATCH(FB1,Data!$J$4:$GS$4)+2)</f>
        <v>0</v>
      </c>
      <c r="FF2" s="61" t="s">
        <v>92</v>
      </c>
      <c r="FG2" s="19">
        <f>INDEX(Data!$J$5:$GS$8,1,MATCH(FG1,Data!$J$4:$GS$4))</f>
        <v>1</v>
      </c>
      <c r="FH2" s="19">
        <f>INDEX(Data!$J$5:$GS$8,1,MATCH(FG1,Data!$J$4:$GS$4)+1)</f>
        <v>1</v>
      </c>
      <c r="FI2" s="19">
        <f>INDEX(Data!$J$5:$GS$8,1,MATCH(FG1,Data!$J$4:$GS$4)+2)</f>
        <v>0</v>
      </c>
      <c r="FK2" s="61" t="s">
        <v>92</v>
      </c>
      <c r="FL2" s="19">
        <f>INDEX(Data!$J$5:$GS$8,1,MATCH(FL1,Data!$J$4:$GS$4))</f>
        <v>1</v>
      </c>
      <c r="FM2" s="19">
        <f>INDEX(Data!$J$5:$GS$8,1,MATCH(FL1,Data!$J$4:$GS$4)+1)</f>
        <v>0</v>
      </c>
      <c r="FN2" s="19">
        <f>INDEX(Data!$J$5:$GS$8,1,MATCH(FL1,Data!$J$4:$GS$4)+2)</f>
        <v>1</v>
      </c>
      <c r="FP2" s="61" t="s">
        <v>92</v>
      </c>
      <c r="FQ2" s="19">
        <f>INDEX(Data!$J$5:$GS$8,1,MATCH(FQ1,Data!$J$4:$GS$4))</f>
        <v>1</v>
      </c>
      <c r="FR2" s="19">
        <f>INDEX(Data!$J$5:$GS$8,1,MATCH(FQ1,Data!$J$4:$GS$4)+1)</f>
        <v>0</v>
      </c>
      <c r="FS2" s="19">
        <f>INDEX(Data!$J$5:$GS$8,1,MATCH(FQ1,Data!$J$4:$GS$4)+2)</f>
        <v>1</v>
      </c>
      <c r="FU2" s="61" t="s">
        <v>92</v>
      </c>
      <c r="FV2" s="19">
        <f>INDEX(Data!$J$5:$GS$8,1,MATCH(FV1,Data!$J$4:$GS$4))</f>
        <v>1</v>
      </c>
      <c r="FW2" s="19">
        <f>INDEX(Data!$J$5:$GS$8,1,MATCH(FV1,Data!$J$4:$GS$4)+1)</f>
        <v>0</v>
      </c>
      <c r="FX2" s="19">
        <f>INDEX(Data!$J$5:$GS$8,1,MATCH(FV1,Data!$J$4:$GS$4)+2)</f>
        <v>1</v>
      </c>
      <c r="FZ2" s="61" t="s">
        <v>92</v>
      </c>
      <c r="GA2" s="19">
        <f>INDEX(Data!$J$5:$GS$8,1,MATCH(GA1,Data!$J$4:$GS$4))</f>
        <v>1</v>
      </c>
      <c r="GB2" s="19">
        <f>INDEX(Data!$J$5:$GS$8,1,MATCH(GA1,Data!$J$4:$GS$4)+1)</f>
        <v>0</v>
      </c>
      <c r="GC2" s="19">
        <f>INDEX(Data!$J$5:$GS$8,1,MATCH(GA1,Data!$J$4:$GS$4)+2)</f>
        <v>1</v>
      </c>
      <c r="GE2" s="61" t="s">
        <v>92</v>
      </c>
      <c r="GF2" s="19">
        <f>INDEX(Data!$J$5:$GS$8,1,MATCH(GF1,Data!$J$4:$GS$4))</f>
        <v>1</v>
      </c>
      <c r="GG2" s="19">
        <f>INDEX(Data!$J$5:$GS$8,1,MATCH(GF1,Data!$J$4:$GS$4)+1)</f>
        <v>0</v>
      </c>
      <c r="GH2" s="19">
        <f>INDEX(Data!$J$5:$GS$8,1,MATCH(GF1,Data!$J$4:$GS$4)+2)</f>
        <v>1</v>
      </c>
      <c r="GJ2" s="61" t="s">
        <v>92</v>
      </c>
      <c r="GK2" s="19">
        <f>INDEX(Data!$J$5:$GS$8,1,MATCH(GK1,Data!$J$4:$GS$4))</f>
        <v>1</v>
      </c>
      <c r="GL2" s="19">
        <f>INDEX(Data!$J$5:$GS$8,1,MATCH(GK1,Data!$J$4:$GS$4)+1)</f>
        <v>0</v>
      </c>
      <c r="GM2" s="19">
        <f>INDEX(Data!$J$5:$GS$8,1,MATCH(GK1,Data!$J$4:$GS$4)+2)</f>
        <v>1</v>
      </c>
      <c r="GO2" s="61" t="s">
        <v>92</v>
      </c>
      <c r="GP2" s="19">
        <f>INDEX(Data!$J$5:$GS$8,1,MATCH(GP1,Data!$J$4:$GS$4))</f>
        <v>1</v>
      </c>
      <c r="GQ2" s="19">
        <f>INDEX(Data!$J$5:$GS$8,1,MATCH(GP1,Data!$J$4:$GS$4)+1)</f>
        <v>0</v>
      </c>
      <c r="GR2" s="19">
        <f>INDEX(Data!$J$5:$GS$8,1,MATCH(GP1,Data!$J$4:$GS$4)+2)</f>
        <v>1</v>
      </c>
      <c r="GT2" s="61" t="s">
        <v>92</v>
      </c>
      <c r="GU2" s="19">
        <f>INDEX(Data!$J$5:$GS$8,1,MATCH(GU1,Data!$J$4:$GS$4))</f>
        <v>1</v>
      </c>
      <c r="GV2" s="19">
        <f>INDEX(Data!$J$5:$GS$8,1,MATCH(GU1,Data!$J$4:$GS$4)+1)</f>
        <v>0</v>
      </c>
      <c r="GW2" s="19">
        <f>INDEX(Data!$J$5:$GS$8,1,MATCH(GU1,Data!$J$4:$GS$4)+2)</f>
        <v>1</v>
      </c>
      <c r="GY2" s="61" t="s">
        <v>92</v>
      </c>
      <c r="GZ2" s="19">
        <f>INDEX(Data!$J$5:$GS$8,1,MATCH(GZ1,Data!$J$4:$GS$4))</f>
        <v>1</v>
      </c>
      <c r="HA2" s="19">
        <f>INDEX(Data!$J$5:$GS$8,1,MATCH(GZ1,Data!$J$4:$GS$4)+1)</f>
        <v>0</v>
      </c>
      <c r="HB2" s="19">
        <f>INDEX(Data!$J$5:$GS$8,1,MATCH(GZ1,Data!$J$4:$GS$4)+2)</f>
        <v>1</v>
      </c>
      <c r="HD2" s="61" t="s">
        <v>92</v>
      </c>
      <c r="HE2" s="19">
        <f>INDEX(Data!$J$5:$GS$8,1,MATCH(HE1,Data!$J$4:$GS$4))</f>
        <v>1</v>
      </c>
      <c r="HF2" s="19">
        <f>INDEX(Data!$J$5:$GS$8,1,MATCH(HE1,Data!$J$4:$GS$4)+1)</f>
        <v>0</v>
      </c>
      <c r="HG2" s="19">
        <f>INDEX(Data!$J$5:$GS$8,1,MATCH(HE1,Data!$J$4:$GS$4)+2)</f>
        <v>1</v>
      </c>
      <c r="HI2" s="61" t="s">
        <v>92</v>
      </c>
      <c r="HJ2" s="19">
        <f>INDEX(Data!$J$5:$GS$8,1,MATCH(HJ1,Data!$J$4:$GS$4))</f>
        <v>0</v>
      </c>
      <c r="HK2" s="19">
        <f>INDEX(Data!$J$5:$GS$8,1,MATCH(HJ1,Data!$J$4:$GS$4)+1)</f>
        <v>0</v>
      </c>
      <c r="HL2" s="19">
        <f>INDEX(Data!$J$5:$GS$8,1,MATCH(HJ1,Data!$J$4:$GS$4)+2)</f>
        <v>0</v>
      </c>
      <c r="HN2" s="61" t="s">
        <v>92</v>
      </c>
      <c r="HO2" s="19">
        <f>INDEX(Data!$J$5:$GS$8,1,MATCH(HO1,Data!$J$4:$GS$4))</f>
        <v>1</v>
      </c>
      <c r="HP2" s="19">
        <f>INDEX(Data!$J$5:$GS$8,1,MATCH(HO1,Data!$J$4:$GS$4)+1)</f>
        <v>0</v>
      </c>
      <c r="HQ2" s="19">
        <f>INDEX(Data!$J$5:$GS$8,1,MATCH(HO1,Data!$J$4:$GS$4)+2)</f>
        <v>0</v>
      </c>
      <c r="HS2" s="61" t="s">
        <v>92</v>
      </c>
      <c r="HT2" s="19">
        <f>INDEX(Data!$J$5:$GS$8,1,MATCH(HT1,Data!$J$4:$GS$4))</f>
        <v>0</v>
      </c>
      <c r="HU2" s="19">
        <f>INDEX(Data!$J$5:$GS$8,1,MATCH(HT1,Data!$J$4:$GS$4)+1)</f>
        <v>0</v>
      </c>
      <c r="HV2" s="19">
        <f>INDEX(Data!$J$5:$GS$8,1,MATCH(HT1,Data!$J$4:$GS$4)+2)</f>
        <v>1</v>
      </c>
      <c r="HX2" s="61" t="s">
        <v>92</v>
      </c>
      <c r="HY2" s="19">
        <f>INDEX(Data!$J$5:$GS$8,1,MATCH(HY1,Data!$J$4:$GS$4))</f>
        <v>1</v>
      </c>
      <c r="HZ2" s="19">
        <f>INDEX(Data!$J$5:$GS$8,1,MATCH(HY1,Data!$J$4:$GS$4)+1)</f>
        <v>0</v>
      </c>
      <c r="IA2" s="19">
        <f>INDEX(Data!$J$5:$GS$8,1,MATCH(HY1,Data!$J$4:$GS$4)+2)</f>
        <v>1</v>
      </c>
      <c r="IC2" s="61" t="s">
        <v>92</v>
      </c>
      <c r="ID2" s="19">
        <f>INDEX(Data!$J$5:$GS$8,1,MATCH(ID1,Data!$J$4:$GS$4))</f>
        <v>1</v>
      </c>
      <c r="IE2" s="19">
        <f>INDEX(Data!$J$5:$GS$8,1,MATCH(ID1,Data!$J$4:$GS$4)+1)</f>
        <v>0</v>
      </c>
      <c r="IF2" s="19">
        <f>INDEX(Data!$J$5:$GS$8,1,MATCH(ID1,Data!$J$4:$GS$4)+2)</f>
        <v>1</v>
      </c>
      <c r="IH2" s="61" t="s">
        <v>92</v>
      </c>
      <c r="II2" s="19">
        <f>INDEX(Data!$J$5:$GS$8,1,MATCH(II1,Data!$J$4:$GS$4))</f>
        <v>1</v>
      </c>
      <c r="IJ2" s="19">
        <f>INDEX(Data!$J$5:$GS$8,1,MATCH(II1,Data!$J$4:$GS$4)+1)</f>
        <v>0</v>
      </c>
      <c r="IK2" s="19">
        <f>INDEX(Data!$J$5:$GS$8,1,MATCH(II1,Data!$J$4:$GS$4)+2)</f>
        <v>1</v>
      </c>
      <c r="IM2" s="61" t="s">
        <v>92</v>
      </c>
      <c r="IN2" s="19">
        <f>INDEX(Data!$J$5:$GS$8,1,MATCH(IN1,Data!$J$4:$GS$4))</f>
        <v>1</v>
      </c>
      <c r="IO2" s="19">
        <f>INDEX(Data!$J$5:$GS$8,1,MATCH(IN1,Data!$J$4:$GS$4)+1)</f>
        <v>0</v>
      </c>
      <c r="IP2" s="19">
        <f>INDEX(Data!$J$5:$GS$8,1,MATCH(IN1,Data!$J$4:$GS$4)+2)</f>
        <v>1</v>
      </c>
      <c r="IR2" s="61" t="s">
        <v>92</v>
      </c>
      <c r="IS2" s="19">
        <f>INDEX(Data!$J$5:$GS$8,1,MATCH(IS1,Data!$J$4:$GS$4))</f>
        <v>1</v>
      </c>
      <c r="IT2" s="19">
        <f>INDEX(Data!$J$5:$GS$8,1,MATCH(IS1,Data!$J$4:$GS$4)+1)</f>
        <v>0</v>
      </c>
      <c r="IU2" s="19">
        <f>INDEX(Data!$J$5:$GS$8,1,MATCH(IS1,Data!$J$4:$GS$4)+2)</f>
        <v>1</v>
      </c>
      <c r="IW2" s="61" t="s">
        <v>92</v>
      </c>
      <c r="IX2" s="19">
        <f>INDEX(Data!$J$5:$GS$8,1,MATCH(IX1,Data!$J$4:$GS$4))</f>
        <v>1</v>
      </c>
      <c r="IY2" s="19">
        <f>INDEX(Data!$J$5:$GS$8,1,MATCH(IX1,Data!$J$4:$GS$4)+1)</f>
        <v>0</v>
      </c>
      <c r="IZ2" s="19">
        <f>INDEX(Data!$J$5:$GS$8,1,MATCH(IX1,Data!$J$4:$GS$4)+2)</f>
        <v>1</v>
      </c>
      <c r="JB2" s="61" t="s">
        <v>92</v>
      </c>
      <c r="JC2" s="19">
        <f>INDEX(Data!$J$5:$GS$8,1,MATCH(JC1,Data!$J$4:$GS$4))</f>
        <v>1</v>
      </c>
      <c r="JD2" s="19">
        <f>INDEX(Data!$J$5:$GS$8,1,MATCH(JC1,Data!$J$4:$GS$4)+1)</f>
        <v>0</v>
      </c>
      <c r="JE2" s="19">
        <f>INDEX(Data!$J$5:$GS$8,1,MATCH(JC1,Data!$J$4:$GS$4)+2)</f>
        <v>1</v>
      </c>
      <c r="JG2" s="61" t="s">
        <v>92</v>
      </c>
      <c r="JH2" s="19">
        <f>INDEX(Data!$J$5:$GS$8,1,MATCH(JH1,Data!$J$4:$GS$4))</f>
        <v>1</v>
      </c>
      <c r="JI2" s="19">
        <f>INDEX(Data!$J$5:$GS$8,1,MATCH(JH1,Data!$J$4:$GS$4)+1)</f>
        <v>0</v>
      </c>
      <c r="JJ2" s="19">
        <f>INDEX(Data!$J$5:$GS$8,1,MATCH(JH1,Data!$J$4:$GS$4)+2)</f>
        <v>1</v>
      </c>
      <c r="JL2" s="61" t="s">
        <v>92</v>
      </c>
      <c r="JM2" s="19">
        <f>INDEX(Data!$J$5:$GS$8,1,MATCH(JM1,Data!$J$4:$GS$4))</f>
        <v>1</v>
      </c>
      <c r="JN2" s="19">
        <f>INDEX(Data!$J$5:$GS$8,1,MATCH(JM1,Data!$J$4:$GS$4)+1)</f>
        <v>0</v>
      </c>
      <c r="JO2" s="19">
        <f>INDEX(Data!$J$5:$GS$8,1,MATCH(JM1,Data!$J$4:$GS$4)+2)</f>
        <v>1</v>
      </c>
      <c r="JQ2" s="61" t="s">
        <v>92</v>
      </c>
      <c r="JR2" s="19">
        <f>INDEX(Data!$J$5:$GS$8,1,MATCH(JR1,Data!$J$4:$GS$4))</f>
        <v>1</v>
      </c>
      <c r="JS2" s="19">
        <f>INDEX(Data!$J$5:$GS$8,1,MATCH(JR1,Data!$J$4:$GS$4)+1)</f>
        <v>0</v>
      </c>
      <c r="JT2" s="19">
        <f>INDEX(Data!$J$5:$GS$8,1,MATCH(JR1,Data!$J$4:$GS$4)+2)</f>
        <v>1</v>
      </c>
      <c r="JV2" s="61" t="s">
        <v>92</v>
      </c>
      <c r="JW2" s="19">
        <f>INDEX(Data!$J$5:$GS$8,1,MATCH(JW1,Data!$J$4:$GS$4))</f>
        <v>1</v>
      </c>
      <c r="JX2" s="19">
        <f>INDEX(Data!$J$5:$GS$8,1,MATCH(JW1,Data!$J$4:$GS$4)+1)</f>
        <v>0</v>
      </c>
      <c r="JY2" s="19">
        <f>INDEX(Data!$J$5:$GS$8,1,MATCH(JW1,Data!$J$4:$GS$4)+2)</f>
        <v>1</v>
      </c>
      <c r="KA2" s="61" t="s">
        <v>92</v>
      </c>
      <c r="KB2" s="19">
        <f>INDEX(Data!$J$5:$GS$8,1,MATCH(KB1,Data!$J$4:$GS$4))</f>
        <v>1</v>
      </c>
      <c r="KC2" s="19">
        <f>INDEX(Data!$J$5:$GS$8,1,MATCH(KB1,Data!$J$4:$GS$4)+1)</f>
        <v>0</v>
      </c>
      <c r="KD2" s="19">
        <f>INDEX(Data!$J$5:$GS$8,1,MATCH(KB1,Data!$J$4:$GS$4)+2)</f>
        <v>0</v>
      </c>
      <c r="KF2" s="61" t="s">
        <v>92</v>
      </c>
      <c r="KG2" s="19">
        <f>INDEX(Data!$J$5:$GS$8,1,MATCH(KG1,Data!$J$4:$GS$4))</f>
        <v>0</v>
      </c>
      <c r="KH2" s="19">
        <f>INDEX(Data!$J$5:$GS$8,1,MATCH(KG1,Data!$J$4:$GS$4)+1)</f>
        <v>0</v>
      </c>
      <c r="KI2" s="19">
        <f>INDEX(Data!$J$5:$GS$8,1,MATCH(KG1,Data!$J$4:$GS$4)+2)</f>
        <v>1</v>
      </c>
      <c r="KK2" s="61" t="s">
        <v>92</v>
      </c>
      <c r="KL2" s="19">
        <f>INDEX(Data!$J$5:$GS$8,1,MATCH(KL1,Data!$J$4:$GS$4))</f>
        <v>1</v>
      </c>
      <c r="KM2" s="19">
        <f>INDEX(Data!$J$5:$GS$8,1,MATCH(KL1,Data!$J$4:$GS$4)+1)</f>
        <v>0</v>
      </c>
      <c r="KN2" s="19">
        <f>INDEX(Data!$J$5:$GS$8,1,MATCH(KL1,Data!$J$4:$GS$4)+2)</f>
        <v>1</v>
      </c>
      <c r="KP2" s="61" t="s">
        <v>92</v>
      </c>
      <c r="KQ2" s="19">
        <f>INDEX(Data!$J$5:$GS$8,1,MATCH(KQ1,Data!$J$4:$GS$4))</f>
        <v>1</v>
      </c>
      <c r="KR2" s="19">
        <f>INDEX(Data!$J$5:$GS$8,1,MATCH(KQ1,Data!$J$4:$GS$4)+1)</f>
        <v>0</v>
      </c>
      <c r="KS2" s="19">
        <f>INDEX(Data!$J$5:$GS$8,1,MATCH(KQ1,Data!$J$4:$GS$4)+2)</f>
        <v>1</v>
      </c>
      <c r="KU2" s="61" t="s">
        <v>92</v>
      </c>
      <c r="KV2" s="19">
        <f>INDEX(Data!$J$5:$GS$8,1,MATCH(KV1,Data!$J$4:$GS$4))</f>
        <v>1</v>
      </c>
      <c r="KW2" s="19">
        <f>INDEX(Data!$J$5:$GS$8,1,MATCH(KV1,Data!$J$4:$GS$4)+1)</f>
        <v>0</v>
      </c>
      <c r="KX2" s="19">
        <f>INDEX(Data!$J$5:$GS$8,1,MATCH(KV1,Data!$J$4:$GS$4)+2)</f>
        <v>0</v>
      </c>
      <c r="KZ2" s="61" t="s">
        <v>92</v>
      </c>
      <c r="LA2" s="19">
        <f>INDEX(Data!$J$5:$GS$8,1,MATCH(LA1,Data!$J$4:$GS$4))</f>
        <v>0</v>
      </c>
      <c r="LB2" s="19">
        <f>INDEX(Data!$J$5:$GS$8,1,MATCH(LA1,Data!$J$4:$GS$4)+1)</f>
        <v>0</v>
      </c>
      <c r="LC2" s="19">
        <f>INDEX(Data!$J$5:$GS$8,1,MATCH(LA1,Data!$J$4:$GS$4)+2)</f>
        <v>1</v>
      </c>
      <c r="LE2" s="61" t="s">
        <v>92</v>
      </c>
      <c r="LF2" s="19">
        <f>INDEX(Data!$J$5:$GS$8,1,MATCH(LF1,Data!$J$4:$GS$4))</f>
        <v>1</v>
      </c>
      <c r="LG2" s="19">
        <f>INDEX(Data!$J$5:$GS$8,1,MATCH(LF1,Data!$J$4:$GS$4)+1)</f>
        <v>0</v>
      </c>
      <c r="LH2" s="19">
        <f>INDEX(Data!$J$5:$GS$8,1,MATCH(LF1,Data!$J$4:$GS$4)+2)</f>
        <v>0</v>
      </c>
      <c r="LJ2" s="61" t="s">
        <v>92</v>
      </c>
      <c r="LK2" s="19">
        <f>INDEX(Data!$J$5:$GS$8,1,MATCH(LK1,Data!$J$4:$GS$4))</f>
        <v>0</v>
      </c>
      <c r="LL2" s="19">
        <f>INDEX(Data!$J$5:$GS$8,1,MATCH(LK1,Data!$J$4:$GS$4)+1)</f>
        <v>0</v>
      </c>
      <c r="LM2" s="19">
        <f>INDEX(Data!$J$5:$GS$8,1,MATCH(LK1,Data!$J$4:$GS$4)+2)</f>
        <v>1</v>
      </c>
    </row>
    <row r="3" spans="1:325" x14ac:dyDescent="0.15">
      <c r="A3" s="61"/>
      <c r="B3" s="61"/>
      <c r="C3" s="54">
        <v>0</v>
      </c>
      <c r="D3" s="54">
        <v>11.016887389685085</v>
      </c>
      <c r="E3" s="55">
        <v>0</v>
      </c>
      <c r="F3" s="94"/>
      <c r="G3" s="61"/>
      <c r="H3" s="19">
        <f>INDEX(Data!$J$5:$GS$8,2,MATCH(H1,Data!$J$4:$GS$4))</f>
        <v>1</v>
      </c>
      <c r="I3" s="19">
        <f>INDEX(Data!$J$5:$GS$8,2,MATCH(H1,Data!$J$4:$GS$4)+1)</f>
        <v>0</v>
      </c>
      <c r="J3" s="19">
        <f>INDEX(Data!$J$5:$GS$8,2,MATCH(H1,Data!$J$4:$GS$4)+2)</f>
        <v>1</v>
      </c>
      <c r="L3" s="61"/>
      <c r="M3" s="19">
        <f>INDEX(Data!$J$5:$GS$8,2,MATCH(M1,Data!$J$4:$GS$4))</f>
        <v>1</v>
      </c>
      <c r="N3" s="19">
        <f>INDEX(Data!$J$5:$GS$8,2,MATCH(M1,Data!$J$4:$GS$4)+1)</f>
        <v>0</v>
      </c>
      <c r="O3" s="19">
        <f>INDEX(Data!$J$5:$GS$8,2,MATCH(M1,Data!$J$4:$GS$4)+2)</f>
        <v>1</v>
      </c>
      <c r="Q3" s="61"/>
      <c r="R3" s="19">
        <f>INDEX(Data!$J$5:$GS$8,2,MATCH(R1,Data!$J$4:$GS$4))</f>
        <v>1</v>
      </c>
      <c r="S3" s="19">
        <f>INDEX(Data!$J$5:$GS$8,2,MATCH(R1,Data!$J$4:$GS$4)+1)</f>
        <v>0</v>
      </c>
      <c r="T3" s="19">
        <f>INDEX(Data!$J$5:$GS$8,2,MATCH(R1,Data!$J$4:$GS$4)+2)</f>
        <v>1</v>
      </c>
      <c r="V3" s="61"/>
      <c r="W3" s="19">
        <f>INDEX(Data!$J$5:$GS$8,2,MATCH(W1,Data!$J$4:$GS$4))</f>
        <v>1</v>
      </c>
      <c r="X3" s="19">
        <f>INDEX(Data!$J$5:$GS$8,2,MATCH(W1,Data!$J$4:$GS$4)+1)</f>
        <v>0</v>
      </c>
      <c r="Y3" s="19">
        <f>INDEX(Data!$J$5:$GS$8,2,MATCH(W1,Data!$J$4:$GS$4)+2)</f>
        <v>1</v>
      </c>
      <c r="AA3" s="61"/>
      <c r="AB3" s="19">
        <f>INDEX(Data!$J$5:$GS$8,2,MATCH(AB1,Data!$J$4:$GS$4))</f>
        <v>1</v>
      </c>
      <c r="AC3" s="19">
        <f>INDEX(Data!$J$5:$GS$8,2,MATCH(AB1,Data!$J$4:$GS$4)+1)</f>
        <v>0</v>
      </c>
      <c r="AD3" s="19">
        <f>INDEX(Data!$J$5:$GS$8,2,MATCH(AB1,Data!$J$4:$GS$4)+2)</f>
        <v>1</v>
      </c>
      <c r="AF3" s="61"/>
      <c r="AG3" s="19">
        <f>INDEX(Data!$J$5:$GS$8,2,MATCH(AG1,Data!$J$4:$GS$4))</f>
        <v>1</v>
      </c>
      <c r="AH3" s="19">
        <f>INDEX(Data!$J$5:$GS$8,2,MATCH(AG1,Data!$J$4:$GS$4)+1)</f>
        <v>1</v>
      </c>
      <c r="AI3" s="19">
        <f>INDEX(Data!$J$5:$GS$8,2,MATCH(AG1,Data!$J$4:$GS$4)+2)</f>
        <v>1</v>
      </c>
      <c r="AK3" s="61"/>
      <c r="AL3" s="19">
        <f>INDEX(Data!$J$5:$GS$8,2,MATCH(AL1,Data!$J$4:$GS$4))</f>
        <v>0</v>
      </c>
      <c r="AM3" s="19">
        <f>INDEX(Data!$J$5:$GS$8,2,MATCH(AL1,Data!$J$4:$GS$4)+1)</f>
        <v>1</v>
      </c>
      <c r="AN3" s="19">
        <f>INDEX(Data!$J$5:$GS$8,2,MATCH(AL1,Data!$J$4:$GS$4)+2)</f>
        <v>1</v>
      </c>
      <c r="AP3" s="61"/>
      <c r="AQ3" s="19">
        <f>INDEX(Data!$J$5:$GS$8,2,MATCH(AQ1,Data!$J$4:$GS$4))</f>
        <v>1</v>
      </c>
      <c r="AR3" s="19">
        <f>INDEX(Data!$J$5:$GS$8,2,MATCH(AQ1,Data!$J$4:$GS$4)+1)</f>
        <v>1</v>
      </c>
      <c r="AS3" s="19">
        <f>INDEX(Data!$J$5:$GS$8,2,MATCH(AQ1,Data!$J$4:$GS$4)+2)</f>
        <v>0</v>
      </c>
      <c r="AU3" s="61"/>
      <c r="AV3" s="19">
        <f>INDEX(Data!$J$5:$GS$8,2,MATCH(AV1,Data!$J$4:$GS$4))</f>
        <v>1</v>
      </c>
      <c r="AW3" s="19">
        <f>INDEX(Data!$J$5:$GS$8,2,MATCH(AV1,Data!$J$4:$GS$4)+1)</f>
        <v>1</v>
      </c>
      <c r="AX3" s="19">
        <f>INDEX(Data!$J$5:$GS$8,2,MATCH(AV1,Data!$J$4:$GS$4)+2)</f>
        <v>1</v>
      </c>
      <c r="AZ3" s="61"/>
      <c r="BA3" s="19">
        <f>INDEX(Data!$J$5:$GS$8,2,MATCH(BA1,Data!$J$4:$GS$4))</f>
        <v>1</v>
      </c>
      <c r="BB3" s="19">
        <f>INDEX(Data!$J$5:$GS$8,2,MATCH(BA1,Data!$J$4:$GS$4)+1)</f>
        <v>1</v>
      </c>
      <c r="BC3" s="19">
        <f>INDEX(Data!$J$5:$GS$8,2,MATCH(BA1,Data!$J$4:$GS$4)+2)</f>
        <v>1</v>
      </c>
      <c r="BE3" s="61"/>
      <c r="BF3" s="19">
        <f>INDEX(Data!$J$5:$GS$8,2,MATCH(BF1,Data!$J$4:$GS$4))</f>
        <v>1</v>
      </c>
      <c r="BG3" s="19">
        <f>INDEX(Data!$J$5:$GS$8,2,MATCH(BF1,Data!$J$4:$GS$4)+1)</f>
        <v>0</v>
      </c>
      <c r="BH3" s="19">
        <f>INDEX(Data!$J$5:$GS$8,2,MATCH(BF1,Data!$J$4:$GS$4)+2)</f>
        <v>1</v>
      </c>
      <c r="BJ3" s="61"/>
      <c r="BK3" s="19">
        <f>INDEX(Data!$J$5:$GS$8,2,MATCH(BK1,Data!$J$4:$GS$4))</f>
        <v>1</v>
      </c>
      <c r="BL3" s="19">
        <f>INDEX(Data!$J$5:$GS$8,2,MATCH(BK1,Data!$J$4:$GS$4)+1)</f>
        <v>0</v>
      </c>
      <c r="BM3" s="19">
        <f>INDEX(Data!$J$5:$GS$8,2,MATCH(BK1,Data!$J$4:$GS$4)+2)</f>
        <v>1</v>
      </c>
      <c r="BO3" s="61"/>
      <c r="BP3" s="19">
        <f>INDEX(Data!$J$5:$GS$8,2,MATCH(BP1,Data!$J$4:$GS$4))</f>
        <v>1</v>
      </c>
      <c r="BQ3" s="19">
        <f>INDEX(Data!$J$5:$GS$8,2,MATCH(BP1,Data!$J$4:$GS$4)+1)</f>
        <v>0</v>
      </c>
      <c r="BR3" s="19">
        <f>INDEX(Data!$J$5:$GS$8,2,MATCH(BP1,Data!$J$4:$GS$4)+2)</f>
        <v>1</v>
      </c>
      <c r="BT3" s="61"/>
      <c r="BU3" s="19">
        <f>INDEX(Data!$J$5:$GS$8,2,MATCH(BU1,Data!$J$4:$GS$4))</f>
        <v>1</v>
      </c>
      <c r="BV3" s="19">
        <f>INDEX(Data!$J$5:$GS$8,2,MATCH(BU1,Data!$J$4:$GS$4)+1)</f>
        <v>0</v>
      </c>
      <c r="BW3" s="19">
        <f>INDEX(Data!$J$5:$GS$8,2,MATCH(BU1,Data!$J$4:$GS$4)+2)</f>
        <v>1</v>
      </c>
      <c r="BY3" s="61"/>
      <c r="BZ3" s="19">
        <f>INDEX(Data!$J$5:$GS$8,2,MATCH(BZ1,Data!$J$4:$GS$4))</f>
        <v>1</v>
      </c>
      <c r="CA3" s="19">
        <f>INDEX(Data!$J$5:$GS$8,2,MATCH(BZ1,Data!$J$4:$GS$4)+1)</f>
        <v>0</v>
      </c>
      <c r="CB3" s="19">
        <f>INDEX(Data!$J$5:$GS$8,2,MATCH(BZ1,Data!$J$4:$GS$4)+2)</f>
        <v>1</v>
      </c>
      <c r="CD3" s="61"/>
      <c r="CE3" s="19">
        <f>INDEX(Data!$J$5:$GS$8,2,MATCH(CE1,Data!$J$4:$GS$4))</f>
        <v>1</v>
      </c>
      <c r="CF3" s="19">
        <f>INDEX(Data!$J$5:$GS$8,2,MATCH(CE1,Data!$J$4:$GS$4)+1)</f>
        <v>0</v>
      </c>
      <c r="CG3" s="19">
        <f>INDEX(Data!$J$5:$GS$8,2,MATCH(CE1,Data!$J$4:$GS$4)+2)</f>
        <v>1</v>
      </c>
      <c r="CI3" s="61"/>
      <c r="CJ3" s="19">
        <f>INDEX(Data!$J$5:$GS$8,2,MATCH(CJ1,Data!$J$4:$GS$4))</f>
        <v>1</v>
      </c>
      <c r="CK3" s="19">
        <f>INDEX(Data!$J$5:$GS$8,2,MATCH(CJ1,Data!$J$4:$GS$4)+1)</f>
        <v>0</v>
      </c>
      <c r="CL3" s="19">
        <f>INDEX(Data!$J$5:$GS$8,2,MATCH(CJ1,Data!$J$4:$GS$4)+2)</f>
        <v>0</v>
      </c>
      <c r="CN3" s="61"/>
      <c r="CO3" s="19">
        <f>INDEX(Data!$J$5:$GS$8,2,MATCH(CO1,Data!$J$4:$GS$4))</f>
        <v>1</v>
      </c>
      <c r="CP3" s="19">
        <f>INDEX(Data!$J$5:$GS$8,2,MATCH(CO1,Data!$J$4:$GS$4)+1)</f>
        <v>0</v>
      </c>
      <c r="CQ3" s="19">
        <f>INDEX(Data!$J$5:$GS$8,2,MATCH(CO1,Data!$J$4:$GS$4)+2)</f>
        <v>1</v>
      </c>
      <c r="CS3" s="61"/>
      <c r="CT3" s="19">
        <f>INDEX(Data!$J$5:$GS$8,2,MATCH(CT1,Data!$J$4:$GS$4))</f>
        <v>1</v>
      </c>
      <c r="CU3" s="19">
        <f>INDEX(Data!$J$5:$GS$8,2,MATCH(CT1,Data!$J$4:$GS$4)+1)</f>
        <v>0</v>
      </c>
      <c r="CV3" s="19">
        <f>INDEX(Data!$J$5:$GS$8,2,MATCH(CT1,Data!$J$4:$GS$4)+2)</f>
        <v>1</v>
      </c>
      <c r="CX3" s="61"/>
      <c r="CY3" s="19">
        <f>INDEX(Data!$J$5:$GS$8,2,MATCH(CY1,Data!$J$4:$GS$4))</f>
        <v>1</v>
      </c>
      <c r="CZ3" s="19">
        <f>INDEX(Data!$J$5:$GS$8,2,MATCH(CY1,Data!$J$4:$GS$4)+1)</f>
        <v>0</v>
      </c>
      <c r="DA3" s="19">
        <f>INDEX(Data!$J$5:$GS$8,2,MATCH(CY1,Data!$J$4:$GS$4)+2)</f>
        <v>1</v>
      </c>
      <c r="DC3" s="61"/>
      <c r="DD3" s="19">
        <f>INDEX(Data!$J$5:$GS$8,2,MATCH(DD1,Data!$J$4:$GS$4))</f>
        <v>0</v>
      </c>
      <c r="DE3" s="19">
        <f>INDEX(Data!$J$5:$GS$8,2,MATCH(DD1,Data!$J$4:$GS$4)+1)</f>
        <v>0</v>
      </c>
      <c r="DF3" s="19">
        <f>INDEX(Data!$J$5:$GS$8,2,MATCH(DD1,Data!$J$4:$GS$4)+2)</f>
        <v>1</v>
      </c>
      <c r="DH3" s="61"/>
      <c r="DI3" s="19">
        <f>INDEX(Data!$J$5:$GS$8,2,MATCH(DI1,Data!$J$4:$GS$4))</f>
        <v>1</v>
      </c>
      <c r="DJ3" s="19">
        <f>INDEX(Data!$J$5:$GS$8,2,MATCH(DI1,Data!$J$4:$GS$4)+1)</f>
        <v>0</v>
      </c>
      <c r="DK3" s="19">
        <f>INDEX(Data!$J$5:$GS$8,2,MATCH(DI1,Data!$J$4:$GS$4)+2)</f>
        <v>1</v>
      </c>
      <c r="DM3" s="61"/>
      <c r="DN3" s="19">
        <f>INDEX(Data!$J$5:$GS$8,2,MATCH(DN1,Data!$J$4:$GS$4))</f>
        <v>1</v>
      </c>
      <c r="DO3" s="19">
        <f>INDEX(Data!$J$5:$GS$8,2,MATCH(DN1,Data!$J$4:$GS$4)+1)</f>
        <v>0</v>
      </c>
      <c r="DP3" s="19">
        <f>INDEX(Data!$J$5:$GS$8,2,MATCH(DN1,Data!$J$4:$GS$4)+2)</f>
        <v>0</v>
      </c>
      <c r="DR3" s="61"/>
      <c r="DS3" s="19">
        <f>INDEX(Data!$J$5:$GS$8,2,MATCH(DS1,Data!$J$4:$GS$4))</f>
        <v>1</v>
      </c>
      <c r="DT3" s="19">
        <f>INDEX(Data!$J$5:$GS$8,2,MATCH(DS1,Data!$J$4:$GS$4)+1)</f>
        <v>0</v>
      </c>
      <c r="DU3" s="19">
        <f>INDEX(Data!$J$5:$GS$8,2,MATCH(DS1,Data!$J$4:$GS$4)+2)</f>
        <v>1</v>
      </c>
      <c r="DW3" s="61"/>
      <c r="DX3" s="19">
        <f>INDEX(Data!$J$5:$GS$8,2,MATCH(DX1,Data!$J$4:$GS$4))</f>
        <v>1</v>
      </c>
      <c r="DY3" s="19">
        <f>INDEX(Data!$J$5:$GS$8,2,MATCH(DX1,Data!$J$4:$GS$4)+1)</f>
        <v>0</v>
      </c>
      <c r="DZ3" s="19">
        <f>INDEX(Data!$J$5:$GS$8,2,MATCH(DX1,Data!$J$4:$GS$4)+2)</f>
        <v>1</v>
      </c>
      <c r="EB3" s="61"/>
      <c r="EC3" s="19">
        <f>INDEX(Data!$J$5:$GS$8,2,MATCH(EC1,Data!$J$4:$GS$4))</f>
        <v>1</v>
      </c>
      <c r="ED3" s="19">
        <f>INDEX(Data!$J$5:$GS$8,2,MATCH(EC1,Data!$J$4:$GS$4)+1)</f>
        <v>0</v>
      </c>
      <c r="EE3" s="19">
        <f>INDEX(Data!$J$5:$GS$8,2,MATCH(EC1,Data!$J$4:$GS$4)+2)</f>
        <v>1</v>
      </c>
      <c r="EG3" s="61"/>
      <c r="EH3" s="19">
        <f>INDEX(Data!$J$5:$GS$8,2,MATCH(EH1,Data!$J$4:$GS$4))</f>
        <v>0</v>
      </c>
      <c r="EI3" s="19">
        <f>INDEX(Data!$J$5:$GS$8,2,MATCH(EH1,Data!$J$4:$GS$4)+1)</f>
        <v>0</v>
      </c>
      <c r="EJ3" s="19">
        <f>INDEX(Data!$J$5:$GS$8,2,MATCH(EH1,Data!$J$4:$GS$4)+2)</f>
        <v>1</v>
      </c>
      <c r="EL3" s="61"/>
      <c r="EM3" s="19">
        <f>INDEX(Data!$J$5:$GS$8,2,MATCH(EM1,Data!$J$4:$GS$4))</f>
        <v>1</v>
      </c>
      <c r="EN3" s="19">
        <f>INDEX(Data!$J$5:$GS$8,2,MATCH(EM1,Data!$J$4:$GS$4)+1)</f>
        <v>0</v>
      </c>
      <c r="EO3" s="19">
        <f>INDEX(Data!$J$5:$GS$8,2,MATCH(EM1,Data!$J$4:$GS$4)+2)</f>
        <v>0</v>
      </c>
      <c r="EQ3" s="61"/>
      <c r="ER3" s="19">
        <f>INDEX(Data!$J$5:$GS$8,2,MATCH(ER1,Data!$J$4:$GS$4))</f>
        <v>1</v>
      </c>
      <c r="ES3" s="19">
        <f>INDEX(Data!$J$5:$GS$8,2,MATCH(ER1,Data!$J$4:$GS$4)+1)</f>
        <v>0</v>
      </c>
      <c r="ET3" s="19">
        <f>INDEX(Data!$J$5:$GS$8,2,MATCH(ER1,Data!$J$4:$GS$4)+2)</f>
        <v>1</v>
      </c>
      <c r="EV3" s="61"/>
      <c r="EW3" s="19">
        <f>INDEX(Data!$J$5:$GS$8,2,MATCH(EW1,Data!$J$4:$GS$4))</f>
        <v>1</v>
      </c>
      <c r="EX3" s="19">
        <f>INDEX(Data!$J$5:$GS$8,2,MATCH(EW1,Data!$J$4:$GS$4)+1)</f>
        <v>0</v>
      </c>
      <c r="EY3" s="19">
        <f>INDEX(Data!$J$5:$GS$8,2,MATCH(EW1,Data!$J$4:$GS$4)+2)</f>
        <v>1</v>
      </c>
      <c r="FA3" s="61"/>
      <c r="FB3" s="19">
        <f>INDEX(Data!$J$5:$GS$8,2,MATCH(FB1,Data!$J$4:$GS$4))</f>
        <v>1</v>
      </c>
      <c r="FC3" s="19">
        <f>INDEX(Data!$J$5:$GS$8,2,MATCH(FB1,Data!$J$4:$GS$4)+1)</f>
        <v>0</v>
      </c>
      <c r="FD3" s="19">
        <f>INDEX(Data!$J$5:$GS$8,2,MATCH(FB1,Data!$J$4:$GS$4)+2)</f>
        <v>1</v>
      </c>
      <c r="FF3" s="61"/>
      <c r="FG3" s="19">
        <f>INDEX(Data!$J$5:$GS$8,2,MATCH(FG1,Data!$J$4:$GS$4))</f>
        <v>0</v>
      </c>
      <c r="FH3" s="19">
        <f>INDEX(Data!$J$5:$GS$8,2,MATCH(FG1,Data!$J$4:$GS$4)+1)</f>
        <v>0</v>
      </c>
      <c r="FI3" s="19">
        <f>INDEX(Data!$J$5:$GS$8,2,MATCH(FG1,Data!$J$4:$GS$4)+2)</f>
        <v>1</v>
      </c>
      <c r="FK3" s="61"/>
      <c r="FL3" s="19">
        <f>INDEX(Data!$J$5:$GS$8,2,MATCH(FL1,Data!$J$4:$GS$4))</f>
        <v>0</v>
      </c>
      <c r="FM3" s="19">
        <f>INDEX(Data!$J$5:$GS$8,2,MATCH(FL1,Data!$J$4:$GS$4)+1)</f>
        <v>1</v>
      </c>
      <c r="FN3" s="19">
        <f>INDEX(Data!$J$5:$GS$8,2,MATCH(FL1,Data!$J$4:$GS$4)+2)</f>
        <v>0</v>
      </c>
      <c r="FP3" s="61"/>
      <c r="FQ3" s="19">
        <f>INDEX(Data!$J$5:$GS$8,2,MATCH(FQ1,Data!$J$4:$GS$4))</f>
        <v>0</v>
      </c>
      <c r="FR3" s="19">
        <f>INDEX(Data!$J$5:$GS$8,2,MATCH(FQ1,Data!$J$4:$GS$4)+1)</f>
        <v>1</v>
      </c>
      <c r="FS3" s="19">
        <f>INDEX(Data!$J$5:$GS$8,2,MATCH(FQ1,Data!$J$4:$GS$4)+2)</f>
        <v>0</v>
      </c>
      <c r="FU3" s="61"/>
      <c r="FV3" s="19">
        <f>INDEX(Data!$J$5:$GS$8,2,MATCH(FV1,Data!$J$4:$GS$4))</f>
        <v>0</v>
      </c>
      <c r="FW3" s="19">
        <f>INDEX(Data!$J$5:$GS$8,2,MATCH(FV1,Data!$J$4:$GS$4)+1)</f>
        <v>1</v>
      </c>
      <c r="FX3" s="19">
        <f>INDEX(Data!$J$5:$GS$8,2,MATCH(FV1,Data!$J$4:$GS$4)+2)</f>
        <v>0</v>
      </c>
      <c r="FZ3" s="61"/>
      <c r="GA3" s="19">
        <f>INDEX(Data!$J$5:$GS$8,2,MATCH(GA1,Data!$J$4:$GS$4))</f>
        <v>0</v>
      </c>
      <c r="GB3" s="19">
        <f>INDEX(Data!$J$5:$GS$8,2,MATCH(GA1,Data!$J$4:$GS$4)+1)</f>
        <v>1</v>
      </c>
      <c r="GC3" s="19">
        <f>INDEX(Data!$J$5:$GS$8,2,MATCH(GA1,Data!$J$4:$GS$4)+2)</f>
        <v>0</v>
      </c>
      <c r="GE3" s="61"/>
      <c r="GF3" s="19">
        <f>INDEX(Data!$J$5:$GS$8,2,MATCH(GF1,Data!$J$4:$GS$4))</f>
        <v>0</v>
      </c>
      <c r="GG3" s="19">
        <f>INDEX(Data!$J$5:$GS$8,2,MATCH(GF1,Data!$J$4:$GS$4)+1)</f>
        <v>1</v>
      </c>
      <c r="GH3" s="19">
        <f>INDEX(Data!$J$5:$GS$8,2,MATCH(GF1,Data!$J$4:$GS$4)+2)</f>
        <v>0</v>
      </c>
      <c r="GJ3" s="61"/>
      <c r="GK3" s="19">
        <f>INDEX(Data!$J$5:$GS$8,2,MATCH(GK1,Data!$J$4:$GS$4))</f>
        <v>0</v>
      </c>
      <c r="GL3" s="19">
        <f>INDEX(Data!$J$5:$GS$8,2,MATCH(GK1,Data!$J$4:$GS$4)+1)</f>
        <v>1</v>
      </c>
      <c r="GM3" s="19">
        <f>INDEX(Data!$J$5:$GS$8,2,MATCH(GK1,Data!$J$4:$GS$4)+2)</f>
        <v>0</v>
      </c>
      <c r="GO3" s="61"/>
      <c r="GP3" s="19">
        <f>INDEX(Data!$J$5:$GS$8,2,MATCH(GP1,Data!$J$4:$GS$4))</f>
        <v>0</v>
      </c>
      <c r="GQ3" s="19">
        <f>INDEX(Data!$J$5:$GS$8,2,MATCH(GP1,Data!$J$4:$GS$4)+1)</f>
        <v>1</v>
      </c>
      <c r="GR3" s="19">
        <f>INDEX(Data!$J$5:$GS$8,2,MATCH(GP1,Data!$J$4:$GS$4)+2)</f>
        <v>0</v>
      </c>
      <c r="GT3" s="61"/>
      <c r="GU3" s="19">
        <f>INDEX(Data!$J$5:$GS$8,2,MATCH(GU1,Data!$J$4:$GS$4))</f>
        <v>1</v>
      </c>
      <c r="GV3" s="19">
        <f>INDEX(Data!$J$5:$GS$8,2,MATCH(GU1,Data!$J$4:$GS$4)+1)</f>
        <v>1</v>
      </c>
      <c r="GW3" s="19">
        <f>INDEX(Data!$J$5:$GS$8,2,MATCH(GU1,Data!$J$4:$GS$4)+2)</f>
        <v>0</v>
      </c>
      <c r="GY3" s="61"/>
      <c r="GZ3" s="19">
        <f>INDEX(Data!$J$5:$GS$8,2,MATCH(GZ1,Data!$J$4:$GS$4))</f>
        <v>0</v>
      </c>
      <c r="HA3" s="19">
        <f>INDEX(Data!$J$5:$GS$8,2,MATCH(GZ1,Data!$J$4:$GS$4)+1)</f>
        <v>1</v>
      </c>
      <c r="HB3" s="19">
        <f>INDEX(Data!$J$5:$GS$8,2,MATCH(GZ1,Data!$J$4:$GS$4)+2)</f>
        <v>1</v>
      </c>
      <c r="HD3" s="61"/>
      <c r="HE3" s="19">
        <f>INDEX(Data!$J$5:$GS$8,2,MATCH(HE1,Data!$J$4:$GS$4))</f>
        <v>1</v>
      </c>
      <c r="HF3" s="19">
        <f>INDEX(Data!$J$5:$GS$8,2,MATCH(HE1,Data!$J$4:$GS$4)+1)</f>
        <v>1</v>
      </c>
      <c r="HG3" s="19">
        <f>INDEX(Data!$J$5:$GS$8,2,MATCH(HE1,Data!$J$4:$GS$4)+2)</f>
        <v>1</v>
      </c>
      <c r="HI3" s="61"/>
      <c r="HJ3" s="19">
        <f>INDEX(Data!$J$5:$GS$8,2,MATCH(HJ1,Data!$J$4:$GS$4))</f>
        <v>1</v>
      </c>
      <c r="HK3" s="19">
        <f>INDEX(Data!$J$5:$GS$8,2,MATCH(HJ1,Data!$J$4:$GS$4)+1)</f>
        <v>0</v>
      </c>
      <c r="HL3" s="19">
        <f>INDEX(Data!$J$5:$GS$8,2,MATCH(HJ1,Data!$J$4:$GS$4)+2)</f>
        <v>1</v>
      </c>
      <c r="HN3" s="61"/>
      <c r="HO3" s="19">
        <f>INDEX(Data!$J$5:$GS$8,2,MATCH(HO1,Data!$J$4:$GS$4))</f>
        <v>1</v>
      </c>
      <c r="HP3" s="19">
        <f>INDEX(Data!$J$5:$GS$8,2,MATCH(HO1,Data!$J$4:$GS$4)+1)</f>
        <v>0</v>
      </c>
      <c r="HQ3" s="19">
        <f>INDEX(Data!$J$5:$GS$8,2,MATCH(HO1,Data!$J$4:$GS$4)+2)</f>
        <v>1</v>
      </c>
      <c r="HS3" s="61"/>
      <c r="HT3" s="19">
        <f>INDEX(Data!$J$5:$GS$8,2,MATCH(HT1,Data!$J$4:$GS$4))</f>
        <v>1</v>
      </c>
      <c r="HU3" s="19">
        <f>INDEX(Data!$J$5:$GS$8,2,MATCH(HT1,Data!$J$4:$GS$4)+1)</f>
        <v>0</v>
      </c>
      <c r="HV3" s="19">
        <f>INDEX(Data!$J$5:$GS$8,2,MATCH(HT1,Data!$J$4:$GS$4)+2)</f>
        <v>1</v>
      </c>
      <c r="HX3" s="61"/>
      <c r="HY3" s="19">
        <f>INDEX(Data!$J$5:$GS$8,2,MATCH(HY1,Data!$J$4:$GS$4))</f>
        <v>1</v>
      </c>
      <c r="HZ3" s="19">
        <f>INDEX(Data!$J$5:$GS$8,2,MATCH(HY1,Data!$J$4:$GS$4)+1)</f>
        <v>1</v>
      </c>
      <c r="IA3" s="19">
        <f>INDEX(Data!$J$5:$GS$8,2,MATCH(HY1,Data!$J$4:$GS$4)+2)</f>
        <v>0</v>
      </c>
      <c r="IC3" s="61"/>
      <c r="ID3" s="19">
        <f>INDEX(Data!$J$5:$GS$8,2,MATCH(ID1,Data!$J$4:$GS$4))</f>
        <v>0</v>
      </c>
      <c r="IE3" s="19">
        <f>INDEX(Data!$J$5:$GS$8,2,MATCH(ID1,Data!$J$4:$GS$4)+1)</f>
        <v>1</v>
      </c>
      <c r="IF3" s="19">
        <f>INDEX(Data!$J$5:$GS$8,2,MATCH(ID1,Data!$J$4:$GS$4)+2)</f>
        <v>0</v>
      </c>
      <c r="IH3" s="61"/>
      <c r="II3" s="19">
        <f>INDEX(Data!$J$5:$GS$8,2,MATCH(II1,Data!$J$4:$GS$4))</f>
        <v>0</v>
      </c>
      <c r="IJ3" s="19">
        <f>INDEX(Data!$J$5:$GS$8,2,MATCH(II1,Data!$J$4:$GS$4)+1)</f>
        <v>1</v>
      </c>
      <c r="IK3" s="19">
        <f>INDEX(Data!$J$5:$GS$8,2,MATCH(II1,Data!$J$4:$GS$4)+2)</f>
        <v>1</v>
      </c>
      <c r="IM3" s="61"/>
      <c r="IN3" s="19">
        <f>INDEX(Data!$J$5:$GS$8,2,MATCH(IN1,Data!$J$4:$GS$4))</f>
        <v>0</v>
      </c>
      <c r="IO3" s="19">
        <f>INDEX(Data!$J$5:$GS$8,2,MATCH(IN1,Data!$J$4:$GS$4)+1)</f>
        <v>1</v>
      </c>
      <c r="IP3" s="19">
        <f>INDEX(Data!$J$5:$GS$8,2,MATCH(IN1,Data!$J$4:$GS$4)+2)</f>
        <v>0</v>
      </c>
      <c r="IR3" s="61"/>
      <c r="IS3" s="19">
        <f>INDEX(Data!$J$5:$GS$8,2,MATCH(IS1,Data!$J$4:$GS$4))</f>
        <v>0</v>
      </c>
      <c r="IT3" s="19">
        <f>INDEX(Data!$J$5:$GS$8,2,MATCH(IS1,Data!$J$4:$GS$4)+1)</f>
        <v>1</v>
      </c>
      <c r="IU3" s="19">
        <f>INDEX(Data!$J$5:$GS$8,2,MATCH(IS1,Data!$J$4:$GS$4)+2)</f>
        <v>1</v>
      </c>
      <c r="IW3" s="61"/>
      <c r="IX3" s="19">
        <f>INDEX(Data!$J$5:$GS$8,2,MATCH(IX1,Data!$J$4:$GS$4))</f>
        <v>1</v>
      </c>
      <c r="IY3" s="19">
        <f>INDEX(Data!$J$5:$GS$8,2,MATCH(IX1,Data!$J$4:$GS$4)+1)</f>
        <v>1</v>
      </c>
      <c r="IZ3" s="19">
        <f>INDEX(Data!$J$5:$GS$8,2,MATCH(IX1,Data!$J$4:$GS$4)+2)</f>
        <v>0</v>
      </c>
      <c r="JB3" s="61"/>
      <c r="JC3" s="19">
        <f>INDEX(Data!$J$5:$GS$8,2,MATCH(JC1,Data!$J$4:$GS$4))</f>
        <v>0</v>
      </c>
      <c r="JD3" s="19">
        <f>INDEX(Data!$J$5:$GS$8,2,MATCH(JC1,Data!$J$4:$GS$4)+1)</f>
        <v>0</v>
      </c>
      <c r="JE3" s="19">
        <f>INDEX(Data!$J$5:$GS$8,2,MATCH(JC1,Data!$J$4:$GS$4)+2)</f>
        <v>0</v>
      </c>
      <c r="JG3" s="61"/>
      <c r="JH3" s="19">
        <f>INDEX(Data!$J$5:$GS$8,2,MATCH(JH1,Data!$J$4:$GS$4))</f>
        <v>0</v>
      </c>
      <c r="JI3" s="19">
        <f>INDEX(Data!$J$5:$GS$8,2,MATCH(JH1,Data!$J$4:$GS$4)+1)</f>
        <v>0</v>
      </c>
      <c r="JJ3" s="19">
        <f>INDEX(Data!$J$5:$GS$8,2,MATCH(JH1,Data!$J$4:$GS$4)+2)</f>
        <v>0</v>
      </c>
      <c r="JL3" s="61"/>
      <c r="JM3" s="19">
        <f>INDEX(Data!$J$5:$GS$8,2,MATCH(JM1,Data!$J$4:$GS$4))</f>
        <v>0</v>
      </c>
      <c r="JN3" s="19">
        <f>INDEX(Data!$J$5:$GS$8,2,MATCH(JM1,Data!$J$4:$GS$4)+1)</f>
        <v>0</v>
      </c>
      <c r="JO3" s="19">
        <f>INDEX(Data!$J$5:$GS$8,2,MATCH(JM1,Data!$J$4:$GS$4)+2)</f>
        <v>0</v>
      </c>
      <c r="JQ3" s="61"/>
      <c r="JR3" s="19">
        <f>INDEX(Data!$J$5:$GS$8,2,MATCH(JR1,Data!$J$4:$GS$4))</f>
        <v>0</v>
      </c>
      <c r="JS3" s="19">
        <f>INDEX(Data!$J$5:$GS$8,2,MATCH(JR1,Data!$J$4:$GS$4)+1)</f>
        <v>1</v>
      </c>
      <c r="JT3" s="19">
        <f>INDEX(Data!$J$5:$GS$8,2,MATCH(JR1,Data!$J$4:$GS$4)+2)</f>
        <v>0</v>
      </c>
      <c r="JV3" s="61"/>
      <c r="JW3" s="19">
        <f>INDEX(Data!$J$5:$GS$8,2,MATCH(JW1,Data!$J$4:$GS$4))</f>
        <v>0</v>
      </c>
      <c r="JX3" s="19">
        <f>INDEX(Data!$J$5:$GS$8,2,MATCH(JW1,Data!$J$4:$GS$4)+1)</f>
        <v>1</v>
      </c>
      <c r="JY3" s="19">
        <f>INDEX(Data!$J$5:$GS$8,2,MATCH(JW1,Data!$J$4:$GS$4)+2)</f>
        <v>0</v>
      </c>
      <c r="KA3" s="61"/>
      <c r="KB3" s="19">
        <f>INDEX(Data!$J$5:$GS$8,2,MATCH(KB1,Data!$J$4:$GS$4))</f>
        <v>0</v>
      </c>
      <c r="KC3" s="19">
        <f>INDEX(Data!$J$5:$GS$8,2,MATCH(KB1,Data!$J$4:$GS$4)+1)</f>
        <v>1</v>
      </c>
      <c r="KD3" s="19">
        <f>INDEX(Data!$J$5:$GS$8,2,MATCH(KB1,Data!$J$4:$GS$4)+2)</f>
        <v>1</v>
      </c>
      <c r="KF3" s="61"/>
      <c r="KG3" s="19">
        <f>INDEX(Data!$J$5:$GS$8,2,MATCH(KG1,Data!$J$4:$GS$4))</f>
        <v>1</v>
      </c>
      <c r="KH3" s="19">
        <f>INDEX(Data!$J$5:$GS$8,2,MATCH(KG1,Data!$J$4:$GS$4)+1)</f>
        <v>1</v>
      </c>
      <c r="KI3" s="19">
        <f>INDEX(Data!$J$5:$GS$8,2,MATCH(KG1,Data!$J$4:$GS$4)+2)</f>
        <v>0</v>
      </c>
      <c r="KK3" s="61"/>
      <c r="KL3" s="19">
        <f>INDEX(Data!$J$5:$GS$8,2,MATCH(KL1,Data!$J$4:$GS$4))</f>
        <v>0</v>
      </c>
      <c r="KM3" s="19">
        <f>INDEX(Data!$J$5:$GS$8,2,MATCH(KL1,Data!$J$4:$GS$4)+1)</f>
        <v>1</v>
      </c>
      <c r="KN3" s="19">
        <f>INDEX(Data!$J$5:$GS$8,2,MATCH(KL1,Data!$J$4:$GS$4)+2)</f>
        <v>0</v>
      </c>
      <c r="KP3" s="61"/>
      <c r="KQ3" s="19">
        <f>INDEX(Data!$J$5:$GS$8,2,MATCH(KQ1,Data!$J$4:$GS$4))</f>
        <v>0</v>
      </c>
      <c r="KR3" s="19">
        <f>INDEX(Data!$J$5:$GS$8,2,MATCH(KQ1,Data!$J$4:$GS$4)+1)</f>
        <v>1</v>
      </c>
      <c r="KS3" s="19">
        <f>INDEX(Data!$J$5:$GS$8,2,MATCH(KQ1,Data!$J$4:$GS$4)+2)</f>
        <v>0</v>
      </c>
      <c r="KU3" s="61"/>
      <c r="KV3" s="19">
        <f>INDEX(Data!$J$5:$GS$8,2,MATCH(KV1,Data!$J$4:$GS$4))</f>
        <v>0</v>
      </c>
      <c r="KW3" s="19">
        <f>INDEX(Data!$J$5:$GS$8,2,MATCH(KV1,Data!$J$4:$GS$4)+1)</f>
        <v>1</v>
      </c>
      <c r="KX3" s="19">
        <f>INDEX(Data!$J$5:$GS$8,2,MATCH(KV1,Data!$J$4:$GS$4)+2)</f>
        <v>0</v>
      </c>
      <c r="KZ3" s="61"/>
      <c r="LA3" s="19">
        <f>INDEX(Data!$J$5:$GS$8,2,MATCH(LA1,Data!$J$4:$GS$4))</f>
        <v>0</v>
      </c>
      <c r="LB3" s="19">
        <f>INDEX(Data!$J$5:$GS$8,2,MATCH(LA1,Data!$J$4:$GS$4)+1)</f>
        <v>1</v>
      </c>
      <c r="LC3" s="19">
        <f>INDEX(Data!$J$5:$GS$8,2,MATCH(LA1,Data!$J$4:$GS$4)+2)</f>
        <v>0</v>
      </c>
      <c r="LE3" s="61"/>
      <c r="LF3" s="19">
        <f>INDEX(Data!$J$5:$GS$8,2,MATCH(LF1,Data!$J$4:$GS$4))</f>
        <v>1</v>
      </c>
      <c r="LG3" s="19">
        <f>INDEX(Data!$J$5:$GS$8,2,MATCH(LF1,Data!$J$4:$GS$4)+1)</f>
        <v>0</v>
      </c>
      <c r="LH3" s="19">
        <f>INDEX(Data!$J$5:$GS$8,2,MATCH(LF1,Data!$J$4:$GS$4)+2)</f>
        <v>0</v>
      </c>
      <c r="LJ3" s="61"/>
      <c r="LK3" s="19">
        <f>INDEX(Data!$J$5:$GS$8,2,MATCH(LK1,Data!$J$4:$GS$4))</f>
        <v>1</v>
      </c>
      <c r="LL3" s="19">
        <f>INDEX(Data!$J$5:$GS$8,2,MATCH(LK1,Data!$J$4:$GS$4)+1)</f>
        <v>0</v>
      </c>
      <c r="LM3" s="19">
        <f>INDEX(Data!$J$5:$GS$8,2,MATCH(LK1,Data!$J$4:$GS$4)+2)</f>
        <v>1</v>
      </c>
    </row>
    <row r="4" spans="1:325" x14ac:dyDescent="0.15">
      <c r="A4" s="61"/>
      <c r="B4" s="61"/>
      <c r="C4" s="54">
        <v>0</v>
      </c>
      <c r="D4" s="54">
        <v>6.2831434306109166</v>
      </c>
      <c r="E4" s="55">
        <v>0</v>
      </c>
      <c r="F4" s="94"/>
      <c r="G4" s="61"/>
      <c r="H4" s="19">
        <f>INDEX(Data!$J$5:$GS$8,3,MATCH(H1,Data!$J$4:$GS$4))</f>
        <v>1</v>
      </c>
      <c r="I4" s="19">
        <f>INDEX(Data!$J$5:$GS$8,3,MATCH(H1,Data!$J$4:$GS$4)+1)</f>
        <v>0</v>
      </c>
      <c r="J4" s="19">
        <f>INDEX(Data!$J$5:$GS$8,3,MATCH(H1,Data!$J$4:$GS$4)+2)</f>
        <v>1</v>
      </c>
      <c r="L4" s="61"/>
      <c r="M4" s="19">
        <f>INDEX(Data!$J$5:$GS$8,3,MATCH(M1,Data!$J$4:$GS$4))</f>
        <v>1</v>
      </c>
      <c r="N4" s="19">
        <f>INDEX(Data!$J$5:$GS$8,3,MATCH(M1,Data!$J$4:$GS$4)+1)</f>
        <v>0</v>
      </c>
      <c r="O4" s="19">
        <f>INDEX(Data!$J$5:$GS$8,3,MATCH(M1,Data!$J$4:$GS$4)+2)</f>
        <v>1</v>
      </c>
      <c r="Q4" s="61"/>
      <c r="R4" s="19">
        <f>INDEX(Data!$J$5:$GS$8,3,MATCH(R1,Data!$J$4:$GS$4))</f>
        <v>1</v>
      </c>
      <c r="S4" s="19">
        <f>INDEX(Data!$J$5:$GS$8,3,MATCH(R1,Data!$J$4:$GS$4)+1)</f>
        <v>0</v>
      </c>
      <c r="T4" s="19">
        <f>INDEX(Data!$J$5:$GS$8,3,MATCH(R1,Data!$J$4:$GS$4)+2)</f>
        <v>1</v>
      </c>
      <c r="V4" s="61"/>
      <c r="W4" s="19">
        <f>INDEX(Data!$J$5:$GS$8,3,MATCH(W1,Data!$J$4:$GS$4))</f>
        <v>1</v>
      </c>
      <c r="X4" s="19">
        <f>INDEX(Data!$J$5:$GS$8,3,MATCH(W1,Data!$J$4:$GS$4)+1)</f>
        <v>0</v>
      </c>
      <c r="Y4" s="19">
        <f>INDEX(Data!$J$5:$GS$8,3,MATCH(W1,Data!$J$4:$GS$4)+2)</f>
        <v>1</v>
      </c>
      <c r="AA4" s="61"/>
      <c r="AB4" s="19">
        <f>INDEX(Data!$J$5:$GS$8,3,MATCH(AB1,Data!$J$4:$GS$4))</f>
        <v>1</v>
      </c>
      <c r="AC4" s="19">
        <f>INDEX(Data!$J$5:$GS$8,3,MATCH(AB1,Data!$J$4:$GS$4)+1)</f>
        <v>0</v>
      </c>
      <c r="AD4" s="19">
        <f>INDEX(Data!$J$5:$GS$8,3,MATCH(AB1,Data!$J$4:$GS$4)+2)</f>
        <v>1</v>
      </c>
      <c r="AF4" s="61"/>
      <c r="AG4" s="19">
        <f>INDEX(Data!$J$5:$GS$8,3,MATCH(AG1,Data!$J$4:$GS$4))</f>
        <v>1</v>
      </c>
      <c r="AH4" s="19">
        <f>INDEX(Data!$J$5:$GS$8,3,MATCH(AG1,Data!$J$4:$GS$4)+1)</f>
        <v>0</v>
      </c>
      <c r="AI4" s="19">
        <f>INDEX(Data!$J$5:$GS$8,3,MATCH(AG1,Data!$J$4:$GS$4)+2)</f>
        <v>1</v>
      </c>
      <c r="AK4" s="61"/>
      <c r="AL4" s="19">
        <f>INDEX(Data!$J$5:$GS$8,3,MATCH(AL1,Data!$J$4:$GS$4))</f>
        <v>1</v>
      </c>
      <c r="AM4" s="19">
        <f>INDEX(Data!$J$5:$GS$8,3,MATCH(AL1,Data!$J$4:$GS$4)+1)</f>
        <v>0</v>
      </c>
      <c r="AN4" s="19">
        <f>INDEX(Data!$J$5:$GS$8,3,MATCH(AL1,Data!$J$4:$GS$4)+2)</f>
        <v>1</v>
      </c>
      <c r="AP4" s="61"/>
      <c r="AQ4" s="19">
        <f>INDEX(Data!$J$5:$GS$8,3,MATCH(AQ1,Data!$J$4:$GS$4))</f>
        <v>1</v>
      </c>
      <c r="AR4" s="19">
        <f>INDEX(Data!$J$5:$GS$8,3,MATCH(AQ1,Data!$J$4:$GS$4)+1)</f>
        <v>0</v>
      </c>
      <c r="AS4" s="19">
        <f>INDEX(Data!$J$5:$GS$8,3,MATCH(AQ1,Data!$J$4:$GS$4)+2)</f>
        <v>1</v>
      </c>
      <c r="AU4" s="61"/>
      <c r="AV4" s="19">
        <f>INDEX(Data!$J$5:$GS$8,3,MATCH(AV1,Data!$J$4:$GS$4))</f>
        <v>1</v>
      </c>
      <c r="AW4" s="19">
        <f>INDEX(Data!$J$5:$GS$8,3,MATCH(AV1,Data!$J$4:$GS$4)+1)</f>
        <v>0</v>
      </c>
      <c r="AX4" s="19">
        <f>INDEX(Data!$J$5:$GS$8,3,MATCH(AV1,Data!$J$4:$GS$4)+2)</f>
        <v>1</v>
      </c>
      <c r="AZ4" s="61"/>
      <c r="BA4" s="19">
        <f>INDEX(Data!$J$5:$GS$8,3,MATCH(BA1,Data!$J$4:$GS$4))</f>
        <v>1</v>
      </c>
      <c r="BB4" s="19">
        <f>INDEX(Data!$J$5:$GS$8,3,MATCH(BA1,Data!$J$4:$GS$4)+1)</f>
        <v>0</v>
      </c>
      <c r="BC4" s="19">
        <f>INDEX(Data!$J$5:$GS$8,3,MATCH(BA1,Data!$J$4:$GS$4)+2)</f>
        <v>1</v>
      </c>
      <c r="BE4" s="61"/>
      <c r="BF4" s="19">
        <f>INDEX(Data!$J$5:$GS$8,3,MATCH(BF1,Data!$J$4:$GS$4))</f>
        <v>1</v>
      </c>
      <c r="BG4" s="19">
        <f>INDEX(Data!$J$5:$GS$8,3,MATCH(BF1,Data!$J$4:$GS$4)+1)</f>
        <v>1</v>
      </c>
      <c r="BH4" s="19">
        <f>INDEX(Data!$J$5:$GS$8,3,MATCH(BF1,Data!$J$4:$GS$4)+2)</f>
        <v>1</v>
      </c>
      <c r="BJ4" s="61"/>
      <c r="BK4" s="19">
        <f>INDEX(Data!$J$5:$GS$8,3,MATCH(BK1,Data!$J$4:$GS$4))</f>
        <v>1</v>
      </c>
      <c r="BL4" s="19">
        <f>INDEX(Data!$J$5:$GS$8,3,MATCH(BK1,Data!$J$4:$GS$4)+1)</f>
        <v>1</v>
      </c>
      <c r="BM4" s="19">
        <f>INDEX(Data!$J$5:$GS$8,3,MATCH(BK1,Data!$J$4:$GS$4)+2)</f>
        <v>1</v>
      </c>
      <c r="BO4" s="61"/>
      <c r="BP4" s="19">
        <f>INDEX(Data!$J$5:$GS$8,3,MATCH(BP1,Data!$J$4:$GS$4))</f>
        <v>1</v>
      </c>
      <c r="BQ4" s="19">
        <f>INDEX(Data!$J$5:$GS$8,3,MATCH(BP1,Data!$J$4:$GS$4)+1)</f>
        <v>1</v>
      </c>
      <c r="BR4" s="19">
        <f>INDEX(Data!$J$5:$GS$8,3,MATCH(BP1,Data!$J$4:$GS$4)+2)</f>
        <v>1</v>
      </c>
      <c r="BT4" s="61"/>
      <c r="BU4" s="19">
        <f>INDEX(Data!$J$5:$GS$8,3,MATCH(BU1,Data!$J$4:$GS$4))</f>
        <v>1</v>
      </c>
      <c r="BV4" s="19">
        <f>INDEX(Data!$J$5:$GS$8,3,MATCH(BU1,Data!$J$4:$GS$4)+1)</f>
        <v>1</v>
      </c>
      <c r="BW4" s="19">
        <f>INDEX(Data!$J$5:$GS$8,3,MATCH(BU1,Data!$J$4:$GS$4)+2)</f>
        <v>0</v>
      </c>
      <c r="BY4" s="61"/>
      <c r="BZ4" s="19">
        <f>INDEX(Data!$J$5:$GS$8,3,MATCH(BZ1,Data!$J$4:$GS$4))</f>
        <v>0</v>
      </c>
      <c r="CA4" s="19">
        <f>INDEX(Data!$J$5:$GS$8,3,MATCH(BZ1,Data!$J$4:$GS$4)+1)</f>
        <v>1</v>
      </c>
      <c r="CB4" s="19">
        <f>INDEX(Data!$J$5:$GS$8,3,MATCH(BZ1,Data!$J$4:$GS$4)+2)</f>
        <v>1</v>
      </c>
      <c r="CD4" s="61"/>
      <c r="CE4" s="19">
        <f>INDEX(Data!$J$5:$GS$8,3,MATCH(CE1,Data!$J$4:$GS$4))</f>
        <v>1</v>
      </c>
      <c r="CF4" s="19">
        <f>INDEX(Data!$J$5:$GS$8,3,MATCH(CE1,Data!$J$4:$GS$4)+1)</f>
        <v>0</v>
      </c>
      <c r="CG4" s="19">
        <f>INDEX(Data!$J$5:$GS$8,3,MATCH(CE1,Data!$J$4:$GS$4)+2)</f>
        <v>1</v>
      </c>
      <c r="CI4" s="61"/>
      <c r="CJ4" s="19">
        <f>INDEX(Data!$J$5:$GS$8,3,MATCH(CJ1,Data!$J$4:$GS$4))</f>
        <v>1</v>
      </c>
      <c r="CK4" s="19">
        <f>INDEX(Data!$J$5:$GS$8,3,MATCH(CJ1,Data!$J$4:$GS$4)+1)</f>
        <v>0</v>
      </c>
      <c r="CL4" s="19">
        <f>INDEX(Data!$J$5:$GS$8,3,MATCH(CJ1,Data!$J$4:$GS$4)+2)</f>
        <v>1</v>
      </c>
      <c r="CN4" s="61"/>
      <c r="CO4" s="19">
        <f>INDEX(Data!$J$5:$GS$8,3,MATCH(CO1,Data!$J$4:$GS$4))</f>
        <v>1</v>
      </c>
      <c r="CP4" s="19">
        <f>INDEX(Data!$J$5:$GS$8,3,MATCH(CO1,Data!$J$4:$GS$4)+1)</f>
        <v>0</v>
      </c>
      <c r="CQ4" s="19">
        <f>INDEX(Data!$J$5:$GS$8,3,MATCH(CO1,Data!$J$4:$GS$4)+2)</f>
        <v>0</v>
      </c>
      <c r="CS4" s="61"/>
      <c r="CT4" s="19">
        <f>INDEX(Data!$J$5:$GS$8,3,MATCH(CT1,Data!$J$4:$GS$4))</f>
        <v>1</v>
      </c>
      <c r="CU4" s="19">
        <f>INDEX(Data!$J$5:$GS$8,3,MATCH(CT1,Data!$J$4:$GS$4)+1)</f>
        <v>0</v>
      </c>
      <c r="CV4" s="19">
        <f>INDEX(Data!$J$5:$GS$8,3,MATCH(CT1,Data!$J$4:$GS$4)+2)</f>
        <v>1</v>
      </c>
      <c r="CX4" s="61"/>
      <c r="CY4" s="19">
        <f>INDEX(Data!$J$5:$GS$8,3,MATCH(CY1,Data!$J$4:$GS$4))</f>
        <v>0</v>
      </c>
      <c r="CZ4" s="19">
        <f>INDEX(Data!$J$5:$GS$8,3,MATCH(CY1,Data!$J$4:$GS$4)+1)</f>
        <v>0</v>
      </c>
      <c r="DA4" s="19">
        <f>INDEX(Data!$J$5:$GS$8,3,MATCH(CY1,Data!$J$4:$GS$4)+2)</f>
        <v>1</v>
      </c>
      <c r="DC4" s="61"/>
      <c r="DD4" s="19">
        <f>INDEX(Data!$J$5:$GS$8,3,MATCH(DD1,Data!$J$4:$GS$4))</f>
        <v>1</v>
      </c>
      <c r="DE4" s="19">
        <f>INDEX(Data!$J$5:$GS$8,3,MATCH(DD1,Data!$J$4:$GS$4)+1)</f>
        <v>0</v>
      </c>
      <c r="DF4" s="19">
        <f>INDEX(Data!$J$5:$GS$8,3,MATCH(DD1,Data!$J$4:$GS$4)+2)</f>
        <v>1</v>
      </c>
      <c r="DH4" s="61"/>
      <c r="DI4" s="19">
        <f>INDEX(Data!$J$5:$GS$8,3,MATCH(DI1,Data!$J$4:$GS$4))</f>
        <v>1</v>
      </c>
      <c r="DJ4" s="19">
        <f>INDEX(Data!$J$5:$GS$8,3,MATCH(DI1,Data!$J$4:$GS$4)+1)</f>
        <v>0</v>
      </c>
      <c r="DK4" s="19">
        <f>INDEX(Data!$J$5:$GS$8,3,MATCH(DI1,Data!$J$4:$GS$4)+2)</f>
        <v>1</v>
      </c>
      <c r="DM4" s="61"/>
      <c r="DN4" s="19">
        <f>INDEX(Data!$J$5:$GS$8,3,MATCH(DN1,Data!$J$4:$GS$4))</f>
        <v>1</v>
      </c>
      <c r="DO4" s="19">
        <f>INDEX(Data!$J$5:$GS$8,3,MATCH(DN1,Data!$J$4:$GS$4)+1)</f>
        <v>0</v>
      </c>
      <c r="DP4" s="19">
        <f>INDEX(Data!$J$5:$GS$8,3,MATCH(DN1,Data!$J$4:$GS$4)+2)</f>
        <v>1</v>
      </c>
      <c r="DR4" s="61"/>
      <c r="DS4" s="19">
        <f>INDEX(Data!$J$5:$GS$8,3,MATCH(DS1,Data!$J$4:$GS$4))</f>
        <v>1</v>
      </c>
      <c r="DT4" s="19">
        <f>INDEX(Data!$J$5:$GS$8,3,MATCH(DS1,Data!$J$4:$GS$4)+1)</f>
        <v>0</v>
      </c>
      <c r="DU4" s="19">
        <f>INDEX(Data!$J$5:$GS$8,3,MATCH(DS1,Data!$J$4:$GS$4)+2)</f>
        <v>0</v>
      </c>
      <c r="DW4" s="61"/>
      <c r="DX4" s="19">
        <f>INDEX(Data!$J$5:$GS$8,3,MATCH(DX1,Data!$J$4:$GS$4))</f>
        <v>1</v>
      </c>
      <c r="DY4" s="19">
        <f>INDEX(Data!$J$5:$GS$8,3,MATCH(DX1,Data!$J$4:$GS$4)+1)</f>
        <v>0</v>
      </c>
      <c r="DZ4" s="19">
        <f>INDEX(Data!$J$5:$GS$8,3,MATCH(DX1,Data!$J$4:$GS$4)+2)</f>
        <v>1</v>
      </c>
      <c r="EB4" s="61"/>
      <c r="EC4" s="19">
        <f>INDEX(Data!$J$5:$GS$8,3,MATCH(EC1,Data!$J$4:$GS$4))</f>
        <v>0</v>
      </c>
      <c r="ED4" s="19">
        <f>INDEX(Data!$J$5:$GS$8,3,MATCH(EC1,Data!$J$4:$GS$4)+1)</f>
        <v>0</v>
      </c>
      <c r="EE4" s="19">
        <f>INDEX(Data!$J$5:$GS$8,3,MATCH(EC1,Data!$J$4:$GS$4)+2)</f>
        <v>1</v>
      </c>
      <c r="EG4" s="61"/>
      <c r="EH4" s="19">
        <f>INDEX(Data!$J$5:$GS$8,3,MATCH(EH1,Data!$J$4:$GS$4))</f>
        <v>1</v>
      </c>
      <c r="EI4" s="19">
        <f>INDEX(Data!$J$5:$GS$8,3,MATCH(EH1,Data!$J$4:$GS$4)+1)</f>
        <v>0</v>
      </c>
      <c r="EJ4" s="19">
        <f>INDEX(Data!$J$5:$GS$8,3,MATCH(EH1,Data!$J$4:$GS$4)+2)</f>
        <v>1</v>
      </c>
      <c r="EL4" s="61"/>
      <c r="EM4" s="19">
        <f>INDEX(Data!$J$5:$GS$8,3,MATCH(EM1,Data!$J$4:$GS$4))</f>
        <v>1</v>
      </c>
      <c r="EN4" s="19">
        <f>INDEX(Data!$J$5:$GS$8,3,MATCH(EM1,Data!$J$4:$GS$4)+1)</f>
        <v>0</v>
      </c>
      <c r="EO4" s="19">
        <f>INDEX(Data!$J$5:$GS$8,3,MATCH(EM1,Data!$J$4:$GS$4)+2)</f>
        <v>1</v>
      </c>
      <c r="EQ4" s="61"/>
      <c r="ER4" s="19">
        <f>INDEX(Data!$J$5:$GS$8,3,MATCH(ER1,Data!$J$4:$GS$4))</f>
        <v>1</v>
      </c>
      <c r="ES4" s="19">
        <f>INDEX(Data!$J$5:$GS$8,3,MATCH(ER1,Data!$J$4:$GS$4)+1)</f>
        <v>0</v>
      </c>
      <c r="ET4" s="19">
        <f>INDEX(Data!$J$5:$GS$8,3,MATCH(ER1,Data!$J$4:$GS$4)+2)</f>
        <v>0</v>
      </c>
      <c r="EV4" s="61"/>
      <c r="EW4" s="19">
        <f>INDEX(Data!$J$5:$GS$8,3,MATCH(EW1,Data!$J$4:$GS$4))</f>
        <v>1</v>
      </c>
      <c r="EX4" s="19">
        <f>INDEX(Data!$J$5:$GS$8,3,MATCH(EW1,Data!$J$4:$GS$4)+1)</f>
        <v>0</v>
      </c>
      <c r="EY4" s="19">
        <f>INDEX(Data!$J$5:$GS$8,3,MATCH(EW1,Data!$J$4:$GS$4)+2)</f>
        <v>1</v>
      </c>
      <c r="FA4" s="61"/>
      <c r="FB4" s="19">
        <f>INDEX(Data!$J$5:$GS$8,3,MATCH(FB1,Data!$J$4:$GS$4))</f>
        <v>0</v>
      </c>
      <c r="FC4" s="19">
        <f>INDEX(Data!$J$5:$GS$8,3,MATCH(FB1,Data!$J$4:$GS$4)+1)</f>
        <v>0</v>
      </c>
      <c r="FD4" s="19">
        <f>INDEX(Data!$J$5:$GS$8,3,MATCH(FB1,Data!$J$4:$GS$4)+2)</f>
        <v>1</v>
      </c>
      <c r="FF4" s="61"/>
      <c r="FG4" s="19">
        <f>INDEX(Data!$J$5:$GS$8,3,MATCH(FG1,Data!$J$4:$GS$4))</f>
        <v>1</v>
      </c>
      <c r="FH4" s="19">
        <f>INDEX(Data!$J$5:$GS$8,3,MATCH(FG1,Data!$J$4:$GS$4)+1)</f>
        <v>0</v>
      </c>
      <c r="FI4" s="19">
        <f>INDEX(Data!$J$5:$GS$8,3,MATCH(FG1,Data!$J$4:$GS$4)+2)</f>
        <v>1</v>
      </c>
      <c r="FK4" s="61"/>
      <c r="FL4" s="19">
        <f>INDEX(Data!$J$5:$GS$8,3,MATCH(FL1,Data!$J$4:$GS$4))</f>
        <v>1</v>
      </c>
      <c r="FM4" s="19">
        <f>INDEX(Data!$J$5:$GS$8,3,MATCH(FL1,Data!$J$4:$GS$4)+1)</f>
        <v>0</v>
      </c>
      <c r="FN4" s="19">
        <f>INDEX(Data!$J$5:$GS$8,3,MATCH(FL1,Data!$J$4:$GS$4)+2)</f>
        <v>1</v>
      </c>
      <c r="FP4" s="61"/>
      <c r="FQ4" s="19">
        <f>INDEX(Data!$J$5:$GS$8,3,MATCH(FQ1,Data!$J$4:$GS$4))</f>
        <v>1</v>
      </c>
      <c r="FR4" s="19">
        <f>INDEX(Data!$J$5:$GS$8,3,MATCH(FQ1,Data!$J$4:$GS$4)+1)</f>
        <v>0</v>
      </c>
      <c r="FS4" s="19">
        <f>INDEX(Data!$J$5:$GS$8,3,MATCH(FQ1,Data!$J$4:$GS$4)+2)</f>
        <v>1</v>
      </c>
      <c r="FU4" s="61"/>
      <c r="FV4" s="19">
        <f>INDEX(Data!$J$5:$GS$8,3,MATCH(FV1,Data!$J$4:$GS$4))</f>
        <v>1</v>
      </c>
      <c r="FW4" s="19">
        <f>INDEX(Data!$J$5:$GS$8,3,MATCH(FV1,Data!$J$4:$GS$4)+1)</f>
        <v>0</v>
      </c>
      <c r="FX4" s="19">
        <f>INDEX(Data!$J$5:$GS$8,3,MATCH(FV1,Data!$J$4:$GS$4)+2)</f>
        <v>1</v>
      </c>
      <c r="FZ4" s="61"/>
      <c r="GA4" s="19">
        <f>INDEX(Data!$J$5:$GS$8,3,MATCH(GA1,Data!$J$4:$GS$4))</f>
        <v>0</v>
      </c>
      <c r="GB4" s="19">
        <f>INDEX(Data!$J$5:$GS$8,3,MATCH(GA1,Data!$J$4:$GS$4)+1)</f>
        <v>1</v>
      </c>
      <c r="GC4" s="19">
        <f>INDEX(Data!$J$5:$GS$8,3,MATCH(GA1,Data!$J$4:$GS$4)+2)</f>
        <v>0</v>
      </c>
      <c r="GE4" s="61"/>
      <c r="GF4" s="19">
        <f>INDEX(Data!$J$5:$GS$8,3,MATCH(GF1,Data!$J$4:$GS$4))</f>
        <v>1</v>
      </c>
      <c r="GG4" s="19">
        <f>INDEX(Data!$J$5:$GS$8,3,MATCH(GF1,Data!$J$4:$GS$4)+1)</f>
        <v>1</v>
      </c>
      <c r="GH4" s="19">
        <f>INDEX(Data!$J$5:$GS$8,3,MATCH(GF1,Data!$J$4:$GS$4)+2)</f>
        <v>0</v>
      </c>
      <c r="GJ4" s="61"/>
      <c r="GK4" s="19">
        <f>INDEX(Data!$J$5:$GS$8,3,MATCH(GK1,Data!$J$4:$GS$4))</f>
        <v>0</v>
      </c>
      <c r="GL4" s="19">
        <f>INDEX(Data!$J$5:$GS$8,3,MATCH(GK1,Data!$J$4:$GS$4)+1)</f>
        <v>1</v>
      </c>
      <c r="GM4" s="19">
        <f>INDEX(Data!$J$5:$GS$8,3,MATCH(GK1,Data!$J$4:$GS$4)+2)</f>
        <v>1</v>
      </c>
      <c r="GO4" s="61"/>
      <c r="GP4" s="19">
        <f>INDEX(Data!$J$5:$GS$8,3,MATCH(GP1,Data!$J$4:$GS$4))</f>
        <v>1</v>
      </c>
      <c r="GQ4" s="19">
        <f>INDEX(Data!$J$5:$GS$8,3,MATCH(GP1,Data!$J$4:$GS$4)+1)</f>
        <v>1</v>
      </c>
      <c r="GR4" s="19">
        <f>INDEX(Data!$J$5:$GS$8,3,MATCH(GP1,Data!$J$4:$GS$4)+2)</f>
        <v>1</v>
      </c>
      <c r="GT4" s="61"/>
      <c r="GU4" s="19">
        <f>INDEX(Data!$J$5:$GS$8,3,MATCH(GU1,Data!$J$4:$GS$4))</f>
        <v>0</v>
      </c>
      <c r="GV4" s="19">
        <f>INDEX(Data!$J$5:$GS$8,3,MATCH(GU1,Data!$J$4:$GS$4)+1)</f>
        <v>1</v>
      </c>
      <c r="GW4" s="19">
        <f>INDEX(Data!$J$5:$GS$8,3,MATCH(GU1,Data!$J$4:$GS$4)+2)</f>
        <v>0</v>
      </c>
      <c r="GY4" s="61"/>
      <c r="GZ4" s="19">
        <f>INDEX(Data!$J$5:$GS$8,3,MATCH(GZ1,Data!$J$4:$GS$4))</f>
        <v>0</v>
      </c>
      <c r="HA4" s="19">
        <f>INDEX(Data!$J$5:$GS$8,3,MATCH(GZ1,Data!$J$4:$GS$4)+1)</f>
        <v>1</v>
      </c>
      <c r="HB4" s="19">
        <f>INDEX(Data!$J$5:$GS$8,3,MATCH(GZ1,Data!$J$4:$GS$4)+2)</f>
        <v>0</v>
      </c>
      <c r="HD4" s="61"/>
      <c r="HE4" s="19">
        <f>INDEX(Data!$J$5:$GS$8,3,MATCH(HE1,Data!$J$4:$GS$4))</f>
        <v>0</v>
      </c>
      <c r="HF4" s="19">
        <f>INDEX(Data!$J$5:$GS$8,3,MATCH(HE1,Data!$J$4:$GS$4)+1)</f>
        <v>1</v>
      </c>
      <c r="HG4" s="19">
        <f>INDEX(Data!$J$5:$GS$8,3,MATCH(HE1,Data!$J$4:$GS$4)+2)</f>
        <v>0</v>
      </c>
      <c r="HI4" s="61"/>
      <c r="HJ4" s="19">
        <f>INDEX(Data!$J$5:$GS$8,3,MATCH(HJ1,Data!$J$4:$GS$4))</f>
        <v>0</v>
      </c>
      <c r="HK4" s="19">
        <f>INDEX(Data!$J$5:$GS$8,3,MATCH(HJ1,Data!$J$4:$GS$4)+1)</f>
        <v>1</v>
      </c>
      <c r="HL4" s="19">
        <f>INDEX(Data!$J$5:$GS$8,3,MATCH(HJ1,Data!$J$4:$GS$4)+2)</f>
        <v>0</v>
      </c>
      <c r="HN4" s="61"/>
      <c r="HO4" s="19">
        <f>INDEX(Data!$J$5:$GS$8,3,MATCH(HO1,Data!$J$4:$GS$4))</f>
        <v>0</v>
      </c>
      <c r="HP4" s="19">
        <f>INDEX(Data!$J$5:$GS$8,3,MATCH(HO1,Data!$J$4:$GS$4)+1)</f>
        <v>1</v>
      </c>
      <c r="HQ4" s="19">
        <f>INDEX(Data!$J$5:$GS$8,3,MATCH(HO1,Data!$J$4:$GS$4)+2)</f>
        <v>0</v>
      </c>
      <c r="HS4" s="61"/>
      <c r="HT4" s="19">
        <f>INDEX(Data!$J$5:$GS$8,3,MATCH(HT1,Data!$J$4:$GS$4))</f>
        <v>0</v>
      </c>
      <c r="HU4" s="19">
        <f>INDEX(Data!$J$5:$GS$8,3,MATCH(HT1,Data!$J$4:$GS$4)+1)</f>
        <v>1</v>
      </c>
      <c r="HV4" s="19">
        <f>INDEX(Data!$J$5:$GS$8,3,MATCH(HT1,Data!$J$4:$GS$4)+2)</f>
        <v>0</v>
      </c>
      <c r="HX4" s="61"/>
      <c r="HY4" s="19">
        <f>INDEX(Data!$J$5:$GS$8,3,MATCH(HY1,Data!$J$4:$GS$4))</f>
        <v>0</v>
      </c>
      <c r="HZ4" s="19">
        <f>INDEX(Data!$J$5:$GS$8,3,MATCH(HY1,Data!$J$4:$GS$4)+1)</f>
        <v>1</v>
      </c>
      <c r="IA4" s="19">
        <f>INDEX(Data!$J$5:$GS$8,3,MATCH(HY1,Data!$J$4:$GS$4)+2)</f>
        <v>1</v>
      </c>
      <c r="IC4" s="61"/>
      <c r="ID4" s="19">
        <f>INDEX(Data!$J$5:$GS$8,3,MATCH(ID1,Data!$J$4:$GS$4))</f>
        <v>1</v>
      </c>
      <c r="IE4" s="19">
        <f>INDEX(Data!$J$5:$GS$8,3,MATCH(ID1,Data!$J$4:$GS$4)+1)</f>
        <v>1</v>
      </c>
      <c r="IF4" s="19">
        <f>INDEX(Data!$J$5:$GS$8,3,MATCH(ID1,Data!$J$4:$GS$4)+2)</f>
        <v>0</v>
      </c>
      <c r="IH4" s="61"/>
      <c r="II4" s="19">
        <f>INDEX(Data!$J$5:$GS$8,3,MATCH(II1,Data!$J$4:$GS$4))</f>
        <v>1</v>
      </c>
      <c r="IJ4" s="19">
        <f>INDEX(Data!$J$5:$GS$8,3,MATCH(II1,Data!$J$4:$GS$4)+1)</f>
        <v>1</v>
      </c>
      <c r="IK4" s="19">
        <f>INDEX(Data!$J$5:$GS$8,3,MATCH(II1,Data!$J$4:$GS$4)+2)</f>
        <v>0</v>
      </c>
      <c r="IM4" s="61"/>
      <c r="IN4" s="19">
        <f>INDEX(Data!$J$5:$GS$8,3,MATCH(IN1,Data!$J$4:$GS$4))</f>
        <v>0</v>
      </c>
      <c r="IO4" s="19">
        <f>INDEX(Data!$J$5:$GS$8,3,MATCH(IN1,Data!$J$4:$GS$4)+1)</f>
        <v>0</v>
      </c>
      <c r="IP4" s="19">
        <f>INDEX(Data!$J$5:$GS$8,3,MATCH(IN1,Data!$J$4:$GS$4)+2)</f>
        <v>0</v>
      </c>
      <c r="IR4" s="61"/>
      <c r="IS4" s="19">
        <f>INDEX(Data!$J$5:$GS$8,3,MATCH(IS1,Data!$J$4:$GS$4))</f>
        <v>0</v>
      </c>
      <c r="IT4" s="19">
        <f>INDEX(Data!$J$5:$GS$8,3,MATCH(IS1,Data!$J$4:$GS$4)+1)</f>
        <v>0</v>
      </c>
      <c r="IU4" s="19">
        <f>INDEX(Data!$J$5:$GS$8,3,MATCH(IS1,Data!$J$4:$GS$4)+2)</f>
        <v>0</v>
      </c>
      <c r="IW4" s="61"/>
      <c r="IX4" s="19">
        <f>INDEX(Data!$J$5:$GS$8,3,MATCH(IX1,Data!$J$4:$GS$4))</f>
        <v>0</v>
      </c>
      <c r="IY4" s="19">
        <f>INDEX(Data!$J$5:$GS$8,3,MATCH(IX1,Data!$J$4:$GS$4)+1)</f>
        <v>0</v>
      </c>
      <c r="IZ4" s="19">
        <f>INDEX(Data!$J$5:$GS$8,3,MATCH(IX1,Data!$J$4:$GS$4)+2)</f>
        <v>0</v>
      </c>
      <c r="JB4" s="61"/>
      <c r="JC4" s="19">
        <f>INDEX(Data!$J$5:$GS$8,3,MATCH(JC1,Data!$J$4:$GS$4))</f>
        <v>0</v>
      </c>
      <c r="JD4" s="19">
        <f>INDEX(Data!$J$5:$GS$8,3,MATCH(JC1,Data!$J$4:$GS$4)+1)</f>
        <v>1</v>
      </c>
      <c r="JE4" s="19">
        <f>INDEX(Data!$J$5:$GS$8,3,MATCH(JC1,Data!$J$4:$GS$4)+2)</f>
        <v>0</v>
      </c>
      <c r="JG4" s="61"/>
      <c r="JH4" s="19">
        <f>INDEX(Data!$J$5:$GS$8,3,MATCH(JH1,Data!$J$4:$GS$4))</f>
        <v>1</v>
      </c>
      <c r="JI4" s="19">
        <f>INDEX(Data!$J$5:$GS$8,3,MATCH(JH1,Data!$J$4:$GS$4)+1)</f>
        <v>1</v>
      </c>
      <c r="JJ4" s="19">
        <f>INDEX(Data!$J$5:$GS$8,3,MATCH(JH1,Data!$J$4:$GS$4)+2)</f>
        <v>0</v>
      </c>
      <c r="JL4" s="61"/>
      <c r="JM4" s="19">
        <f>INDEX(Data!$J$5:$GS$8,3,MATCH(JM1,Data!$J$4:$GS$4))</f>
        <v>0</v>
      </c>
      <c r="JN4" s="19">
        <f>INDEX(Data!$J$5:$GS$8,3,MATCH(JM1,Data!$J$4:$GS$4)+1)</f>
        <v>1</v>
      </c>
      <c r="JO4" s="19">
        <f>INDEX(Data!$J$5:$GS$8,3,MATCH(JM1,Data!$J$4:$GS$4)+2)</f>
        <v>1</v>
      </c>
      <c r="JQ4" s="61"/>
      <c r="JR4" s="19">
        <f>INDEX(Data!$J$5:$GS$8,3,MATCH(JR1,Data!$J$4:$GS$4))</f>
        <v>0</v>
      </c>
      <c r="JS4" s="19">
        <f>INDEX(Data!$J$5:$GS$8,3,MATCH(JR1,Data!$J$4:$GS$4)+1)</f>
        <v>1</v>
      </c>
      <c r="JT4" s="19">
        <f>INDEX(Data!$J$5:$GS$8,3,MATCH(JR1,Data!$J$4:$GS$4)+2)</f>
        <v>1</v>
      </c>
      <c r="JV4" s="61"/>
      <c r="JW4" s="19">
        <f>INDEX(Data!$J$5:$GS$8,3,MATCH(JW1,Data!$J$4:$GS$4))</f>
        <v>1</v>
      </c>
      <c r="JX4" s="19">
        <f>INDEX(Data!$J$5:$GS$8,3,MATCH(JW1,Data!$J$4:$GS$4)+1)</f>
        <v>1</v>
      </c>
      <c r="JY4" s="19">
        <f>INDEX(Data!$J$5:$GS$8,3,MATCH(JW1,Data!$J$4:$GS$4)+2)</f>
        <v>0</v>
      </c>
      <c r="KA4" s="61"/>
      <c r="KB4" s="19">
        <f>INDEX(Data!$J$5:$GS$8,3,MATCH(KB1,Data!$J$4:$GS$4))</f>
        <v>0</v>
      </c>
      <c r="KC4" s="19">
        <f>INDEX(Data!$J$5:$GS$8,3,MATCH(KB1,Data!$J$4:$GS$4)+1)</f>
        <v>1</v>
      </c>
      <c r="KD4" s="19">
        <f>INDEX(Data!$J$5:$GS$8,3,MATCH(KB1,Data!$J$4:$GS$4)+2)</f>
        <v>0</v>
      </c>
      <c r="KF4" s="61"/>
      <c r="KG4" s="19">
        <f>INDEX(Data!$J$5:$GS$8,3,MATCH(KG1,Data!$J$4:$GS$4))</f>
        <v>0</v>
      </c>
      <c r="KH4" s="19">
        <f>INDEX(Data!$J$5:$GS$8,3,MATCH(KG1,Data!$J$4:$GS$4)+1)</f>
        <v>1</v>
      </c>
      <c r="KI4" s="19">
        <f>INDEX(Data!$J$5:$GS$8,3,MATCH(KG1,Data!$J$4:$GS$4)+2)</f>
        <v>0</v>
      </c>
      <c r="KK4" s="61"/>
      <c r="KL4" s="19">
        <f>INDEX(Data!$J$5:$GS$8,3,MATCH(KL1,Data!$J$4:$GS$4))</f>
        <v>0</v>
      </c>
      <c r="KM4" s="19">
        <f>INDEX(Data!$J$5:$GS$8,3,MATCH(KL1,Data!$J$4:$GS$4)+1)</f>
        <v>1</v>
      </c>
      <c r="KN4" s="19">
        <f>INDEX(Data!$J$5:$GS$8,3,MATCH(KL1,Data!$J$4:$GS$4)+2)</f>
        <v>0</v>
      </c>
      <c r="KP4" s="61"/>
      <c r="KQ4" s="19">
        <f>INDEX(Data!$J$5:$GS$8,3,MATCH(KQ1,Data!$J$4:$GS$4))</f>
        <v>0</v>
      </c>
      <c r="KR4" s="19">
        <f>INDEX(Data!$J$5:$GS$8,3,MATCH(KQ1,Data!$J$4:$GS$4)+1)</f>
        <v>1</v>
      </c>
      <c r="KS4" s="19">
        <f>INDEX(Data!$J$5:$GS$8,3,MATCH(KQ1,Data!$J$4:$GS$4)+2)</f>
        <v>0</v>
      </c>
      <c r="KU4" s="61"/>
      <c r="KV4" s="19">
        <f>INDEX(Data!$J$5:$GS$8,3,MATCH(KV1,Data!$J$4:$GS$4))</f>
        <v>0</v>
      </c>
      <c r="KW4" s="19">
        <f>INDEX(Data!$J$5:$GS$8,3,MATCH(KV1,Data!$J$4:$GS$4)+1)</f>
        <v>1</v>
      </c>
      <c r="KX4" s="19">
        <f>INDEX(Data!$J$5:$GS$8,3,MATCH(KV1,Data!$J$4:$GS$4)+2)</f>
        <v>0</v>
      </c>
      <c r="KZ4" s="61"/>
      <c r="LA4" s="19">
        <f>INDEX(Data!$J$5:$GS$8,3,MATCH(LA1,Data!$J$4:$GS$4))</f>
        <v>0</v>
      </c>
      <c r="LB4" s="19">
        <f>INDEX(Data!$J$5:$GS$8,3,MATCH(LA1,Data!$J$4:$GS$4)+1)</f>
        <v>1</v>
      </c>
      <c r="LC4" s="19">
        <f>INDEX(Data!$J$5:$GS$8,3,MATCH(LA1,Data!$J$4:$GS$4)+2)</f>
        <v>0</v>
      </c>
      <c r="LE4" s="61"/>
      <c r="LF4" s="19">
        <f>INDEX(Data!$J$5:$GS$8,3,MATCH(LF1,Data!$J$4:$GS$4))</f>
        <v>0</v>
      </c>
      <c r="LG4" s="19">
        <f>INDEX(Data!$J$5:$GS$8,3,MATCH(LF1,Data!$J$4:$GS$4)+1)</f>
        <v>1</v>
      </c>
      <c r="LH4" s="19">
        <f>INDEX(Data!$J$5:$GS$8,3,MATCH(LF1,Data!$J$4:$GS$4)+2)</f>
        <v>0</v>
      </c>
      <c r="LJ4" s="61"/>
      <c r="LK4" s="19">
        <f>INDEX(Data!$J$5:$GS$8,3,MATCH(LK1,Data!$J$4:$GS$4))</f>
        <v>0</v>
      </c>
      <c r="LL4" s="19">
        <f>INDEX(Data!$J$5:$GS$8,3,MATCH(LK1,Data!$J$4:$GS$4)+1)</f>
        <v>1</v>
      </c>
      <c r="LM4" s="19">
        <f>INDEX(Data!$J$5:$GS$8,3,MATCH(LK1,Data!$J$4:$GS$4)+2)</f>
        <v>0</v>
      </c>
    </row>
    <row r="5" spans="1:325" x14ac:dyDescent="0.15">
      <c r="A5" s="61"/>
      <c r="B5" s="61"/>
      <c r="C5" s="56">
        <v>4.8032808175170851</v>
      </c>
      <c r="D5" s="56">
        <v>0</v>
      </c>
      <c r="E5" s="57">
        <v>1.2477898729528716</v>
      </c>
      <c r="F5" s="94"/>
      <c r="G5" s="61"/>
      <c r="H5" s="19">
        <f>INDEX(Data!$J$5:$GS$8,4,MATCH(H1,Data!$J$4:$GS$4))</f>
        <v>1</v>
      </c>
      <c r="I5" s="19">
        <f>INDEX(Data!$J$5:$GS$8,4,MATCH(H1,Data!$J$4:$GS$4)+1)</f>
        <v>1</v>
      </c>
      <c r="J5" s="19">
        <f>INDEX(Data!$J$5:$GS$8,4,MATCH(H1,Data!$J$4:$GS$4)+2)</f>
        <v>1</v>
      </c>
      <c r="L5" s="61"/>
      <c r="M5" s="19">
        <f>INDEX(Data!$J$5:$GS$8,4,MATCH(M1,Data!$J$4:$GS$4))</f>
        <v>1</v>
      </c>
      <c r="N5" s="19">
        <f>INDEX(Data!$J$5:$GS$8,4,MATCH(M1,Data!$J$4:$GS$4)+1)</f>
        <v>1</v>
      </c>
      <c r="O5" s="19">
        <f>INDEX(Data!$J$5:$GS$8,4,MATCH(M1,Data!$J$4:$GS$4)+2)</f>
        <v>1</v>
      </c>
      <c r="Q5" s="61"/>
      <c r="R5" s="19">
        <f>INDEX(Data!$J$5:$GS$8,4,MATCH(R1,Data!$J$4:$GS$4))</f>
        <v>1</v>
      </c>
      <c r="S5" s="19">
        <f>INDEX(Data!$J$5:$GS$8,4,MATCH(R1,Data!$J$4:$GS$4)+1)</f>
        <v>1</v>
      </c>
      <c r="T5" s="19">
        <f>INDEX(Data!$J$5:$GS$8,4,MATCH(R1,Data!$J$4:$GS$4)+2)</f>
        <v>1</v>
      </c>
      <c r="V5" s="61"/>
      <c r="W5" s="19">
        <f>INDEX(Data!$J$5:$GS$8,4,MATCH(W1,Data!$J$4:$GS$4))</f>
        <v>1</v>
      </c>
      <c r="X5" s="19">
        <f>INDEX(Data!$J$5:$GS$8,4,MATCH(W1,Data!$J$4:$GS$4)+1)</f>
        <v>1</v>
      </c>
      <c r="Y5" s="19">
        <f>INDEX(Data!$J$5:$GS$8,4,MATCH(W1,Data!$J$4:$GS$4)+2)</f>
        <v>0</v>
      </c>
      <c r="AA5" s="61"/>
      <c r="AB5" s="19">
        <f>INDEX(Data!$J$5:$GS$8,4,MATCH(AB1,Data!$J$4:$GS$4))</f>
        <v>0</v>
      </c>
      <c r="AC5" s="19">
        <f>INDEX(Data!$J$5:$GS$8,4,MATCH(AB1,Data!$J$4:$GS$4)+1)</f>
        <v>1</v>
      </c>
      <c r="AD5" s="19">
        <f>INDEX(Data!$J$5:$GS$8,4,MATCH(AB1,Data!$J$4:$GS$4)+2)</f>
        <v>1</v>
      </c>
      <c r="AF5" s="61"/>
      <c r="AG5" s="19">
        <f>INDEX(Data!$J$5:$GS$8,4,MATCH(AG1,Data!$J$4:$GS$4))</f>
        <v>1</v>
      </c>
      <c r="AH5" s="19">
        <f>INDEX(Data!$J$5:$GS$8,4,MATCH(AG1,Data!$J$4:$GS$4)+1)</f>
        <v>1</v>
      </c>
      <c r="AI5" s="19">
        <f>INDEX(Data!$J$5:$GS$8,4,MATCH(AG1,Data!$J$4:$GS$4)+2)</f>
        <v>1</v>
      </c>
      <c r="AK5" s="61"/>
      <c r="AL5" s="19">
        <f>INDEX(Data!$J$5:$GS$8,4,MATCH(AL1,Data!$J$4:$GS$4))</f>
        <v>1</v>
      </c>
      <c r="AM5" s="19">
        <f>INDEX(Data!$J$5:$GS$8,4,MATCH(AL1,Data!$J$4:$GS$4)+1)</f>
        <v>1</v>
      </c>
      <c r="AN5" s="19">
        <f>INDEX(Data!$J$5:$GS$8,4,MATCH(AL1,Data!$J$4:$GS$4)+2)</f>
        <v>1</v>
      </c>
      <c r="AP5" s="61"/>
      <c r="AQ5" s="19">
        <f>INDEX(Data!$J$5:$GS$8,4,MATCH(AQ1,Data!$J$4:$GS$4))</f>
        <v>1</v>
      </c>
      <c r="AR5" s="19">
        <f>INDEX(Data!$J$5:$GS$8,4,MATCH(AQ1,Data!$J$4:$GS$4)+1)</f>
        <v>1</v>
      </c>
      <c r="AS5" s="19">
        <f>INDEX(Data!$J$5:$GS$8,4,MATCH(AQ1,Data!$J$4:$GS$4)+2)</f>
        <v>1</v>
      </c>
      <c r="AU5" s="61"/>
      <c r="AV5" s="19">
        <f>INDEX(Data!$J$5:$GS$8,4,MATCH(AV1,Data!$J$4:$GS$4))</f>
        <v>1</v>
      </c>
      <c r="AW5" s="19">
        <f>INDEX(Data!$J$5:$GS$8,4,MATCH(AV1,Data!$J$4:$GS$4)+1)</f>
        <v>1</v>
      </c>
      <c r="AX5" s="19">
        <f>INDEX(Data!$J$5:$GS$8,4,MATCH(AV1,Data!$J$4:$GS$4)+2)</f>
        <v>0</v>
      </c>
      <c r="AZ5" s="61"/>
      <c r="BA5" s="19">
        <f>INDEX(Data!$J$5:$GS$8,4,MATCH(BA1,Data!$J$4:$GS$4))</f>
        <v>0</v>
      </c>
      <c r="BB5" s="19">
        <f>INDEX(Data!$J$5:$GS$8,4,MATCH(BA1,Data!$J$4:$GS$4)+1)</f>
        <v>1</v>
      </c>
      <c r="BC5" s="19">
        <f>INDEX(Data!$J$5:$GS$8,4,MATCH(BA1,Data!$J$4:$GS$4)+2)</f>
        <v>1</v>
      </c>
      <c r="BE5" s="61"/>
      <c r="BF5" s="19">
        <f>INDEX(Data!$J$5:$GS$8,4,MATCH(BF1,Data!$J$4:$GS$4))</f>
        <v>0</v>
      </c>
      <c r="BG5" s="19">
        <f>INDEX(Data!$J$5:$GS$8,4,MATCH(BF1,Data!$J$4:$GS$4)+1)</f>
        <v>0</v>
      </c>
      <c r="BH5" s="19">
        <f>INDEX(Data!$J$5:$GS$8,4,MATCH(BF1,Data!$J$4:$GS$4)+2)</f>
        <v>0</v>
      </c>
      <c r="BJ5" s="61"/>
      <c r="BK5" s="19">
        <f>INDEX(Data!$J$5:$GS$8,4,MATCH(BK1,Data!$J$4:$GS$4))</f>
        <v>0</v>
      </c>
      <c r="BL5" s="19">
        <f>INDEX(Data!$J$5:$GS$8,4,MATCH(BK1,Data!$J$4:$GS$4)+1)</f>
        <v>0</v>
      </c>
      <c r="BM5" s="19">
        <f>INDEX(Data!$J$5:$GS$8,4,MATCH(BK1,Data!$J$4:$GS$4)+2)</f>
        <v>0</v>
      </c>
      <c r="BO5" s="61"/>
      <c r="BP5" s="19">
        <f>INDEX(Data!$J$5:$GS$8,4,MATCH(BP1,Data!$J$4:$GS$4))</f>
        <v>0</v>
      </c>
      <c r="BQ5" s="19">
        <f>INDEX(Data!$J$5:$GS$8,4,MATCH(BP1,Data!$J$4:$GS$4)+1)</f>
        <v>0</v>
      </c>
      <c r="BR5" s="19">
        <f>INDEX(Data!$J$5:$GS$8,4,MATCH(BP1,Data!$J$4:$GS$4)+2)</f>
        <v>0</v>
      </c>
      <c r="BT5" s="61"/>
      <c r="BU5" s="19">
        <f>INDEX(Data!$J$5:$GS$8,4,MATCH(BU1,Data!$J$4:$GS$4))</f>
        <v>0</v>
      </c>
      <c r="BV5" s="19">
        <f>INDEX(Data!$J$5:$GS$8,4,MATCH(BU1,Data!$J$4:$GS$4)+1)</f>
        <v>0</v>
      </c>
      <c r="BW5" s="19">
        <f>INDEX(Data!$J$5:$GS$8,4,MATCH(BU1,Data!$J$4:$GS$4)+2)</f>
        <v>0</v>
      </c>
      <c r="BY5" s="61"/>
      <c r="BZ5" s="19">
        <f>INDEX(Data!$J$5:$GS$8,4,MATCH(BZ1,Data!$J$4:$GS$4))</f>
        <v>0</v>
      </c>
      <c r="CA5" s="19">
        <f>INDEX(Data!$J$5:$GS$8,4,MATCH(BZ1,Data!$J$4:$GS$4)+1)</f>
        <v>0</v>
      </c>
      <c r="CB5" s="19">
        <f>INDEX(Data!$J$5:$GS$8,4,MATCH(BZ1,Data!$J$4:$GS$4)+2)</f>
        <v>0</v>
      </c>
      <c r="CD5" s="61"/>
      <c r="CE5" s="19">
        <f>INDEX(Data!$J$5:$GS$8,4,MATCH(CE1,Data!$J$4:$GS$4))</f>
        <v>1</v>
      </c>
      <c r="CF5" s="19">
        <f>INDEX(Data!$J$5:$GS$8,4,MATCH(CE1,Data!$J$4:$GS$4)+1)</f>
        <v>1</v>
      </c>
      <c r="CG5" s="19">
        <f>INDEX(Data!$J$5:$GS$8,4,MATCH(CE1,Data!$J$4:$GS$4)+2)</f>
        <v>1</v>
      </c>
      <c r="CI5" s="61"/>
      <c r="CJ5" s="19">
        <f>INDEX(Data!$J$5:$GS$8,4,MATCH(CJ1,Data!$J$4:$GS$4))</f>
        <v>1</v>
      </c>
      <c r="CK5" s="19">
        <f>INDEX(Data!$J$5:$GS$8,4,MATCH(CJ1,Data!$J$4:$GS$4)+1)</f>
        <v>1</v>
      </c>
      <c r="CL5" s="19">
        <f>INDEX(Data!$J$5:$GS$8,4,MATCH(CJ1,Data!$J$4:$GS$4)+2)</f>
        <v>1</v>
      </c>
      <c r="CN5" s="61"/>
      <c r="CO5" s="19">
        <f>INDEX(Data!$J$5:$GS$8,4,MATCH(CO1,Data!$J$4:$GS$4))</f>
        <v>1</v>
      </c>
      <c r="CP5" s="19">
        <f>INDEX(Data!$J$5:$GS$8,4,MATCH(CO1,Data!$J$4:$GS$4)+1)</f>
        <v>1</v>
      </c>
      <c r="CQ5" s="19">
        <f>INDEX(Data!$J$5:$GS$8,4,MATCH(CO1,Data!$J$4:$GS$4)+2)</f>
        <v>1</v>
      </c>
      <c r="CS5" s="61"/>
      <c r="CT5" s="19">
        <f>INDEX(Data!$J$5:$GS$8,4,MATCH(CT1,Data!$J$4:$GS$4))</f>
        <v>1</v>
      </c>
      <c r="CU5" s="19">
        <f>INDEX(Data!$J$5:$GS$8,4,MATCH(CT1,Data!$J$4:$GS$4)+1)</f>
        <v>0</v>
      </c>
      <c r="CV5" s="19">
        <f>INDEX(Data!$J$5:$GS$8,4,MATCH(CT1,Data!$J$4:$GS$4)+2)</f>
        <v>1</v>
      </c>
      <c r="CX5" s="61"/>
      <c r="CY5" s="19">
        <f>INDEX(Data!$J$5:$GS$8,4,MATCH(CY1,Data!$J$4:$GS$4))</f>
        <v>1</v>
      </c>
      <c r="CZ5" s="19">
        <f>INDEX(Data!$J$5:$GS$8,4,MATCH(CY1,Data!$J$4:$GS$4)+1)</f>
        <v>1</v>
      </c>
      <c r="DA5" s="19">
        <f>INDEX(Data!$J$5:$GS$8,4,MATCH(CY1,Data!$J$4:$GS$4)+2)</f>
        <v>1</v>
      </c>
      <c r="DC5" s="61"/>
      <c r="DD5" s="19">
        <f>INDEX(Data!$J$5:$GS$8,4,MATCH(DD1,Data!$J$4:$GS$4))</f>
        <v>1</v>
      </c>
      <c r="DE5" s="19">
        <f>INDEX(Data!$J$5:$GS$8,4,MATCH(DD1,Data!$J$4:$GS$4)+1)</f>
        <v>1</v>
      </c>
      <c r="DF5" s="19">
        <f>INDEX(Data!$J$5:$GS$8,4,MATCH(DD1,Data!$J$4:$GS$4)+2)</f>
        <v>1</v>
      </c>
      <c r="DH5" s="61"/>
      <c r="DI5" s="19">
        <f>INDEX(Data!$J$5:$GS$8,4,MATCH(DI1,Data!$J$4:$GS$4))</f>
        <v>1</v>
      </c>
      <c r="DJ5" s="19">
        <f>INDEX(Data!$J$5:$GS$8,4,MATCH(DI1,Data!$J$4:$GS$4)+1)</f>
        <v>1</v>
      </c>
      <c r="DK5" s="19">
        <f>INDEX(Data!$J$5:$GS$8,4,MATCH(DI1,Data!$J$4:$GS$4)+2)</f>
        <v>1</v>
      </c>
      <c r="DM5" s="61"/>
      <c r="DN5" s="19">
        <f>INDEX(Data!$J$5:$GS$8,4,MATCH(DN1,Data!$J$4:$GS$4))</f>
        <v>1</v>
      </c>
      <c r="DO5" s="19">
        <f>INDEX(Data!$J$5:$GS$8,4,MATCH(DN1,Data!$J$4:$GS$4)+1)</f>
        <v>1</v>
      </c>
      <c r="DP5" s="19">
        <f>INDEX(Data!$J$5:$GS$8,4,MATCH(DN1,Data!$J$4:$GS$4)+2)</f>
        <v>1</v>
      </c>
      <c r="DR5" s="61"/>
      <c r="DS5" s="19">
        <f>INDEX(Data!$J$5:$GS$8,4,MATCH(DS1,Data!$J$4:$GS$4))</f>
        <v>1</v>
      </c>
      <c r="DT5" s="19">
        <f>INDEX(Data!$J$5:$GS$8,4,MATCH(DS1,Data!$J$4:$GS$4)+1)</f>
        <v>1</v>
      </c>
      <c r="DU5" s="19">
        <f>INDEX(Data!$J$5:$GS$8,4,MATCH(DS1,Data!$J$4:$GS$4)+2)</f>
        <v>1</v>
      </c>
      <c r="DW5" s="61"/>
      <c r="DX5" s="19">
        <f>INDEX(Data!$J$5:$GS$8,4,MATCH(DX1,Data!$J$4:$GS$4))</f>
        <v>1</v>
      </c>
      <c r="DY5" s="19">
        <f>INDEX(Data!$J$5:$GS$8,4,MATCH(DX1,Data!$J$4:$GS$4)+1)</f>
        <v>0</v>
      </c>
      <c r="DZ5" s="19">
        <f>INDEX(Data!$J$5:$GS$8,4,MATCH(DX1,Data!$J$4:$GS$4)+2)</f>
        <v>1</v>
      </c>
      <c r="EB5" s="61"/>
      <c r="EC5" s="19">
        <f>INDEX(Data!$J$5:$GS$8,4,MATCH(EC1,Data!$J$4:$GS$4))</f>
        <v>1</v>
      </c>
      <c r="ED5" s="19">
        <f>INDEX(Data!$J$5:$GS$8,4,MATCH(EC1,Data!$J$4:$GS$4)+1)</f>
        <v>1</v>
      </c>
      <c r="EE5" s="19">
        <f>INDEX(Data!$J$5:$GS$8,4,MATCH(EC1,Data!$J$4:$GS$4)+2)</f>
        <v>1</v>
      </c>
      <c r="EG5" s="61"/>
      <c r="EH5" s="19">
        <f>INDEX(Data!$J$5:$GS$8,4,MATCH(EH1,Data!$J$4:$GS$4))</f>
        <v>1</v>
      </c>
      <c r="EI5" s="19">
        <f>INDEX(Data!$J$5:$GS$8,4,MATCH(EH1,Data!$J$4:$GS$4)+1)</f>
        <v>1</v>
      </c>
      <c r="EJ5" s="19">
        <f>INDEX(Data!$J$5:$GS$8,4,MATCH(EH1,Data!$J$4:$GS$4)+2)</f>
        <v>1</v>
      </c>
      <c r="EL5" s="61"/>
      <c r="EM5" s="19">
        <f>INDEX(Data!$J$5:$GS$8,4,MATCH(EM1,Data!$J$4:$GS$4))</f>
        <v>1</v>
      </c>
      <c r="EN5" s="19">
        <f>INDEX(Data!$J$5:$GS$8,4,MATCH(EM1,Data!$J$4:$GS$4)+1)</f>
        <v>1</v>
      </c>
      <c r="EO5" s="19">
        <f>INDEX(Data!$J$5:$GS$8,4,MATCH(EM1,Data!$J$4:$GS$4)+2)</f>
        <v>1</v>
      </c>
      <c r="EQ5" s="61"/>
      <c r="ER5" s="19">
        <f>INDEX(Data!$J$5:$GS$8,4,MATCH(ER1,Data!$J$4:$GS$4))</f>
        <v>1</v>
      </c>
      <c r="ES5" s="19">
        <f>INDEX(Data!$J$5:$GS$8,4,MATCH(ER1,Data!$J$4:$GS$4)+1)</f>
        <v>1</v>
      </c>
      <c r="ET5" s="19">
        <f>INDEX(Data!$J$5:$GS$8,4,MATCH(ER1,Data!$J$4:$GS$4)+2)</f>
        <v>1</v>
      </c>
      <c r="EV5" s="61"/>
      <c r="EW5" s="19">
        <f>INDEX(Data!$J$5:$GS$8,4,MATCH(EW1,Data!$J$4:$GS$4))</f>
        <v>1</v>
      </c>
      <c r="EX5" s="19">
        <f>INDEX(Data!$J$5:$GS$8,4,MATCH(EW1,Data!$J$4:$GS$4)+1)</f>
        <v>0</v>
      </c>
      <c r="EY5" s="19">
        <f>INDEX(Data!$J$5:$GS$8,4,MATCH(EW1,Data!$J$4:$GS$4)+2)</f>
        <v>1</v>
      </c>
      <c r="FA5" s="61"/>
      <c r="FB5" s="19">
        <f>INDEX(Data!$J$5:$GS$8,4,MATCH(FB1,Data!$J$4:$GS$4))</f>
        <v>1</v>
      </c>
      <c r="FC5" s="19">
        <f>INDEX(Data!$J$5:$GS$8,4,MATCH(FB1,Data!$J$4:$GS$4)+1)</f>
        <v>1</v>
      </c>
      <c r="FD5" s="19">
        <f>INDEX(Data!$J$5:$GS$8,4,MATCH(FB1,Data!$J$4:$GS$4)+2)</f>
        <v>1</v>
      </c>
      <c r="FF5" s="61"/>
      <c r="FG5" s="19">
        <f>INDEX(Data!$J$5:$GS$8,4,MATCH(FG1,Data!$J$4:$GS$4))</f>
        <v>1</v>
      </c>
      <c r="FH5" s="19">
        <f>INDEX(Data!$J$5:$GS$8,4,MATCH(FG1,Data!$J$4:$GS$4)+1)</f>
        <v>1</v>
      </c>
      <c r="FI5" s="19">
        <f>INDEX(Data!$J$5:$GS$8,4,MATCH(FG1,Data!$J$4:$GS$4)+2)</f>
        <v>1</v>
      </c>
      <c r="FK5" s="61"/>
      <c r="FL5" s="19">
        <f>INDEX(Data!$J$5:$GS$8,4,MATCH(FL1,Data!$J$4:$GS$4))</f>
        <v>0</v>
      </c>
      <c r="FM5" s="19">
        <f>INDEX(Data!$J$5:$GS$8,4,MATCH(FL1,Data!$J$4:$GS$4)+1)</f>
        <v>0</v>
      </c>
      <c r="FN5" s="19">
        <f>INDEX(Data!$J$5:$GS$8,4,MATCH(FL1,Data!$J$4:$GS$4)+2)</f>
        <v>0</v>
      </c>
      <c r="FP5" s="61"/>
      <c r="FQ5" s="19">
        <f>INDEX(Data!$J$5:$GS$8,4,MATCH(FQ1,Data!$J$4:$GS$4))</f>
        <v>1</v>
      </c>
      <c r="FR5" s="19">
        <f>INDEX(Data!$J$5:$GS$8,4,MATCH(FQ1,Data!$J$4:$GS$4)+1)</f>
        <v>0</v>
      </c>
      <c r="FS5" s="19">
        <f>INDEX(Data!$J$5:$GS$8,4,MATCH(FQ1,Data!$J$4:$GS$4)+2)</f>
        <v>0</v>
      </c>
      <c r="FU5" s="61"/>
      <c r="FV5" s="19">
        <f>INDEX(Data!$J$5:$GS$8,4,MATCH(FV1,Data!$J$4:$GS$4))</f>
        <v>0</v>
      </c>
      <c r="FW5" s="19">
        <f>INDEX(Data!$J$5:$GS$8,4,MATCH(FV1,Data!$J$4:$GS$4)+1)</f>
        <v>0</v>
      </c>
      <c r="FX5" s="19">
        <f>INDEX(Data!$J$5:$GS$8,4,MATCH(FV1,Data!$J$4:$GS$4)+2)</f>
        <v>1</v>
      </c>
      <c r="FZ5" s="61"/>
      <c r="GA5" s="19">
        <f>INDEX(Data!$J$5:$GS$8,4,MATCH(GA1,Data!$J$4:$GS$4))</f>
        <v>1</v>
      </c>
      <c r="GB5" s="19">
        <f>INDEX(Data!$J$5:$GS$8,4,MATCH(GA1,Data!$J$4:$GS$4)+1)</f>
        <v>0</v>
      </c>
      <c r="GC5" s="19">
        <f>INDEX(Data!$J$5:$GS$8,4,MATCH(GA1,Data!$J$4:$GS$4)+2)</f>
        <v>1</v>
      </c>
      <c r="GE5" s="61"/>
      <c r="GF5" s="19">
        <f>INDEX(Data!$J$5:$GS$8,4,MATCH(GF1,Data!$J$4:$GS$4))</f>
        <v>1</v>
      </c>
      <c r="GG5" s="19">
        <f>INDEX(Data!$J$5:$GS$8,4,MATCH(GF1,Data!$J$4:$GS$4)+1)</f>
        <v>0</v>
      </c>
      <c r="GH5" s="19">
        <f>INDEX(Data!$J$5:$GS$8,4,MATCH(GF1,Data!$J$4:$GS$4)+2)</f>
        <v>1</v>
      </c>
      <c r="GJ5" s="61"/>
      <c r="GK5" s="19">
        <f>INDEX(Data!$J$5:$GS$8,4,MATCH(GK1,Data!$J$4:$GS$4))</f>
        <v>1</v>
      </c>
      <c r="GL5" s="19">
        <f>INDEX(Data!$J$5:$GS$8,4,MATCH(GK1,Data!$J$4:$GS$4)+1)</f>
        <v>0</v>
      </c>
      <c r="GM5" s="19">
        <f>INDEX(Data!$J$5:$GS$8,4,MATCH(GK1,Data!$J$4:$GS$4)+2)</f>
        <v>1</v>
      </c>
      <c r="GO5" s="61"/>
      <c r="GP5" s="19">
        <f>INDEX(Data!$J$5:$GS$8,4,MATCH(GP1,Data!$J$4:$GS$4))</f>
        <v>1</v>
      </c>
      <c r="GQ5" s="19">
        <f>INDEX(Data!$J$5:$GS$8,4,MATCH(GP1,Data!$J$4:$GS$4)+1)</f>
        <v>0</v>
      </c>
      <c r="GR5" s="19">
        <f>INDEX(Data!$J$5:$GS$8,4,MATCH(GP1,Data!$J$4:$GS$4)+2)</f>
        <v>1</v>
      </c>
      <c r="GT5" s="61"/>
      <c r="GU5" s="19">
        <f>INDEX(Data!$J$5:$GS$8,4,MATCH(GU1,Data!$J$4:$GS$4))</f>
        <v>1</v>
      </c>
      <c r="GV5" s="19">
        <f>INDEX(Data!$J$5:$GS$8,4,MATCH(GU1,Data!$J$4:$GS$4)+1)</f>
        <v>0</v>
      </c>
      <c r="GW5" s="19">
        <f>INDEX(Data!$J$5:$GS$8,4,MATCH(GU1,Data!$J$4:$GS$4)+2)</f>
        <v>1</v>
      </c>
      <c r="GY5" s="61"/>
      <c r="GZ5" s="19">
        <f>INDEX(Data!$J$5:$GS$8,4,MATCH(GZ1,Data!$J$4:$GS$4))</f>
        <v>1</v>
      </c>
      <c r="HA5" s="19">
        <f>INDEX(Data!$J$5:$GS$8,4,MATCH(GZ1,Data!$J$4:$GS$4)+1)</f>
        <v>0</v>
      </c>
      <c r="HB5" s="19">
        <f>INDEX(Data!$J$5:$GS$8,4,MATCH(GZ1,Data!$J$4:$GS$4)+2)</f>
        <v>1</v>
      </c>
      <c r="HD5" s="61"/>
      <c r="HE5" s="19">
        <f>INDEX(Data!$J$5:$GS$8,4,MATCH(HE1,Data!$J$4:$GS$4))</f>
        <v>1</v>
      </c>
      <c r="HF5" s="19">
        <f>INDEX(Data!$J$5:$GS$8,4,MATCH(HE1,Data!$J$4:$GS$4)+1)</f>
        <v>0</v>
      </c>
      <c r="HG5" s="19">
        <f>INDEX(Data!$J$5:$GS$8,4,MATCH(HE1,Data!$J$4:$GS$4)+2)</f>
        <v>1</v>
      </c>
      <c r="HI5" s="61"/>
      <c r="HJ5" s="19">
        <f>INDEX(Data!$J$5:$GS$8,4,MATCH(HJ1,Data!$J$4:$GS$4))</f>
        <v>1</v>
      </c>
      <c r="HK5" s="19">
        <f>INDEX(Data!$J$5:$GS$8,4,MATCH(HJ1,Data!$J$4:$GS$4)+1)</f>
        <v>0</v>
      </c>
      <c r="HL5" s="19">
        <f>INDEX(Data!$J$5:$GS$8,4,MATCH(HJ1,Data!$J$4:$GS$4)+2)</f>
        <v>1</v>
      </c>
      <c r="HN5" s="61"/>
      <c r="HO5" s="19">
        <f>INDEX(Data!$J$5:$GS$8,4,MATCH(HO1,Data!$J$4:$GS$4))</f>
        <v>1</v>
      </c>
      <c r="HP5" s="19">
        <f>INDEX(Data!$J$5:$GS$8,4,MATCH(HO1,Data!$J$4:$GS$4)+1)</f>
        <v>0</v>
      </c>
      <c r="HQ5" s="19">
        <f>INDEX(Data!$J$5:$GS$8,4,MATCH(HO1,Data!$J$4:$GS$4)+2)</f>
        <v>1</v>
      </c>
      <c r="HS5" s="61"/>
      <c r="HT5" s="19">
        <f>INDEX(Data!$J$5:$GS$8,4,MATCH(HT1,Data!$J$4:$GS$4))</f>
        <v>1</v>
      </c>
      <c r="HU5" s="19">
        <f>INDEX(Data!$J$5:$GS$8,4,MATCH(HT1,Data!$J$4:$GS$4)+1)</f>
        <v>0</v>
      </c>
      <c r="HV5" s="19">
        <f>INDEX(Data!$J$5:$GS$8,4,MATCH(HT1,Data!$J$4:$GS$4)+2)</f>
        <v>1</v>
      </c>
      <c r="HX5" s="61"/>
      <c r="HY5" s="19">
        <f>INDEX(Data!$J$5:$GS$8,4,MATCH(HY1,Data!$J$4:$GS$4))</f>
        <v>1</v>
      </c>
      <c r="HZ5" s="19">
        <f>INDEX(Data!$J$5:$GS$8,4,MATCH(HY1,Data!$J$4:$GS$4)+1)</f>
        <v>0</v>
      </c>
      <c r="IA5" s="19">
        <f>INDEX(Data!$J$5:$GS$8,4,MATCH(HY1,Data!$J$4:$GS$4)+2)</f>
        <v>1</v>
      </c>
      <c r="IC5" s="61"/>
      <c r="ID5" s="19">
        <f>INDEX(Data!$J$5:$GS$8,4,MATCH(ID1,Data!$J$4:$GS$4))</f>
        <v>1</v>
      </c>
      <c r="IE5" s="19">
        <f>INDEX(Data!$J$5:$GS$8,4,MATCH(ID1,Data!$J$4:$GS$4)+1)</f>
        <v>0</v>
      </c>
      <c r="IF5" s="19">
        <f>INDEX(Data!$J$5:$GS$8,4,MATCH(ID1,Data!$J$4:$GS$4)+2)</f>
        <v>1</v>
      </c>
      <c r="IH5" s="61"/>
      <c r="II5" s="19">
        <f>INDEX(Data!$J$5:$GS$8,4,MATCH(II1,Data!$J$4:$GS$4))</f>
        <v>1</v>
      </c>
      <c r="IJ5" s="19">
        <f>INDEX(Data!$J$5:$GS$8,4,MATCH(II1,Data!$J$4:$GS$4)+1)</f>
        <v>0</v>
      </c>
      <c r="IK5" s="19">
        <f>INDEX(Data!$J$5:$GS$8,4,MATCH(II1,Data!$J$4:$GS$4)+2)</f>
        <v>1</v>
      </c>
      <c r="IM5" s="61"/>
      <c r="IN5" s="19">
        <f>INDEX(Data!$J$5:$GS$8,4,MATCH(IN1,Data!$J$4:$GS$4))</f>
        <v>1</v>
      </c>
      <c r="IO5" s="19">
        <f>INDEX(Data!$J$5:$GS$8,4,MATCH(IN1,Data!$J$4:$GS$4)+1)</f>
        <v>0</v>
      </c>
      <c r="IP5" s="19">
        <f>INDEX(Data!$J$5:$GS$8,4,MATCH(IN1,Data!$J$4:$GS$4)+2)</f>
        <v>1</v>
      </c>
      <c r="IR5" s="61"/>
      <c r="IS5" s="19">
        <f>INDEX(Data!$J$5:$GS$8,4,MATCH(IS1,Data!$J$4:$GS$4))</f>
        <v>1</v>
      </c>
      <c r="IT5" s="19">
        <f>INDEX(Data!$J$5:$GS$8,4,MATCH(IS1,Data!$J$4:$GS$4)+1)</f>
        <v>0</v>
      </c>
      <c r="IU5" s="19">
        <f>INDEX(Data!$J$5:$GS$8,4,MATCH(IS1,Data!$J$4:$GS$4)+2)</f>
        <v>1</v>
      </c>
      <c r="IW5" s="61"/>
      <c r="IX5" s="19">
        <f>INDEX(Data!$J$5:$GS$8,4,MATCH(IX1,Data!$J$4:$GS$4))</f>
        <v>1</v>
      </c>
      <c r="IY5" s="19">
        <f>INDEX(Data!$J$5:$GS$8,4,MATCH(IX1,Data!$J$4:$GS$4)+1)</f>
        <v>0</v>
      </c>
      <c r="IZ5" s="19">
        <f>INDEX(Data!$J$5:$GS$8,4,MATCH(IX1,Data!$J$4:$GS$4)+2)</f>
        <v>1</v>
      </c>
      <c r="JB5" s="61"/>
      <c r="JC5" s="19">
        <f>INDEX(Data!$J$5:$GS$8,4,MATCH(JC1,Data!$J$4:$GS$4))</f>
        <v>1</v>
      </c>
      <c r="JD5" s="19">
        <f>INDEX(Data!$J$5:$GS$8,4,MATCH(JC1,Data!$J$4:$GS$4)+1)</f>
        <v>0</v>
      </c>
      <c r="JE5" s="19">
        <f>INDEX(Data!$J$5:$GS$8,4,MATCH(JC1,Data!$J$4:$GS$4)+2)</f>
        <v>1</v>
      </c>
      <c r="JG5" s="61"/>
      <c r="JH5" s="19">
        <f>INDEX(Data!$J$5:$GS$8,4,MATCH(JH1,Data!$J$4:$GS$4))</f>
        <v>1</v>
      </c>
      <c r="JI5" s="19">
        <f>INDEX(Data!$J$5:$GS$8,4,MATCH(JH1,Data!$J$4:$GS$4)+1)</f>
        <v>0</v>
      </c>
      <c r="JJ5" s="19">
        <f>INDEX(Data!$J$5:$GS$8,4,MATCH(JH1,Data!$J$4:$GS$4)+2)</f>
        <v>1</v>
      </c>
      <c r="JL5" s="61"/>
      <c r="JM5" s="19">
        <f>INDEX(Data!$J$5:$GS$8,4,MATCH(JM1,Data!$J$4:$GS$4))</f>
        <v>1</v>
      </c>
      <c r="JN5" s="19">
        <f>INDEX(Data!$J$5:$GS$8,4,MATCH(JM1,Data!$J$4:$GS$4)+1)</f>
        <v>0</v>
      </c>
      <c r="JO5" s="19">
        <f>INDEX(Data!$J$5:$GS$8,4,MATCH(JM1,Data!$J$4:$GS$4)+2)</f>
        <v>1</v>
      </c>
      <c r="JQ5" s="61"/>
      <c r="JR5" s="19">
        <f>INDEX(Data!$J$5:$GS$8,4,MATCH(JR1,Data!$J$4:$GS$4))</f>
        <v>1</v>
      </c>
      <c r="JS5" s="19">
        <f>INDEX(Data!$J$5:$GS$8,4,MATCH(JR1,Data!$J$4:$GS$4)+1)</f>
        <v>0</v>
      </c>
      <c r="JT5" s="19">
        <f>INDEX(Data!$J$5:$GS$8,4,MATCH(JR1,Data!$J$4:$GS$4)+2)</f>
        <v>0</v>
      </c>
      <c r="JV5" s="61"/>
      <c r="JW5" s="19">
        <f>INDEX(Data!$J$5:$GS$8,4,MATCH(JW1,Data!$J$4:$GS$4))</f>
        <v>0</v>
      </c>
      <c r="JX5" s="19">
        <f>INDEX(Data!$J$5:$GS$8,4,MATCH(JW1,Data!$J$4:$GS$4)+1)</f>
        <v>0</v>
      </c>
      <c r="JY5" s="19">
        <f>INDEX(Data!$J$5:$GS$8,4,MATCH(JW1,Data!$J$4:$GS$4)+2)</f>
        <v>1</v>
      </c>
      <c r="KA5" s="61"/>
      <c r="KB5" s="19">
        <f>INDEX(Data!$J$5:$GS$8,4,MATCH(KB1,Data!$J$4:$GS$4))</f>
        <v>1</v>
      </c>
      <c r="KC5" s="19">
        <f>INDEX(Data!$J$5:$GS$8,4,MATCH(KB1,Data!$J$4:$GS$4)+1)</f>
        <v>0</v>
      </c>
      <c r="KD5" s="19">
        <f>INDEX(Data!$J$5:$GS$8,4,MATCH(KB1,Data!$J$4:$GS$4)+2)</f>
        <v>1</v>
      </c>
      <c r="KF5" s="61"/>
      <c r="KG5" s="19">
        <f>INDEX(Data!$J$5:$GS$8,4,MATCH(KG1,Data!$J$4:$GS$4))</f>
        <v>1</v>
      </c>
      <c r="KH5" s="19">
        <f>INDEX(Data!$J$5:$GS$8,4,MATCH(KG1,Data!$J$4:$GS$4)+1)</f>
        <v>0</v>
      </c>
      <c r="KI5" s="19">
        <f>INDEX(Data!$J$5:$GS$8,4,MATCH(KG1,Data!$J$4:$GS$4)+2)</f>
        <v>1</v>
      </c>
      <c r="KK5" s="61"/>
      <c r="KL5" s="19">
        <f>INDEX(Data!$J$5:$GS$8,4,MATCH(KL1,Data!$J$4:$GS$4))</f>
        <v>1</v>
      </c>
      <c r="KM5" s="19">
        <f>INDEX(Data!$J$5:$GS$8,4,MATCH(KL1,Data!$J$4:$GS$4)+1)</f>
        <v>0</v>
      </c>
      <c r="KN5" s="19">
        <f>INDEX(Data!$J$5:$GS$8,4,MATCH(KL1,Data!$J$4:$GS$4)+2)</f>
        <v>0</v>
      </c>
      <c r="KP5" s="61"/>
      <c r="KQ5" s="19">
        <f>INDEX(Data!$J$5:$GS$8,4,MATCH(KQ1,Data!$J$4:$GS$4))</f>
        <v>0</v>
      </c>
      <c r="KR5" s="19">
        <f>INDEX(Data!$J$5:$GS$8,4,MATCH(KQ1,Data!$J$4:$GS$4)+1)</f>
        <v>0</v>
      </c>
      <c r="KS5" s="19">
        <f>INDEX(Data!$J$5:$GS$8,4,MATCH(KQ1,Data!$J$4:$GS$4)+2)</f>
        <v>1</v>
      </c>
      <c r="KU5" s="61"/>
      <c r="KV5" s="19">
        <f>INDEX(Data!$J$5:$GS$8,4,MATCH(KV1,Data!$J$4:$GS$4))</f>
        <v>1</v>
      </c>
      <c r="KW5" s="19">
        <f>INDEX(Data!$J$5:$GS$8,4,MATCH(KV1,Data!$J$4:$GS$4)+1)</f>
        <v>0</v>
      </c>
      <c r="KX5" s="19">
        <f>INDEX(Data!$J$5:$GS$8,4,MATCH(KV1,Data!$J$4:$GS$4)+2)</f>
        <v>1</v>
      </c>
      <c r="KZ5" s="61"/>
      <c r="LA5" s="19">
        <f>INDEX(Data!$J$5:$GS$8,4,MATCH(LA1,Data!$J$4:$GS$4))</f>
        <v>1</v>
      </c>
      <c r="LB5" s="19">
        <f>INDEX(Data!$J$5:$GS$8,4,MATCH(LA1,Data!$J$4:$GS$4)+1)</f>
        <v>0</v>
      </c>
      <c r="LC5" s="19">
        <f>INDEX(Data!$J$5:$GS$8,4,MATCH(LA1,Data!$J$4:$GS$4)+2)</f>
        <v>1</v>
      </c>
      <c r="LE5" s="61"/>
      <c r="LF5" s="19">
        <f>INDEX(Data!$J$5:$GS$8,4,MATCH(LF1,Data!$J$4:$GS$4))</f>
        <v>1</v>
      </c>
      <c r="LG5" s="19">
        <f>INDEX(Data!$J$5:$GS$8,4,MATCH(LF1,Data!$J$4:$GS$4)+1)</f>
        <v>0</v>
      </c>
      <c r="LH5" s="19">
        <f>INDEX(Data!$J$5:$GS$8,4,MATCH(LF1,Data!$J$4:$GS$4)+2)</f>
        <v>1</v>
      </c>
      <c r="LJ5" s="61"/>
      <c r="LK5" s="19">
        <f>INDEX(Data!$J$5:$GS$8,4,MATCH(LK1,Data!$J$4:$GS$4))</f>
        <v>1</v>
      </c>
      <c r="LL5" s="19">
        <f>INDEX(Data!$J$5:$GS$8,4,MATCH(LK1,Data!$J$4:$GS$4)+1)</f>
        <v>0</v>
      </c>
      <c r="LM5" s="19">
        <f>INDEX(Data!$J$5:$GS$8,4,MATCH(LK1,Data!$J$4:$GS$4)+2)</f>
        <v>0</v>
      </c>
    </row>
    <row r="6" spans="1:325" ht="16.5" customHeight="1" x14ac:dyDescent="0.15">
      <c r="A6" s="61"/>
      <c r="B6" s="61">
        <v>2</v>
      </c>
      <c r="C6" s="52">
        <v>1.7722320361735499E-2</v>
      </c>
      <c r="D6" s="52">
        <v>6.198142236750571</v>
      </c>
      <c r="E6" s="53">
        <v>0</v>
      </c>
      <c r="F6" s="94"/>
      <c r="G6" s="19" t="s">
        <v>93</v>
      </c>
      <c r="H6" s="19">
        <f>IF(INDEX(Data!$J$9:$GS$9,1,MATCH(H1,Data!$J$4:$GS$4))="○",1,0)</f>
        <v>1</v>
      </c>
      <c r="I6" s="19">
        <f>IF(INDEX(Data!$J$9:$GS$9,1,MATCH(H1,Data!$J$4:$GS$4))="×",1,0)</f>
        <v>0</v>
      </c>
      <c r="J6" s="20"/>
      <c r="L6" s="19" t="s">
        <v>117</v>
      </c>
      <c r="M6" s="19">
        <f>IF(INDEX(Data!$J$9:$GS$9,1,MATCH(M1,Data!$J$4:$GS$4))="○",1,0)</f>
        <v>1</v>
      </c>
      <c r="N6" s="19">
        <f>IF(INDEX(Data!$J$9:$GS$9,1,MATCH(M1,Data!$J$4:$GS$4))="×",1,0)</f>
        <v>0</v>
      </c>
      <c r="O6" s="20"/>
      <c r="Q6" s="19" t="s">
        <v>117</v>
      </c>
      <c r="R6" s="19">
        <f>IF(INDEX(Data!$J$9:$GS$9,1,MATCH(R1,Data!$J$4:$GS$4))="○",1,0)</f>
        <v>1</v>
      </c>
      <c r="S6" s="19">
        <f>IF(INDEX(Data!$J$9:$GS$9,1,MATCH(R1,Data!$J$4:$GS$4))="×",1,0)</f>
        <v>0</v>
      </c>
      <c r="T6" s="20"/>
      <c r="V6" s="19" t="s">
        <v>118</v>
      </c>
      <c r="W6" s="19">
        <f>IF(INDEX(Data!$J$9:$GS$9,1,MATCH(W1,Data!$J$4:$GS$4))="○",1,0)</f>
        <v>1</v>
      </c>
      <c r="X6" s="19">
        <f>IF(INDEX(Data!$J$9:$GS$9,1,MATCH(W1,Data!$J$4:$GS$4))="×",1,0)</f>
        <v>0</v>
      </c>
      <c r="Y6" s="20"/>
      <c r="AA6" s="19" t="s">
        <v>117</v>
      </c>
      <c r="AB6" s="19">
        <f>IF(INDEX(Data!$J$9:$GS$9,1,MATCH(AB1,Data!$J$4:$GS$4))="○",1,0)</f>
        <v>1</v>
      </c>
      <c r="AC6" s="19">
        <f>IF(INDEX(Data!$J$9:$GS$9,1,MATCH(AB1,Data!$J$4:$GS$4))="×",1,0)</f>
        <v>0</v>
      </c>
      <c r="AD6" s="20"/>
      <c r="AF6" s="19" t="s">
        <v>118</v>
      </c>
      <c r="AG6" s="19">
        <f>IF(INDEX(Data!$J$9:$GS$9,1,MATCH(AG1,Data!$J$4:$GS$4))="○",1,0)</f>
        <v>1</v>
      </c>
      <c r="AH6" s="19">
        <f>IF(INDEX(Data!$J$9:$GS$9,1,MATCH(AG1,Data!$J$4:$GS$4))="×",1,0)</f>
        <v>0</v>
      </c>
      <c r="AI6" s="20"/>
      <c r="AK6" s="19" t="s">
        <v>118</v>
      </c>
      <c r="AL6" s="19">
        <f>IF(INDEX(Data!$J$9:$GS$9,1,MATCH(AL1,Data!$J$4:$GS$4))="○",1,0)</f>
        <v>1</v>
      </c>
      <c r="AM6" s="19">
        <f>IF(INDEX(Data!$J$9:$GS$9,1,MATCH(AL1,Data!$J$4:$GS$4))="×",1,0)</f>
        <v>0</v>
      </c>
      <c r="AN6" s="20"/>
      <c r="AP6" s="19" t="s">
        <v>119</v>
      </c>
      <c r="AQ6" s="19">
        <f>IF(INDEX(Data!$J$9:$GS$9,1,MATCH(AQ1,Data!$J$4:$GS$4))="○",1,0)</f>
        <v>1</v>
      </c>
      <c r="AR6" s="19">
        <f>IF(INDEX(Data!$J$9:$GS$9,1,MATCH(AQ1,Data!$J$4:$GS$4))="×",1,0)</f>
        <v>0</v>
      </c>
      <c r="AS6" s="20"/>
      <c r="AU6" s="19" t="s">
        <v>120</v>
      </c>
      <c r="AV6" s="19">
        <f>IF(INDEX(Data!$J$9:$GS$9,1,MATCH(AV1,Data!$J$4:$GS$4))="○",1,0)</f>
        <v>1</v>
      </c>
      <c r="AW6" s="19">
        <f>IF(INDEX(Data!$J$9:$GS$9,1,MATCH(AV1,Data!$J$4:$GS$4))="×",1,0)</f>
        <v>0</v>
      </c>
      <c r="AX6" s="20"/>
      <c r="AZ6" s="19" t="s">
        <v>121</v>
      </c>
      <c r="BA6" s="19">
        <f>IF(INDEX(Data!$J$9:$GS$9,1,MATCH(BA1,Data!$J$4:$GS$4))="○",1,0)</f>
        <v>1</v>
      </c>
      <c r="BB6" s="19">
        <f>IF(INDEX(Data!$J$9:$GS$9,1,MATCH(BA1,Data!$J$4:$GS$4))="×",1,0)</f>
        <v>0</v>
      </c>
      <c r="BC6" s="20"/>
      <c r="BE6" s="19" t="s">
        <v>122</v>
      </c>
      <c r="BF6" s="19">
        <f>IF(INDEX(Data!$J$9:$GS$9,1,MATCH(BF1,Data!$J$4:$GS$4))="○",1,0)</f>
        <v>1</v>
      </c>
      <c r="BG6" s="19">
        <f>IF(INDEX(Data!$J$9:$GS$9,1,MATCH(BF1,Data!$J$4:$GS$4))="×",1,0)</f>
        <v>0</v>
      </c>
      <c r="BH6" s="20"/>
      <c r="BJ6" s="19" t="s">
        <v>123</v>
      </c>
      <c r="BK6" s="19">
        <f>IF(INDEX(Data!$J$9:$GS$9,1,MATCH(BK1,Data!$J$4:$GS$4))="○",1,0)</f>
        <v>1</v>
      </c>
      <c r="BL6" s="19">
        <f>IF(INDEX(Data!$J$9:$GS$9,1,MATCH(BK1,Data!$J$4:$GS$4))="×",1,0)</f>
        <v>0</v>
      </c>
      <c r="BM6" s="20"/>
      <c r="BO6" s="19" t="s">
        <v>124</v>
      </c>
      <c r="BP6" s="19">
        <f>IF(INDEX(Data!$J$9:$GS$9,1,MATCH(BP1,Data!$J$4:$GS$4))="○",1,0)</f>
        <v>1</v>
      </c>
      <c r="BQ6" s="19">
        <f>IF(INDEX(Data!$J$9:$GS$9,1,MATCH(BP1,Data!$J$4:$GS$4))="×",1,0)</f>
        <v>0</v>
      </c>
      <c r="BR6" s="20"/>
      <c r="BT6" s="19" t="s">
        <v>125</v>
      </c>
      <c r="BU6" s="19">
        <f>IF(INDEX(Data!$J$9:$GS$9,1,MATCH(BU1,Data!$J$4:$GS$4))="○",1,0)</f>
        <v>1</v>
      </c>
      <c r="BV6" s="19">
        <f>IF(INDEX(Data!$J$9:$GS$9,1,MATCH(BU1,Data!$J$4:$GS$4))="×",1,0)</f>
        <v>0</v>
      </c>
      <c r="BW6" s="20"/>
      <c r="BY6" s="19" t="s">
        <v>126</v>
      </c>
      <c r="BZ6" s="19">
        <f>IF(INDEX(Data!$J$9:$GS$9,1,MATCH(BZ1,Data!$J$4:$GS$4))="○",1,0)</f>
        <v>1</v>
      </c>
      <c r="CA6" s="19">
        <f>IF(INDEX(Data!$J$9:$GS$9,1,MATCH(BZ1,Data!$J$4:$GS$4))="×",1,0)</f>
        <v>0</v>
      </c>
      <c r="CB6" s="20"/>
      <c r="CD6" s="19" t="s">
        <v>127</v>
      </c>
      <c r="CE6" s="19">
        <f>IF(INDEX(Data!$J$9:$GS$9,1,MATCH(CE1,Data!$J$4:$GS$4))="○",1,0)</f>
        <v>1</v>
      </c>
      <c r="CF6" s="19">
        <f>IF(INDEX(Data!$J$9:$GS$9,1,MATCH(CE1,Data!$J$4:$GS$4))="×",1,0)</f>
        <v>0</v>
      </c>
      <c r="CG6" s="20"/>
      <c r="CI6" s="19" t="s">
        <v>128</v>
      </c>
      <c r="CJ6" s="19">
        <f>IF(INDEX(Data!$J$9:$GS$9,1,MATCH(CJ1,Data!$J$4:$GS$4))="○",1,0)</f>
        <v>1</v>
      </c>
      <c r="CK6" s="19">
        <f>IF(INDEX(Data!$J$9:$GS$9,1,MATCH(CJ1,Data!$J$4:$GS$4))="×",1,0)</f>
        <v>0</v>
      </c>
      <c r="CL6" s="20"/>
      <c r="CN6" s="19" t="s">
        <v>129</v>
      </c>
      <c r="CO6" s="19">
        <f>IF(INDEX(Data!$J$9:$GS$9,1,MATCH(CO1,Data!$J$4:$GS$4))="○",1,0)</f>
        <v>1</v>
      </c>
      <c r="CP6" s="19">
        <f>IF(INDEX(Data!$J$9:$GS$9,1,MATCH(CO1,Data!$J$4:$GS$4))="×",1,0)</f>
        <v>0</v>
      </c>
      <c r="CQ6" s="20"/>
      <c r="CS6" s="19" t="s">
        <v>130</v>
      </c>
      <c r="CT6" s="19">
        <f>IF(INDEX(Data!$J$9:$GS$9,1,MATCH(CT1,Data!$J$4:$GS$4))="○",1,0)</f>
        <v>1</v>
      </c>
      <c r="CU6" s="19">
        <f>IF(INDEX(Data!$J$9:$GS$9,1,MATCH(CT1,Data!$J$4:$GS$4))="×",1,0)</f>
        <v>0</v>
      </c>
      <c r="CV6" s="20"/>
      <c r="CX6" s="19" t="s">
        <v>131</v>
      </c>
      <c r="CY6" s="19">
        <f>IF(INDEX(Data!$J$9:$GS$9,1,MATCH(CY1,Data!$J$4:$GS$4))="○",1,0)</f>
        <v>1</v>
      </c>
      <c r="CZ6" s="19">
        <f>IF(INDEX(Data!$J$9:$GS$9,1,MATCH(CY1,Data!$J$4:$GS$4))="×",1,0)</f>
        <v>0</v>
      </c>
      <c r="DA6" s="20"/>
      <c r="DC6" s="19" t="s">
        <v>132</v>
      </c>
      <c r="DD6" s="19">
        <f>IF(INDEX(Data!$J$9:$GS$9,1,MATCH(DD1,Data!$J$4:$GS$4))="○",1,0)</f>
        <v>1</v>
      </c>
      <c r="DE6" s="19">
        <f>IF(INDEX(Data!$J$9:$GS$9,1,MATCH(DD1,Data!$J$4:$GS$4))="×",1,0)</f>
        <v>0</v>
      </c>
      <c r="DF6" s="20"/>
      <c r="DH6" s="19" t="s">
        <v>133</v>
      </c>
      <c r="DI6" s="19">
        <f>IF(INDEX(Data!$J$9:$GS$9,1,MATCH(DI1,Data!$J$4:$GS$4))="○",1,0)</f>
        <v>1</v>
      </c>
      <c r="DJ6" s="19">
        <f>IF(INDEX(Data!$J$9:$GS$9,1,MATCH(DI1,Data!$J$4:$GS$4))="×",1,0)</f>
        <v>0</v>
      </c>
      <c r="DK6" s="20"/>
      <c r="DM6" s="19" t="s">
        <v>134</v>
      </c>
      <c r="DN6" s="19">
        <f>IF(INDEX(Data!$J$9:$GS$9,1,MATCH(DN1,Data!$J$4:$GS$4))="○",1,0)</f>
        <v>1</v>
      </c>
      <c r="DO6" s="19">
        <f>IF(INDEX(Data!$J$9:$GS$9,1,MATCH(DN1,Data!$J$4:$GS$4))="×",1,0)</f>
        <v>0</v>
      </c>
      <c r="DP6" s="20"/>
      <c r="DR6" s="19" t="s">
        <v>135</v>
      </c>
      <c r="DS6" s="19">
        <f>IF(INDEX(Data!$J$9:$GS$9,1,MATCH(DS1,Data!$J$4:$GS$4))="○",1,0)</f>
        <v>1</v>
      </c>
      <c r="DT6" s="19">
        <f>IF(INDEX(Data!$J$9:$GS$9,1,MATCH(DS1,Data!$J$4:$GS$4))="×",1,0)</f>
        <v>0</v>
      </c>
      <c r="DU6" s="20"/>
      <c r="DW6" s="19" t="s">
        <v>136</v>
      </c>
      <c r="DX6" s="19">
        <f>IF(INDEX(Data!$J$9:$GS$9,1,MATCH(DX1,Data!$J$4:$GS$4))="○",1,0)</f>
        <v>1</v>
      </c>
      <c r="DY6" s="19">
        <f>IF(INDEX(Data!$J$9:$GS$9,1,MATCH(DX1,Data!$J$4:$GS$4))="×",1,0)</f>
        <v>0</v>
      </c>
      <c r="DZ6" s="20"/>
      <c r="EB6" s="19" t="s">
        <v>137</v>
      </c>
      <c r="EC6" s="19">
        <f>IF(INDEX(Data!$J$9:$GS$9,1,MATCH(EC1,Data!$J$4:$GS$4))="○",1,0)</f>
        <v>1</v>
      </c>
      <c r="ED6" s="19">
        <f>IF(INDEX(Data!$J$9:$GS$9,1,MATCH(EC1,Data!$J$4:$GS$4))="×",1,0)</f>
        <v>0</v>
      </c>
      <c r="EE6" s="20"/>
      <c r="EG6" s="19" t="s">
        <v>138</v>
      </c>
      <c r="EH6" s="19">
        <f>IF(INDEX(Data!$J$9:$GS$9,1,MATCH(EH1,Data!$J$4:$GS$4))="○",1,0)</f>
        <v>1</v>
      </c>
      <c r="EI6" s="19">
        <f>IF(INDEX(Data!$J$9:$GS$9,1,MATCH(EH1,Data!$J$4:$GS$4))="×",1,0)</f>
        <v>0</v>
      </c>
      <c r="EJ6" s="20"/>
      <c r="EL6" s="19" t="s">
        <v>139</v>
      </c>
      <c r="EM6" s="19">
        <f>IF(INDEX(Data!$J$9:$GS$9,1,MATCH(EM1,Data!$J$4:$GS$4))="○",1,0)</f>
        <v>1</v>
      </c>
      <c r="EN6" s="19">
        <f>IF(INDEX(Data!$J$9:$GS$9,1,MATCH(EM1,Data!$J$4:$GS$4))="×",1,0)</f>
        <v>0</v>
      </c>
      <c r="EO6" s="20"/>
      <c r="EQ6" s="19" t="s">
        <v>140</v>
      </c>
      <c r="ER6" s="19">
        <f>IF(INDEX(Data!$J$9:$GS$9,1,MATCH(ER1,Data!$J$4:$GS$4))="○",1,0)</f>
        <v>1</v>
      </c>
      <c r="ES6" s="19">
        <f>IF(INDEX(Data!$J$9:$GS$9,1,MATCH(ER1,Data!$J$4:$GS$4))="×",1,0)</f>
        <v>0</v>
      </c>
      <c r="ET6" s="20"/>
      <c r="EV6" s="19" t="s">
        <v>141</v>
      </c>
      <c r="EW6" s="19">
        <f>IF(INDEX(Data!$J$9:$GS$9,1,MATCH(EW1,Data!$J$4:$GS$4))="○",1,0)</f>
        <v>1</v>
      </c>
      <c r="EX6" s="19">
        <f>IF(INDEX(Data!$J$9:$GS$9,1,MATCH(EW1,Data!$J$4:$GS$4))="×",1,0)</f>
        <v>0</v>
      </c>
      <c r="EY6" s="20"/>
      <c r="FA6" s="19" t="s">
        <v>142</v>
      </c>
      <c r="FB6" s="19">
        <f>IF(INDEX(Data!$J$9:$GS$9,1,MATCH(FB1,Data!$J$4:$GS$4))="○",1,0)</f>
        <v>1</v>
      </c>
      <c r="FC6" s="19">
        <f>IF(INDEX(Data!$J$9:$GS$9,1,MATCH(FB1,Data!$J$4:$GS$4))="×",1,0)</f>
        <v>0</v>
      </c>
      <c r="FD6" s="20"/>
      <c r="FF6" s="19" t="s">
        <v>143</v>
      </c>
      <c r="FG6" s="19">
        <f>IF(INDEX(Data!$J$9:$GS$9,1,MATCH(FG1,Data!$J$4:$GS$4))="○",1,0)</f>
        <v>1</v>
      </c>
      <c r="FH6" s="19">
        <f>IF(INDEX(Data!$J$9:$GS$9,1,MATCH(FG1,Data!$J$4:$GS$4))="×",1,0)</f>
        <v>0</v>
      </c>
      <c r="FI6" s="20"/>
      <c r="FK6" s="19" t="s">
        <v>144</v>
      </c>
      <c r="FL6" s="19">
        <f>IF(INDEX(Data!$J$9:$GS$9,1,MATCH(FL1,Data!$J$4:$GS$4))="○",1,0)</f>
        <v>0</v>
      </c>
      <c r="FM6" s="19">
        <f>IF(INDEX(Data!$J$9:$GS$9,1,MATCH(FL1,Data!$J$4:$GS$4))="×",1,0)</f>
        <v>1</v>
      </c>
      <c r="FN6" s="20"/>
      <c r="FP6" s="19" t="s">
        <v>145</v>
      </c>
      <c r="FQ6" s="19">
        <f>IF(INDEX(Data!$J$9:$GS$9,1,MATCH(FQ1,Data!$J$4:$GS$4))="○",1,0)</f>
        <v>0</v>
      </c>
      <c r="FR6" s="19">
        <f>IF(INDEX(Data!$J$9:$GS$9,1,MATCH(FQ1,Data!$J$4:$GS$4))="×",1,0)</f>
        <v>1</v>
      </c>
      <c r="FS6" s="20"/>
      <c r="FU6" s="19" t="s">
        <v>146</v>
      </c>
      <c r="FV6" s="19">
        <f>IF(INDEX(Data!$J$9:$GS$9,1,MATCH(FV1,Data!$J$4:$GS$4))="○",1,0)</f>
        <v>0</v>
      </c>
      <c r="FW6" s="19">
        <f>IF(INDEX(Data!$J$9:$GS$9,1,MATCH(FV1,Data!$J$4:$GS$4))="×",1,0)</f>
        <v>1</v>
      </c>
      <c r="FX6" s="20"/>
      <c r="FZ6" s="19" t="s">
        <v>147</v>
      </c>
      <c r="GA6" s="19">
        <f>IF(INDEX(Data!$J$9:$GS$9,1,MATCH(GA1,Data!$J$4:$GS$4))="○",1,0)</f>
        <v>0</v>
      </c>
      <c r="GB6" s="19">
        <f>IF(INDEX(Data!$J$9:$GS$9,1,MATCH(GA1,Data!$J$4:$GS$4))="×",1,0)</f>
        <v>1</v>
      </c>
      <c r="GC6" s="20"/>
      <c r="GE6" s="19" t="s">
        <v>148</v>
      </c>
      <c r="GF6" s="19">
        <f>IF(INDEX(Data!$J$9:$GS$9,1,MATCH(GF1,Data!$J$4:$GS$4))="○",1,0)</f>
        <v>0</v>
      </c>
      <c r="GG6" s="19">
        <f>IF(INDEX(Data!$J$9:$GS$9,1,MATCH(GF1,Data!$J$4:$GS$4))="×",1,0)</f>
        <v>1</v>
      </c>
      <c r="GH6" s="20"/>
      <c r="GJ6" s="19" t="s">
        <v>149</v>
      </c>
      <c r="GK6" s="19">
        <f>IF(INDEX(Data!$J$9:$GS$9,1,MATCH(GK1,Data!$J$4:$GS$4))="○",1,0)</f>
        <v>0</v>
      </c>
      <c r="GL6" s="19">
        <f>IF(INDEX(Data!$J$9:$GS$9,1,MATCH(GK1,Data!$J$4:$GS$4))="×",1,0)</f>
        <v>1</v>
      </c>
      <c r="GM6" s="20"/>
      <c r="GO6" s="19" t="s">
        <v>150</v>
      </c>
      <c r="GP6" s="19">
        <f>IF(INDEX(Data!$J$9:$GS$9,1,MATCH(GP1,Data!$J$4:$GS$4))="○",1,0)</f>
        <v>0</v>
      </c>
      <c r="GQ6" s="19">
        <f>IF(INDEX(Data!$J$9:$GS$9,1,MATCH(GP1,Data!$J$4:$GS$4))="×",1,0)</f>
        <v>1</v>
      </c>
      <c r="GR6" s="20"/>
      <c r="GT6" s="19" t="s">
        <v>151</v>
      </c>
      <c r="GU6" s="19">
        <f>IF(INDEX(Data!$J$9:$GS$9,1,MATCH(GU1,Data!$J$4:$GS$4))="○",1,0)</f>
        <v>0</v>
      </c>
      <c r="GV6" s="19">
        <f>IF(INDEX(Data!$J$9:$GS$9,1,MATCH(GU1,Data!$J$4:$GS$4))="×",1,0)</f>
        <v>1</v>
      </c>
      <c r="GW6" s="20"/>
      <c r="GY6" s="19" t="s">
        <v>152</v>
      </c>
      <c r="GZ6" s="19">
        <f>IF(INDEX(Data!$J$9:$GS$9,1,MATCH(GZ1,Data!$J$4:$GS$4))="○",1,0)</f>
        <v>0</v>
      </c>
      <c r="HA6" s="19">
        <f>IF(INDEX(Data!$J$9:$GS$9,1,MATCH(GZ1,Data!$J$4:$GS$4))="×",1,0)</f>
        <v>1</v>
      </c>
      <c r="HB6" s="20"/>
      <c r="HD6" s="19" t="s">
        <v>153</v>
      </c>
      <c r="HE6" s="19">
        <f>IF(INDEX(Data!$J$9:$GS$9,1,MATCH(HE1,Data!$J$4:$GS$4))="○",1,0)</f>
        <v>0</v>
      </c>
      <c r="HF6" s="19">
        <f>IF(INDEX(Data!$J$9:$GS$9,1,MATCH(HE1,Data!$J$4:$GS$4))="×",1,0)</f>
        <v>1</v>
      </c>
      <c r="HG6" s="20"/>
      <c r="HI6" s="19" t="s">
        <v>154</v>
      </c>
      <c r="HJ6" s="19">
        <f>IF(INDEX(Data!$J$9:$GS$9,1,MATCH(HJ1,Data!$J$4:$GS$4))="○",1,0)</f>
        <v>0</v>
      </c>
      <c r="HK6" s="19">
        <f>IF(INDEX(Data!$J$9:$GS$9,1,MATCH(HJ1,Data!$J$4:$GS$4))="×",1,0)</f>
        <v>1</v>
      </c>
      <c r="HL6" s="20"/>
      <c r="HN6" s="19" t="s">
        <v>155</v>
      </c>
      <c r="HO6" s="19">
        <f>IF(INDEX(Data!$J$9:$GS$9,1,MATCH(HO1,Data!$J$4:$GS$4))="○",1,0)</f>
        <v>0</v>
      </c>
      <c r="HP6" s="19">
        <f>IF(INDEX(Data!$J$9:$GS$9,1,MATCH(HO1,Data!$J$4:$GS$4))="×",1,0)</f>
        <v>1</v>
      </c>
      <c r="HQ6" s="20"/>
      <c r="HS6" s="19" t="s">
        <v>156</v>
      </c>
      <c r="HT6" s="19">
        <f>IF(INDEX(Data!$J$9:$GS$9,1,MATCH(HT1,Data!$J$4:$GS$4))="○",1,0)</f>
        <v>0</v>
      </c>
      <c r="HU6" s="19">
        <f>IF(INDEX(Data!$J$9:$GS$9,1,MATCH(HT1,Data!$J$4:$GS$4))="×",1,0)</f>
        <v>1</v>
      </c>
      <c r="HV6" s="20"/>
      <c r="HX6" s="19" t="s">
        <v>157</v>
      </c>
      <c r="HY6" s="19">
        <f>IF(INDEX(Data!$J$9:$GS$9,1,MATCH(HY1,Data!$J$4:$GS$4))="○",1,0)</f>
        <v>0</v>
      </c>
      <c r="HZ6" s="19">
        <f>IF(INDEX(Data!$J$9:$GS$9,1,MATCH(HY1,Data!$J$4:$GS$4))="×",1,0)</f>
        <v>1</v>
      </c>
      <c r="IA6" s="20"/>
      <c r="IC6" s="19" t="s">
        <v>158</v>
      </c>
      <c r="ID6" s="19">
        <f>IF(INDEX(Data!$J$9:$GS$9,1,MATCH(ID1,Data!$J$4:$GS$4))="○",1,0)</f>
        <v>0</v>
      </c>
      <c r="IE6" s="19">
        <f>IF(INDEX(Data!$J$9:$GS$9,1,MATCH(ID1,Data!$J$4:$GS$4))="×",1,0)</f>
        <v>1</v>
      </c>
      <c r="IF6" s="20"/>
      <c r="IH6" s="19" t="s">
        <v>159</v>
      </c>
      <c r="II6" s="19">
        <f>IF(INDEX(Data!$J$9:$GS$9,1,MATCH(II1,Data!$J$4:$GS$4))="○",1,0)</f>
        <v>0</v>
      </c>
      <c r="IJ6" s="19">
        <f>IF(INDEX(Data!$J$9:$GS$9,1,MATCH(II1,Data!$J$4:$GS$4))="×",1,0)</f>
        <v>1</v>
      </c>
      <c r="IK6" s="20"/>
      <c r="IM6" s="19" t="s">
        <v>160</v>
      </c>
      <c r="IN6" s="19">
        <f>IF(INDEX(Data!$J$9:$GS$9,1,MATCH(IN1,Data!$J$4:$GS$4))="○",1,0)</f>
        <v>0</v>
      </c>
      <c r="IO6" s="19">
        <f>IF(INDEX(Data!$J$9:$GS$9,1,MATCH(IN1,Data!$J$4:$GS$4))="×",1,0)</f>
        <v>1</v>
      </c>
      <c r="IP6" s="20"/>
      <c r="IR6" s="19" t="s">
        <v>161</v>
      </c>
      <c r="IS6" s="19">
        <f>IF(INDEX(Data!$J$9:$GS$9,1,MATCH(IS1,Data!$J$4:$GS$4))="○",1,0)</f>
        <v>0</v>
      </c>
      <c r="IT6" s="19">
        <f>IF(INDEX(Data!$J$9:$GS$9,1,MATCH(IS1,Data!$J$4:$GS$4))="×",1,0)</f>
        <v>1</v>
      </c>
      <c r="IU6" s="20"/>
      <c r="IW6" s="19" t="s">
        <v>162</v>
      </c>
      <c r="IX6" s="19">
        <f>IF(INDEX(Data!$J$9:$GS$9,1,MATCH(IX1,Data!$J$4:$GS$4))="○",1,0)</f>
        <v>0</v>
      </c>
      <c r="IY6" s="19">
        <f>IF(INDEX(Data!$J$9:$GS$9,1,MATCH(IX1,Data!$J$4:$GS$4))="×",1,0)</f>
        <v>1</v>
      </c>
      <c r="IZ6" s="20"/>
      <c r="JB6" s="19" t="s">
        <v>163</v>
      </c>
      <c r="JC6" s="19">
        <f>IF(INDEX(Data!$J$9:$GS$9,1,MATCH(JC1,Data!$J$4:$GS$4))="○",1,0)</f>
        <v>0</v>
      </c>
      <c r="JD6" s="19">
        <f>IF(INDEX(Data!$J$9:$GS$9,1,MATCH(JC1,Data!$J$4:$GS$4))="×",1,0)</f>
        <v>1</v>
      </c>
      <c r="JE6" s="20"/>
      <c r="JG6" s="19" t="s">
        <v>164</v>
      </c>
      <c r="JH6" s="19">
        <f>IF(INDEX(Data!$J$9:$GS$9,1,MATCH(JH1,Data!$J$4:$GS$4))="○",1,0)</f>
        <v>0</v>
      </c>
      <c r="JI6" s="19">
        <f>IF(INDEX(Data!$J$9:$GS$9,1,MATCH(JH1,Data!$J$4:$GS$4))="×",1,0)</f>
        <v>1</v>
      </c>
      <c r="JJ6" s="20"/>
      <c r="JL6" s="19" t="s">
        <v>165</v>
      </c>
      <c r="JM6" s="19">
        <f>IF(INDEX(Data!$J$9:$GS$9,1,MATCH(JM1,Data!$J$4:$GS$4))="○",1,0)</f>
        <v>0</v>
      </c>
      <c r="JN6" s="19">
        <f>IF(INDEX(Data!$J$9:$GS$9,1,MATCH(JM1,Data!$J$4:$GS$4))="×",1,0)</f>
        <v>1</v>
      </c>
      <c r="JO6" s="20"/>
      <c r="JQ6" s="19" t="s">
        <v>166</v>
      </c>
      <c r="JR6" s="19">
        <f>IF(INDEX(Data!$J$9:$GS$9,1,MATCH(JR1,Data!$J$4:$GS$4))="○",1,0)</f>
        <v>0</v>
      </c>
      <c r="JS6" s="19">
        <f>IF(INDEX(Data!$J$9:$GS$9,1,MATCH(JR1,Data!$J$4:$GS$4))="×",1,0)</f>
        <v>1</v>
      </c>
      <c r="JT6" s="20"/>
      <c r="JV6" s="19" t="s">
        <v>167</v>
      </c>
      <c r="JW6" s="19">
        <f>IF(INDEX(Data!$J$9:$GS$9,1,MATCH(JW1,Data!$J$4:$GS$4))="○",1,0)</f>
        <v>0</v>
      </c>
      <c r="JX6" s="19">
        <f>IF(INDEX(Data!$J$9:$GS$9,1,MATCH(JW1,Data!$J$4:$GS$4))="×",1,0)</f>
        <v>1</v>
      </c>
      <c r="JY6" s="20"/>
      <c r="KA6" s="19" t="s">
        <v>168</v>
      </c>
      <c r="KB6" s="19">
        <f>IF(INDEX(Data!$J$9:$GS$9,1,MATCH(KB1,Data!$J$4:$GS$4))="○",1,0)</f>
        <v>0</v>
      </c>
      <c r="KC6" s="19">
        <f>IF(INDEX(Data!$J$9:$GS$9,1,MATCH(KB1,Data!$J$4:$GS$4))="×",1,0)</f>
        <v>1</v>
      </c>
      <c r="KD6" s="20"/>
      <c r="KF6" s="19" t="s">
        <v>169</v>
      </c>
      <c r="KG6" s="19">
        <f>IF(INDEX(Data!$J$9:$GS$9,1,MATCH(KG1,Data!$J$4:$GS$4))="○",1,0)</f>
        <v>0</v>
      </c>
      <c r="KH6" s="19">
        <f>IF(INDEX(Data!$J$9:$GS$9,1,MATCH(KG1,Data!$J$4:$GS$4))="×",1,0)</f>
        <v>1</v>
      </c>
      <c r="KI6" s="20"/>
      <c r="KK6" s="19" t="s">
        <v>170</v>
      </c>
      <c r="KL6" s="19">
        <f>IF(INDEX(Data!$J$9:$GS$9,1,MATCH(KL1,Data!$J$4:$GS$4))="○",1,0)</f>
        <v>0</v>
      </c>
      <c r="KM6" s="19">
        <f>IF(INDEX(Data!$J$9:$GS$9,1,MATCH(KL1,Data!$J$4:$GS$4))="×",1,0)</f>
        <v>1</v>
      </c>
      <c r="KN6" s="20"/>
      <c r="KP6" s="19" t="s">
        <v>171</v>
      </c>
      <c r="KQ6" s="19">
        <f>IF(INDEX(Data!$J$9:$GS$9,1,MATCH(KQ1,Data!$J$4:$GS$4))="○",1,0)</f>
        <v>0</v>
      </c>
      <c r="KR6" s="19">
        <f>IF(INDEX(Data!$J$9:$GS$9,1,MATCH(KQ1,Data!$J$4:$GS$4))="×",1,0)</f>
        <v>1</v>
      </c>
      <c r="KS6" s="20"/>
      <c r="KU6" s="19" t="s">
        <v>172</v>
      </c>
      <c r="KV6" s="19">
        <f>IF(INDEX(Data!$J$9:$GS$9,1,MATCH(KV1,Data!$J$4:$GS$4))="○",1,0)</f>
        <v>0</v>
      </c>
      <c r="KW6" s="19">
        <f>IF(INDEX(Data!$J$9:$GS$9,1,MATCH(KV1,Data!$J$4:$GS$4))="×",1,0)</f>
        <v>1</v>
      </c>
      <c r="KX6" s="20"/>
      <c r="KZ6" s="19" t="s">
        <v>173</v>
      </c>
      <c r="LA6" s="19">
        <f>IF(INDEX(Data!$J$9:$GS$9,1,MATCH(LA1,Data!$J$4:$GS$4))="○",1,0)</f>
        <v>0</v>
      </c>
      <c r="LB6" s="19">
        <f>IF(INDEX(Data!$J$9:$GS$9,1,MATCH(LA1,Data!$J$4:$GS$4))="×",1,0)</f>
        <v>1</v>
      </c>
      <c r="LC6" s="20"/>
      <c r="LE6" s="19" t="s">
        <v>174</v>
      </c>
      <c r="LF6" s="19">
        <f>IF(INDEX(Data!$J$9:$GS$9,1,MATCH(LF1,Data!$J$4:$GS$4))="○",1,0)</f>
        <v>0</v>
      </c>
      <c r="LG6" s="19">
        <f>IF(INDEX(Data!$J$9:$GS$9,1,MATCH(LF1,Data!$J$4:$GS$4))="×",1,0)</f>
        <v>1</v>
      </c>
      <c r="LH6" s="20"/>
      <c r="LJ6" s="19" t="s">
        <v>175</v>
      </c>
      <c r="LK6" s="19">
        <f>IF(INDEX(Data!$J$9:$GS$9,1,MATCH(LK1,Data!$J$4:$GS$4))="○",1,0)</f>
        <v>0</v>
      </c>
      <c r="LL6" s="19">
        <f>IF(INDEX(Data!$J$9:$GS$9,1,MATCH(LK1,Data!$J$4:$GS$4))="×",1,0)</f>
        <v>1</v>
      </c>
      <c r="LM6" s="20"/>
    </row>
    <row r="7" spans="1:325" x14ac:dyDescent="0.15">
      <c r="A7" s="61"/>
      <c r="B7" s="61"/>
      <c r="C7" s="54">
        <v>1.3803110281647708</v>
      </c>
      <c r="D7" s="54">
        <v>0</v>
      </c>
      <c r="E7" s="55">
        <v>1.8168557104983336</v>
      </c>
      <c r="F7" s="94"/>
      <c r="G7" s="20"/>
      <c r="H7" s="20"/>
      <c r="I7" s="20"/>
      <c r="J7" s="20"/>
      <c r="L7" s="20"/>
      <c r="M7" s="20"/>
      <c r="N7" s="20"/>
      <c r="O7" s="20"/>
      <c r="Q7" s="20"/>
      <c r="R7" s="20"/>
      <c r="S7" s="20"/>
      <c r="T7" s="20"/>
      <c r="V7" s="20"/>
      <c r="W7" s="20"/>
      <c r="X7" s="20"/>
      <c r="Y7" s="20"/>
      <c r="AA7" s="20"/>
      <c r="AB7" s="20"/>
      <c r="AC7" s="20"/>
      <c r="AD7" s="20"/>
      <c r="AF7" s="20"/>
      <c r="AG7" s="20"/>
      <c r="AH7" s="20"/>
      <c r="AI7" s="20"/>
      <c r="AK7" s="20"/>
      <c r="AL7" s="20"/>
      <c r="AM7" s="20"/>
      <c r="AN7" s="20"/>
      <c r="AP7" s="20"/>
      <c r="AQ7" s="20"/>
      <c r="AR7" s="20"/>
      <c r="AS7" s="20"/>
      <c r="AU7" s="20"/>
      <c r="AV7" s="20"/>
      <c r="AW7" s="20"/>
      <c r="AX7" s="20"/>
      <c r="AZ7" s="20"/>
      <c r="BA7" s="20"/>
      <c r="BB7" s="20"/>
      <c r="BC7" s="20"/>
      <c r="BE7" s="20"/>
      <c r="BF7" s="20"/>
      <c r="BG7" s="20"/>
      <c r="BH7" s="20"/>
      <c r="BJ7" s="20"/>
      <c r="BK7" s="20"/>
      <c r="BL7" s="20"/>
      <c r="BM7" s="20"/>
      <c r="BO7" s="20"/>
      <c r="BP7" s="20"/>
      <c r="BQ7" s="20"/>
      <c r="BR7" s="20"/>
      <c r="BT7" s="20"/>
      <c r="BU7" s="20"/>
      <c r="BV7" s="20"/>
      <c r="BW7" s="20"/>
      <c r="BY7" s="20"/>
      <c r="BZ7" s="20"/>
      <c r="CA7" s="20"/>
      <c r="CB7" s="20"/>
      <c r="CD7" s="20"/>
      <c r="CE7" s="20"/>
      <c r="CF7" s="20"/>
      <c r="CG7" s="20"/>
      <c r="CI7" s="20"/>
      <c r="CJ7" s="20"/>
      <c r="CK7" s="20"/>
      <c r="CL7" s="20"/>
      <c r="CN7" s="20"/>
      <c r="CO7" s="20"/>
      <c r="CP7" s="20"/>
      <c r="CQ7" s="20"/>
      <c r="CS7" s="20"/>
      <c r="CT7" s="20"/>
      <c r="CU7" s="20"/>
      <c r="CV7" s="20"/>
      <c r="CX7" s="20"/>
      <c r="CY7" s="20"/>
      <c r="CZ7" s="20"/>
      <c r="DA7" s="20"/>
      <c r="DC7" s="20"/>
      <c r="DD7" s="20"/>
      <c r="DE7" s="20"/>
      <c r="DF7" s="20"/>
      <c r="DH7" s="20"/>
      <c r="DI7" s="20"/>
      <c r="DJ7" s="20"/>
      <c r="DK7" s="20"/>
      <c r="DM7" s="20"/>
      <c r="DN7" s="20"/>
      <c r="DO7" s="20"/>
      <c r="DP7" s="20"/>
      <c r="DR7" s="20"/>
      <c r="DS7" s="20"/>
      <c r="DT7" s="20"/>
      <c r="DU7" s="20"/>
      <c r="DW7" s="20"/>
      <c r="DX7" s="20"/>
      <c r="DY7" s="20"/>
      <c r="DZ7" s="20"/>
      <c r="EB7" s="20"/>
      <c r="EC7" s="20"/>
      <c r="ED7" s="20"/>
      <c r="EE7" s="20"/>
      <c r="EG7" s="20"/>
      <c r="EH7" s="20"/>
      <c r="EI7" s="20"/>
      <c r="EJ7" s="20"/>
      <c r="EL7" s="20"/>
      <c r="EM7" s="20"/>
      <c r="EN7" s="20"/>
      <c r="EO7" s="20"/>
      <c r="EQ7" s="20"/>
      <c r="ER7" s="20"/>
      <c r="ES7" s="20"/>
      <c r="ET7" s="20"/>
      <c r="EV7" s="20"/>
      <c r="EW7" s="20"/>
      <c r="EX7" s="20"/>
      <c r="EY7" s="20"/>
      <c r="FA7" s="20"/>
      <c r="FB7" s="20"/>
      <c r="FC7" s="20"/>
      <c r="FD7" s="20"/>
      <c r="FF7" s="20"/>
      <c r="FG7" s="20"/>
      <c r="FH7" s="20"/>
      <c r="FI7" s="20"/>
      <c r="FK7" s="20"/>
      <c r="FL7" s="20"/>
      <c r="FM7" s="20"/>
      <c r="FN7" s="20"/>
      <c r="FP7" s="20"/>
      <c r="FQ7" s="20"/>
      <c r="FR7" s="20"/>
      <c r="FS7" s="20"/>
      <c r="FU7" s="20"/>
      <c r="FV7" s="20"/>
      <c r="FW7" s="20"/>
      <c r="FX7" s="20"/>
      <c r="FZ7" s="20"/>
      <c r="GA7" s="20"/>
      <c r="GB7" s="20"/>
      <c r="GC7" s="20"/>
      <c r="GE7" s="20"/>
      <c r="GF7" s="20"/>
      <c r="GG7" s="20"/>
      <c r="GH7" s="20"/>
      <c r="GJ7" s="20"/>
      <c r="GK7" s="20"/>
      <c r="GL7" s="20"/>
      <c r="GM7" s="20"/>
      <c r="GO7" s="20"/>
      <c r="GP7" s="20"/>
      <c r="GQ7" s="20"/>
      <c r="GR7" s="20"/>
      <c r="GT7" s="20"/>
      <c r="GU7" s="20"/>
      <c r="GV7" s="20"/>
      <c r="GW7" s="20"/>
      <c r="GY7" s="20"/>
      <c r="GZ7" s="20"/>
      <c r="HA7" s="20"/>
      <c r="HB7" s="20"/>
      <c r="HD7" s="20"/>
      <c r="HE7" s="20"/>
      <c r="HF7" s="20"/>
      <c r="HG7" s="20"/>
      <c r="HI7" s="20"/>
      <c r="HJ7" s="20"/>
      <c r="HK7" s="20"/>
      <c r="HL7" s="20"/>
      <c r="HN7" s="20"/>
      <c r="HO7" s="20"/>
      <c r="HP7" s="20"/>
      <c r="HQ7" s="20"/>
      <c r="HS7" s="20"/>
      <c r="HT7" s="20"/>
      <c r="HU7" s="20"/>
      <c r="HV7" s="20"/>
      <c r="HX7" s="20"/>
      <c r="HY7" s="20"/>
      <c r="HZ7" s="20"/>
      <c r="IA7" s="20"/>
      <c r="IC7" s="20"/>
      <c r="ID7" s="20"/>
      <c r="IE7" s="20"/>
      <c r="IF7" s="20"/>
      <c r="IH7" s="20"/>
      <c r="II7" s="20"/>
      <c r="IJ7" s="20"/>
      <c r="IK7" s="20"/>
      <c r="IM7" s="20"/>
      <c r="IN7" s="20"/>
      <c r="IO7" s="20"/>
      <c r="IP7" s="20"/>
      <c r="IR7" s="20"/>
      <c r="IS7" s="20"/>
      <c r="IT7" s="20"/>
      <c r="IU7" s="20"/>
      <c r="IW7" s="20"/>
      <c r="IX7" s="20"/>
      <c r="IY7" s="20"/>
      <c r="IZ7" s="20"/>
      <c r="JB7" s="20"/>
      <c r="JC7" s="20"/>
      <c r="JD7" s="20"/>
      <c r="JE7" s="20"/>
      <c r="JG7" s="20"/>
      <c r="JH7" s="20"/>
      <c r="JI7" s="20"/>
      <c r="JJ7" s="20"/>
      <c r="JL7" s="20"/>
      <c r="JM7" s="20"/>
      <c r="JN7" s="20"/>
      <c r="JO7" s="20"/>
      <c r="JQ7" s="20"/>
      <c r="JR7" s="20"/>
      <c r="JS7" s="20"/>
      <c r="JT7" s="20"/>
      <c r="JV7" s="20"/>
      <c r="JW7" s="20"/>
      <c r="JX7" s="20"/>
      <c r="JY7" s="20"/>
      <c r="KA7" s="20"/>
      <c r="KB7" s="20"/>
      <c r="KC7" s="20"/>
      <c r="KD7" s="20"/>
      <c r="KF7" s="20"/>
      <c r="KG7" s="20"/>
      <c r="KH7" s="20"/>
      <c r="KI7" s="20"/>
      <c r="KK7" s="20"/>
      <c r="KL7" s="20"/>
      <c r="KM7" s="20"/>
      <c r="KN7" s="20"/>
      <c r="KP7" s="20"/>
      <c r="KQ7" s="20"/>
      <c r="KR7" s="20"/>
      <c r="KS7" s="20"/>
      <c r="KU7" s="20"/>
      <c r="KV7" s="20"/>
      <c r="KW7" s="20"/>
      <c r="KX7" s="20"/>
      <c r="KZ7" s="20"/>
      <c r="LA7" s="20"/>
      <c r="LB7" s="20"/>
      <c r="LC7" s="20"/>
      <c r="LE7" s="20"/>
      <c r="LF7" s="20"/>
      <c r="LG7" s="20"/>
      <c r="LH7" s="20"/>
      <c r="LJ7" s="20"/>
      <c r="LK7" s="20"/>
      <c r="LL7" s="20"/>
      <c r="LM7" s="20"/>
    </row>
    <row r="8" spans="1:325" x14ac:dyDescent="0.15">
      <c r="A8" s="61"/>
      <c r="B8" s="61"/>
      <c r="C8" s="54">
        <v>1.6201087749061065</v>
      </c>
      <c r="D8" s="54">
        <v>0</v>
      </c>
      <c r="E8" s="55">
        <v>1.5043834096393729</v>
      </c>
      <c r="F8" s="94"/>
      <c r="G8" s="19" t="s">
        <v>97</v>
      </c>
      <c r="H8" s="88">
        <v>1</v>
      </c>
      <c r="I8" s="88">
        <v>2</v>
      </c>
      <c r="J8" s="88">
        <v>3</v>
      </c>
      <c r="L8" s="19" t="s">
        <v>97</v>
      </c>
      <c r="M8" s="88">
        <v>1</v>
      </c>
      <c r="N8" s="88">
        <v>2</v>
      </c>
      <c r="O8" s="88">
        <v>3</v>
      </c>
      <c r="Q8" s="19" t="s">
        <v>97</v>
      </c>
      <c r="R8" s="88">
        <v>1</v>
      </c>
      <c r="S8" s="88">
        <v>2</v>
      </c>
      <c r="T8" s="88">
        <v>3</v>
      </c>
      <c r="V8" s="19" t="s">
        <v>97</v>
      </c>
      <c r="W8" s="88">
        <v>1</v>
      </c>
      <c r="X8" s="88">
        <v>2</v>
      </c>
      <c r="Y8" s="88">
        <v>3</v>
      </c>
      <c r="AA8" s="19" t="s">
        <v>97</v>
      </c>
      <c r="AB8" s="88">
        <v>1</v>
      </c>
      <c r="AC8" s="88">
        <v>2</v>
      </c>
      <c r="AD8" s="88">
        <v>3</v>
      </c>
      <c r="AF8" s="19" t="s">
        <v>97</v>
      </c>
      <c r="AG8" s="88">
        <v>1</v>
      </c>
      <c r="AH8" s="88">
        <v>2</v>
      </c>
      <c r="AI8" s="88">
        <v>3</v>
      </c>
      <c r="AK8" s="19" t="s">
        <v>97</v>
      </c>
      <c r="AL8" s="88">
        <v>1</v>
      </c>
      <c r="AM8" s="88">
        <v>2</v>
      </c>
      <c r="AN8" s="88">
        <v>3</v>
      </c>
      <c r="AP8" s="19" t="s">
        <v>97</v>
      </c>
      <c r="AQ8" s="88">
        <v>1</v>
      </c>
      <c r="AR8" s="88">
        <v>2</v>
      </c>
      <c r="AS8" s="88">
        <v>3</v>
      </c>
      <c r="AU8" s="19" t="s">
        <v>97</v>
      </c>
      <c r="AV8" s="88">
        <v>1</v>
      </c>
      <c r="AW8" s="88">
        <v>2</v>
      </c>
      <c r="AX8" s="88">
        <v>3</v>
      </c>
      <c r="AZ8" s="19" t="s">
        <v>97</v>
      </c>
      <c r="BA8" s="88">
        <v>1</v>
      </c>
      <c r="BB8" s="88">
        <v>2</v>
      </c>
      <c r="BC8" s="88">
        <v>3</v>
      </c>
      <c r="BE8" s="19" t="s">
        <v>97</v>
      </c>
      <c r="BF8" s="88">
        <v>1</v>
      </c>
      <c r="BG8" s="88">
        <v>2</v>
      </c>
      <c r="BH8" s="88">
        <v>3</v>
      </c>
      <c r="BJ8" s="19" t="s">
        <v>97</v>
      </c>
      <c r="BK8" s="88">
        <v>1</v>
      </c>
      <c r="BL8" s="88">
        <v>2</v>
      </c>
      <c r="BM8" s="88">
        <v>3</v>
      </c>
      <c r="BO8" s="19" t="s">
        <v>97</v>
      </c>
      <c r="BP8" s="88">
        <v>1</v>
      </c>
      <c r="BQ8" s="88">
        <v>2</v>
      </c>
      <c r="BR8" s="88">
        <v>3</v>
      </c>
      <c r="BT8" s="19" t="s">
        <v>97</v>
      </c>
      <c r="BU8" s="88">
        <v>1</v>
      </c>
      <c r="BV8" s="88">
        <v>2</v>
      </c>
      <c r="BW8" s="88">
        <v>3</v>
      </c>
      <c r="BY8" s="19" t="s">
        <v>97</v>
      </c>
      <c r="BZ8" s="88">
        <v>1</v>
      </c>
      <c r="CA8" s="88">
        <v>2</v>
      </c>
      <c r="CB8" s="88">
        <v>3</v>
      </c>
      <c r="CD8" s="19" t="s">
        <v>97</v>
      </c>
      <c r="CE8" s="88">
        <v>1</v>
      </c>
      <c r="CF8" s="88">
        <v>2</v>
      </c>
      <c r="CG8" s="88">
        <v>3</v>
      </c>
      <c r="CI8" s="19" t="s">
        <v>97</v>
      </c>
      <c r="CJ8" s="88">
        <v>1</v>
      </c>
      <c r="CK8" s="88">
        <v>2</v>
      </c>
      <c r="CL8" s="88">
        <v>3</v>
      </c>
      <c r="CN8" s="19" t="s">
        <v>97</v>
      </c>
      <c r="CO8" s="88">
        <v>1</v>
      </c>
      <c r="CP8" s="88">
        <v>2</v>
      </c>
      <c r="CQ8" s="88">
        <v>3</v>
      </c>
      <c r="CS8" s="19" t="s">
        <v>97</v>
      </c>
      <c r="CT8" s="88">
        <v>1</v>
      </c>
      <c r="CU8" s="88">
        <v>2</v>
      </c>
      <c r="CV8" s="88">
        <v>3</v>
      </c>
      <c r="CX8" s="19" t="s">
        <v>97</v>
      </c>
      <c r="CY8" s="88">
        <v>1</v>
      </c>
      <c r="CZ8" s="88">
        <v>2</v>
      </c>
      <c r="DA8" s="88">
        <v>3</v>
      </c>
      <c r="DC8" s="19" t="s">
        <v>97</v>
      </c>
      <c r="DD8" s="88">
        <v>1</v>
      </c>
      <c r="DE8" s="88">
        <v>2</v>
      </c>
      <c r="DF8" s="88">
        <v>3</v>
      </c>
      <c r="DH8" s="19" t="s">
        <v>97</v>
      </c>
      <c r="DI8" s="88">
        <v>1</v>
      </c>
      <c r="DJ8" s="88">
        <v>2</v>
      </c>
      <c r="DK8" s="88">
        <v>3</v>
      </c>
      <c r="DM8" s="19" t="s">
        <v>97</v>
      </c>
      <c r="DN8" s="88">
        <v>1</v>
      </c>
      <c r="DO8" s="88">
        <v>2</v>
      </c>
      <c r="DP8" s="88">
        <v>3</v>
      </c>
      <c r="DR8" s="19" t="s">
        <v>97</v>
      </c>
      <c r="DS8" s="88">
        <v>1</v>
      </c>
      <c r="DT8" s="88">
        <v>2</v>
      </c>
      <c r="DU8" s="88">
        <v>3</v>
      </c>
      <c r="DW8" s="19" t="s">
        <v>97</v>
      </c>
      <c r="DX8" s="88">
        <v>1</v>
      </c>
      <c r="DY8" s="88">
        <v>2</v>
      </c>
      <c r="DZ8" s="88">
        <v>3</v>
      </c>
      <c r="EB8" s="19" t="s">
        <v>97</v>
      </c>
      <c r="EC8" s="88">
        <v>1</v>
      </c>
      <c r="ED8" s="88">
        <v>2</v>
      </c>
      <c r="EE8" s="88">
        <v>3</v>
      </c>
      <c r="EG8" s="19" t="s">
        <v>97</v>
      </c>
      <c r="EH8" s="88">
        <v>1</v>
      </c>
      <c r="EI8" s="88">
        <v>2</v>
      </c>
      <c r="EJ8" s="88">
        <v>3</v>
      </c>
      <c r="EL8" s="19" t="s">
        <v>97</v>
      </c>
      <c r="EM8" s="88">
        <v>1</v>
      </c>
      <c r="EN8" s="88">
        <v>2</v>
      </c>
      <c r="EO8" s="88">
        <v>3</v>
      </c>
      <c r="EQ8" s="19" t="s">
        <v>97</v>
      </c>
      <c r="ER8" s="88">
        <v>1</v>
      </c>
      <c r="ES8" s="88">
        <v>2</v>
      </c>
      <c r="ET8" s="88">
        <v>3</v>
      </c>
      <c r="EV8" s="19" t="s">
        <v>97</v>
      </c>
      <c r="EW8" s="88">
        <v>1</v>
      </c>
      <c r="EX8" s="88">
        <v>2</v>
      </c>
      <c r="EY8" s="88">
        <v>3</v>
      </c>
      <c r="FA8" s="19" t="s">
        <v>97</v>
      </c>
      <c r="FB8" s="88">
        <v>1</v>
      </c>
      <c r="FC8" s="88">
        <v>2</v>
      </c>
      <c r="FD8" s="88">
        <v>3</v>
      </c>
      <c r="FF8" s="19" t="s">
        <v>97</v>
      </c>
      <c r="FG8" s="88">
        <v>1</v>
      </c>
      <c r="FH8" s="88">
        <v>2</v>
      </c>
      <c r="FI8" s="88">
        <v>3</v>
      </c>
      <c r="FK8" s="19" t="s">
        <v>97</v>
      </c>
      <c r="FL8" s="88">
        <v>1</v>
      </c>
      <c r="FM8" s="88">
        <v>2</v>
      </c>
      <c r="FN8" s="88">
        <v>3</v>
      </c>
      <c r="FP8" s="19" t="s">
        <v>97</v>
      </c>
      <c r="FQ8" s="88">
        <v>1</v>
      </c>
      <c r="FR8" s="88">
        <v>2</v>
      </c>
      <c r="FS8" s="88">
        <v>3</v>
      </c>
      <c r="FU8" s="19" t="s">
        <v>97</v>
      </c>
      <c r="FV8" s="88">
        <v>1</v>
      </c>
      <c r="FW8" s="88">
        <v>2</v>
      </c>
      <c r="FX8" s="88">
        <v>3</v>
      </c>
      <c r="FZ8" s="19" t="s">
        <v>97</v>
      </c>
      <c r="GA8" s="88">
        <v>1</v>
      </c>
      <c r="GB8" s="88">
        <v>2</v>
      </c>
      <c r="GC8" s="88">
        <v>3</v>
      </c>
      <c r="GE8" s="19" t="s">
        <v>97</v>
      </c>
      <c r="GF8" s="88">
        <v>1</v>
      </c>
      <c r="GG8" s="88">
        <v>2</v>
      </c>
      <c r="GH8" s="88">
        <v>3</v>
      </c>
      <c r="GJ8" s="19" t="s">
        <v>97</v>
      </c>
      <c r="GK8" s="88">
        <v>1</v>
      </c>
      <c r="GL8" s="88">
        <v>2</v>
      </c>
      <c r="GM8" s="88">
        <v>3</v>
      </c>
      <c r="GO8" s="19" t="s">
        <v>97</v>
      </c>
      <c r="GP8" s="88">
        <v>1</v>
      </c>
      <c r="GQ8" s="88">
        <v>2</v>
      </c>
      <c r="GR8" s="88">
        <v>3</v>
      </c>
      <c r="GT8" s="19" t="s">
        <v>97</v>
      </c>
      <c r="GU8" s="88">
        <v>1</v>
      </c>
      <c r="GV8" s="88">
        <v>2</v>
      </c>
      <c r="GW8" s="88">
        <v>3</v>
      </c>
      <c r="GY8" s="19" t="s">
        <v>97</v>
      </c>
      <c r="GZ8" s="88">
        <v>1</v>
      </c>
      <c r="HA8" s="88">
        <v>2</v>
      </c>
      <c r="HB8" s="88">
        <v>3</v>
      </c>
      <c r="HD8" s="19" t="s">
        <v>97</v>
      </c>
      <c r="HE8" s="88">
        <v>1</v>
      </c>
      <c r="HF8" s="88">
        <v>2</v>
      </c>
      <c r="HG8" s="88">
        <v>3</v>
      </c>
      <c r="HI8" s="19" t="s">
        <v>97</v>
      </c>
      <c r="HJ8" s="88">
        <v>1</v>
      </c>
      <c r="HK8" s="88">
        <v>2</v>
      </c>
      <c r="HL8" s="88">
        <v>3</v>
      </c>
      <c r="HN8" s="19" t="s">
        <v>97</v>
      </c>
      <c r="HO8" s="88">
        <v>1</v>
      </c>
      <c r="HP8" s="88">
        <v>2</v>
      </c>
      <c r="HQ8" s="88">
        <v>3</v>
      </c>
      <c r="HS8" s="19" t="s">
        <v>97</v>
      </c>
      <c r="HT8" s="88">
        <v>1</v>
      </c>
      <c r="HU8" s="88">
        <v>2</v>
      </c>
      <c r="HV8" s="88">
        <v>3</v>
      </c>
      <c r="HX8" s="19" t="s">
        <v>97</v>
      </c>
      <c r="HY8" s="88">
        <v>1</v>
      </c>
      <c r="HZ8" s="88">
        <v>2</v>
      </c>
      <c r="IA8" s="88">
        <v>3</v>
      </c>
      <c r="IC8" s="19" t="s">
        <v>97</v>
      </c>
      <c r="ID8" s="88">
        <v>1</v>
      </c>
      <c r="IE8" s="88">
        <v>2</v>
      </c>
      <c r="IF8" s="88">
        <v>3</v>
      </c>
      <c r="IH8" s="19" t="s">
        <v>97</v>
      </c>
      <c r="II8" s="88">
        <v>1</v>
      </c>
      <c r="IJ8" s="88">
        <v>2</v>
      </c>
      <c r="IK8" s="88">
        <v>3</v>
      </c>
      <c r="IM8" s="19" t="s">
        <v>97</v>
      </c>
      <c r="IN8" s="88">
        <v>1</v>
      </c>
      <c r="IO8" s="88">
        <v>2</v>
      </c>
      <c r="IP8" s="88">
        <v>3</v>
      </c>
      <c r="IR8" s="19" t="s">
        <v>97</v>
      </c>
      <c r="IS8" s="88">
        <v>1</v>
      </c>
      <c r="IT8" s="88">
        <v>2</v>
      </c>
      <c r="IU8" s="88">
        <v>3</v>
      </c>
      <c r="IW8" s="19" t="s">
        <v>97</v>
      </c>
      <c r="IX8" s="88">
        <v>1</v>
      </c>
      <c r="IY8" s="88">
        <v>2</v>
      </c>
      <c r="IZ8" s="88">
        <v>3</v>
      </c>
      <c r="JB8" s="19" t="s">
        <v>97</v>
      </c>
      <c r="JC8" s="88">
        <v>1</v>
      </c>
      <c r="JD8" s="88">
        <v>2</v>
      </c>
      <c r="JE8" s="88">
        <v>3</v>
      </c>
      <c r="JG8" s="19" t="s">
        <v>97</v>
      </c>
      <c r="JH8" s="88">
        <v>1</v>
      </c>
      <c r="JI8" s="88">
        <v>2</v>
      </c>
      <c r="JJ8" s="88">
        <v>3</v>
      </c>
      <c r="JL8" s="19" t="s">
        <v>97</v>
      </c>
      <c r="JM8" s="88">
        <v>1</v>
      </c>
      <c r="JN8" s="88">
        <v>2</v>
      </c>
      <c r="JO8" s="88">
        <v>3</v>
      </c>
      <c r="JQ8" s="19" t="s">
        <v>97</v>
      </c>
      <c r="JR8" s="88">
        <v>1</v>
      </c>
      <c r="JS8" s="88">
        <v>2</v>
      </c>
      <c r="JT8" s="88">
        <v>3</v>
      </c>
      <c r="JV8" s="19" t="s">
        <v>97</v>
      </c>
      <c r="JW8" s="88">
        <v>1</v>
      </c>
      <c r="JX8" s="88">
        <v>2</v>
      </c>
      <c r="JY8" s="88">
        <v>3</v>
      </c>
      <c r="KA8" s="19" t="s">
        <v>97</v>
      </c>
      <c r="KB8" s="88">
        <v>1</v>
      </c>
      <c r="KC8" s="88">
        <v>2</v>
      </c>
      <c r="KD8" s="88">
        <v>3</v>
      </c>
      <c r="KF8" s="19" t="s">
        <v>97</v>
      </c>
      <c r="KG8" s="88">
        <v>1</v>
      </c>
      <c r="KH8" s="88">
        <v>2</v>
      </c>
      <c r="KI8" s="88">
        <v>3</v>
      </c>
      <c r="KK8" s="19" t="s">
        <v>97</v>
      </c>
      <c r="KL8" s="88">
        <v>1</v>
      </c>
      <c r="KM8" s="88">
        <v>2</v>
      </c>
      <c r="KN8" s="88">
        <v>3</v>
      </c>
      <c r="KP8" s="19" t="s">
        <v>97</v>
      </c>
      <c r="KQ8" s="88">
        <v>1</v>
      </c>
      <c r="KR8" s="88">
        <v>2</v>
      </c>
      <c r="KS8" s="88">
        <v>3</v>
      </c>
      <c r="KU8" s="19" t="s">
        <v>97</v>
      </c>
      <c r="KV8" s="88">
        <v>1</v>
      </c>
      <c r="KW8" s="88">
        <v>2</v>
      </c>
      <c r="KX8" s="88">
        <v>3</v>
      </c>
      <c r="KZ8" s="19" t="s">
        <v>97</v>
      </c>
      <c r="LA8" s="88">
        <v>1</v>
      </c>
      <c r="LB8" s="88">
        <v>2</v>
      </c>
      <c r="LC8" s="88">
        <v>3</v>
      </c>
      <c r="LE8" s="19" t="s">
        <v>97</v>
      </c>
      <c r="LF8" s="88">
        <v>1</v>
      </c>
      <c r="LG8" s="88">
        <v>2</v>
      </c>
      <c r="LH8" s="88">
        <v>3</v>
      </c>
      <c r="LJ8" s="19" t="s">
        <v>97</v>
      </c>
      <c r="LK8" s="88">
        <v>1</v>
      </c>
      <c r="LL8" s="88">
        <v>2</v>
      </c>
      <c r="LM8" s="88">
        <v>3</v>
      </c>
    </row>
    <row r="9" spans="1:325" x14ac:dyDescent="0.15">
      <c r="A9" s="61"/>
      <c r="B9" s="61"/>
      <c r="C9" s="56">
        <v>0</v>
      </c>
      <c r="D9" s="56">
        <v>6.3297867475435732</v>
      </c>
      <c r="E9" s="57">
        <v>0</v>
      </c>
      <c r="F9" s="94"/>
      <c r="G9" s="19" t="s">
        <v>100</v>
      </c>
      <c r="H9" s="14">
        <f>1/(1+EXP(-SUMPRODUCT(H2:J5,$C$2:$E$5)+$C$14))</f>
        <v>8.7852737408109532E-2</v>
      </c>
      <c r="I9" s="14">
        <f>1/(1+EXP(-SUMPRODUCT(H2:J5,$C$6:$E$9)+$D$14))</f>
        <v>0.99999224142289578</v>
      </c>
      <c r="J9" s="14">
        <f>1/(1+EXP(-SUMPRODUCT(H2:J5,$C$10:$E$13)+$E$14))</f>
        <v>0.98466073005106258</v>
      </c>
      <c r="L9" s="19" t="s">
        <v>100</v>
      </c>
      <c r="M9" s="14">
        <f t="shared" ref="M9" si="0">1/(1+EXP(-SUMPRODUCT(M2:O5,$C$2:$E$5)+$C$14))</f>
        <v>5.8244445667962691E-2</v>
      </c>
      <c r="N9" s="14">
        <f t="shared" ref="N9" si="1">1/(1+EXP(-SUMPRODUCT(M2:O5,$C$6:$E$9)+$D$14))</f>
        <v>0.99999210269836336</v>
      </c>
      <c r="O9" s="14">
        <f t="shared" ref="O9" si="2">1/(1+EXP(-SUMPRODUCT(M2:O5,$C$10:$E$13)+$E$14))</f>
        <v>0.84597880394132619</v>
      </c>
      <c r="Q9" s="19" t="s">
        <v>100</v>
      </c>
      <c r="R9" s="14">
        <f>1/(1+EXP(-SUMPRODUCT(R2:T5,$C$2:$E$5)+$C$14))</f>
        <v>3.3416663076218392E-2</v>
      </c>
      <c r="S9" s="14">
        <f>1/(1+EXP(-SUMPRODUCT(R2:T5,$C$6:$E$9)+$D$14))</f>
        <v>0.99999224142289578</v>
      </c>
      <c r="T9" s="14">
        <f>1/(1+EXP(-SUMPRODUCT(R2:T5,$C$10:$E$13)+$E$14))</f>
        <v>0.35597721422269429</v>
      </c>
      <c r="V9" s="19" t="s">
        <v>100</v>
      </c>
      <c r="W9" s="14">
        <f t="shared" ref="W9" si="3">1/(1+EXP(-SUMPRODUCT(W2:Y5,$C$2:$E$5)+$C$14))</f>
        <v>2.6911290014250158E-2</v>
      </c>
      <c r="X9" s="14">
        <f t="shared" ref="X9" si="4">1/(1+EXP(-SUMPRODUCT(W2:Y5,$C$6:$E$9)+$D$14))</f>
        <v>0.99999224142289578</v>
      </c>
      <c r="Y9" s="14">
        <f t="shared" ref="Y9" si="5">1/(1+EXP(-SUMPRODUCT(W2:Y5,$C$10:$E$13)+$E$14))</f>
        <v>0.98466073005106258</v>
      </c>
      <c r="AA9" s="19" t="s">
        <v>100</v>
      </c>
      <c r="AB9" s="14">
        <f>1/(1+EXP(-SUMPRODUCT(AB2:AD5,$C$2:$E$5)+$C$14))</f>
        <v>7.894216052644037E-4</v>
      </c>
      <c r="AC9" s="14">
        <f>1/(1+EXP(-SUMPRODUCT(AB2:AD5,$C$6:$E$9)+$D$14))</f>
        <v>0.99999224142289578</v>
      </c>
      <c r="AD9" s="14">
        <f>1/(1+EXP(-SUMPRODUCT(AB2:AD5,$C$10:$E$13)+$E$14))</f>
        <v>0.98466073005106258</v>
      </c>
      <c r="AF9" s="19" t="s">
        <v>100</v>
      </c>
      <c r="AG9" s="14">
        <f t="shared" ref="AG9" si="6">1/(1+EXP(-SUMPRODUCT(AG2:AI5,$C$2:$E$5)+$C$14))</f>
        <v>0.99926081066621775</v>
      </c>
      <c r="AH9" s="14">
        <f t="shared" ref="AH9" si="7">1/(1+EXP(-SUMPRODUCT(AG2:AI5,$C$6:$E$9)+$D$14))</f>
        <v>0.99613083268681335</v>
      </c>
      <c r="AI9" s="14">
        <f t="shared" ref="AI9" si="8">1/(1+EXP(-SUMPRODUCT(AG2:AI5,$C$10:$E$13)+$E$14))</f>
        <v>4.5561667311375086E-2</v>
      </c>
      <c r="AK9" s="19" t="s">
        <v>100</v>
      </c>
      <c r="AL9" s="14">
        <f>1/(1+EXP(-SUMPRODUCT(AL2:AN5,$C$2:$E$5)+$C$14))</f>
        <v>0.99926081066621775</v>
      </c>
      <c r="AM9" s="14">
        <f>1/(1+EXP(-SUMPRODUCT(AL2:AN5,$C$6:$E$9)+$D$14))</f>
        <v>0.98479079303014994</v>
      </c>
      <c r="AN9" s="14">
        <f>1/(1+EXP(-SUMPRODUCT(AL2:AN5,$C$10:$E$13)+$E$14))</f>
        <v>4.5561667311375086E-2</v>
      </c>
      <c r="AP9" s="19" t="s">
        <v>100</v>
      </c>
      <c r="AQ9" s="14">
        <f t="shared" ref="AQ9" si="9">1/(1+EXP(-SUMPRODUCT(AQ2:AS5,$C$2:$E$5)+$C$14))</f>
        <v>0.99926081066621775</v>
      </c>
      <c r="AR9" s="14">
        <f t="shared" ref="AR9" si="10">1/(1+EXP(-SUMPRODUCT(AQ2:AS5,$C$6:$E$9)+$D$14))</f>
        <v>0.97666031039437462</v>
      </c>
      <c r="AS9" s="14">
        <f t="shared" ref="AS9" si="11">1/(1+EXP(-SUMPRODUCT(AQ2:AS5,$C$10:$E$13)+$E$14))</f>
        <v>4.5561667311375086E-2</v>
      </c>
      <c r="AU9" s="19" t="s">
        <v>100</v>
      </c>
      <c r="AV9" s="14">
        <f t="shared" ref="AV9" si="12">1/(1+EXP(-SUMPRODUCT(AV2:AX5,$C$2:$E$5)+$C$14))</f>
        <v>0.99743038719626742</v>
      </c>
      <c r="AW9" s="14">
        <f t="shared" ref="AW9:DH9" si="13">1/(1+EXP(-SUMPRODUCT(AV2:AX5,$C$6:$E$9)+$D$14))</f>
        <v>0.99613083268681335</v>
      </c>
      <c r="AX9" s="14">
        <f t="shared" ref="AX9" si="14">1/(1+EXP(-SUMPRODUCT(AV2:AX5,$C$10:$E$13)+$E$14))</f>
        <v>4.5561667311375086E-2</v>
      </c>
      <c r="AZ9" s="19" t="s">
        <v>100</v>
      </c>
      <c r="BA9" s="14">
        <f t="shared" ref="BA9" si="15">1/(1+EXP(-SUMPRODUCT(BA2:BC5,$C$2:$E$5)+$C$14))</f>
        <v>0.91727884882343158</v>
      </c>
      <c r="BB9" s="14">
        <f t="shared" si="13"/>
        <v>0.99613083268681335</v>
      </c>
      <c r="BC9" s="14">
        <f t="shared" ref="BC9" si="16">1/(1+EXP(-SUMPRODUCT(BA2:BC5,$C$10:$E$13)+$E$14))</f>
        <v>4.5561667311375086E-2</v>
      </c>
      <c r="BE9" s="19" t="s">
        <v>100</v>
      </c>
      <c r="BF9" s="14">
        <f t="shared" ref="BF9" si="17">1/(1+EXP(-SUMPRODUCT(BF2:BH5,$C$2:$E$5)+$C$14))</f>
        <v>0.10831524607022505</v>
      </c>
      <c r="BG9" s="14">
        <f t="shared" si="13"/>
        <v>0.99566598334513656</v>
      </c>
      <c r="BH9" s="14">
        <f t="shared" ref="BH9" si="18">1/(1+EXP(-SUMPRODUCT(BF2:BH5,$C$10:$E$13)+$E$14))</f>
        <v>0.99999614427958006</v>
      </c>
      <c r="BJ9" s="19" t="s">
        <v>100</v>
      </c>
      <c r="BK9" s="14">
        <f t="shared" ref="BK9" si="19">1/(1+EXP(-SUMPRODUCT(BK2:BM5,$C$2:$E$5)+$C$14))</f>
        <v>7.2357704138150306E-2</v>
      </c>
      <c r="BL9" s="14">
        <f t="shared" si="13"/>
        <v>0.99558883169640122</v>
      </c>
      <c r="BM9" s="14">
        <f t="shared" ref="BM9" si="20">1/(1+EXP(-SUMPRODUCT(BK2:BM5,$C$10:$E$13)+$E$14))</f>
        <v>0.99995494006329111</v>
      </c>
      <c r="BO9" s="19" t="s">
        <v>100</v>
      </c>
      <c r="BP9" s="14">
        <f t="shared" ref="BP9" si="21">1/(1+EXP(-SUMPRODUCT(BP2:BR5,$C$2:$E$5)+$C$14))</f>
        <v>4.1780781894588358E-2</v>
      </c>
      <c r="BQ9" s="14">
        <f t="shared" si="13"/>
        <v>0.99566598334513656</v>
      </c>
      <c r="BR9" s="14">
        <f t="shared" ref="BR9" si="22">1/(1+EXP(-SUMPRODUCT(BP2:BR5,$C$10:$E$13)+$E$14))</f>
        <v>0.99955241683390428</v>
      </c>
      <c r="BT9" s="19" t="s">
        <v>100</v>
      </c>
      <c r="BU9" s="14">
        <f t="shared" ref="BU9" si="23">1/(1+EXP(-SUMPRODUCT(BU2:BW5,$C$2:$E$5)+$C$14))</f>
        <v>0.10831524607022505</v>
      </c>
      <c r="BV9" s="14">
        <f t="shared" si="13"/>
        <v>0.98078258081074443</v>
      </c>
      <c r="BW9" s="14">
        <f t="shared" ref="BW9" si="24">1/(1+EXP(-SUMPRODUCT(BU2:BW5,$C$10:$E$13)+$E$14))</f>
        <v>0.99999614427958006</v>
      </c>
      <c r="BY9" s="19" t="s">
        <v>100</v>
      </c>
      <c r="BZ9" s="14">
        <f t="shared" ref="BZ9" si="25">1/(1+EXP(-SUMPRODUCT(BZ2:CB5,$C$2:$E$5)+$C$14))</f>
        <v>0.10831524607022505</v>
      </c>
      <c r="CA9" s="14">
        <f t="shared" si="13"/>
        <v>0.97847559257307393</v>
      </c>
      <c r="CB9" s="14">
        <f t="shared" ref="CB9" si="26">1/(1+EXP(-SUMPRODUCT(BZ2:CB5,$C$10:$E$13)+$E$14))</f>
        <v>0.99999614427958006</v>
      </c>
      <c r="CD9" s="19" t="s">
        <v>100</v>
      </c>
      <c r="CE9" s="14">
        <f t="shared" ref="CE9" si="27">1/(1+EXP(-SUMPRODUCT(CE2:CG5,$C$2:$E$5)+$C$14))</f>
        <v>8.7852737408109532E-2</v>
      </c>
      <c r="CF9" s="14">
        <f t="shared" si="13"/>
        <v>0.99619854089562532</v>
      </c>
      <c r="CG9" s="14">
        <f t="shared" ref="CG9" si="28">1/(1+EXP(-SUMPRODUCT(CE2:CG5,$C$10:$E$13)+$E$14))</f>
        <v>0.98466073005106258</v>
      </c>
      <c r="CI9" s="19" t="s">
        <v>100</v>
      </c>
      <c r="CJ9" s="14">
        <f t="shared" ref="CJ9" si="29">1/(1+EXP(-SUMPRODUCT(CJ2:CL5,$C$2:$E$5)+$C$14))</f>
        <v>8.7852737408109532E-2</v>
      </c>
      <c r="CK9" s="14">
        <f t="shared" si="13"/>
        <v>0.99995226739583498</v>
      </c>
      <c r="CL9" s="14">
        <f t="shared" ref="CL9" si="30">1/(1+EXP(-SUMPRODUCT(CJ2:CL5,$C$10:$E$13)+$E$14))</f>
        <v>0.98466073005106258</v>
      </c>
      <c r="CN9" s="19" t="s">
        <v>100</v>
      </c>
      <c r="CO9" s="14">
        <f t="shared" ref="CO9" si="31">1/(1+EXP(-SUMPRODUCT(CO2:CQ5,$C$2:$E$5)+$C$14))</f>
        <v>8.7852737408109532E-2</v>
      </c>
      <c r="CP9" s="14">
        <f t="shared" si="13"/>
        <v>0.99996507666610401</v>
      </c>
      <c r="CQ9" s="14">
        <f t="shared" ref="CQ9" si="32">1/(1+EXP(-SUMPRODUCT(CO2:CQ5,$C$10:$E$13)+$E$14))</f>
        <v>0.98466073005106258</v>
      </c>
      <c r="CS9" s="19" t="s">
        <v>100</v>
      </c>
      <c r="CT9" s="14">
        <f t="shared" ref="CT9" si="33">1/(1+EXP(-SUMPRODUCT(CT2:CV5,$C$2:$E$5)+$C$14))</f>
        <v>8.7852737408109532E-2</v>
      </c>
      <c r="CU9" s="14">
        <f t="shared" si="13"/>
        <v>0.99566598334513656</v>
      </c>
      <c r="CV9" s="14">
        <f t="shared" ref="CV9" si="34">1/(1+EXP(-SUMPRODUCT(CT2:CV5,$C$10:$E$13)+$E$14))</f>
        <v>0.9846204879509084</v>
      </c>
      <c r="CX9" s="19" t="s">
        <v>100</v>
      </c>
      <c r="CY9" s="14">
        <f t="shared" ref="CY9" si="35">1/(1+EXP(-SUMPRODUCT(CY2:DA5,$C$2:$E$5)+$C$14))</f>
        <v>8.7852737408109532E-2</v>
      </c>
      <c r="CZ9" s="14">
        <f t="shared" si="13"/>
        <v>0.99996079217754041</v>
      </c>
      <c r="DA9" s="14">
        <f t="shared" ref="DA9" si="36">1/(1+EXP(-SUMPRODUCT(CY2:DA5,$C$10:$E$13)+$E$14))</f>
        <v>0.98466073005106258</v>
      </c>
      <c r="DC9" s="19" t="s">
        <v>100</v>
      </c>
      <c r="DD9" s="14">
        <f t="shared" ref="DD9" si="37">1/(1+EXP(-SUMPRODUCT(DD2:DF5,$C$2:$E$5)+$C$14))</f>
        <v>8.7852737408109532E-2</v>
      </c>
      <c r="DE9" s="14">
        <f t="shared" si="13"/>
        <v>0.9999691515380813</v>
      </c>
      <c r="DF9" s="14">
        <f t="shared" ref="DF9" si="38">1/(1+EXP(-SUMPRODUCT(DD2:DF5,$C$10:$E$13)+$E$14))</f>
        <v>0.98466073005106258</v>
      </c>
      <c r="DH9" s="19" t="s">
        <v>100</v>
      </c>
      <c r="DI9" s="14">
        <f t="shared" ref="DI9" si="39">1/(1+EXP(-SUMPRODUCT(DI2:DK5,$C$2:$E$5)+$C$14))</f>
        <v>5.8244445667962691E-2</v>
      </c>
      <c r="DJ9" s="14">
        <f t="shared" ref="DJ9:ET9" si="40">1/(1+EXP(-SUMPRODUCT(DI2:DK5,$C$6:$E$9)+$D$14))</f>
        <v>0.99613083268681335</v>
      </c>
      <c r="DK9" s="14">
        <f t="shared" ref="DK9" si="41">1/(1+EXP(-SUMPRODUCT(DI2:DK5,$C$10:$E$13)+$E$14))</f>
        <v>0.84597880394132619</v>
      </c>
      <c r="DM9" s="19" t="s">
        <v>100</v>
      </c>
      <c r="DN9" s="14">
        <f t="shared" ref="DN9" si="42">1/(1+EXP(-SUMPRODUCT(DN2:DP5,$C$2:$E$5)+$C$14))</f>
        <v>5.8244445667962691E-2</v>
      </c>
      <c r="DO9" s="14">
        <f t="shared" si="40"/>
        <v>0.99995141396437692</v>
      </c>
      <c r="DP9" s="14">
        <f t="shared" ref="DP9" si="43">1/(1+EXP(-SUMPRODUCT(DN2:DP5,$C$10:$E$13)+$E$14))</f>
        <v>0.84597880394132619</v>
      </c>
      <c r="DR9" s="19" t="s">
        <v>100</v>
      </c>
      <c r="DS9" s="14">
        <f t="shared" ref="DS9" si="44">1/(1+EXP(-SUMPRODUCT(DS2:DU5,$C$2:$E$5)+$C$14))</f>
        <v>5.8244445667962691E-2</v>
      </c>
      <c r="DT9" s="14">
        <f t="shared" si="40"/>
        <v>0.99996445224887565</v>
      </c>
      <c r="DU9" s="14">
        <f t="shared" ref="DU9" si="45">1/(1+EXP(-SUMPRODUCT(DS2:DU5,$C$10:$E$13)+$E$14))</f>
        <v>0.84597880394132619</v>
      </c>
      <c r="DW9" s="19" t="s">
        <v>100</v>
      </c>
      <c r="DX9" s="14">
        <f t="shared" ref="DX9" si="46">1/(1+EXP(-SUMPRODUCT(DX2:DZ5,$C$2:$E$5)+$C$14))</f>
        <v>5.8244445667962691E-2</v>
      </c>
      <c r="DY9" s="14">
        <f t="shared" si="40"/>
        <v>0.99558883169640122</v>
      </c>
      <c r="DZ9" s="14">
        <f t="shared" ref="DZ9" si="47">1/(1+EXP(-SUMPRODUCT(DX2:DZ5,$C$10:$E$13)+$E$14))</f>
        <v>0.84563177246920973</v>
      </c>
      <c r="EB9" s="19" t="s">
        <v>100</v>
      </c>
      <c r="EC9" s="14">
        <f t="shared" ref="EC9" si="48">1/(1+EXP(-SUMPRODUCT(EC2:EE5,$C$2:$E$5)+$C$14))</f>
        <v>5.8244445667962691E-2</v>
      </c>
      <c r="ED9" s="14">
        <f t="shared" si="40"/>
        <v>0.99996009115818407</v>
      </c>
      <c r="EE9" s="14">
        <f t="shared" ref="EE9" si="49">1/(1+EXP(-SUMPRODUCT(EC2:EE5,$C$10:$E$13)+$E$14))</f>
        <v>0.84597880394132619</v>
      </c>
      <c r="EG9" s="19" t="s">
        <v>100</v>
      </c>
      <c r="EH9" s="14">
        <f t="shared" ref="EH9" si="50">1/(1+EXP(-SUMPRODUCT(EH2:EJ5,$C$2:$E$5)+$C$14))</f>
        <v>5.8244445667962691E-2</v>
      </c>
      <c r="EI9" s="14">
        <f t="shared" si="40"/>
        <v>0.99996859997587817</v>
      </c>
      <c r="EJ9" s="14">
        <f t="shared" ref="EJ9" si="51">1/(1+EXP(-SUMPRODUCT(EH2:EJ5,$C$10:$E$13)+$E$14))</f>
        <v>0.84597880394132619</v>
      </c>
      <c r="EL9" s="19" t="s">
        <v>100</v>
      </c>
      <c r="EM9" s="14">
        <f t="shared" ref="EM9" si="52">1/(1+EXP(-SUMPRODUCT(EM2:EO5,$C$2:$E$5)+$C$14))</f>
        <v>3.3416663076218392E-2</v>
      </c>
      <c r="EN9" s="14">
        <f t="shared" si="40"/>
        <v>0.99995226739583498</v>
      </c>
      <c r="EO9" s="14">
        <f t="shared" ref="EO9" si="53">1/(1+EXP(-SUMPRODUCT(EM2:EO5,$C$10:$E$13)+$E$14))</f>
        <v>0.35597721422269429</v>
      </c>
      <c r="EQ9" s="19" t="s">
        <v>100</v>
      </c>
      <c r="ER9" s="14">
        <f t="shared" ref="ER9" si="54">1/(1+EXP(-SUMPRODUCT(ER2:ET5,$C$2:$E$5)+$C$14))</f>
        <v>3.3416663076218392E-2</v>
      </c>
      <c r="ES9" s="14">
        <f t="shared" si="40"/>
        <v>0.99996507666610401</v>
      </c>
      <c r="ET9" s="14">
        <f t="shared" ref="ET9" si="55">1/(1+EXP(-SUMPRODUCT(ER2:ET5,$C$10:$E$13)+$E$14))</f>
        <v>0.35597721422269429</v>
      </c>
      <c r="EV9" s="19" t="s">
        <v>100</v>
      </c>
      <c r="EW9" s="14">
        <f t="shared" ref="EW9" si="56">1/(1+EXP(-SUMPRODUCT(EW2:EY5,$C$2:$E$5)+$C$14))</f>
        <v>3.3416663076218392E-2</v>
      </c>
      <c r="EX9" s="14">
        <f t="shared" ref="EX9:HI9" si="57">1/(1+EXP(-SUMPRODUCT(EW2:EY5,$C$6:$E$9)+$D$14))</f>
        <v>0.99566598334513656</v>
      </c>
      <c r="EY9" s="14">
        <f t="shared" ref="EY9" si="58">1/(1+EXP(-SUMPRODUCT(EW2:EY5,$C$10:$E$13)+$E$14))</f>
        <v>0.35536741633346847</v>
      </c>
      <c r="FA9" s="19" t="s">
        <v>100</v>
      </c>
      <c r="FB9" s="14">
        <f t="shared" ref="FB9" si="59">1/(1+EXP(-SUMPRODUCT(FB2:FD5,$C$2:$E$5)+$C$14))</f>
        <v>3.3416663076218392E-2</v>
      </c>
      <c r="FC9" s="14">
        <f t="shared" ref="FC9:HN9" si="60">1/(1+EXP(-SUMPRODUCT(FB2:FD5,$C$6:$E$9)+$D$14))</f>
        <v>0.99996079217754041</v>
      </c>
      <c r="FD9" s="14">
        <f t="shared" ref="FD9" si="61">1/(1+EXP(-SUMPRODUCT(FB2:FD5,$C$10:$E$13)+$E$14))</f>
        <v>0.35597721422269429</v>
      </c>
      <c r="FF9" s="19" t="s">
        <v>100</v>
      </c>
      <c r="FG9" s="14">
        <f t="shared" ref="FG9" si="62">1/(1+EXP(-SUMPRODUCT(FG2:FI5,$C$2:$E$5)+$C$14))</f>
        <v>3.3416663076218392E-2</v>
      </c>
      <c r="FH9" s="14">
        <f t="shared" ref="FH9:HS9" si="63">1/(1+EXP(-SUMPRODUCT(FG2:FI5,$C$6:$E$9)+$D$14))</f>
        <v>0.9999691515380813</v>
      </c>
      <c r="FI9" s="14">
        <f t="shared" ref="FI9" si="64">1/(1+EXP(-SUMPRODUCT(FG2:FI5,$C$10:$E$13)+$E$14))</f>
        <v>0.35597721422269429</v>
      </c>
      <c r="FK9" s="19" t="s">
        <v>100</v>
      </c>
      <c r="FL9" s="14">
        <f t="shared" ref="FL9" si="65">1/(1+EXP(-SUMPRODUCT(FL2:FN5,$C$2:$E$5)+$C$14))</f>
        <v>0.93249595075165304</v>
      </c>
      <c r="FM9" s="14">
        <f t="shared" ref="FM9:HX9" si="66">1/(1+EXP(-SUMPRODUCT(FL2:FN5,$C$6:$E$9)+$D$14))</f>
        <v>1.8736052425681982E-2</v>
      </c>
      <c r="FN9" s="14">
        <f t="shared" ref="FN9" si="67">1/(1+EXP(-SUMPRODUCT(FL2:FN5,$C$10:$E$13)+$E$14))</f>
        <v>0.98476050397550974</v>
      </c>
      <c r="FP9" s="19" t="s">
        <v>100</v>
      </c>
      <c r="FQ9" s="14">
        <f t="shared" ref="FQ9" si="68">1/(1+EXP(-SUMPRODUCT(FQ2:FS5,$C$2:$E$5)+$C$14))</f>
        <v>0.99940654648554339</v>
      </c>
      <c r="FR9" s="14">
        <f t="shared" ref="FR9:IC9" si="69">1/(1+EXP(-SUMPRODUCT(FQ2:FS5,$C$6:$E$9)+$D$14))</f>
        <v>1.8736052425681982E-2</v>
      </c>
      <c r="FS9" s="14">
        <f t="shared" ref="FS9" si="70">1/(1+EXP(-SUMPRODUCT(FQ2:FS5,$C$10:$E$13)+$E$14))</f>
        <v>0.98476050397550974</v>
      </c>
      <c r="FU9" s="19" t="s">
        <v>100</v>
      </c>
      <c r="FV9" s="14">
        <f t="shared" ref="FV9" si="71">1/(1+EXP(-SUMPRODUCT(FV2:FX5,$C$2:$E$5)+$C$14))</f>
        <v>0.97963709038268521</v>
      </c>
      <c r="FW9" s="14">
        <f t="shared" ref="FW9:IH9" si="72">1/(1+EXP(-SUMPRODUCT(FV2:FX5,$C$6:$E$9)+$D$14))</f>
        <v>1.8736052425681982E-2</v>
      </c>
      <c r="FX9" s="14">
        <f t="shared" ref="FX9" si="73">1/(1+EXP(-SUMPRODUCT(FV2:FX5,$C$10:$E$13)+$E$14))</f>
        <v>0.98476050397550974</v>
      </c>
      <c r="FZ9" s="19" t="s">
        <v>100</v>
      </c>
      <c r="GA9" s="14">
        <f t="shared" ref="GA9" si="74">1/(1+EXP(-SUMPRODUCT(GA2:GC5,$C$2:$E$5)+$C$14))</f>
        <v>0.99999968157907426</v>
      </c>
      <c r="GB9" s="14">
        <f t="shared" ref="GB9:IM9" si="75">1/(1+EXP(-SUMPRODUCT(GA2:GC5,$C$6:$E$9)+$D$14))</f>
        <v>8.3864500359647637E-4</v>
      </c>
      <c r="GC9" s="14">
        <f t="shared" ref="GC9" si="76">1/(1+EXP(-SUMPRODUCT(GA2:GC5,$C$10:$E$13)+$E$14))</f>
        <v>0.99999617992538603</v>
      </c>
      <c r="GE9" s="19" t="s">
        <v>100</v>
      </c>
      <c r="GF9" s="14">
        <f t="shared" ref="GF9" si="77">1/(1+EXP(-SUMPRODUCT(GF2:GH5,$C$2:$E$5)+$C$14))</f>
        <v>0.99999968157907426</v>
      </c>
      <c r="GG9" s="14">
        <f t="shared" ref="GG9:IR9" si="78">1/(1+EXP(-SUMPRODUCT(GF2:GH5,$C$6:$E$9)+$D$14))</f>
        <v>4.2238506778936053E-3</v>
      </c>
      <c r="GH9" s="14">
        <f t="shared" ref="GH9" si="79">1/(1+EXP(-SUMPRODUCT(GF2:GH5,$C$10:$E$13)+$E$14))</f>
        <v>0.99999617992538603</v>
      </c>
      <c r="GJ9" s="19" t="s">
        <v>100</v>
      </c>
      <c r="GK9" s="14">
        <f t="shared" ref="GK9" si="80">1/(1+EXP(-SUMPRODUCT(GK2:GM5,$C$2:$E$5)+$C$14))</f>
        <v>0.99999968157907426</v>
      </c>
      <c r="GL9" s="14">
        <f t="shared" ref="GL9:IW9" si="81">1/(1+EXP(-SUMPRODUCT(GK2:GM5,$C$6:$E$9)+$D$14))</f>
        <v>3.7640048844291185E-3</v>
      </c>
      <c r="GM9" s="14">
        <f t="shared" ref="GM9" si="82">1/(1+EXP(-SUMPRODUCT(GK2:GM5,$C$10:$E$13)+$E$14))</f>
        <v>0.99999617992538603</v>
      </c>
      <c r="GO9" s="19" t="s">
        <v>100</v>
      </c>
      <c r="GP9" s="14">
        <f t="shared" ref="GP9" si="83">1/(1+EXP(-SUMPRODUCT(GP2:GR5,$C$2:$E$5)+$C$14))</f>
        <v>0.99999968157907426</v>
      </c>
      <c r="GQ9" s="14">
        <f t="shared" ref="GQ9:JB9" si="84">1/(1+EXP(-SUMPRODUCT(GP2:GR5,$C$6:$E$9)+$D$14))</f>
        <v>1.8736052425681982E-2</v>
      </c>
      <c r="GR9" s="14">
        <f t="shared" ref="GR9" si="85">1/(1+EXP(-SUMPRODUCT(GP2:GR5,$C$10:$E$13)+$E$14))</f>
        <v>0.99999617992538603</v>
      </c>
      <c r="GT9" s="19" t="s">
        <v>100</v>
      </c>
      <c r="GU9" s="14">
        <f t="shared" ref="GU9" si="86">1/(1+EXP(-SUMPRODUCT(GU2:GW5,$C$2:$E$5)+$C$14))</f>
        <v>0.99999968157907426</v>
      </c>
      <c r="GV9" s="14">
        <f t="shared" ref="GV9:JG9" si="87">1/(1+EXP(-SUMPRODUCT(GU2:GW5,$C$6:$E$9)+$D$14))</f>
        <v>3.3262662673835442E-3</v>
      </c>
      <c r="GW9" s="14">
        <f t="shared" ref="GW9" si="88">1/(1+EXP(-SUMPRODUCT(GU2:GW5,$C$10:$E$13)+$E$14))</f>
        <v>0.99999617992538603</v>
      </c>
      <c r="GY9" s="19" t="s">
        <v>100</v>
      </c>
      <c r="GZ9" s="14">
        <f t="shared" ref="GZ9" si="89">1/(1+EXP(-SUMPRODUCT(GZ2:HB5,$C$2:$E$5)+$C$14))</f>
        <v>0.99999968157907426</v>
      </c>
      <c r="HA9" s="14">
        <f t="shared" ref="HA9:JL9" si="90">1/(1+EXP(-SUMPRODUCT(GZ2:HB5,$C$6:$E$9)+$D$14))</f>
        <v>5.1375490907619942E-3</v>
      </c>
      <c r="HB9" s="14">
        <f t="shared" ref="HB9" si="91">1/(1+EXP(-SUMPRODUCT(GZ2:HB5,$C$10:$E$13)+$E$14))</f>
        <v>0.99999617992538603</v>
      </c>
      <c r="HD9" s="19" t="s">
        <v>100</v>
      </c>
      <c r="HE9" s="14">
        <f t="shared" ref="HE9" si="92">1/(1+EXP(-SUMPRODUCT(HE2:HG5,$C$2:$E$5)+$C$14))</f>
        <v>0.99999968157907426</v>
      </c>
      <c r="HF9" s="14">
        <f t="shared" ref="HF9:JQ9" si="93">1/(1+EXP(-SUMPRODUCT(HE2:HG5,$C$6:$E$9)+$D$14))</f>
        <v>2.0119969361966621E-2</v>
      </c>
      <c r="HG9" s="14">
        <f t="shared" ref="HG9" si="94">1/(1+EXP(-SUMPRODUCT(HE2:HG5,$C$10:$E$13)+$E$14))</f>
        <v>0.99999617992538603</v>
      </c>
      <c r="HI9" s="19" t="s">
        <v>100</v>
      </c>
      <c r="HJ9" s="14">
        <f t="shared" ref="HJ9" si="95">1/(1+EXP(-SUMPRODUCT(HJ2:HL5,$C$2:$E$5)+$C$14))</f>
        <v>0.92240440220789266</v>
      </c>
      <c r="HK9" s="14">
        <f t="shared" ref="HK9:JV9" si="96">1/(1+EXP(-SUMPRODUCT(HJ2:HL5,$C$6:$E$9)+$D$14))</f>
        <v>1.9773526469377935E-2</v>
      </c>
      <c r="HL9" s="14">
        <f t="shared" ref="HL9" si="97">1/(1+EXP(-SUMPRODUCT(HJ2:HL5,$C$10:$E$13)+$E$14))</f>
        <v>0.99479399879562913</v>
      </c>
      <c r="HN9" s="19" t="s">
        <v>100</v>
      </c>
      <c r="HO9" s="14">
        <f t="shared" ref="HO9" si="98">1/(1+EXP(-SUMPRODUCT(HO2:HQ5,$C$2:$E$5)+$C$14))</f>
        <v>0.94875004228218907</v>
      </c>
      <c r="HP9" s="14">
        <f t="shared" ref="HP9:KA9" si="99">1/(1+EXP(-SUMPRODUCT(HO2:HQ5,$C$6:$E$9)+$D$14))</f>
        <v>2.0119969361966621E-2</v>
      </c>
      <c r="HQ9" s="14">
        <f t="shared" ref="HQ9" si="100">1/(1+EXP(-SUMPRODUCT(HO2:HQ5,$C$10:$E$13)+$E$14))</f>
        <v>0.99955241683390428</v>
      </c>
      <c r="HS9" s="19" t="s">
        <v>100</v>
      </c>
      <c r="HT9" s="14">
        <f t="shared" ref="HT9" si="101">1/(1+EXP(-SUMPRODUCT(HT2:HV5,$C$2:$E$5)+$C$14))</f>
        <v>0.97068909002998349</v>
      </c>
      <c r="HU9" s="14">
        <f t="shared" ref="HU9:KF9" si="102">1/(1+EXP(-SUMPRODUCT(HT2:HV5,$C$6:$E$9)+$D$14))</f>
        <v>1.9773526469377935E-2</v>
      </c>
      <c r="HV9" s="14">
        <f t="shared" ref="HV9" si="103">1/(1+EXP(-SUMPRODUCT(HT2:HV5,$C$10:$E$13)+$E$14))</f>
        <v>0.99995494006329111</v>
      </c>
      <c r="HX9" s="19" t="s">
        <v>100</v>
      </c>
      <c r="HY9" s="14">
        <f t="shared" ref="HY9" si="104">1/(1+EXP(-SUMPRODUCT(HY2:IA5,$C$2:$E$5)+$C$14))</f>
        <v>0.99999968157907426</v>
      </c>
      <c r="HZ9" s="14">
        <f t="shared" ref="HZ9:KK9" si="105">1/(1+EXP(-SUMPRODUCT(HY2:IA5,$C$6:$E$9)+$D$14))</f>
        <v>1.4800406240193791E-2</v>
      </c>
      <c r="IA9" s="14">
        <f t="shared" ref="IA9" si="106">1/(1+EXP(-SUMPRODUCT(HY2:IA5,$C$10:$E$13)+$E$14))</f>
        <v>0.99999617992538603</v>
      </c>
      <c r="IC9" s="19" t="s">
        <v>100</v>
      </c>
      <c r="ID9" s="14">
        <f t="shared" ref="ID9" si="107">1/(1+EXP(-SUMPRODUCT(ID2:IF5,$C$2:$E$5)+$C$14))</f>
        <v>0.99999968157907426</v>
      </c>
      <c r="IE9" s="14">
        <f t="shared" ref="IE9:KP9" si="108">1/(1+EXP(-SUMPRODUCT(ID2:IF5,$C$6:$E$9)+$D$14))</f>
        <v>4.2238506778936053E-3</v>
      </c>
      <c r="IF9" s="14">
        <f t="shared" ref="IF9" si="109">1/(1+EXP(-SUMPRODUCT(ID2:IF5,$C$10:$E$13)+$E$14))</f>
        <v>0.99999617992538603</v>
      </c>
      <c r="IH9" s="19" t="s">
        <v>100</v>
      </c>
      <c r="II9" s="14">
        <f t="shared" ref="II9" si="110">1/(1+EXP(-SUMPRODUCT(II2:IK5,$C$2:$E$5)+$C$14))</f>
        <v>0.99999968157907426</v>
      </c>
      <c r="IJ9" s="14">
        <f t="shared" ref="IJ9:KS9" si="111">1/(1+EXP(-SUMPRODUCT(II2:IK5,$C$6:$E$9)+$D$14))</f>
        <v>2.5433648145532207E-2</v>
      </c>
      <c r="IK9" s="14">
        <f t="shared" ref="IK9" si="112">1/(1+EXP(-SUMPRODUCT(II2:IK5,$C$10:$E$13)+$E$14))</f>
        <v>0.99999617992538603</v>
      </c>
      <c r="IM9" s="19" t="s">
        <v>100</v>
      </c>
      <c r="IN9" s="14">
        <f t="shared" ref="IN9" si="113">1/(1+EXP(-SUMPRODUCT(IN2:IP5,$C$2:$E$5)+$C$14))</f>
        <v>0.99982952440423112</v>
      </c>
      <c r="IO9" s="14">
        <f t="shared" ref="IO9:KS9" si="114">1/(1+EXP(-SUMPRODUCT(IN2:IP5,$C$6:$E$9)+$D$14))</f>
        <v>8.3864500359647637E-4</v>
      </c>
      <c r="IP9" s="14">
        <f t="shared" ref="IP9" si="115">1/(1+EXP(-SUMPRODUCT(IN2:IP5,$C$10:$E$13)+$E$14))</f>
        <v>0.98476050397550974</v>
      </c>
      <c r="IR9" s="19" t="s">
        <v>100</v>
      </c>
      <c r="IS9" s="14">
        <f t="shared" ref="IS9" si="116">1/(1+EXP(-SUMPRODUCT(IS2:IU5,$C$2:$E$5)+$C$14))</f>
        <v>0.99982952440423112</v>
      </c>
      <c r="IT9" s="14">
        <f t="shared" ref="IT9:KS9" si="117">1/(1+EXP(-SUMPRODUCT(IS2:IU5,$C$6:$E$9)+$D$14))</f>
        <v>5.1375490907619942E-3</v>
      </c>
      <c r="IU9" s="14">
        <f t="shared" ref="IU9" si="118">1/(1+EXP(-SUMPRODUCT(IS2:IU5,$C$10:$E$13)+$E$14))</f>
        <v>0.98476050397550974</v>
      </c>
      <c r="IW9" s="19" t="s">
        <v>100</v>
      </c>
      <c r="IX9" s="14">
        <f t="shared" ref="IX9" si="119">1/(1+EXP(-SUMPRODUCT(IX2:IZ5,$C$2:$E$5)+$C$14))</f>
        <v>0.99982952440423112</v>
      </c>
      <c r="IY9" s="14">
        <f t="shared" ref="IY9:KS9" si="120">1/(1+EXP(-SUMPRODUCT(IX2:IZ5,$C$6:$E$9)+$D$14))</f>
        <v>3.3262662673835442E-3</v>
      </c>
      <c r="IZ9" s="14">
        <f t="shared" ref="IZ9" si="121">1/(1+EXP(-SUMPRODUCT(IX2:IZ5,$C$10:$E$13)+$E$14))</f>
        <v>0.98476050397550974</v>
      </c>
      <c r="JB9" s="19" t="s">
        <v>100</v>
      </c>
      <c r="JC9" s="14">
        <f t="shared" ref="JC9" si="122">1/(1+EXP(-SUMPRODUCT(JC2:JE5,$C$2:$E$5)+$C$14))</f>
        <v>0.98097893534511571</v>
      </c>
      <c r="JD9" s="14">
        <f t="shared" ref="JD9:KS9" si="123">1/(1+EXP(-SUMPRODUCT(JC2:JE5,$C$6:$E$9)+$D$14))</f>
        <v>8.3864500359647637E-4</v>
      </c>
      <c r="JE9" s="14">
        <f t="shared" ref="JE9" si="124">1/(1+EXP(-SUMPRODUCT(JC2:JE5,$C$10:$E$13)+$E$14))</f>
        <v>0.99999614427958006</v>
      </c>
      <c r="JG9" s="19" t="s">
        <v>100</v>
      </c>
      <c r="JH9" s="14">
        <f t="shared" ref="JH9" si="125">1/(1+EXP(-SUMPRODUCT(JH2:JJ5,$C$2:$E$5)+$C$14))</f>
        <v>0.98097893534511571</v>
      </c>
      <c r="JI9" s="14">
        <f t="shared" ref="JI9:KS9" si="126">1/(1+EXP(-SUMPRODUCT(JH2:JJ5,$C$6:$E$9)+$D$14))</f>
        <v>4.2238506778936053E-3</v>
      </c>
      <c r="JJ9" s="14">
        <f t="shared" ref="JJ9" si="127">1/(1+EXP(-SUMPRODUCT(JH2:JJ5,$C$10:$E$13)+$E$14))</f>
        <v>0.99999614427958006</v>
      </c>
      <c r="JL9" s="19" t="s">
        <v>100</v>
      </c>
      <c r="JM9" s="14">
        <f t="shared" ref="JM9" si="128">1/(1+EXP(-SUMPRODUCT(JM2:JO5,$C$2:$E$5)+$C$14))</f>
        <v>0.98097893534511571</v>
      </c>
      <c r="JN9" s="14">
        <f t="shared" ref="JN9:KS9" si="129">1/(1+EXP(-SUMPRODUCT(JM2:JO5,$C$6:$E$9)+$D$14))</f>
        <v>3.7640048844291185E-3</v>
      </c>
      <c r="JO9" s="14">
        <f t="shared" ref="JO9" si="130">1/(1+EXP(-SUMPRODUCT(JM2:JO5,$C$10:$E$13)+$E$14))</f>
        <v>0.99999614427958006</v>
      </c>
      <c r="JQ9" s="19" t="s">
        <v>100</v>
      </c>
      <c r="JR9" s="14">
        <f t="shared" ref="JR9" si="131">1/(1+EXP(-SUMPRODUCT(JR2:JT5,$C$2:$E$5)+$C$14))</f>
        <v>0.99999889105625994</v>
      </c>
      <c r="JS9" s="14">
        <f t="shared" ref="JS9:KS9" si="132">1/(1+EXP(-SUMPRODUCT(JR2:JT5,$C$6:$E$9)+$D$14))</f>
        <v>3.7640048844291185E-3</v>
      </c>
      <c r="JT9" s="14">
        <f t="shared" ref="JT9" si="133">1/(1+EXP(-SUMPRODUCT(JR2:JT5,$C$10:$E$13)+$E$14))</f>
        <v>0.99999617992538603</v>
      </c>
      <c r="JV9" s="19" t="s">
        <v>100</v>
      </c>
      <c r="JW9" s="14">
        <f t="shared" ref="JW9" si="134">1/(1+EXP(-SUMPRODUCT(JW2:JY5,$C$2:$E$5)+$C$14))</f>
        <v>0.99996118288675795</v>
      </c>
      <c r="JX9" s="14">
        <f t="shared" ref="JX9:KS9" si="135">1/(1+EXP(-SUMPRODUCT(JW2:JY5,$C$6:$E$9)+$D$14))</f>
        <v>4.2238506778936053E-3</v>
      </c>
      <c r="JY9" s="14">
        <f t="shared" ref="JY9" si="136">1/(1+EXP(-SUMPRODUCT(JW2:JY5,$C$10:$E$13)+$E$14))</f>
        <v>0.99999617992538603</v>
      </c>
      <c r="KA9" s="19" t="s">
        <v>100</v>
      </c>
      <c r="KB9" s="14">
        <f t="shared" ref="KB9" si="137">1/(1+EXP(-SUMPRODUCT(KB2:KD5,$C$2:$E$5)+$C$14))</f>
        <v>0.99999911290952359</v>
      </c>
      <c r="KC9" s="14">
        <f t="shared" ref="KC9:KS9" si="138">1/(1+EXP(-SUMPRODUCT(KB2:KD5,$C$6:$E$9)+$D$14))</f>
        <v>5.1375490907619942E-3</v>
      </c>
      <c r="KD9" s="14">
        <f t="shared" ref="KD9" si="139">1/(1+EXP(-SUMPRODUCT(KB2:KD5,$C$10:$E$13)+$E$14))</f>
        <v>0.99955655288293921</v>
      </c>
      <c r="KF9" s="19" t="s">
        <v>100</v>
      </c>
      <c r="KG9" s="14">
        <f t="shared" ref="KG9" si="140">1/(1+EXP(-SUMPRODUCT(KG2:KI5,$C$2:$E$5)+$C$14))</f>
        <v>0.99999950412120564</v>
      </c>
      <c r="KH9" s="14">
        <f t="shared" ref="KH9:KS9" si="141">1/(1+EXP(-SUMPRODUCT(KG2:KI5,$C$6:$E$9)+$D$14))</f>
        <v>3.2680273471425527E-3</v>
      </c>
      <c r="KI9" s="14">
        <f t="shared" ref="KI9" si="142">1/(1+EXP(-SUMPRODUCT(KG2:KI5,$C$10:$E$13)+$E$14))</f>
        <v>0.99995535662155299</v>
      </c>
      <c r="KK9" s="19" t="s">
        <v>100</v>
      </c>
      <c r="KL9" s="14">
        <f t="shared" ref="KL9" si="143">1/(1+EXP(-SUMPRODUCT(KL2:KN5,$C$2:$E$5)+$C$14))</f>
        <v>0.99999889105625994</v>
      </c>
      <c r="KM9" s="14">
        <f t="shared" ref="KM9:KS9" si="144">1/(1+EXP(-SUMPRODUCT(KL2:KN5,$C$6:$E$9)+$D$14))</f>
        <v>8.3864500359647637E-4</v>
      </c>
      <c r="KN9" s="14">
        <f t="shared" ref="KN9" si="145">1/(1+EXP(-SUMPRODUCT(KL2:KN5,$C$10:$E$13)+$E$14))</f>
        <v>0.99999617992538603</v>
      </c>
      <c r="KP9" s="19" t="s">
        <v>100</v>
      </c>
      <c r="KQ9" s="14">
        <f t="shared" ref="KQ9" si="146">1/(1+EXP(-SUMPRODUCT(KQ2:KS5,$C$2:$E$5)+$C$14))</f>
        <v>0.99996118288675795</v>
      </c>
      <c r="KR9" s="14">
        <f t="shared" ref="KR9:KS9" si="147">1/(1+EXP(-SUMPRODUCT(KQ2:KS5,$C$6:$E$9)+$D$14))</f>
        <v>8.3864500359647637E-4</v>
      </c>
      <c r="KS9" s="14">
        <f t="shared" ref="KS9" si="148">1/(1+EXP(-SUMPRODUCT(KQ2:KS5,$C$10:$E$13)+$E$14))</f>
        <v>0.99999617992538603</v>
      </c>
      <c r="KU9" s="19" t="s">
        <v>100</v>
      </c>
      <c r="KV9" s="14">
        <f t="shared" ref="KV9" si="149">1/(1+EXP(-SUMPRODUCT(KV2:KX5,$C$2:$E$5)+$C$14))</f>
        <v>0.99999911290952359</v>
      </c>
      <c r="KW9" s="14">
        <f t="shared" ref="KW9:LI9" si="150">1/(1+EXP(-SUMPRODUCT(KV2:KX5,$C$6:$E$9)+$D$14))</f>
        <v>8.3864500359647637E-4</v>
      </c>
      <c r="KX9" s="14">
        <f t="shared" ref="KX9" si="151">1/(1+EXP(-SUMPRODUCT(KV2:KX5,$C$10:$E$13)+$E$14))</f>
        <v>0.99955655288293921</v>
      </c>
      <c r="KZ9" s="19" t="s">
        <v>100</v>
      </c>
      <c r="LA9" s="14">
        <f t="shared" ref="LA9" si="152">1/(1+EXP(-SUMPRODUCT(LA2:LC5,$C$2:$E$5)+$C$14))</f>
        <v>0.99999950412120564</v>
      </c>
      <c r="LB9" s="14">
        <f t="shared" ref="LB9:LI9" si="153">1/(1+EXP(-SUMPRODUCT(LA2:LC5,$C$6:$E$9)+$D$14))</f>
        <v>8.2392533258149434E-4</v>
      </c>
      <c r="LC9" s="14">
        <f t="shared" ref="LC9" si="154">1/(1+EXP(-SUMPRODUCT(LA2:LC5,$C$10:$E$13)+$E$14))</f>
        <v>0.99995535662155299</v>
      </c>
      <c r="LE9" s="19" t="s">
        <v>100</v>
      </c>
      <c r="LF9" s="14">
        <f t="shared" ref="LF9" si="155">1/(1+EXP(-SUMPRODUCT(LF2:LH5,$C$2:$E$5)+$C$14))</f>
        <v>0.94875004228218907</v>
      </c>
      <c r="LG9" s="14">
        <f t="shared" ref="LG9:LI9" si="156">1/(1+EXP(-SUMPRODUCT(LF2:LH5,$C$6:$E$9)+$D$14))</f>
        <v>3.3262662673835442E-3</v>
      </c>
      <c r="LH9" s="14">
        <f t="shared" ref="LH9" si="157">1/(1+EXP(-SUMPRODUCT(LF2:LH5,$C$10:$E$13)+$E$14))</f>
        <v>0.99955241683390428</v>
      </c>
      <c r="LJ9" s="19" t="s">
        <v>100</v>
      </c>
      <c r="LK9" s="14">
        <f t="shared" ref="LK9" si="158">1/(1+EXP(-SUMPRODUCT(LK2:LM5,$C$2:$E$5)+$C$14))</f>
        <v>0.90484500262047096</v>
      </c>
      <c r="LL9" s="14">
        <f t="shared" ref="LL9:LM9" si="159">1/(1+EXP(-SUMPRODUCT(LK2:LM5,$C$6:$E$9)+$D$14))</f>
        <v>1.9773526469377935E-2</v>
      </c>
      <c r="LM9" s="14">
        <f t="shared" ref="LM9" si="160">1/(1+EXP(-SUMPRODUCT(LK2:LM5,$C$10:$E$13)+$E$14))</f>
        <v>0.99995494006329111</v>
      </c>
    </row>
    <row r="10" spans="1:325" ht="13.5" customHeight="1" x14ac:dyDescent="0.15">
      <c r="A10" s="61"/>
      <c r="B10" s="61">
        <v>3</v>
      </c>
      <c r="C10" s="52">
        <v>2.4584768667088825</v>
      </c>
      <c r="D10" s="52">
        <v>0</v>
      </c>
      <c r="E10" s="53">
        <v>4.7547483251801896</v>
      </c>
      <c r="F10" s="94"/>
    </row>
    <row r="11" spans="1:325" x14ac:dyDescent="0.15">
      <c r="A11" s="61"/>
      <c r="B11" s="61"/>
      <c r="C11" s="54">
        <v>0</v>
      </c>
      <c r="D11" s="54">
        <v>9.2879497227748523E-3</v>
      </c>
      <c r="E11" s="55">
        <v>0</v>
      </c>
      <c r="F11" s="94"/>
      <c r="G11" s="19" t="s">
        <v>99</v>
      </c>
      <c r="H11" s="88">
        <v>1</v>
      </c>
      <c r="I11" s="88">
        <v>2</v>
      </c>
      <c r="L11" s="19" t="s">
        <v>99</v>
      </c>
      <c r="M11" s="88">
        <v>1</v>
      </c>
      <c r="N11" s="88">
        <v>2</v>
      </c>
      <c r="Q11" s="19" t="s">
        <v>99</v>
      </c>
      <c r="R11" s="88">
        <v>1</v>
      </c>
      <c r="S11" s="88">
        <v>2</v>
      </c>
      <c r="V11" s="19" t="s">
        <v>99</v>
      </c>
      <c r="W11" s="88">
        <v>1</v>
      </c>
      <c r="X11" s="88">
        <v>2</v>
      </c>
      <c r="AA11" s="19" t="s">
        <v>99</v>
      </c>
      <c r="AB11" s="88">
        <v>1</v>
      </c>
      <c r="AC11" s="88">
        <v>2</v>
      </c>
      <c r="AF11" s="19" t="s">
        <v>99</v>
      </c>
      <c r="AG11" s="88">
        <v>1</v>
      </c>
      <c r="AH11" s="88">
        <v>2</v>
      </c>
      <c r="AK11" s="19" t="s">
        <v>99</v>
      </c>
      <c r="AL11" s="88">
        <v>1</v>
      </c>
      <c r="AM11" s="88">
        <v>2</v>
      </c>
      <c r="AP11" s="19" t="s">
        <v>99</v>
      </c>
      <c r="AQ11" s="88">
        <v>1</v>
      </c>
      <c r="AR11" s="88">
        <v>2</v>
      </c>
      <c r="AU11" s="19" t="s">
        <v>99</v>
      </c>
      <c r="AV11" s="88">
        <v>1</v>
      </c>
      <c r="AW11" s="88">
        <v>2</v>
      </c>
      <c r="AZ11" s="19" t="s">
        <v>99</v>
      </c>
      <c r="BA11" s="88">
        <v>1</v>
      </c>
      <c r="BB11" s="88">
        <v>2</v>
      </c>
      <c r="BE11" s="19" t="s">
        <v>99</v>
      </c>
      <c r="BF11" s="88">
        <v>1</v>
      </c>
      <c r="BG11" s="88">
        <v>2</v>
      </c>
      <c r="BJ11" s="19" t="s">
        <v>99</v>
      </c>
      <c r="BK11" s="88">
        <v>1</v>
      </c>
      <c r="BL11" s="88">
        <v>2</v>
      </c>
      <c r="BO11" s="19" t="s">
        <v>99</v>
      </c>
      <c r="BP11" s="88">
        <v>1</v>
      </c>
      <c r="BQ11" s="88">
        <v>2</v>
      </c>
      <c r="BT11" s="19" t="s">
        <v>99</v>
      </c>
      <c r="BU11" s="88">
        <v>1</v>
      </c>
      <c r="BV11" s="88">
        <v>2</v>
      </c>
      <c r="BY11" s="19" t="s">
        <v>99</v>
      </c>
      <c r="BZ11" s="88">
        <v>1</v>
      </c>
      <c r="CA11" s="88">
        <v>2</v>
      </c>
      <c r="CD11" s="19" t="s">
        <v>99</v>
      </c>
      <c r="CE11" s="88">
        <v>1</v>
      </c>
      <c r="CF11" s="88">
        <v>2</v>
      </c>
      <c r="CI11" s="19" t="s">
        <v>99</v>
      </c>
      <c r="CJ11" s="88">
        <v>1</v>
      </c>
      <c r="CK11" s="88">
        <v>2</v>
      </c>
      <c r="CN11" s="19" t="s">
        <v>99</v>
      </c>
      <c r="CO11" s="88">
        <v>1</v>
      </c>
      <c r="CP11" s="88">
        <v>2</v>
      </c>
      <c r="CS11" s="19" t="s">
        <v>99</v>
      </c>
      <c r="CT11" s="88">
        <v>1</v>
      </c>
      <c r="CU11" s="88">
        <v>2</v>
      </c>
      <c r="CX11" s="19" t="s">
        <v>99</v>
      </c>
      <c r="CY11" s="88">
        <v>1</v>
      </c>
      <c r="CZ11" s="88">
        <v>2</v>
      </c>
      <c r="DC11" s="19" t="s">
        <v>99</v>
      </c>
      <c r="DD11" s="88">
        <v>1</v>
      </c>
      <c r="DE11" s="88">
        <v>2</v>
      </c>
      <c r="DH11" s="19" t="s">
        <v>99</v>
      </c>
      <c r="DI11" s="88">
        <v>1</v>
      </c>
      <c r="DJ11" s="88">
        <v>2</v>
      </c>
      <c r="DM11" s="19" t="s">
        <v>99</v>
      </c>
      <c r="DN11" s="88">
        <v>1</v>
      </c>
      <c r="DO11" s="88">
        <v>2</v>
      </c>
      <c r="DR11" s="19" t="s">
        <v>99</v>
      </c>
      <c r="DS11" s="88">
        <v>1</v>
      </c>
      <c r="DT11" s="88">
        <v>2</v>
      </c>
      <c r="DW11" s="19" t="s">
        <v>99</v>
      </c>
      <c r="DX11" s="88">
        <v>1</v>
      </c>
      <c r="DY11" s="88">
        <v>2</v>
      </c>
      <c r="EB11" s="19" t="s">
        <v>99</v>
      </c>
      <c r="EC11" s="88">
        <v>1</v>
      </c>
      <c r="ED11" s="88">
        <v>2</v>
      </c>
      <c r="EG11" s="19" t="s">
        <v>99</v>
      </c>
      <c r="EH11" s="88">
        <v>1</v>
      </c>
      <c r="EI11" s="88">
        <v>2</v>
      </c>
      <c r="EL11" s="19" t="s">
        <v>99</v>
      </c>
      <c r="EM11" s="88">
        <v>1</v>
      </c>
      <c r="EN11" s="88">
        <v>2</v>
      </c>
      <c r="EQ11" s="19" t="s">
        <v>99</v>
      </c>
      <c r="ER11" s="88">
        <v>1</v>
      </c>
      <c r="ES11" s="88">
        <v>2</v>
      </c>
      <c r="EV11" s="19" t="s">
        <v>99</v>
      </c>
      <c r="EW11" s="88">
        <v>1</v>
      </c>
      <c r="EX11" s="88">
        <v>2</v>
      </c>
      <c r="FA11" s="19" t="s">
        <v>99</v>
      </c>
      <c r="FB11" s="88">
        <v>1</v>
      </c>
      <c r="FC11" s="88">
        <v>2</v>
      </c>
      <c r="FF11" s="19" t="s">
        <v>99</v>
      </c>
      <c r="FG11" s="88">
        <v>1</v>
      </c>
      <c r="FH11" s="88">
        <v>2</v>
      </c>
      <c r="FK11" s="19" t="s">
        <v>99</v>
      </c>
      <c r="FL11" s="88">
        <v>1</v>
      </c>
      <c r="FM11" s="88">
        <v>2</v>
      </c>
      <c r="FP11" s="19" t="s">
        <v>99</v>
      </c>
      <c r="FQ11" s="88">
        <v>1</v>
      </c>
      <c r="FR11" s="88">
        <v>2</v>
      </c>
      <c r="FU11" s="19" t="s">
        <v>99</v>
      </c>
      <c r="FV11" s="88">
        <v>1</v>
      </c>
      <c r="FW11" s="88">
        <v>2</v>
      </c>
      <c r="FZ11" s="19" t="s">
        <v>99</v>
      </c>
      <c r="GA11" s="88">
        <v>1</v>
      </c>
      <c r="GB11" s="88">
        <v>2</v>
      </c>
      <c r="GE11" s="19" t="s">
        <v>99</v>
      </c>
      <c r="GF11" s="88">
        <v>1</v>
      </c>
      <c r="GG11" s="88">
        <v>2</v>
      </c>
      <c r="GJ11" s="19" t="s">
        <v>99</v>
      </c>
      <c r="GK11" s="88">
        <v>1</v>
      </c>
      <c r="GL11" s="88">
        <v>2</v>
      </c>
      <c r="GO11" s="19" t="s">
        <v>99</v>
      </c>
      <c r="GP11" s="88">
        <v>1</v>
      </c>
      <c r="GQ11" s="88">
        <v>2</v>
      </c>
      <c r="GT11" s="19" t="s">
        <v>99</v>
      </c>
      <c r="GU11" s="88">
        <v>1</v>
      </c>
      <c r="GV11" s="88">
        <v>2</v>
      </c>
      <c r="GY11" s="19" t="s">
        <v>99</v>
      </c>
      <c r="GZ11" s="88">
        <v>1</v>
      </c>
      <c r="HA11" s="88">
        <v>2</v>
      </c>
      <c r="HD11" s="19" t="s">
        <v>99</v>
      </c>
      <c r="HE11" s="88">
        <v>1</v>
      </c>
      <c r="HF11" s="88">
        <v>2</v>
      </c>
      <c r="HI11" s="19" t="s">
        <v>99</v>
      </c>
      <c r="HJ11" s="88">
        <v>1</v>
      </c>
      <c r="HK11" s="88">
        <v>2</v>
      </c>
      <c r="HN11" s="19" t="s">
        <v>99</v>
      </c>
      <c r="HO11" s="88">
        <v>1</v>
      </c>
      <c r="HP11" s="88">
        <v>2</v>
      </c>
      <c r="HS11" s="19" t="s">
        <v>99</v>
      </c>
      <c r="HT11" s="88">
        <v>1</v>
      </c>
      <c r="HU11" s="88">
        <v>2</v>
      </c>
      <c r="HX11" s="19" t="s">
        <v>99</v>
      </c>
      <c r="HY11" s="88">
        <v>1</v>
      </c>
      <c r="HZ11" s="88">
        <v>2</v>
      </c>
      <c r="IC11" s="19" t="s">
        <v>99</v>
      </c>
      <c r="ID11" s="88">
        <v>1</v>
      </c>
      <c r="IE11" s="88">
        <v>2</v>
      </c>
      <c r="IH11" s="19" t="s">
        <v>99</v>
      </c>
      <c r="II11" s="88">
        <v>1</v>
      </c>
      <c r="IJ11" s="88">
        <v>2</v>
      </c>
      <c r="IM11" s="19" t="s">
        <v>99</v>
      </c>
      <c r="IN11" s="88">
        <v>1</v>
      </c>
      <c r="IO11" s="88">
        <v>2</v>
      </c>
      <c r="IR11" s="19" t="s">
        <v>99</v>
      </c>
      <c r="IS11" s="88">
        <v>1</v>
      </c>
      <c r="IT11" s="88">
        <v>2</v>
      </c>
      <c r="IW11" s="19" t="s">
        <v>99</v>
      </c>
      <c r="IX11" s="88">
        <v>1</v>
      </c>
      <c r="IY11" s="88">
        <v>2</v>
      </c>
      <c r="JB11" s="19" t="s">
        <v>99</v>
      </c>
      <c r="JC11" s="88">
        <v>1</v>
      </c>
      <c r="JD11" s="88">
        <v>2</v>
      </c>
      <c r="JG11" s="19" t="s">
        <v>99</v>
      </c>
      <c r="JH11" s="88">
        <v>1</v>
      </c>
      <c r="JI11" s="88">
        <v>2</v>
      </c>
      <c r="JL11" s="19" t="s">
        <v>99</v>
      </c>
      <c r="JM11" s="88">
        <v>1</v>
      </c>
      <c r="JN11" s="88">
        <v>2</v>
      </c>
      <c r="JQ11" s="19" t="s">
        <v>99</v>
      </c>
      <c r="JR11" s="88">
        <v>1</v>
      </c>
      <c r="JS11" s="88">
        <v>2</v>
      </c>
      <c r="JV11" s="19" t="s">
        <v>99</v>
      </c>
      <c r="JW11" s="88">
        <v>1</v>
      </c>
      <c r="JX11" s="88">
        <v>2</v>
      </c>
      <c r="KA11" s="19" t="s">
        <v>99</v>
      </c>
      <c r="KB11" s="88">
        <v>1</v>
      </c>
      <c r="KC11" s="88">
        <v>2</v>
      </c>
      <c r="KF11" s="19" t="s">
        <v>99</v>
      </c>
      <c r="KG11" s="88">
        <v>1</v>
      </c>
      <c r="KH11" s="88">
        <v>2</v>
      </c>
      <c r="KK11" s="19" t="s">
        <v>99</v>
      </c>
      <c r="KL11" s="88">
        <v>1</v>
      </c>
      <c r="KM11" s="88">
        <v>2</v>
      </c>
      <c r="KP11" s="19" t="s">
        <v>99</v>
      </c>
      <c r="KQ11" s="88">
        <v>1</v>
      </c>
      <c r="KR11" s="88">
        <v>2</v>
      </c>
      <c r="KU11" s="19" t="s">
        <v>99</v>
      </c>
      <c r="KV11" s="88">
        <v>1</v>
      </c>
      <c r="KW11" s="88">
        <v>2</v>
      </c>
      <c r="KZ11" s="19" t="s">
        <v>99</v>
      </c>
      <c r="LA11" s="88">
        <v>1</v>
      </c>
      <c r="LB11" s="88">
        <v>2</v>
      </c>
      <c r="LE11" s="19" t="s">
        <v>99</v>
      </c>
      <c r="LF11" s="88">
        <v>1</v>
      </c>
      <c r="LG11" s="88">
        <v>2</v>
      </c>
      <c r="LJ11" s="19" t="s">
        <v>99</v>
      </c>
      <c r="LK11" s="88">
        <v>1</v>
      </c>
      <c r="LL11" s="88">
        <v>2</v>
      </c>
    </row>
    <row r="12" spans="1:325" x14ac:dyDescent="0.15">
      <c r="A12" s="61"/>
      <c r="B12" s="61"/>
      <c r="C12" s="54">
        <v>0</v>
      </c>
      <c r="D12" s="54">
        <v>8.3067287950505868</v>
      </c>
      <c r="E12" s="55">
        <v>0</v>
      </c>
      <c r="F12" s="94"/>
      <c r="G12" s="19" t="s">
        <v>108</v>
      </c>
      <c r="H12" s="14">
        <f>1/(1+EXP(-SUMPRODUCT($C$15:$E$15,H9:J9)+$C$17))</f>
        <v>0.99999817881044251</v>
      </c>
      <c r="I12" s="14">
        <f>1/(1+EXP(-SUMPRODUCT($C$16:$E$16,H9:J9)+$D$17))</f>
        <v>2.1154384415300588E-5</v>
      </c>
      <c r="L12" s="19" t="s">
        <v>108</v>
      </c>
      <c r="M12" s="14">
        <f>1/(1+EXP(-SUMPRODUCT($C$15:$E$15,M9:O9)+$C$17))</f>
        <v>0.99999817880471775</v>
      </c>
      <c r="N12" s="14">
        <f t="shared" ref="N12" si="161">1/(1+EXP(-SUMPRODUCT($C$16:$E$16,M9:O9)+$D$17))</f>
        <v>6.3591259906990816E-7</v>
      </c>
      <c r="Q12" s="19" t="s">
        <v>108</v>
      </c>
      <c r="R12" s="14">
        <f>1/(1+EXP(-SUMPRODUCT($C$15:$E$15,R9:T9)+$C$17))</f>
        <v>0.99999817881044251</v>
      </c>
      <c r="S12" s="14">
        <f>1/(1+EXP(-SUMPRODUCT($C$16:$E$16,R9:T9)+$D$17))</f>
        <v>1.679702498359921E-11</v>
      </c>
      <c r="V12" s="19" t="s">
        <v>108</v>
      </c>
      <c r="W12" s="14">
        <f>1/(1+EXP(-SUMPRODUCT($C$15:$E$15,W9:Y9)+$C$17))</f>
        <v>0.99999817881044251</v>
      </c>
      <c r="X12" s="14">
        <f t="shared" ref="X12" si="162">1/(1+EXP(-SUMPRODUCT($C$16:$E$16,W9:Y9)+$D$17))</f>
        <v>5.1847296582316587E-6</v>
      </c>
      <c r="AA12" s="19" t="s">
        <v>108</v>
      </c>
      <c r="AB12" s="14">
        <f>1/(1+EXP(-SUMPRODUCT($C$15:$E$15,AB9:AD9)+$C$17))</f>
        <v>0.99999817881044251</v>
      </c>
      <c r="AC12" s="14">
        <f>1/(1+EXP(-SUMPRODUCT($C$16:$E$16,AB9:AD9)+$D$17))</f>
        <v>2.8376934569778978E-6</v>
      </c>
      <c r="AF12" s="19" t="s">
        <v>108</v>
      </c>
      <c r="AG12" s="14">
        <f>1/(1+EXP(-SUMPRODUCT($C$15:$E$15,AG9:AI9)+$C$17))</f>
        <v>0.99999801228478469</v>
      </c>
      <c r="AH12" s="14">
        <f t="shared" ref="AH12" si="163">1/(1+EXP(-SUMPRODUCT($C$16:$E$16,AG9:AI9)+$D$17))</f>
        <v>1.4488864312299141E-4</v>
      </c>
      <c r="AK12" s="19" t="s">
        <v>108</v>
      </c>
      <c r="AL12" s="14">
        <f>1/(1+EXP(-SUMPRODUCT($C$15:$E$15,AL9:AN9)+$C$17))</f>
        <v>0.99999742991087448</v>
      </c>
      <c r="AM12" s="14">
        <f>1/(1+EXP(-SUMPRODUCT($C$16:$E$16,AL9:AN9)+$D$17))</f>
        <v>1.4488864312299141E-4</v>
      </c>
      <c r="AP12" s="19" t="s">
        <v>108</v>
      </c>
      <c r="AQ12" s="14">
        <f>1/(1+EXP(-SUMPRODUCT($C$15:$E$15,AQ9:AS9)+$C$17))</f>
        <v>0.99999691000449809</v>
      </c>
      <c r="AR12" s="14">
        <f t="shared" ref="AR12" si="164">1/(1+EXP(-SUMPRODUCT($C$16:$E$16,AQ9:AS9)+$D$17))</f>
        <v>1.4488864312299141E-4</v>
      </c>
      <c r="AU12" s="19" t="s">
        <v>108</v>
      </c>
      <c r="AV12" s="14">
        <f t="shared" ref="AV12" si="165">1/(1+EXP(-SUMPRODUCT($C$15:$E$15,AV9:AX9)+$C$17))</f>
        <v>0.99999801228478469</v>
      </c>
      <c r="AW12" s="14">
        <f t="shared" ref="AW12:DH12" si="166">1/(1+EXP(-SUMPRODUCT($C$16:$E$16,AV9:AX9)+$D$17))</f>
        <v>1.3889757561241618E-4</v>
      </c>
      <c r="AZ12" s="19" t="s">
        <v>108</v>
      </c>
      <c r="BA12" s="14">
        <f t="shared" ref="BA12" si="167">1/(1+EXP(-SUMPRODUCT($C$15:$E$15,BA9:BC9)+$C$17))</f>
        <v>0.99999801228478469</v>
      </c>
      <c r="BB12" s="14">
        <f t="shared" si="166"/>
        <v>2.1855667525850926E-5</v>
      </c>
      <c r="BE12" s="19" t="s">
        <v>108</v>
      </c>
      <c r="BF12" s="14">
        <f t="shared" ref="BF12" si="168">1/(1+EXP(-SUMPRODUCT($C$15:$E$15,BF9:BH9)+$C$17))</f>
        <v>0.99999799123741762</v>
      </c>
      <c r="BG12" s="14">
        <f t="shared" si="166"/>
        <v>4.633772984707923E-5</v>
      </c>
      <c r="BJ12" s="19" t="s">
        <v>108</v>
      </c>
      <c r="BK12" s="14">
        <f t="shared" ref="BK12" si="169">1/(1+EXP(-SUMPRODUCT($C$15:$E$15,BK9:BM9)+$C$17))</f>
        <v>0.99999798772265802</v>
      </c>
      <c r="BL12" s="14">
        <f t="shared" si="166"/>
        <v>2.0195714031156673E-5</v>
      </c>
      <c r="BO12" s="19" t="s">
        <v>108</v>
      </c>
      <c r="BP12" s="14">
        <f t="shared" ref="BP12" si="170">1/(1+EXP(-SUMPRODUCT($C$15:$E$15,BP9:BR9)+$C$17))</f>
        <v>0.99999799123741762</v>
      </c>
      <c r="BQ12" s="14">
        <f t="shared" si="166"/>
        <v>9.8924172382796348E-6</v>
      </c>
      <c r="BT12" s="19" t="s">
        <v>108</v>
      </c>
      <c r="BU12" s="14">
        <f t="shared" ref="BU12" si="171">1/(1+EXP(-SUMPRODUCT($C$15:$E$15,BU9:BW9)+$C$17))</f>
        <v>0.99999718556116723</v>
      </c>
      <c r="BV12" s="14">
        <f t="shared" si="166"/>
        <v>4.633772984707923E-5</v>
      </c>
      <c r="BY12" s="19" t="s">
        <v>108</v>
      </c>
      <c r="BZ12" s="14">
        <f t="shared" ref="BZ12" si="172">1/(1+EXP(-SUMPRODUCT($C$15:$E$15,BZ9:CB9)+$C$17))</f>
        <v>0.99999703452546873</v>
      </c>
      <c r="CA12" s="14">
        <f t="shared" si="166"/>
        <v>4.633772984707923E-5</v>
      </c>
      <c r="CD12" s="19" t="s">
        <v>108</v>
      </c>
      <c r="CE12" s="14">
        <f t="shared" ref="CE12" si="173">1/(1+EXP(-SUMPRODUCT($C$15:$E$15,CE9:CG9)+$C$17))</f>
        <v>0.99999801533200994</v>
      </c>
      <c r="CF12" s="14">
        <f t="shared" si="166"/>
        <v>2.1154384415300588E-5</v>
      </c>
      <c r="CI12" s="19" t="s">
        <v>108</v>
      </c>
      <c r="CJ12" s="14">
        <f t="shared" ref="CJ12" si="174">1/(1+EXP(-SUMPRODUCT($C$15:$E$15,CJ9:CL9)+$C$17))</f>
        <v>0.99999817716010797</v>
      </c>
      <c r="CK12" s="14">
        <f t="shared" si="166"/>
        <v>2.1154384415300588E-5</v>
      </c>
      <c r="CN12" s="19" t="s">
        <v>108</v>
      </c>
      <c r="CO12" s="14">
        <f t="shared" ref="CO12" si="175">1/(1+EXP(-SUMPRODUCT($C$15:$E$15,CO9:CQ9)+$C$17))</f>
        <v>0.99999817768910348</v>
      </c>
      <c r="CP12" s="14">
        <f t="shared" si="166"/>
        <v>2.1154384415300588E-5</v>
      </c>
      <c r="CS12" s="19" t="s">
        <v>108</v>
      </c>
      <c r="CT12" s="14">
        <f t="shared" ref="CT12" si="176">1/(1+EXP(-SUMPRODUCT($C$15:$E$15,CT9:CV9)+$C$17))</f>
        <v>0.99999799123741762</v>
      </c>
      <c r="CU12" s="14">
        <f t="shared" si="166"/>
        <v>2.1137072818389093E-5</v>
      </c>
      <c r="CX12" s="19" t="s">
        <v>108</v>
      </c>
      <c r="CY12" s="14">
        <f t="shared" ref="CY12" si="177">1/(1+EXP(-SUMPRODUCT($C$15:$E$15,CY9:DA9)+$C$17))</f>
        <v>0.99999817751218034</v>
      </c>
      <c r="CZ12" s="14">
        <f t="shared" si="166"/>
        <v>2.1154384415300588E-5</v>
      </c>
      <c r="DC12" s="19" t="s">
        <v>108</v>
      </c>
      <c r="DD12" s="14">
        <f t="shared" ref="DD12" si="178">1/(1+EXP(-SUMPRODUCT($C$15:$E$15,DD9:DF9)+$C$17))</f>
        <v>0.99999817785735501</v>
      </c>
      <c r="DE12" s="14">
        <f t="shared" si="166"/>
        <v>2.1154384415300588E-5</v>
      </c>
      <c r="DH12" s="19" t="s">
        <v>108</v>
      </c>
      <c r="DI12" s="14">
        <f t="shared" ref="DI12" si="179">1/(1+EXP(-SUMPRODUCT($C$15:$E$15,DI9:DK9)+$C$17))</f>
        <v>0.99999801228478469</v>
      </c>
      <c r="DJ12" s="14">
        <f t="shared" ref="DJ12:ET12" si="180">1/(1+EXP(-SUMPRODUCT($C$16:$E$16,DI9:DK9)+$D$17))</f>
        <v>6.3591259906990816E-7</v>
      </c>
      <c r="DM12" s="19" t="s">
        <v>108</v>
      </c>
      <c r="DN12" s="14">
        <f t="shared" ref="DN12" si="181">1/(1+EXP(-SUMPRODUCT($C$15:$E$15,DN9:DP9)+$C$17))</f>
        <v>0.99999817712485761</v>
      </c>
      <c r="DO12" s="14">
        <f t="shared" si="180"/>
        <v>6.3591259906990816E-7</v>
      </c>
      <c r="DR12" s="19" t="s">
        <v>108</v>
      </c>
      <c r="DS12" s="14">
        <f t="shared" ref="DS12" si="182">1/(1+EXP(-SUMPRODUCT($C$15:$E$15,DS9:DU9)+$C$17))</f>
        <v>0.99999817766332</v>
      </c>
      <c r="DT12" s="14">
        <f t="shared" si="180"/>
        <v>6.3591259906990816E-7</v>
      </c>
      <c r="DW12" s="19" t="s">
        <v>108</v>
      </c>
      <c r="DX12" s="14">
        <f t="shared" ref="DX12" si="183">1/(1+EXP(-SUMPRODUCT($C$15:$E$15,DX9:DZ9)+$C$17))</f>
        <v>0.99999798772265802</v>
      </c>
      <c r="DY12" s="14">
        <f t="shared" si="180"/>
        <v>6.3143879580402931E-7</v>
      </c>
      <c r="EB12" s="19" t="s">
        <v>108</v>
      </c>
      <c r="EC12" s="14">
        <f t="shared" ref="EC12" si="184">1/(1+EXP(-SUMPRODUCT($C$15:$E$15,EC9:EE9)+$C$17))</f>
        <v>0.99999817748323094</v>
      </c>
      <c r="ED12" s="14">
        <f t="shared" si="180"/>
        <v>6.3591259906990816E-7</v>
      </c>
      <c r="EG12" s="19" t="s">
        <v>108</v>
      </c>
      <c r="EH12" s="14">
        <f t="shared" ref="EH12" si="185">1/(1+EXP(-SUMPRODUCT($C$15:$E$15,EH9:EJ9)+$C$17))</f>
        <v>0.999998177834582</v>
      </c>
      <c r="EI12" s="14">
        <f t="shared" si="180"/>
        <v>6.3591259906990816E-7</v>
      </c>
      <c r="EL12" s="19" t="s">
        <v>108</v>
      </c>
      <c r="EM12" s="14">
        <f t="shared" ref="EM12" si="186">1/(1+EXP(-SUMPRODUCT($C$15:$E$15,EM9:EO9)+$C$17))</f>
        <v>0.99999817716010797</v>
      </c>
      <c r="EN12" s="14">
        <f t="shared" si="180"/>
        <v>1.679702498359921E-11</v>
      </c>
      <c r="EQ12" s="19" t="s">
        <v>108</v>
      </c>
      <c r="ER12" s="14">
        <f t="shared" ref="ER12" si="187">1/(1+EXP(-SUMPRODUCT($C$15:$E$15,ER9:ET9)+$C$17))</f>
        <v>0.99999817768910348</v>
      </c>
      <c r="ES12" s="14">
        <f t="shared" si="180"/>
        <v>1.679702498359921E-11</v>
      </c>
      <c r="EV12" s="19" t="s">
        <v>108</v>
      </c>
      <c r="EW12" s="14">
        <f t="shared" ref="EW12" si="188">1/(1+EXP(-SUMPRODUCT($C$15:$E$15,EW9:EY9)+$C$17))</f>
        <v>0.99999799123741762</v>
      </c>
      <c r="EX12" s="14">
        <f t="shared" ref="EX12:HI12" si="189">1/(1+EXP(-SUMPRODUCT($C$16:$E$16,EW9:EY9)+$D$17))</f>
        <v>1.6589929701091807E-11</v>
      </c>
      <c r="FA12" s="19" t="s">
        <v>108</v>
      </c>
      <c r="FB12" s="14">
        <f t="shared" ref="FB12" si="190">1/(1+EXP(-SUMPRODUCT($C$15:$E$15,FB9:FD9)+$C$17))</f>
        <v>0.99999817751218034</v>
      </c>
      <c r="FC12" s="14">
        <f t="shared" ref="FC12:HN12" si="191">1/(1+EXP(-SUMPRODUCT($C$16:$E$16,FB9:FD9)+$D$17))</f>
        <v>1.679702498359921E-11</v>
      </c>
      <c r="FF12" s="19" t="s">
        <v>108</v>
      </c>
      <c r="FG12" s="14">
        <f t="shared" ref="FG12" si="192">1/(1+EXP(-SUMPRODUCT($C$15:$E$15,FG9:FI9)+$C$17))</f>
        <v>0.99999817785735501</v>
      </c>
      <c r="FH12" s="14">
        <f t="shared" ref="FH12:HS12" si="193">1/(1+EXP(-SUMPRODUCT($C$16:$E$16,FG9:FI9)+$D$17))</f>
        <v>1.679702498359921E-11</v>
      </c>
      <c r="FK12" s="19" t="s">
        <v>108</v>
      </c>
      <c r="FL12" s="14">
        <f t="shared" ref="FL12" si="194">1/(1+EXP(-SUMPRODUCT($C$15:$E$15,FL9:FN9)+$C$17))</f>
        <v>1.21147280468981E-4</v>
      </c>
      <c r="FM12" s="14">
        <f t="shared" ref="FM12:HX12" si="195">1/(1+EXP(-SUMPRODUCT($C$16:$E$16,FL9:FN9)+$D$17))</f>
        <v>0.99983794983096996</v>
      </c>
      <c r="FP12" s="19" t="s">
        <v>108</v>
      </c>
      <c r="FQ12" s="14">
        <f t="shared" ref="FQ12" si="196">1/(1+EXP(-SUMPRODUCT($C$15:$E$15,FQ9:FS9)+$C$17))</f>
        <v>1.21147280468981E-4</v>
      </c>
      <c r="FR12" s="14">
        <f t="shared" ref="FR12:IC12" si="197">1/(1+EXP(-SUMPRODUCT($C$16:$E$16,FQ9:FS9)+$D$17))</f>
        <v>0.99996538948433711</v>
      </c>
      <c r="FU12" s="19" t="s">
        <v>108</v>
      </c>
      <c r="FV12" s="14">
        <f t="shared" ref="FV12" si="198">1/(1+EXP(-SUMPRODUCT($C$15:$E$15,FV9:FX9)+$C$17))</f>
        <v>1.21147280468981E-4</v>
      </c>
      <c r="FW12" s="14">
        <f t="shared" ref="FW12:IH12" si="199">1/(1+EXP(-SUMPRODUCT($C$16:$E$16,FV9:FX9)+$D$17))</f>
        <v>0.99994538588836146</v>
      </c>
      <c r="FZ12" s="19" t="s">
        <v>108</v>
      </c>
      <c r="GA12" s="14">
        <f t="shared" ref="GA12" si="200">1/(1+EXP(-SUMPRODUCT($C$15:$E$15,GA9:GC9)+$C$17))</f>
        <v>8.0762107992640367E-5</v>
      </c>
      <c r="GB12" s="14">
        <f t="shared" ref="GB12:IM12" si="201">1/(1+EXP(-SUMPRODUCT($C$16:$E$16,GA9:GC9)+$D$17))</f>
        <v>0.99997495881362874</v>
      </c>
      <c r="GE12" s="19" t="s">
        <v>108</v>
      </c>
      <c r="GF12" s="14">
        <f t="shared" ref="GF12" si="202">1/(1+EXP(-SUMPRODUCT($C$15:$E$15,GF9:GH9)+$C$17))</f>
        <v>8.7200253347822151E-5</v>
      </c>
      <c r="GG12" s="14">
        <f t="shared" ref="GG12:IR12" si="203">1/(1+EXP(-SUMPRODUCT($C$16:$E$16,GF9:GH9)+$D$17))</f>
        <v>0.99997495881362874</v>
      </c>
      <c r="GJ12" s="19" t="s">
        <v>108</v>
      </c>
      <c r="GK12" s="14">
        <f t="shared" ref="GK12" si="204">1/(1+EXP(-SUMPRODUCT($C$15:$E$15,GK9:GM9)+$C$17))</f>
        <v>8.629644807578576E-5</v>
      </c>
      <c r="GL12" s="14">
        <f t="shared" ref="GL12:IW12" si="205">1/(1+EXP(-SUMPRODUCT($C$16:$E$16,GK9:GM9)+$D$17))</f>
        <v>0.99997495881362874</v>
      </c>
      <c r="GO12" s="19" t="s">
        <v>108</v>
      </c>
      <c r="GP12" s="14">
        <f t="shared" ref="GP12" si="206">1/(1+EXP(-SUMPRODUCT($C$15:$E$15,GP9:GR9)+$C$17))</f>
        <v>1.21147280468981E-4</v>
      </c>
      <c r="GQ12" s="14">
        <f t="shared" ref="GQ12:JB12" si="207">1/(1+EXP(-SUMPRODUCT($C$16:$E$16,GP9:GR9)+$D$17))</f>
        <v>0.99997495881362874</v>
      </c>
      <c r="GT12" s="19" t="s">
        <v>108</v>
      </c>
      <c r="GU12" s="14">
        <f t="shared" ref="GU12" si="208">1/(1+EXP(-SUMPRODUCT($C$15:$E$15,GU9:GW9)+$C$17))</f>
        <v>8.5444797099318846E-5</v>
      </c>
      <c r="GV12" s="14">
        <f t="shared" ref="GV12:JG12" si="209">1/(1+EXP(-SUMPRODUCT($C$16:$E$16,GU9:GW9)+$D$17))</f>
        <v>0.99997495881362874</v>
      </c>
      <c r="GY12" s="19" t="s">
        <v>108</v>
      </c>
      <c r="GZ12" s="14">
        <f t="shared" ref="GZ12" si="210">1/(1+EXP(-SUMPRODUCT($C$15:$E$15,GZ9:HB9)+$C$17))</f>
        <v>8.9024268614844364E-5</v>
      </c>
      <c r="HA12" s="14">
        <f t="shared" ref="HA12:JL12" si="211">1/(1+EXP(-SUMPRODUCT($C$16:$E$16,GZ9:HB9)+$D$17))</f>
        <v>0.99997495881362874</v>
      </c>
      <c r="HD12" s="19" t="s">
        <v>108</v>
      </c>
      <c r="HE12" s="14">
        <f t="shared" ref="HE12" si="212">1/(1+EXP(-SUMPRODUCT($C$15:$E$15,HE9:HG9)+$C$17))</f>
        <v>1.2500596791156906E-4</v>
      </c>
      <c r="HF12" s="14">
        <f t="shared" ref="HF12:JQ12" si="213">1/(1+EXP(-SUMPRODUCT($C$16:$E$16,HE9:HG9)+$D$17))</f>
        <v>0.99997495881362874</v>
      </c>
      <c r="HI12" s="19" t="s">
        <v>108</v>
      </c>
      <c r="HJ12" s="14">
        <f t="shared" ref="HJ12" si="214">1/(1+EXP(-SUMPRODUCT($C$15:$E$15,HJ9:HL9)+$C$17))</f>
        <v>1.2402862255411743E-4</v>
      </c>
      <c r="HK12" s="14">
        <f t="shared" ref="HK12:JV12" si="215">1/(1+EXP(-SUMPRODUCT($C$16:$E$16,HJ9:HL9)+$D$17))</f>
        <v>0.99983322823931353</v>
      </c>
      <c r="HN12" s="19" t="s">
        <v>108</v>
      </c>
      <c r="HO12" s="14">
        <f t="shared" ref="HO12" si="216">1/(1+EXP(-SUMPRODUCT($C$15:$E$15,HO9:HQ9)+$C$17))</f>
        <v>1.2500596791156906E-4</v>
      </c>
      <c r="HP12" s="14">
        <f t="shared" ref="HP12:KA12" si="217">1/(1+EXP(-SUMPRODUCT($C$16:$E$16,HO9:HQ9)+$D$17))</f>
        <v>0.99991756484040251</v>
      </c>
      <c r="HS12" s="19" t="s">
        <v>108</v>
      </c>
      <c r="HT12" s="14">
        <f t="shared" ref="HT12" si="218">1/(1+EXP(-SUMPRODUCT($C$15:$E$15,HT9:HV9)+$C$17))</f>
        <v>1.2402862255411743E-4</v>
      </c>
      <c r="HU12" s="14">
        <f t="shared" ref="HU12:KF12" si="219">1/(1+EXP(-SUMPRODUCT($C$16:$E$16,HT9:HV9)+$D$17))</f>
        <v>0.99995071396151125</v>
      </c>
      <c r="HX12" s="19" t="s">
        <v>108</v>
      </c>
      <c r="HY12" s="14">
        <f t="shared" ref="HY12" si="220">1/(1+EXP(-SUMPRODUCT($C$15:$E$15,HY9:IA9)+$C$17))</f>
        <v>1.1081244175003515E-4</v>
      </c>
      <c r="HZ12" s="14">
        <f t="shared" ref="HZ12:KK12" si="221">1/(1+EXP(-SUMPRODUCT($C$16:$E$16,HY9:IA9)+$D$17))</f>
        <v>0.99997495881362874</v>
      </c>
      <c r="IC12" s="19" t="s">
        <v>108</v>
      </c>
      <c r="ID12" s="14">
        <f t="shared" ref="ID12" si="222">1/(1+EXP(-SUMPRODUCT($C$15:$E$15,ID9:IF9)+$C$17))</f>
        <v>8.7200253347822151E-5</v>
      </c>
      <c r="IE12" s="14">
        <f t="shared" ref="IE12:KP12" si="223">1/(1+EXP(-SUMPRODUCT($C$16:$E$16,ID9:IF9)+$D$17))</f>
        <v>0.99997495881362874</v>
      </c>
      <c r="IH12" s="19" t="s">
        <v>108</v>
      </c>
      <c r="II12" s="14">
        <f t="shared" ref="II12" si="224">1/(1+EXP(-SUMPRODUCT($C$15:$E$15,II9:IK9)+$C$17))</f>
        <v>1.4099843167227776E-4</v>
      </c>
      <c r="IJ12" s="14">
        <f t="shared" ref="IJ12:KS12" si="225">1/(1+EXP(-SUMPRODUCT($C$16:$E$16,II9:IK9)+$D$17))</f>
        <v>0.99997495881362874</v>
      </c>
      <c r="IM12" s="19" t="s">
        <v>108</v>
      </c>
      <c r="IN12" s="14">
        <f t="shared" ref="IN12" si="226">1/(1+EXP(-SUMPRODUCT($C$15:$E$15,IN9:IP9)+$C$17))</f>
        <v>8.0762107992640367E-5</v>
      </c>
      <c r="IO12" s="14">
        <f t="shared" ref="IO12:KS12" si="227">1/(1+EXP(-SUMPRODUCT($C$16:$E$16,IN9:IP9)+$D$17))</f>
        <v>0.99996572561706554</v>
      </c>
      <c r="IR12" s="19" t="s">
        <v>108</v>
      </c>
      <c r="IS12" s="14">
        <f t="shared" ref="IS12" si="228">1/(1+EXP(-SUMPRODUCT($C$15:$E$15,IS9:IU9)+$C$17))</f>
        <v>8.9024268614844364E-5</v>
      </c>
      <c r="IT12" s="14">
        <f t="shared" ref="IT12:KS12" si="229">1/(1+EXP(-SUMPRODUCT($C$16:$E$16,IS9:IU9)+$D$17))</f>
        <v>0.99996572561706554</v>
      </c>
      <c r="IW12" s="19" t="s">
        <v>108</v>
      </c>
      <c r="IX12" s="14">
        <f t="shared" ref="IX12" si="230">1/(1+EXP(-SUMPRODUCT($C$15:$E$15,IX9:IZ9)+$C$17))</f>
        <v>8.5444797099318846E-5</v>
      </c>
      <c r="IY12" s="14">
        <f t="shared" ref="IY12:KS12" si="231">1/(1+EXP(-SUMPRODUCT($C$16:$E$16,IX9:IZ9)+$D$17))</f>
        <v>0.99996572561706554</v>
      </c>
      <c r="JB12" s="19" t="s">
        <v>108</v>
      </c>
      <c r="JC12" s="14">
        <f t="shared" ref="JC12" si="232">1/(1+EXP(-SUMPRODUCT($C$15:$E$15,JC9:JE9)+$C$17))</f>
        <v>8.0762107992640367E-5</v>
      </c>
      <c r="JD12" s="14">
        <f t="shared" ref="JD12:KS12" si="233">1/(1+EXP(-SUMPRODUCT($C$16:$E$16,JC9:JE9)+$D$17))</f>
        <v>0.99996116242957556</v>
      </c>
      <c r="JG12" s="19" t="s">
        <v>108</v>
      </c>
      <c r="JH12" s="14">
        <f t="shared" ref="JH12" si="234">1/(1+EXP(-SUMPRODUCT($C$15:$E$15,JH9:JJ9)+$C$17))</f>
        <v>8.7200253347822151E-5</v>
      </c>
      <c r="JI12" s="14">
        <f t="shared" ref="JI12:KS12" si="235">1/(1+EXP(-SUMPRODUCT($C$16:$E$16,JH9:JJ9)+$D$17))</f>
        <v>0.99996116242957556</v>
      </c>
      <c r="JL12" s="19" t="s">
        <v>108</v>
      </c>
      <c r="JM12" s="14">
        <f t="shared" ref="JM12" si="236">1/(1+EXP(-SUMPRODUCT($C$15:$E$15,JM9:JO9)+$C$17))</f>
        <v>8.629644807578576E-5</v>
      </c>
      <c r="JN12" s="14">
        <f t="shared" ref="JN12:KS12" si="237">1/(1+EXP(-SUMPRODUCT($C$16:$E$16,JM9:JO9)+$D$17))</f>
        <v>0.99996116242957556</v>
      </c>
      <c r="JQ12" s="19" t="s">
        <v>108</v>
      </c>
      <c r="JR12" s="14">
        <f t="shared" ref="JR12" si="238">1/(1+EXP(-SUMPRODUCT($C$15:$E$15,JR9:JT9)+$C$17))</f>
        <v>8.629644807578576E-5</v>
      </c>
      <c r="JS12" s="14">
        <f t="shared" ref="JS12:KS12" si="239">1/(1+EXP(-SUMPRODUCT($C$16:$E$16,JR9:JT9)+$D$17))</f>
        <v>0.99997495835687744</v>
      </c>
      <c r="JV12" s="19" t="s">
        <v>108</v>
      </c>
      <c r="JW12" s="14">
        <f t="shared" ref="JW12" si="240">1/(1+EXP(-SUMPRODUCT($C$15:$E$15,JW9:JY9)+$C$17))</f>
        <v>8.7200253347822151E-5</v>
      </c>
      <c r="JX12" s="14">
        <f t="shared" ref="JX12:KS12" si="241">1/(1+EXP(-SUMPRODUCT($C$16:$E$16,JW9:JY9)+$D$17))</f>
        <v>0.99997493656002323</v>
      </c>
      <c r="KA12" s="19" t="s">
        <v>108</v>
      </c>
      <c r="KB12" s="14">
        <f t="shared" ref="KB12" si="242">1/(1+EXP(-SUMPRODUCT($C$15:$E$15,KB9:KD9)+$C$17))</f>
        <v>8.9024268614844364E-5</v>
      </c>
      <c r="KC12" s="14">
        <f t="shared" ref="KC12:KS12" si="243">1/(1+EXP(-SUMPRODUCT($C$16:$E$16,KB9:KD9)+$D$17))</f>
        <v>0.99997473351710409</v>
      </c>
      <c r="KF12" s="19" t="s">
        <v>108</v>
      </c>
      <c r="KG12" s="14">
        <f t="shared" ref="KG12" si="244">1/(1+EXP(-SUMPRODUCT($C$15:$E$15,KG9:KI9)+$C$17))</f>
        <v>8.5332124482453604E-5</v>
      </c>
      <c r="KH12" s="14">
        <f t="shared" ref="KH12:KS12" si="245">1/(1+EXP(-SUMPRODUCT($C$16:$E$16,KG9:KI9)+$D$17))</f>
        <v>0.99997493790563585</v>
      </c>
      <c r="KK12" s="19" t="s">
        <v>108</v>
      </c>
      <c r="KL12" s="14">
        <f t="shared" ref="KL12" si="246">1/(1+EXP(-SUMPRODUCT($C$15:$E$15,KL9:KN9)+$C$17))</f>
        <v>8.0762107992640367E-5</v>
      </c>
      <c r="KM12" s="14">
        <f t="shared" ref="KM12:KS12" si="247">1/(1+EXP(-SUMPRODUCT($C$16:$E$16,KL9:KN9)+$D$17))</f>
        <v>0.99997495835687744</v>
      </c>
      <c r="KP12" s="19" t="s">
        <v>108</v>
      </c>
      <c r="KQ12" s="14">
        <f t="shared" ref="KQ12" si="248">1/(1+EXP(-SUMPRODUCT($C$15:$E$15,KQ9:KS9)+$C$17))</f>
        <v>8.0762107992640367E-5</v>
      </c>
      <c r="KR12" s="14">
        <f t="shared" ref="KR12:KS12" si="249">1/(1+EXP(-SUMPRODUCT($C$16:$E$16,KQ9:KS9)+$D$17))</f>
        <v>0.99997493656002323</v>
      </c>
      <c r="KU12" s="19" t="s">
        <v>108</v>
      </c>
      <c r="KV12" s="14">
        <f t="shared" ref="KV12" si="250">1/(1+EXP(-SUMPRODUCT($C$15:$E$15,KV9:KX9)+$C$17))</f>
        <v>8.0762107992640367E-5</v>
      </c>
      <c r="KW12" s="14">
        <f t="shared" ref="KW12:LI12" si="251">1/(1+EXP(-SUMPRODUCT($C$16:$E$16,KV9:KX9)+$D$17))</f>
        <v>0.99997473351710409</v>
      </c>
      <c r="KZ12" s="19" t="s">
        <v>108</v>
      </c>
      <c r="LA12" s="14">
        <f t="shared" ref="LA12" si="252">1/(1+EXP(-SUMPRODUCT($C$15:$E$15,LA9:LC9)+$C$17))</f>
        <v>8.0735177686456456E-5</v>
      </c>
      <c r="LB12" s="14">
        <f t="shared" ref="LB12:LI12" si="253">1/(1+EXP(-SUMPRODUCT($C$16:$E$16,LA9:LC9)+$D$17))</f>
        <v>0.99997493790563585</v>
      </c>
      <c r="LE12" s="19" t="s">
        <v>108</v>
      </c>
      <c r="LF12" s="14">
        <f t="shared" ref="LF12" si="254">1/(1+EXP(-SUMPRODUCT($C$15:$E$15,LF9:LH9)+$C$17))</f>
        <v>8.5444797099318846E-5</v>
      </c>
      <c r="LG12" s="14">
        <f t="shared" ref="LG12:LI12" si="255">1/(1+EXP(-SUMPRODUCT($C$16:$E$16,LF9:LH9)+$D$17))</f>
        <v>0.99991756484040251</v>
      </c>
      <c r="LJ12" s="19" t="s">
        <v>108</v>
      </c>
      <c r="LK12" s="14">
        <f t="shared" ref="LK12" si="256">1/(1+EXP(-SUMPRODUCT($C$15:$E$15,LK9:LM9)+$C$17))</f>
        <v>1.2402862255411743E-4</v>
      </c>
      <c r="LL12" s="14">
        <f t="shared" ref="LL12:LM12" si="257">1/(1+EXP(-SUMPRODUCT($C$16:$E$16,LK9:LM9)+$D$17))</f>
        <v>0.99977485772697439</v>
      </c>
    </row>
    <row r="13" spans="1:325" x14ac:dyDescent="0.15">
      <c r="A13" s="61"/>
      <c r="B13" s="61"/>
      <c r="C13" s="56">
        <v>0</v>
      </c>
      <c r="D13" s="56">
        <v>2.6609036105521579E-3</v>
      </c>
      <c r="E13" s="57">
        <v>0</v>
      </c>
      <c r="F13" s="94"/>
    </row>
    <row r="14" spans="1:325" ht="13.5" customHeight="1" x14ac:dyDescent="0.15">
      <c r="A14" s="61"/>
      <c r="B14" s="19" t="s">
        <v>58</v>
      </c>
      <c r="C14" s="58">
        <v>9.8587410756758285</v>
      </c>
      <c r="D14" s="58">
        <v>7.1006063830142043</v>
      </c>
      <c r="E14" s="59">
        <v>3.0540051536284603</v>
      </c>
      <c r="F14" s="94"/>
      <c r="G14" s="19" t="s">
        <v>116</v>
      </c>
      <c r="H14" s="93">
        <f>SUMXMY2(H6:I6,H12:I12)</f>
        <v>4.5082471139463679E-10</v>
      </c>
      <c r="L14" s="19" t="s">
        <v>116</v>
      </c>
      <c r="M14" s="93">
        <f>SUMXMY2(M6:N6,M12:N12)</f>
        <v>3.7211370897374108E-12</v>
      </c>
      <c r="Q14" s="19" t="s">
        <v>116</v>
      </c>
      <c r="R14" s="93">
        <f>SUMXMY2(R6:S6,R12:S12)</f>
        <v>3.3167314046065092E-12</v>
      </c>
      <c r="V14" s="19" t="s">
        <v>116</v>
      </c>
      <c r="W14" s="93">
        <f>SUMXMY2(W6:X6,W12:X12)</f>
        <v>3.0198153033271346E-11</v>
      </c>
      <c r="AA14" s="19" t="s">
        <v>116</v>
      </c>
      <c r="AB14" s="93">
        <f>SUMXMY2(AB6:AC6,AB12:AC12)</f>
        <v>1.1369235560099541E-11</v>
      </c>
      <c r="AF14" s="19" t="s">
        <v>116</v>
      </c>
      <c r="AG14" s="93">
        <f>SUMXMY2(AG6:AH6,AG12:AH12)</f>
        <v>2.0996669917798751E-8</v>
      </c>
      <c r="AK14" s="19" t="s">
        <v>116</v>
      </c>
      <c r="AL14" s="93">
        <f>SUMXMY2(AL6:AM6,AL12:AM12)</f>
        <v>2.099932426413468E-8</v>
      </c>
      <c r="AP14" s="19" t="s">
        <v>116</v>
      </c>
      <c r="AQ14" s="93">
        <f>SUMXMY2(AQ6:AR6,AQ12:AR12)</f>
        <v>2.1002266978223419E-8</v>
      </c>
      <c r="AU14" s="19" t="s">
        <v>116</v>
      </c>
      <c r="AV14" s="93">
        <f t="shared" ref="AV14:CA14" si="258">SUMXMY2(AV6:AW6,AV12:AW12)</f>
        <v>1.9296487522784056E-8</v>
      </c>
      <c r="AZ14" s="19" t="s">
        <v>116</v>
      </c>
      <c r="BA14" s="93">
        <f t="shared" ref="BA14:CF14" si="259">SUMXMY2(BA6:BB6,BA12:BB12)</f>
        <v>4.8162121477771948E-10</v>
      </c>
      <c r="BE14" s="19" t="s">
        <v>116</v>
      </c>
      <c r="BF14" s="93">
        <f t="shared" ref="BF14:CK14" si="260">SUMXMY2(BF6:BG6,BF12:BG12)</f>
        <v>2.1512203344932831E-9</v>
      </c>
      <c r="BJ14" s="19" t="s">
        <v>116</v>
      </c>
      <c r="BK14" s="93">
        <f t="shared" ref="BK14:CP14" si="261">SUMXMY2(BK6:BL6,BK12:BL12)</f>
        <v>4.1191612532929814E-10</v>
      </c>
      <c r="BO14" s="19" t="s">
        <v>116</v>
      </c>
      <c r="BP14" s="93">
        <f t="shared" ref="BP14:CU14" si="262">SUMXMY2(BP6:BQ6,BP12:BQ12)</f>
        <v>1.0189504592859777E-10</v>
      </c>
      <c r="BT14" s="19" t="s">
        <v>116</v>
      </c>
      <c r="BU14" s="93">
        <f t="shared" ref="BU14:CZ14" si="263">SUMXMY2(BU6:BV6,BU12:BV12)</f>
        <v>2.1551062733242761E-9</v>
      </c>
      <c r="BY14" s="19" t="s">
        <v>116</v>
      </c>
      <c r="BZ14" s="93">
        <f t="shared" ref="BZ14:DE14" si="264">SUMXMY2(BZ6:CA6,BZ12:CA12)</f>
        <v>2.1559792465765029E-9</v>
      </c>
      <c r="CD14" s="19" t="s">
        <v>116</v>
      </c>
      <c r="CE14" s="93">
        <f t="shared" ref="CE14:DJ14" si="265">SUMXMY2(CE6:CF6,CE12:CF12)</f>
        <v>4.5144688702109145E-10</v>
      </c>
      <c r="CI14" s="19" t="s">
        <v>116</v>
      </c>
      <c r="CJ14" s="93">
        <f t="shared" ref="CJ14:DO14" si="266">SUMXMY2(CJ6:CK6,CJ12:CK12)</f>
        <v>4.5083072526228642E-10</v>
      </c>
      <c r="CN14" s="19" t="s">
        <v>116</v>
      </c>
      <c r="CO14" s="93">
        <f t="shared" ref="CO14:DT14" si="267">SUMXMY2(CO6:CP6,CO12:CP12)</f>
        <v>4.5082879699387119E-10</v>
      </c>
      <c r="CS14" s="19" t="s">
        <v>116</v>
      </c>
      <c r="CT14" s="93">
        <f t="shared" ref="CT14:DY14" si="268">SUMXMY2(CT6:CU6,CT12:CU12)</f>
        <v>4.5081097444226873E-10</v>
      </c>
      <c r="CX14" s="19" t="s">
        <v>116</v>
      </c>
      <c r="CY14" s="93">
        <f t="shared" ref="CY14:ET14" si="269">SUMXMY2(CY6:CZ6,CY12:CZ12)</f>
        <v>4.5082944184311497E-10</v>
      </c>
      <c r="DC14" s="19" t="s">
        <v>116</v>
      </c>
      <c r="DD14" s="93">
        <f t="shared" ref="DD14:ET14" si="270">SUMXMY2(DD6:DE6,DD12:DE12)</f>
        <v>4.5082818380900934E-10</v>
      </c>
      <c r="DH14" s="19" t="s">
        <v>116</v>
      </c>
      <c r="DI14" s="93">
        <f t="shared" ref="DI14:ET14" si="271">SUMXMY2(DI6:DJ6,DI12:DJ12)</f>
        <v>4.3553966108406287E-12</v>
      </c>
      <c r="DM14" s="19" t="s">
        <v>116</v>
      </c>
      <c r="DN14" s="93">
        <f t="shared" ref="DN14:ET14" si="272">SUMXMY2(DN6:DO6,DN12:DO12)</f>
        <v>3.727258618390673E-12</v>
      </c>
      <c r="DR14" s="19" t="s">
        <v>116</v>
      </c>
      <c r="DS14" s="93">
        <f t="shared" ref="DS14:ET14" si="273">SUMXMY2(DS6:DT6,DS12:DT12)</f>
        <v>3.7252958089360765E-12</v>
      </c>
      <c r="DW14" s="19" t="s">
        <v>116</v>
      </c>
      <c r="DX14" s="93">
        <f t="shared" ref="DX14:ET14" si="274">SUMXMY2(DX6:DY6,DX12:DY12)</f>
        <v>4.4479750538860846E-12</v>
      </c>
      <c r="EB14" s="19" t="s">
        <v>116</v>
      </c>
      <c r="EC14" s="93">
        <f t="shared" ref="EC14:ET14" si="275">SUMXMY2(EC6:ED6,EC12:ED12)</f>
        <v>3.7259522071485287E-12</v>
      </c>
      <c r="EG14" s="19" t="s">
        <v>116</v>
      </c>
      <c r="EH14" s="93">
        <f t="shared" ref="EH14:ET14" si="276">SUMXMY2(EH6:EI6,EH12:EI12)</f>
        <v>3.7246716442010849E-12</v>
      </c>
      <c r="EL14" s="19" t="s">
        <v>116</v>
      </c>
      <c r="EM14" s="93">
        <f t="shared" ref="EM14:ET14" si="277">SUMXMY2(EM6:EN6,EM12:EN12)</f>
        <v>3.3227452722561529E-12</v>
      </c>
      <c r="EQ14" s="19" t="s">
        <v>116</v>
      </c>
      <c r="ER14" s="93">
        <f t="shared" ref="ER14:ET14" si="278">SUMXMY2(ER6:ES6,ER12:ES12)</f>
        <v>3.3208170038409415E-12</v>
      </c>
      <c r="EV14" s="19" t="s">
        <v>116</v>
      </c>
      <c r="EW14" s="93">
        <f t="shared" ref="EW14:HH14" si="279">SUMXMY2(EW6:EX6,EW12:EX12)</f>
        <v>4.0351271126609253E-12</v>
      </c>
      <c r="FA14" s="19" t="s">
        <v>116</v>
      </c>
      <c r="FB14" s="93">
        <f t="shared" ref="FB14:HM14" si="280">SUMXMY2(FB6:FC6,FB12:FC12)</f>
        <v>3.3214618530846907E-12</v>
      </c>
      <c r="FF14" s="19" t="s">
        <v>116</v>
      </c>
      <c r="FG14" s="93">
        <f t="shared" ref="FG14:HR14" si="281">SUMXMY2(FG6:FH6,FG12:FH12)</f>
        <v>3.3202038189790756E-12</v>
      </c>
      <c r="FK14" s="19" t="s">
        <v>116</v>
      </c>
      <c r="FL14" s="93">
        <f t="shared" ref="FL14:HW14" si="282">SUMXMY2(FL6:FM6,FL12:FM12)</f>
        <v>4.0936920847693473E-8</v>
      </c>
      <c r="FP14" s="19" t="s">
        <v>116</v>
      </c>
      <c r="FQ14" s="93">
        <f t="shared" ref="FQ14:IB14" si="283">SUMXMY2(FQ6:FR6,FQ12:FR12)</f>
        <v>1.5874551359481224E-8</v>
      </c>
      <c r="FU14" s="19" t="s">
        <v>116</v>
      </c>
      <c r="FV14" s="93">
        <f t="shared" ref="FV14:IG14" si="284">SUMXMY2(FV6:FW6,FV12:FW12)</f>
        <v>1.7659364755096871E-8</v>
      </c>
      <c r="FZ14" s="19" t="s">
        <v>116</v>
      </c>
      <c r="GA14" s="93">
        <f t="shared" ref="GA14:IL14" si="285">SUMXMY2(GA6:GB6,GA12:GB12)</f>
        <v>7.1495791022948415E-9</v>
      </c>
      <c r="GE14" s="19" t="s">
        <v>116</v>
      </c>
      <c r="GF14" s="93">
        <f t="shared" ref="GF14:IQ14" si="286">SUMXMY2(GF6:GG6,GF12:GG12)</f>
        <v>8.2309451988043039E-9</v>
      </c>
      <c r="GJ14" s="19" t="s">
        <v>116</v>
      </c>
      <c r="GK14" s="93">
        <f t="shared" ref="GK14:IV14" si="287">SUMXMY2(GK6:GL6,GK12:GL12)</f>
        <v>8.0741379653767236E-9</v>
      </c>
      <c r="GO14" s="19" t="s">
        <v>116</v>
      </c>
      <c r="GP14" s="93">
        <f t="shared" ref="GP14:JA14" si="288">SUMXMY2(GP6:GQ6,GP12:GQ12)</f>
        <v>1.5303724579909885E-8</v>
      </c>
      <c r="GT14" s="19" t="s">
        <v>116</v>
      </c>
      <c r="GU14" s="93">
        <f t="shared" ref="GU14:JF14" si="289">SUMXMY2(GU6:GV6,GU12:GV12)</f>
        <v>7.9278743662237022E-9</v>
      </c>
      <c r="GY14" s="19" t="s">
        <v>116</v>
      </c>
      <c r="GZ14" s="93">
        <f t="shared" ref="GZ14:JK14" si="290">SUMXMY2(GZ6:HA6,GZ12:HA12)</f>
        <v>8.5523814172878997E-9</v>
      </c>
      <c r="HD14" s="19" t="s">
        <v>116</v>
      </c>
      <c r="HE14" s="93">
        <f t="shared" ref="HE14:JP14" si="291">SUMXMY2(HE6:HF6,HE12:HF12)</f>
        <v>1.6253553028388171E-8</v>
      </c>
      <c r="HI14" s="19" t="s">
        <v>116</v>
      </c>
      <c r="HJ14" s="93">
        <f t="shared" ref="HJ14:JU14" si="292">SUMXMY2(HJ6:HK6,HJ12:HK12)</f>
        <v>4.3195919375136369E-8</v>
      </c>
      <c r="HN14" s="19" t="s">
        <v>116</v>
      </c>
      <c r="HO14" s="93">
        <f t="shared" ref="HO14:JZ14" si="293">SUMXMY2(HO6:HP6,HO12:HP12)</f>
        <v>2.2422047551372493E-8</v>
      </c>
      <c r="HS14" s="19" t="s">
        <v>116</v>
      </c>
      <c r="HT14" s="93">
        <f t="shared" ref="HT14:KE14" si="294">SUMXMY2(HT6:HU6,HT12:HU12)</f>
        <v>1.7812212802586219E-8</v>
      </c>
      <c r="HX14" s="19" t="s">
        <v>116</v>
      </c>
      <c r="HY14" s="93">
        <f t="shared" ref="HY14:KJ14" si="295">SUMXMY2(HY6:HZ6,HY12:HZ12)</f>
        <v>1.2906458261484868E-8</v>
      </c>
      <c r="IC14" s="19" t="s">
        <v>116</v>
      </c>
      <c r="ID14" s="93">
        <f t="shared" ref="ID14:KO14" si="296">SUMXMY2(ID6:IE6,ID12:IE12)</f>
        <v>8.2309451988043039E-9</v>
      </c>
      <c r="IH14" s="19" t="s">
        <v>116</v>
      </c>
      <c r="II14" s="93">
        <f>SUMXMY2(II6:IJ6,II12:IJ12)</f>
        <v>2.0507618748921916E-8</v>
      </c>
      <c r="IM14" s="19" t="s">
        <v>116</v>
      </c>
      <c r="IN14" s="93">
        <f t="shared" ref="IN14:KS14" si="297">SUMXMY2(IN6:IO6,IN12:IO12)</f>
        <v>7.6972514129530943E-9</v>
      </c>
      <c r="IR14" s="19" t="s">
        <v>116</v>
      </c>
      <c r="IS14" s="93">
        <f t="shared" ref="IS14:KS14" si="298">SUMXMY2(IS6:IT6,IS12:IT12)</f>
        <v>9.1000537279461524E-9</v>
      </c>
      <c r="IW14" s="19" t="s">
        <v>116</v>
      </c>
      <c r="IX14" s="93">
        <f t="shared" ref="IX14:KS14" si="299">SUMXMY2(IX6:IY6,IX12:IY12)</f>
        <v>8.4755466768819549E-9</v>
      </c>
      <c r="JB14" s="19" t="s">
        <v>116</v>
      </c>
      <c r="JC14" s="93">
        <f t="shared" ref="JC14:KS14" si="300">SUMXMY2(JC6:JD6,JC12:JD12)</f>
        <v>8.0308749638885278E-9</v>
      </c>
      <c r="JG14" s="19" t="s">
        <v>116</v>
      </c>
      <c r="JH14" s="93">
        <f t="shared" ref="JH14:KS14" si="301">SUMXMY2(JH6:JI6,JH12:JI12)</f>
        <v>9.1122410603979919E-9</v>
      </c>
      <c r="JL14" s="19" t="s">
        <v>116</v>
      </c>
      <c r="JM14" s="93">
        <f t="shared" ref="JM14:KS14" si="302">SUMXMY2(JM6:JN6,JM12:JN12)</f>
        <v>8.9554338269704116E-9</v>
      </c>
      <c r="JQ14" s="19" t="s">
        <v>116</v>
      </c>
      <c r="JR14" s="93">
        <f t="shared" ref="JR14:KS14" si="303">SUMXMY2(JR6:JS6,JR12:JS12)</f>
        <v>8.0741608407743761E-9</v>
      </c>
      <c r="JV14" s="19" t="s">
        <v>116</v>
      </c>
      <c r="JW14" s="93">
        <f t="shared" ref="JW14:KS14" si="304">SUMXMY2(JW6:JX6,JW12:JX12)</f>
        <v>8.2320602073934742E-9</v>
      </c>
      <c r="KA14" s="19" t="s">
        <v>116</v>
      </c>
      <c r="KB14" s="93">
        <f t="shared" ref="KB14:KS14" si="305">SUMXMY2(KB6:KC6,KB12:KC12)</f>
        <v>8.563715560337464E-9</v>
      </c>
      <c r="KF14" s="19" t="s">
        <v>116</v>
      </c>
      <c r="KG14" s="93">
        <f t="shared" ref="KG14:KS14" si="306">SUMXMY2(KG6:KH6,KG12:KH12)</f>
        <v>7.909680042606404E-9</v>
      </c>
      <c r="KK14" s="19" t="s">
        <v>116</v>
      </c>
      <c r="KL14" s="93">
        <f t="shared" ref="KL14:KS14" si="307">SUMXMY2(KL6:KM6,KL12:KM12)</f>
        <v>7.1496019776924932E-9</v>
      </c>
      <c r="KP14" s="19" t="s">
        <v>116</v>
      </c>
      <c r="KQ14" s="93">
        <f t="shared" ref="KQ14:KS14" si="308">SUMXMY2(KQ6:KR6,KQ12:KR12)</f>
        <v>7.1506941108840118E-9</v>
      </c>
      <c r="KU14" s="19" t="s">
        <v>116</v>
      </c>
      <c r="KV14" s="93">
        <f t="shared" ref="KV14:LI14" si="309">SUMXMY2(KV6:KW6,KV12:KW12)</f>
        <v>7.1609132453444059E-9</v>
      </c>
      <c r="KZ14" s="19" t="s">
        <v>116</v>
      </c>
      <c r="LA14" s="93">
        <f t="shared" ref="LA14:LI14" si="310">SUMXMY2(LA6:LB6,LA12:LB12)</f>
        <v>7.1462774899811428E-9</v>
      </c>
      <c r="LE14" s="19" t="s">
        <v>116</v>
      </c>
      <c r="LF14" s="93">
        <f t="shared" ref="LF14:LI14" si="311">SUMXMY2(LF6:LG6,LF12:LG12)</f>
        <v>1.4096368889208024E-8</v>
      </c>
      <c r="LJ14" s="19" t="s">
        <v>116</v>
      </c>
      <c r="LK14" s="93">
        <f t="shared" ref="LK14:LM14" si="312">SUMXMY2(LK6:LL6,LK12:LL12)</f>
        <v>6.6072142315811678E-8</v>
      </c>
    </row>
    <row r="15" spans="1:325" ht="13.5" customHeight="1" x14ac:dyDescent="0.15">
      <c r="A15" s="61" t="s">
        <v>99</v>
      </c>
      <c r="B15" s="19">
        <v>1</v>
      </c>
      <c r="C15" s="58">
        <v>0</v>
      </c>
      <c r="D15" s="58">
        <v>22.65911950360065</v>
      </c>
      <c r="E15" s="59">
        <v>0</v>
      </c>
      <c r="F15" s="94"/>
    </row>
    <row r="16" spans="1:325" ht="13.5" customHeight="1" x14ac:dyDescent="0.15">
      <c r="A16" s="61"/>
      <c r="B16" s="19">
        <v>2</v>
      </c>
      <c r="C16" s="58">
        <v>23.07371278247599</v>
      </c>
      <c r="D16" s="58">
        <v>0</v>
      </c>
      <c r="E16" s="59">
        <v>20.344313863730594</v>
      </c>
      <c r="F16" s="94"/>
      <c r="J16" s="92"/>
    </row>
    <row r="17" spans="1:10" ht="13.5" customHeight="1" x14ac:dyDescent="0.15">
      <c r="A17" s="61"/>
      <c r="B17" s="19" t="s">
        <v>58</v>
      </c>
      <c r="C17" s="60">
        <v>9.4429248549088722</v>
      </c>
      <c r="D17" s="59">
        <v>32.822977989945777</v>
      </c>
      <c r="E17" s="51"/>
      <c r="F17" s="94"/>
      <c r="J17" s="92"/>
    </row>
    <row r="18" spans="1:10" x14ac:dyDescent="0.15">
      <c r="B18" s="20"/>
    </row>
    <row r="19" spans="1:10" ht="16.5" x14ac:dyDescent="0.15">
      <c r="D19" s="19" t="s">
        <v>176</v>
      </c>
      <c r="E19" s="93">
        <f>SUM(G14:LK14)</f>
        <v>5.5696376971416365E-7</v>
      </c>
    </row>
    <row r="20" spans="1:10" x14ac:dyDescent="0.15">
      <c r="D20" s="95"/>
      <c r="E20" s="20" t="s">
        <v>79</v>
      </c>
    </row>
    <row r="21" spans="1:10" x14ac:dyDescent="0.15">
      <c r="E21" s="12" t="s">
        <v>177</v>
      </c>
    </row>
    <row r="22" spans="1:10" x14ac:dyDescent="0.15">
      <c r="E22" s="12" t="s">
        <v>178</v>
      </c>
    </row>
    <row r="23" spans="1:10" x14ac:dyDescent="0.15">
      <c r="B23" s="20"/>
    </row>
    <row r="24" spans="1:10" x14ac:dyDescent="0.15">
      <c r="A24" s="20" t="s">
        <v>37</v>
      </c>
      <c r="B24" s="12" t="s">
        <v>179</v>
      </c>
    </row>
    <row r="25" spans="1:10" x14ac:dyDescent="0.15">
      <c r="B25" s="12" t="s">
        <v>180</v>
      </c>
    </row>
    <row r="26" spans="1:10" x14ac:dyDescent="0.15">
      <c r="B26" s="12" t="s">
        <v>181</v>
      </c>
    </row>
  </sheetData>
  <mergeCells count="134">
    <mergeCell ref="LK1:LM1"/>
    <mergeCell ref="LJ2:LJ5"/>
    <mergeCell ref="KK2:KK5"/>
    <mergeCell ref="KP2:KP5"/>
    <mergeCell ref="KV1:KX1"/>
    <mergeCell ref="LA1:LC1"/>
    <mergeCell ref="LF1:LH1"/>
    <mergeCell ref="KU2:KU5"/>
    <mergeCell ref="KZ2:KZ5"/>
    <mergeCell ref="LE2:LE5"/>
    <mergeCell ref="JG2:JG5"/>
    <mergeCell ref="JL2:JL5"/>
    <mergeCell ref="JQ2:JQ5"/>
    <mergeCell ref="JV2:JV5"/>
    <mergeCell ref="KA2:KA5"/>
    <mergeCell ref="KF2:KF5"/>
    <mergeCell ref="IC2:IC5"/>
    <mergeCell ref="IH2:IH5"/>
    <mergeCell ref="IM2:IM5"/>
    <mergeCell ref="IR2:IR5"/>
    <mergeCell ref="IW2:IW5"/>
    <mergeCell ref="JB2:JB5"/>
    <mergeCell ref="GY2:GY5"/>
    <mergeCell ref="HD2:HD5"/>
    <mergeCell ref="HI2:HI5"/>
    <mergeCell ref="HN2:HN5"/>
    <mergeCell ref="HS2:HS5"/>
    <mergeCell ref="HX2:HX5"/>
    <mergeCell ref="FU2:FU5"/>
    <mergeCell ref="FZ2:FZ5"/>
    <mergeCell ref="GE2:GE5"/>
    <mergeCell ref="GJ2:GJ5"/>
    <mergeCell ref="GO2:GO5"/>
    <mergeCell ref="GT2:GT5"/>
    <mergeCell ref="JW1:JY1"/>
    <mergeCell ref="KB1:KD1"/>
    <mergeCell ref="KG1:KI1"/>
    <mergeCell ref="KL1:KN1"/>
    <mergeCell ref="KQ1:KS1"/>
    <mergeCell ref="EV2:EV5"/>
    <mergeCell ref="FA2:FA5"/>
    <mergeCell ref="FF2:FF5"/>
    <mergeCell ref="FK2:FK5"/>
    <mergeCell ref="FP2:FP5"/>
    <mergeCell ref="IS1:IU1"/>
    <mergeCell ref="IX1:IZ1"/>
    <mergeCell ref="JC1:JE1"/>
    <mergeCell ref="JH1:JJ1"/>
    <mergeCell ref="JM1:JO1"/>
    <mergeCell ref="JR1:JT1"/>
    <mergeCell ref="HO1:HQ1"/>
    <mergeCell ref="HT1:HV1"/>
    <mergeCell ref="HY1:IA1"/>
    <mergeCell ref="ID1:IF1"/>
    <mergeCell ref="II1:IK1"/>
    <mergeCell ref="IN1:IP1"/>
    <mergeCell ref="GK1:GM1"/>
    <mergeCell ref="GP1:GR1"/>
    <mergeCell ref="GU1:GW1"/>
    <mergeCell ref="GZ1:HB1"/>
    <mergeCell ref="HE1:HG1"/>
    <mergeCell ref="HJ1:HL1"/>
    <mergeCell ref="FG1:FI1"/>
    <mergeCell ref="FL1:FN1"/>
    <mergeCell ref="FQ1:FS1"/>
    <mergeCell ref="FV1:FX1"/>
    <mergeCell ref="GA1:GC1"/>
    <mergeCell ref="GF1:GH1"/>
    <mergeCell ref="EB2:EB5"/>
    <mergeCell ref="EG2:EG5"/>
    <mergeCell ref="EL2:EL5"/>
    <mergeCell ref="EQ2:EQ5"/>
    <mergeCell ref="EW1:EY1"/>
    <mergeCell ref="FB1:FD1"/>
    <mergeCell ref="CX2:CX5"/>
    <mergeCell ref="DC2:DC5"/>
    <mergeCell ref="DH2:DH5"/>
    <mergeCell ref="DM2:DM5"/>
    <mergeCell ref="DR2:DR5"/>
    <mergeCell ref="DW2:DW5"/>
    <mergeCell ref="EC1:EE1"/>
    <mergeCell ref="EH1:EJ1"/>
    <mergeCell ref="EM1:EO1"/>
    <mergeCell ref="ER1:ET1"/>
    <mergeCell ref="BT2:BT5"/>
    <mergeCell ref="BY2:BY5"/>
    <mergeCell ref="CD2:CD5"/>
    <mergeCell ref="CI2:CI5"/>
    <mergeCell ref="CN2:CN5"/>
    <mergeCell ref="CS2:CS5"/>
    <mergeCell ref="CY1:DA1"/>
    <mergeCell ref="DD1:DF1"/>
    <mergeCell ref="DI1:DK1"/>
    <mergeCell ref="DN1:DP1"/>
    <mergeCell ref="DS1:DU1"/>
    <mergeCell ref="DX1:DZ1"/>
    <mergeCell ref="BU1:BW1"/>
    <mergeCell ref="BZ1:CB1"/>
    <mergeCell ref="CE1:CG1"/>
    <mergeCell ref="CJ1:CL1"/>
    <mergeCell ref="CO1:CQ1"/>
    <mergeCell ref="CT1:CV1"/>
    <mergeCell ref="BP1:BR1"/>
    <mergeCell ref="AA2:AA5"/>
    <mergeCell ref="AF2:AF5"/>
    <mergeCell ref="AK2:AK5"/>
    <mergeCell ref="AP2:AP5"/>
    <mergeCell ref="AU2:AU5"/>
    <mergeCell ref="AZ2:AZ5"/>
    <mergeCell ref="BE2:BE5"/>
    <mergeCell ref="BJ2:BJ5"/>
    <mergeCell ref="BO2:BO5"/>
    <mergeCell ref="AL1:AN1"/>
    <mergeCell ref="AQ1:AS1"/>
    <mergeCell ref="AV1:AX1"/>
    <mergeCell ref="BA1:BC1"/>
    <mergeCell ref="BF1:BH1"/>
    <mergeCell ref="BK1:BM1"/>
    <mergeCell ref="R1:T1"/>
    <mergeCell ref="W1:Y1"/>
    <mergeCell ref="Q2:Q5"/>
    <mergeCell ref="V2:V5"/>
    <mergeCell ref="AB1:AD1"/>
    <mergeCell ref="AG1:AI1"/>
    <mergeCell ref="A15:A17"/>
    <mergeCell ref="M1:O1"/>
    <mergeCell ref="L2:L5"/>
    <mergeCell ref="H1:J1"/>
    <mergeCell ref="B1:E1"/>
    <mergeCell ref="G2:G5"/>
    <mergeCell ref="A2:A14"/>
    <mergeCell ref="B2:B5"/>
    <mergeCell ref="B6:B9"/>
    <mergeCell ref="B10:B13"/>
  </mergeCells>
  <phoneticPr fontId="2"/>
  <conditionalFormatting sqref="LA2:LC5 LF2:LH5 LK2:LM5 KV2:KX5 KQ2:KS5 KL2:KN5 KG2:KI5 KB2:KD5 JW2:JY5 JR2:JT5 JM2:JO5 JH2:JJ5 JC2:JE5 IX2:IZ5 IS2:IU5 IN2:IP5 II2:IK5 ID2:IF5 HY2:IA5 HT2:HV5 HO2:HQ5 HJ2:HL5 HE2:HG5 GZ2:HB5 GU2:GW5 GP2:GR5 GK2:GM5 GF2:GH5 GA2:GC5 FV2:FX5 FQ2:FS5 FL2:FN5 FG2:FI5 FB2:FD5 EW2:EY5 ER2:ET5 EM2:EO5 EH2:EJ5 EC2:EE5 DX2:DZ5 DS2:DU5 DN2:DP5 DI2:DK5 DD2:DF5 CY2:DA5 CT2:CV5 CO2:CQ5 CJ2:CL5 CE2:CG5 BZ2:CB5 BU2:BW5 BP2:BR5 BK2:BM5 BF2:BH5 BA2:BC5 AV2:AX5 AQ2:AS5 AL2:AN5 AG2:AI5 AB2:AD5 W2:Y5 R2:T5 M2:O5 H2:J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回帰分析</vt:lpstr>
      <vt:lpstr>人工ニューロン</vt:lpstr>
      <vt:lpstr>Data</vt:lpstr>
      <vt:lpstr>ニューラルネットワーク</vt:lpstr>
      <vt:lpstr>教師あり学習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2018-03-18T09:08:22Z</dcterms:modified>
</cp:coreProperties>
</file>