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index" sheetId="1" r:id="rId1"/>
    <sheet name="MATCH" sheetId="2" r:id="rId2"/>
    <sheet name="index &amp; MATCH" sheetId="3" r:id="rId3"/>
    <sheet name="index &amp; MATCH (2)" sheetId="4" r:id="rId4"/>
  </sheets>
  <calcPr calcId="152511"/>
</workbook>
</file>

<file path=xl/calcChain.xml><?xml version="1.0" encoding="utf-8"?>
<calcChain xmlns="http://schemas.openxmlformats.org/spreadsheetml/2006/main">
  <c r="P7" i="4" l="1"/>
  <c r="P5" i="4"/>
  <c r="P4" i="4"/>
  <c r="P3" i="4"/>
  <c r="O10" i="3"/>
  <c r="P10" i="3"/>
  <c r="Q10" i="3"/>
  <c r="R10" i="3"/>
  <c r="S10" i="3"/>
  <c r="O11" i="3"/>
  <c r="P11" i="3"/>
  <c r="Q11" i="3"/>
  <c r="R11" i="3"/>
  <c r="S11" i="3"/>
  <c r="O12" i="3"/>
  <c r="P12" i="3"/>
  <c r="Q12" i="3"/>
  <c r="R12" i="3"/>
  <c r="S12" i="3"/>
  <c r="O13" i="3"/>
  <c r="P13" i="3"/>
  <c r="Q13" i="3"/>
  <c r="R13" i="3"/>
  <c r="S13" i="3"/>
  <c r="O14" i="3"/>
  <c r="P14" i="3"/>
  <c r="Q14" i="3"/>
  <c r="R14" i="3"/>
  <c r="S14" i="3"/>
  <c r="O15" i="3"/>
  <c r="P15" i="3"/>
  <c r="Q15" i="3"/>
  <c r="R15" i="3"/>
  <c r="S15" i="3"/>
  <c r="O16" i="3"/>
  <c r="P16" i="3"/>
  <c r="Q16" i="3"/>
  <c r="R16" i="3"/>
  <c r="S16" i="3"/>
  <c r="O17" i="3"/>
  <c r="P17" i="3"/>
  <c r="Q17" i="3"/>
  <c r="R17" i="3"/>
  <c r="S17" i="3"/>
  <c r="N13" i="3"/>
  <c r="N14" i="3"/>
  <c r="N15" i="3"/>
  <c r="N16" i="3"/>
  <c r="N17" i="3"/>
  <c r="N12" i="3"/>
  <c r="N11" i="3"/>
  <c r="N10" i="3"/>
  <c r="O9" i="3"/>
  <c r="P9" i="3"/>
  <c r="Q9" i="3"/>
  <c r="R9" i="3"/>
  <c r="S9" i="3"/>
  <c r="N9" i="3"/>
  <c r="O4" i="3"/>
  <c r="P4" i="3"/>
  <c r="Q4" i="3"/>
  <c r="R4" i="3"/>
  <c r="S4" i="3"/>
  <c r="T4" i="3"/>
  <c r="U4" i="3"/>
  <c r="V4" i="3"/>
  <c r="O5" i="3"/>
  <c r="P5" i="3"/>
  <c r="Q5" i="3"/>
  <c r="R5" i="3"/>
  <c r="S5" i="3"/>
  <c r="T5" i="3"/>
  <c r="U5" i="3"/>
  <c r="V5" i="3"/>
  <c r="N5" i="3"/>
  <c r="N4" i="3"/>
  <c r="C25" i="2"/>
  <c r="C24" i="2"/>
  <c r="J25" i="1"/>
  <c r="J24" i="1"/>
</calcChain>
</file>

<file path=xl/sharedStrings.xml><?xml version="1.0" encoding="utf-8"?>
<sst xmlns="http://schemas.openxmlformats.org/spreadsheetml/2006/main" count="536" uniqueCount="66">
  <si>
    <t>Year</t>
  </si>
  <si>
    <t>Country</t>
  </si>
  <si>
    <t>Winner</t>
  </si>
  <si>
    <t>Runners-Up</t>
  </si>
  <si>
    <t>Third</t>
  </si>
  <si>
    <t>Fourth</t>
  </si>
  <si>
    <t>GoalsScored</t>
  </si>
  <si>
    <t>QualifiedTeams</t>
  </si>
  <si>
    <t>MatchesPlayed</t>
  </si>
  <si>
    <t>Attendance</t>
  </si>
  <si>
    <t>Uruguay</t>
  </si>
  <si>
    <t>Argentina</t>
  </si>
  <si>
    <t>USA</t>
  </si>
  <si>
    <t>Yugoslavia</t>
  </si>
  <si>
    <t>Italy</t>
  </si>
  <si>
    <t>Czechoslovakia</t>
  </si>
  <si>
    <t>Germany</t>
  </si>
  <si>
    <t>Austria</t>
  </si>
  <si>
    <t>France</t>
  </si>
  <si>
    <t>Hungary</t>
  </si>
  <si>
    <t>Brazil</t>
  </si>
  <si>
    <t>Sweden</t>
  </si>
  <si>
    <t>Spain</t>
  </si>
  <si>
    <t>1.045.246</t>
  </si>
  <si>
    <t>Switzerland</t>
  </si>
  <si>
    <t>Germany FR</t>
  </si>
  <si>
    <t>Chile</t>
  </si>
  <si>
    <t>England</t>
  </si>
  <si>
    <t>Portugal</t>
  </si>
  <si>
    <t>Soviet Union</t>
  </si>
  <si>
    <t>1.563.135</t>
  </si>
  <si>
    <t>Mexico</t>
  </si>
  <si>
    <t>1.603.975</t>
  </si>
  <si>
    <t>Netherlands</t>
  </si>
  <si>
    <t>Poland</t>
  </si>
  <si>
    <t>1.865.753</t>
  </si>
  <si>
    <t>1.545.791</t>
  </si>
  <si>
    <t>2.109.723</t>
  </si>
  <si>
    <t>Belgium</t>
  </si>
  <si>
    <t>2.394.031</t>
  </si>
  <si>
    <t>2.516.215</t>
  </si>
  <si>
    <t>Bulgaria</t>
  </si>
  <si>
    <t>3.587.538</t>
  </si>
  <si>
    <t>Croatia</t>
  </si>
  <si>
    <t>2.785.100</t>
  </si>
  <si>
    <t>Korea/Japan</t>
  </si>
  <si>
    <t>Turkey</t>
  </si>
  <si>
    <t>Korea Republic</t>
  </si>
  <si>
    <t>2.705.197</t>
  </si>
  <si>
    <t>3.359.439</t>
  </si>
  <si>
    <t>South Africa</t>
  </si>
  <si>
    <t>3.178.856</t>
  </si>
  <si>
    <t>3.386.810</t>
  </si>
  <si>
    <t>B3:C22;5;2</t>
  </si>
  <si>
    <t>B3:C22;1;1</t>
  </si>
  <si>
    <t>index</t>
  </si>
  <si>
    <t>MATCH</t>
  </si>
  <si>
    <t>B24;B3:B22;0</t>
  </si>
  <si>
    <t>B25;B2:K2;0</t>
  </si>
  <si>
    <t>result</t>
  </si>
  <si>
    <t>other</t>
  </si>
  <si>
    <t>index&amp;MATCH</t>
  </si>
  <si>
    <t>MATCH(N3;B3:B22;0)</t>
  </si>
  <si>
    <t>MATCH(N4;B2:K2;0)</t>
  </si>
  <si>
    <t>INDEX(B3:K22;P3;P4)</t>
  </si>
  <si>
    <t>INDEX(B3:K22;MATCH(N3;B3:B22;0);MATCH(N4;B2:K2;0))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</si>
</sst>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11"/>
      <color rgb="FF002060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9"/>
      <color rgb="FF00206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2" xfId="0" applyFont="1" applyFill="1" applyBorder="1"/>
    <xf numFmtId="0" fontId="3" fillId="2" borderId="0" xfId="0" applyFont="1" applyFill="1"/>
    <xf numFmtId="0" fontId="4" fillId="2" borderId="1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4" borderId="0" xfId="0" applyFont="1" applyFill="1"/>
    <xf numFmtId="0" fontId="4" fillId="4" borderId="1" xfId="0" applyFont="1" applyFill="1" applyBorder="1"/>
    <xf numFmtId="0" fontId="1" fillId="4" borderId="3" xfId="0" applyFont="1" applyFill="1" applyBorder="1"/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B2" sqref="B2"/>
    </sheetView>
  </sheetViews>
  <sheetFormatPr defaultRowHeight="11.4" x14ac:dyDescent="0.2"/>
  <cols>
    <col min="1" max="1" width="2" style="1" customWidth="1"/>
    <col min="2" max="16384" width="8.796875" style="1"/>
  </cols>
  <sheetData>
    <row r="1" spans="2:11" ht="14.4" thickBot="1" x14ac:dyDescent="0.3">
      <c r="B1" s="2" t="s">
        <v>55</v>
      </c>
    </row>
    <row r="2" spans="2:11" ht="12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</row>
    <row r="3" spans="2:11" x14ac:dyDescent="0.2">
      <c r="B3" s="1">
        <v>1930</v>
      </c>
      <c r="C3" s="1" t="s">
        <v>10</v>
      </c>
      <c r="D3" s="1" t="s">
        <v>10</v>
      </c>
      <c r="E3" s="1" t="s">
        <v>11</v>
      </c>
      <c r="F3" s="1" t="s">
        <v>12</v>
      </c>
      <c r="G3" s="1" t="s">
        <v>13</v>
      </c>
      <c r="H3" s="1">
        <v>70</v>
      </c>
      <c r="I3" s="1">
        <v>13</v>
      </c>
      <c r="J3" s="1">
        <v>18</v>
      </c>
      <c r="K3" s="1">
        <v>590.54899999999998</v>
      </c>
    </row>
    <row r="4" spans="2:11" x14ac:dyDescent="0.2">
      <c r="B4" s="1">
        <v>1934</v>
      </c>
      <c r="C4" s="1" t="s">
        <v>14</v>
      </c>
      <c r="D4" s="1" t="s">
        <v>14</v>
      </c>
      <c r="E4" s="1" t="s">
        <v>15</v>
      </c>
      <c r="F4" s="1" t="s">
        <v>16</v>
      </c>
      <c r="G4" s="1" t="s">
        <v>17</v>
      </c>
      <c r="H4" s="1">
        <v>70</v>
      </c>
      <c r="I4" s="1">
        <v>16</v>
      </c>
      <c r="J4" s="1">
        <v>17</v>
      </c>
      <c r="K4" s="1">
        <v>363</v>
      </c>
    </row>
    <row r="5" spans="2:11" x14ac:dyDescent="0.2">
      <c r="B5" s="1">
        <v>1938</v>
      </c>
      <c r="C5" s="1" t="s">
        <v>18</v>
      </c>
      <c r="D5" s="1" t="s">
        <v>14</v>
      </c>
      <c r="E5" s="1" t="s">
        <v>19</v>
      </c>
      <c r="F5" s="1" t="s">
        <v>20</v>
      </c>
      <c r="G5" s="1" t="s">
        <v>21</v>
      </c>
      <c r="H5" s="1">
        <v>84</v>
      </c>
      <c r="I5" s="1">
        <v>15</v>
      </c>
      <c r="J5" s="1">
        <v>18</v>
      </c>
      <c r="K5" s="1">
        <v>375.7</v>
      </c>
    </row>
    <row r="6" spans="2:11" x14ac:dyDescent="0.2">
      <c r="B6" s="1">
        <v>1950</v>
      </c>
      <c r="C6" s="1" t="s">
        <v>20</v>
      </c>
      <c r="D6" s="1" t="s">
        <v>10</v>
      </c>
      <c r="E6" s="1" t="s">
        <v>20</v>
      </c>
      <c r="F6" s="1" t="s">
        <v>21</v>
      </c>
      <c r="G6" s="1" t="s">
        <v>22</v>
      </c>
      <c r="H6" s="1">
        <v>88</v>
      </c>
      <c r="I6" s="1">
        <v>13</v>
      </c>
      <c r="J6" s="1">
        <v>22</v>
      </c>
      <c r="K6" s="1" t="s">
        <v>23</v>
      </c>
    </row>
    <row r="7" spans="2:11" x14ac:dyDescent="0.2">
      <c r="B7" s="1">
        <v>1954</v>
      </c>
      <c r="C7" s="1" t="s">
        <v>24</v>
      </c>
      <c r="D7" s="1" t="s">
        <v>25</v>
      </c>
      <c r="E7" s="1" t="s">
        <v>19</v>
      </c>
      <c r="F7" s="1" t="s">
        <v>17</v>
      </c>
      <c r="G7" s="1" t="s">
        <v>10</v>
      </c>
      <c r="H7" s="1">
        <v>140</v>
      </c>
      <c r="I7" s="1">
        <v>16</v>
      </c>
      <c r="J7" s="1">
        <v>26</v>
      </c>
      <c r="K7" s="1">
        <v>768.60699999999997</v>
      </c>
    </row>
    <row r="8" spans="2:11" x14ac:dyDescent="0.2">
      <c r="B8" s="1">
        <v>1958</v>
      </c>
      <c r="C8" s="1" t="s">
        <v>21</v>
      </c>
      <c r="D8" s="1" t="s">
        <v>20</v>
      </c>
      <c r="E8" s="1" t="s">
        <v>21</v>
      </c>
      <c r="F8" s="1" t="s">
        <v>18</v>
      </c>
      <c r="G8" s="1" t="s">
        <v>25</v>
      </c>
      <c r="H8" s="1">
        <v>126</v>
      </c>
      <c r="I8" s="1">
        <v>16</v>
      </c>
      <c r="J8" s="1">
        <v>35</v>
      </c>
      <c r="K8" s="1">
        <v>819.81</v>
      </c>
    </row>
    <row r="9" spans="2:11" x14ac:dyDescent="0.2">
      <c r="B9" s="1">
        <v>1962</v>
      </c>
      <c r="C9" s="1" t="s">
        <v>26</v>
      </c>
      <c r="D9" s="1" t="s">
        <v>20</v>
      </c>
      <c r="E9" s="1" t="s">
        <v>15</v>
      </c>
      <c r="F9" s="1" t="s">
        <v>26</v>
      </c>
      <c r="G9" s="1" t="s">
        <v>13</v>
      </c>
      <c r="H9" s="1">
        <v>89</v>
      </c>
      <c r="I9" s="1">
        <v>16</v>
      </c>
      <c r="J9" s="1">
        <v>32</v>
      </c>
      <c r="K9" s="1">
        <v>893.17200000000003</v>
      </c>
    </row>
    <row r="10" spans="2:11" x14ac:dyDescent="0.2">
      <c r="B10" s="1">
        <v>1966</v>
      </c>
      <c r="C10" s="1" t="s">
        <v>27</v>
      </c>
      <c r="D10" s="1" t="s">
        <v>27</v>
      </c>
      <c r="E10" s="1" t="s">
        <v>25</v>
      </c>
      <c r="F10" s="1" t="s">
        <v>28</v>
      </c>
      <c r="G10" s="1" t="s">
        <v>29</v>
      </c>
      <c r="H10" s="1">
        <v>89</v>
      </c>
      <c r="I10" s="1">
        <v>16</v>
      </c>
      <c r="J10" s="1">
        <v>32</v>
      </c>
      <c r="K10" s="1" t="s">
        <v>30</v>
      </c>
    </row>
    <row r="11" spans="2:11" x14ac:dyDescent="0.2">
      <c r="B11" s="1">
        <v>1970</v>
      </c>
      <c r="C11" s="1" t="s">
        <v>31</v>
      </c>
      <c r="D11" s="1" t="s">
        <v>20</v>
      </c>
      <c r="E11" s="1" t="s">
        <v>14</v>
      </c>
      <c r="F11" s="1" t="s">
        <v>25</v>
      </c>
      <c r="G11" s="1" t="s">
        <v>10</v>
      </c>
      <c r="H11" s="1">
        <v>95</v>
      </c>
      <c r="I11" s="1">
        <v>16</v>
      </c>
      <c r="J11" s="1">
        <v>32</v>
      </c>
      <c r="K11" s="1" t="s">
        <v>32</v>
      </c>
    </row>
    <row r="12" spans="2:11" x14ac:dyDescent="0.2">
      <c r="B12" s="1">
        <v>1974</v>
      </c>
      <c r="C12" s="1" t="s">
        <v>16</v>
      </c>
      <c r="D12" s="1" t="s">
        <v>25</v>
      </c>
      <c r="E12" s="1" t="s">
        <v>33</v>
      </c>
      <c r="F12" s="1" t="s">
        <v>34</v>
      </c>
      <c r="G12" s="1" t="s">
        <v>20</v>
      </c>
      <c r="H12" s="1">
        <v>97</v>
      </c>
      <c r="I12" s="1">
        <v>16</v>
      </c>
      <c r="J12" s="1">
        <v>38</v>
      </c>
      <c r="K12" s="1" t="s">
        <v>35</v>
      </c>
    </row>
    <row r="13" spans="2:11" x14ac:dyDescent="0.2">
      <c r="B13" s="1">
        <v>1978</v>
      </c>
      <c r="C13" s="1" t="s">
        <v>11</v>
      </c>
      <c r="D13" s="1" t="s">
        <v>11</v>
      </c>
      <c r="E13" s="1" t="s">
        <v>33</v>
      </c>
      <c r="F13" s="1" t="s">
        <v>20</v>
      </c>
      <c r="G13" s="1" t="s">
        <v>14</v>
      </c>
      <c r="H13" s="1">
        <v>102</v>
      </c>
      <c r="I13" s="1">
        <v>16</v>
      </c>
      <c r="J13" s="1">
        <v>38</v>
      </c>
      <c r="K13" s="1" t="s">
        <v>36</v>
      </c>
    </row>
    <row r="14" spans="2:11" x14ac:dyDescent="0.2">
      <c r="B14" s="1">
        <v>1982</v>
      </c>
      <c r="C14" s="1" t="s">
        <v>22</v>
      </c>
      <c r="D14" s="1" t="s">
        <v>14</v>
      </c>
      <c r="E14" s="1" t="s">
        <v>25</v>
      </c>
      <c r="F14" s="1" t="s">
        <v>34</v>
      </c>
      <c r="G14" s="1" t="s">
        <v>18</v>
      </c>
      <c r="H14" s="1">
        <v>146</v>
      </c>
      <c r="I14" s="1">
        <v>24</v>
      </c>
      <c r="J14" s="1">
        <v>52</v>
      </c>
      <c r="K14" s="1" t="s">
        <v>37</v>
      </c>
    </row>
    <row r="15" spans="2:11" x14ac:dyDescent="0.2">
      <c r="B15" s="1">
        <v>1986</v>
      </c>
      <c r="C15" s="1" t="s">
        <v>31</v>
      </c>
      <c r="D15" s="1" t="s">
        <v>11</v>
      </c>
      <c r="E15" s="1" t="s">
        <v>25</v>
      </c>
      <c r="F15" s="1" t="s">
        <v>18</v>
      </c>
      <c r="G15" s="1" t="s">
        <v>38</v>
      </c>
      <c r="H15" s="1">
        <v>132</v>
      </c>
      <c r="I15" s="1">
        <v>24</v>
      </c>
      <c r="J15" s="1">
        <v>52</v>
      </c>
      <c r="K15" s="1" t="s">
        <v>39</v>
      </c>
    </row>
    <row r="16" spans="2:11" x14ac:dyDescent="0.2">
      <c r="B16" s="1">
        <v>1990</v>
      </c>
      <c r="C16" s="1" t="s">
        <v>14</v>
      </c>
      <c r="D16" s="1" t="s">
        <v>25</v>
      </c>
      <c r="E16" s="1" t="s">
        <v>11</v>
      </c>
      <c r="F16" s="1" t="s">
        <v>14</v>
      </c>
      <c r="G16" s="1" t="s">
        <v>27</v>
      </c>
      <c r="H16" s="1">
        <v>115</v>
      </c>
      <c r="I16" s="1">
        <v>24</v>
      </c>
      <c r="J16" s="1">
        <v>52</v>
      </c>
      <c r="K16" s="1" t="s">
        <v>40</v>
      </c>
    </row>
    <row r="17" spans="2:11" x14ac:dyDescent="0.2">
      <c r="B17" s="1">
        <v>1994</v>
      </c>
      <c r="C17" s="1" t="s">
        <v>12</v>
      </c>
      <c r="D17" s="1" t="s">
        <v>20</v>
      </c>
      <c r="E17" s="1" t="s">
        <v>14</v>
      </c>
      <c r="F17" s="1" t="s">
        <v>21</v>
      </c>
      <c r="G17" s="1" t="s">
        <v>41</v>
      </c>
      <c r="H17" s="1">
        <v>141</v>
      </c>
      <c r="I17" s="1">
        <v>24</v>
      </c>
      <c r="J17" s="1">
        <v>52</v>
      </c>
      <c r="K17" s="1" t="s">
        <v>42</v>
      </c>
    </row>
    <row r="18" spans="2:11" x14ac:dyDescent="0.2">
      <c r="B18" s="1">
        <v>1998</v>
      </c>
      <c r="C18" s="1" t="s">
        <v>18</v>
      </c>
      <c r="D18" s="1" t="s">
        <v>18</v>
      </c>
      <c r="E18" s="1" t="s">
        <v>20</v>
      </c>
      <c r="F18" s="1" t="s">
        <v>43</v>
      </c>
      <c r="G18" s="1" t="s">
        <v>33</v>
      </c>
      <c r="H18" s="1">
        <v>171</v>
      </c>
      <c r="I18" s="1">
        <v>32</v>
      </c>
      <c r="J18" s="1">
        <v>64</v>
      </c>
      <c r="K18" s="1" t="s">
        <v>44</v>
      </c>
    </row>
    <row r="19" spans="2:11" x14ac:dyDescent="0.2">
      <c r="B19" s="1">
        <v>2002</v>
      </c>
      <c r="C19" s="1" t="s">
        <v>45</v>
      </c>
      <c r="D19" s="1" t="s">
        <v>20</v>
      </c>
      <c r="E19" s="1" t="s">
        <v>16</v>
      </c>
      <c r="F19" s="1" t="s">
        <v>46</v>
      </c>
      <c r="G19" s="1" t="s">
        <v>47</v>
      </c>
      <c r="H19" s="1">
        <v>161</v>
      </c>
      <c r="I19" s="1">
        <v>32</v>
      </c>
      <c r="J19" s="1">
        <v>64</v>
      </c>
      <c r="K19" s="1" t="s">
        <v>48</v>
      </c>
    </row>
    <row r="20" spans="2:11" x14ac:dyDescent="0.2">
      <c r="B20" s="1">
        <v>2006</v>
      </c>
      <c r="C20" s="1" t="s">
        <v>16</v>
      </c>
      <c r="D20" s="1" t="s">
        <v>14</v>
      </c>
      <c r="E20" s="1" t="s">
        <v>18</v>
      </c>
      <c r="F20" s="1" t="s">
        <v>16</v>
      </c>
      <c r="G20" s="1" t="s">
        <v>28</v>
      </c>
      <c r="H20" s="1">
        <v>147</v>
      </c>
      <c r="I20" s="1">
        <v>32</v>
      </c>
      <c r="J20" s="1">
        <v>64</v>
      </c>
      <c r="K20" s="1" t="s">
        <v>49</v>
      </c>
    </row>
    <row r="21" spans="2:11" x14ac:dyDescent="0.2">
      <c r="B21" s="1">
        <v>2010</v>
      </c>
      <c r="C21" s="1" t="s">
        <v>50</v>
      </c>
      <c r="D21" s="1" t="s">
        <v>22</v>
      </c>
      <c r="E21" s="1" t="s">
        <v>33</v>
      </c>
      <c r="F21" s="1" t="s">
        <v>16</v>
      </c>
      <c r="G21" s="1" t="s">
        <v>10</v>
      </c>
      <c r="H21" s="1">
        <v>145</v>
      </c>
      <c r="I21" s="1">
        <v>32</v>
      </c>
      <c r="J21" s="1">
        <v>64</v>
      </c>
      <c r="K21" s="1" t="s">
        <v>51</v>
      </c>
    </row>
    <row r="22" spans="2:11" x14ac:dyDescent="0.2">
      <c r="B22" s="1">
        <v>2014</v>
      </c>
      <c r="C22" s="1" t="s">
        <v>20</v>
      </c>
      <c r="D22" s="1" t="s">
        <v>16</v>
      </c>
      <c r="E22" s="1" t="s">
        <v>11</v>
      </c>
      <c r="F22" s="1" t="s">
        <v>33</v>
      </c>
      <c r="G22" s="1" t="s">
        <v>20</v>
      </c>
      <c r="H22" s="1">
        <v>171</v>
      </c>
      <c r="I22" s="1">
        <v>32</v>
      </c>
      <c r="J22" s="1">
        <v>64</v>
      </c>
      <c r="K22" s="1" t="s">
        <v>52</v>
      </c>
    </row>
    <row r="24" spans="2:11" x14ac:dyDescent="0.2">
      <c r="J24" s="5" t="str">
        <f>+INDEX(B3:C22,5,2)</f>
        <v>Switzerland</v>
      </c>
      <c r="K24" s="1" t="s">
        <v>53</v>
      </c>
    </row>
    <row r="25" spans="2:11" x14ac:dyDescent="0.2">
      <c r="J25" s="5">
        <f>INDEX(B3:C22,1,1)</f>
        <v>1930</v>
      </c>
      <c r="K25" s="1" t="s">
        <v>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D25" sqref="D25"/>
    </sheetView>
  </sheetViews>
  <sheetFormatPr defaultRowHeight="11.4" x14ac:dyDescent="0.2"/>
  <cols>
    <col min="1" max="1" width="2" style="1" customWidth="1"/>
    <col min="2" max="16384" width="8.796875" style="1"/>
  </cols>
  <sheetData>
    <row r="1" spans="2:11" ht="14.4" thickBot="1" x14ac:dyDescent="0.3">
      <c r="B1" s="2" t="s">
        <v>56</v>
      </c>
    </row>
    <row r="2" spans="2:11" ht="12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</row>
    <row r="3" spans="2:11" x14ac:dyDescent="0.2">
      <c r="B3" s="1">
        <v>1930</v>
      </c>
      <c r="C3" s="1" t="s">
        <v>10</v>
      </c>
      <c r="D3" s="1" t="s">
        <v>10</v>
      </c>
      <c r="E3" s="1" t="s">
        <v>11</v>
      </c>
      <c r="F3" s="1" t="s">
        <v>12</v>
      </c>
      <c r="G3" s="1" t="s">
        <v>13</v>
      </c>
      <c r="H3" s="1">
        <v>70</v>
      </c>
      <c r="I3" s="1">
        <v>13</v>
      </c>
      <c r="J3" s="1">
        <v>18</v>
      </c>
      <c r="K3" s="1">
        <v>590.54899999999998</v>
      </c>
    </row>
    <row r="4" spans="2:11" x14ac:dyDescent="0.2">
      <c r="B4" s="1">
        <v>1934</v>
      </c>
      <c r="C4" s="1" t="s">
        <v>14</v>
      </c>
      <c r="D4" s="1" t="s">
        <v>14</v>
      </c>
      <c r="E4" s="1" t="s">
        <v>15</v>
      </c>
      <c r="F4" s="1" t="s">
        <v>16</v>
      </c>
      <c r="G4" s="1" t="s">
        <v>17</v>
      </c>
      <c r="H4" s="1">
        <v>70</v>
      </c>
      <c r="I4" s="1">
        <v>16</v>
      </c>
      <c r="J4" s="1">
        <v>17</v>
      </c>
      <c r="K4" s="1">
        <v>363</v>
      </c>
    </row>
    <row r="5" spans="2:11" x14ac:dyDescent="0.2">
      <c r="B5" s="1">
        <v>1938</v>
      </c>
      <c r="C5" s="1" t="s">
        <v>18</v>
      </c>
      <c r="D5" s="1" t="s">
        <v>14</v>
      </c>
      <c r="E5" s="1" t="s">
        <v>19</v>
      </c>
      <c r="F5" s="1" t="s">
        <v>20</v>
      </c>
      <c r="G5" s="1" t="s">
        <v>21</v>
      </c>
      <c r="H5" s="1">
        <v>84</v>
      </c>
      <c r="I5" s="1">
        <v>15</v>
      </c>
      <c r="J5" s="1">
        <v>18</v>
      </c>
      <c r="K5" s="1">
        <v>375.7</v>
      </c>
    </row>
    <row r="6" spans="2:11" x14ac:dyDescent="0.2">
      <c r="B6" s="1">
        <v>1950</v>
      </c>
      <c r="C6" s="1" t="s">
        <v>20</v>
      </c>
      <c r="D6" s="1" t="s">
        <v>10</v>
      </c>
      <c r="E6" s="1" t="s">
        <v>20</v>
      </c>
      <c r="F6" s="1" t="s">
        <v>21</v>
      </c>
      <c r="G6" s="1" t="s">
        <v>22</v>
      </c>
      <c r="H6" s="1">
        <v>88</v>
      </c>
      <c r="I6" s="1">
        <v>13</v>
      </c>
      <c r="J6" s="1">
        <v>22</v>
      </c>
      <c r="K6" s="1" t="s">
        <v>23</v>
      </c>
    </row>
    <row r="7" spans="2:11" x14ac:dyDescent="0.2">
      <c r="B7" s="1">
        <v>1954</v>
      </c>
      <c r="C7" s="1" t="s">
        <v>24</v>
      </c>
      <c r="D7" s="1" t="s">
        <v>25</v>
      </c>
      <c r="E7" s="1" t="s">
        <v>19</v>
      </c>
      <c r="F7" s="1" t="s">
        <v>17</v>
      </c>
      <c r="G7" s="1" t="s">
        <v>10</v>
      </c>
      <c r="H7" s="1">
        <v>140</v>
      </c>
      <c r="I7" s="1">
        <v>16</v>
      </c>
      <c r="J7" s="1">
        <v>26</v>
      </c>
      <c r="K7" s="1">
        <v>768.60699999999997</v>
      </c>
    </row>
    <row r="8" spans="2:11" x14ac:dyDescent="0.2">
      <c r="B8" s="1">
        <v>1958</v>
      </c>
      <c r="C8" s="1" t="s">
        <v>21</v>
      </c>
      <c r="D8" s="1" t="s">
        <v>20</v>
      </c>
      <c r="E8" s="1" t="s">
        <v>21</v>
      </c>
      <c r="F8" s="1" t="s">
        <v>18</v>
      </c>
      <c r="G8" s="1" t="s">
        <v>25</v>
      </c>
      <c r="H8" s="1">
        <v>126</v>
      </c>
      <c r="I8" s="1">
        <v>16</v>
      </c>
      <c r="J8" s="1">
        <v>35</v>
      </c>
      <c r="K8" s="1">
        <v>819.81</v>
      </c>
    </row>
    <row r="9" spans="2:11" x14ac:dyDescent="0.2">
      <c r="B9" s="1">
        <v>1962</v>
      </c>
      <c r="C9" s="1" t="s">
        <v>26</v>
      </c>
      <c r="D9" s="1" t="s">
        <v>20</v>
      </c>
      <c r="E9" s="1" t="s">
        <v>15</v>
      </c>
      <c r="F9" s="1" t="s">
        <v>26</v>
      </c>
      <c r="G9" s="1" t="s">
        <v>13</v>
      </c>
      <c r="H9" s="1">
        <v>89</v>
      </c>
      <c r="I9" s="1">
        <v>16</v>
      </c>
      <c r="J9" s="1">
        <v>32</v>
      </c>
      <c r="K9" s="1">
        <v>893.17200000000003</v>
      </c>
    </row>
    <row r="10" spans="2:11" x14ac:dyDescent="0.2">
      <c r="B10" s="1">
        <v>1966</v>
      </c>
      <c r="C10" s="1" t="s">
        <v>27</v>
      </c>
      <c r="D10" s="1" t="s">
        <v>27</v>
      </c>
      <c r="E10" s="1" t="s">
        <v>25</v>
      </c>
      <c r="F10" s="1" t="s">
        <v>28</v>
      </c>
      <c r="G10" s="1" t="s">
        <v>29</v>
      </c>
      <c r="H10" s="1">
        <v>89</v>
      </c>
      <c r="I10" s="1">
        <v>16</v>
      </c>
      <c r="J10" s="1">
        <v>32</v>
      </c>
      <c r="K10" s="1" t="s">
        <v>30</v>
      </c>
    </row>
    <row r="11" spans="2:11" x14ac:dyDescent="0.2">
      <c r="B11" s="1">
        <v>1970</v>
      </c>
      <c r="C11" s="1" t="s">
        <v>31</v>
      </c>
      <c r="D11" s="1" t="s">
        <v>20</v>
      </c>
      <c r="E11" s="1" t="s">
        <v>14</v>
      </c>
      <c r="F11" s="1" t="s">
        <v>25</v>
      </c>
      <c r="G11" s="1" t="s">
        <v>10</v>
      </c>
      <c r="H11" s="1">
        <v>95</v>
      </c>
      <c r="I11" s="1">
        <v>16</v>
      </c>
      <c r="J11" s="1">
        <v>32</v>
      </c>
      <c r="K11" s="1" t="s">
        <v>32</v>
      </c>
    </row>
    <row r="12" spans="2:11" x14ac:dyDescent="0.2">
      <c r="B12" s="1">
        <v>1974</v>
      </c>
      <c r="C12" s="1" t="s">
        <v>16</v>
      </c>
      <c r="D12" s="1" t="s">
        <v>25</v>
      </c>
      <c r="E12" s="1" t="s">
        <v>33</v>
      </c>
      <c r="F12" s="1" t="s">
        <v>34</v>
      </c>
      <c r="G12" s="1" t="s">
        <v>20</v>
      </c>
      <c r="H12" s="1">
        <v>97</v>
      </c>
      <c r="I12" s="1">
        <v>16</v>
      </c>
      <c r="J12" s="1">
        <v>38</v>
      </c>
      <c r="K12" s="1" t="s">
        <v>35</v>
      </c>
    </row>
    <row r="13" spans="2:11" x14ac:dyDescent="0.2">
      <c r="B13" s="1">
        <v>1978</v>
      </c>
      <c r="C13" s="1" t="s">
        <v>11</v>
      </c>
      <c r="D13" s="1" t="s">
        <v>11</v>
      </c>
      <c r="E13" s="1" t="s">
        <v>33</v>
      </c>
      <c r="F13" s="1" t="s">
        <v>20</v>
      </c>
      <c r="G13" s="1" t="s">
        <v>14</v>
      </c>
      <c r="H13" s="1">
        <v>102</v>
      </c>
      <c r="I13" s="1">
        <v>16</v>
      </c>
      <c r="J13" s="1">
        <v>38</v>
      </c>
      <c r="K13" s="1" t="s">
        <v>36</v>
      </c>
    </row>
    <row r="14" spans="2:11" x14ac:dyDescent="0.2">
      <c r="B14" s="1">
        <v>1982</v>
      </c>
      <c r="C14" s="1" t="s">
        <v>22</v>
      </c>
      <c r="D14" s="1" t="s">
        <v>14</v>
      </c>
      <c r="E14" s="1" t="s">
        <v>25</v>
      </c>
      <c r="F14" s="1" t="s">
        <v>34</v>
      </c>
      <c r="G14" s="1" t="s">
        <v>18</v>
      </c>
      <c r="H14" s="1">
        <v>146</v>
      </c>
      <c r="I14" s="1">
        <v>24</v>
      </c>
      <c r="J14" s="1">
        <v>52</v>
      </c>
      <c r="K14" s="1" t="s">
        <v>37</v>
      </c>
    </row>
    <row r="15" spans="2:11" x14ac:dyDescent="0.2">
      <c r="B15" s="1">
        <v>1986</v>
      </c>
      <c r="C15" s="1" t="s">
        <v>31</v>
      </c>
      <c r="D15" s="1" t="s">
        <v>11</v>
      </c>
      <c r="E15" s="1" t="s">
        <v>25</v>
      </c>
      <c r="F15" s="1" t="s">
        <v>18</v>
      </c>
      <c r="G15" s="1" t="s">
        <v>38</v>
      </c>
      <c r="H15" s="1">
        <v>132</v>
      </c>
      <c r="I15" s="1">
        <v>24</v>
      </c>
      <c r="J15" s="1">
        <v>52</v>
      </c>
      <c r="K15" s="1" t="s">
        <v>39</v>
      </c>
    </row>
    <row r="16" spans="2:11" x14ac:dyDescent="0.2">
      <c r="B16" s="1">
        <v>1990</v>
      </c>
      <c r="C16" s="1" t="s">
        <v>14</v>
      </c>
      <c r="D16" s="1" t="s">
        <v>25</v>
      </c>
      <c r="E16" s="1" t="s">
        <v>11</v>
      </c>
      <c r="F16" s="1" t="s">
        <v>14</v>
      </c>
      <c r="G16" s="1" t="s">
        <v>27</v>
      </c>
      <c r="H16" s="1">
        <v>115</v>
      </c>
      <c r="I16" s="1">
        <v>24</v>
      </c>
      <c r="J16" s="1">
        <v>52</v>
      </c>
      <c r="K16" s="1" t="s">
        <v>40</v>
      </c>
    </row>
    <row r="17" spans="2:11" x14ac:dyDescent="0.2">
      <c r="B17" s="1">
        <v>1994</v>
      </c>
      <c r="C17" s="1" t="s">
        <v>12</v>
      </c>
      <c r="D17" s="1" t="s">
        <v>20</v>
      </c>
      <c r="E17" s="1" t="s">
        <v>14</v>
      </c>
      <c r="F17" s="1" t="s">
        <v>21</v>
      </c>
      <c r="G17" s="1" t="s">
        <v>41</v>
      </c>
      <c r="H17" s="1">
        <v>141</v>
      </c>
      <c r="I17" s="1">
        <v>24</v>
      </c>
      <c r="J17" s="1">
        <v>52</v>
      </c>
      <c r="K17" s="1" t="s">
        <v>42</v>
      </c>
    </row>
    <row r="18" spans="2:11" x14ac:dyDescent="0.2">
      <c r="B18" s="1">
        <v>1998</v>
      </c>
      <c r="C18" s="1" t="s">
        <v>18</v>
      </c>
      <c r="D18" s="1" t="s">
        <v>18</v>
      </c>
      <c r="E18" s="1" t="s">
        <v>20</v>
      </c>
      <c r="F18" s="1" t="s">
        <v>43</v>
      </c>
      <c r="G18" s="1" t="s">
        <v>33</v>
      </c>
      <c r="H18" s="1">
        <v>171</v>
      </c>
      <c r="I18" s="1">
        <v>32</v>
      </c>
      <c r="J18" s="1">
        <v>64</v>
      </c>
      <c r="K18" s="1" t="s">
        <v>44</v>
      </c>
    </row>
    <row r="19" spans="2:11" x14ac:dyDescent="0.2">
      <c r="B19" s="1">
        <v>2002</v>
      </c>
      <c r="C19" s="1" t="s">
        <v>45</v>
      </c>
      <c r="D19" s="1" t="s">
        <v>20</v>
      </c>
      <c r="E19" s="1" t="s">
        <v>16</v>
      </c>
      <c r="F19" s="1" t="s">
        <v>46</v>
      </c>
      <c r="G19" s="1" t="s">
        <v>47</v>
      </c>
      <c r="H19" s="1">
        <v>161</v>
      </c>
      <c r="I19" s="1">
        <v>32</v>
      </c>
      <c r="J19" s="1">
        <v>64</v>
      </c>
      <c r="K19" s="1" t="s">
        <v>48</v>
      </c>
    </row>
    <row r="20" spans="2:11" x14ac:dyDescent="0.2">
      <c r="B20" s="1">
        <v>2006</v>
      </c>
      <c r="C20" s="1" t="s">
        <v>16</v>
      </c>
      <c r="D20" s="1" t="s">
        <v>14</v>
      </c>
      <c r="E20" s="1" t="s">
        <v>18</v>
      </c>
      <c r="F20" s="1" t="s">
        <v>16</v>
      </c>
      <c r="G20" s="1" t="s">
        <v>28</v>
      </c>
      <c r="H20" s="1">
        <v>147</v>
      </c>
      <c r="I20" s="1">
        <v>32</v>
      </c>
      <c r="J20" s="1">
        <v>64</v>
      </c>
      <c r="K20" s="1" t="s">
        <v>49</v>
      </c>
    </row>
    <row r="21" spans="2:11" x14ac:dyDescent="0.2">
      <c r="B21" s="1">
        <v>2010</v>
      </c>
      <c r="C21" s="1" t="s">
        <v>50</v>
      </c>
      <c r="D21" s="1" t="s">
        <v>22</v>
      </c>
      <c r="E21" s="1" t="s">
        <v>33</v>
      </c>
      <c r="F21" s="1" t="s">
        <v>16</v>
      </c>
      <c r="G21" s="1" t="s">
        <v>10</v>
      </c>
      <c r="H21" s="1">
        <v>145</v>
      </c>
      <c r="I21" s="1">
        <v>32</v>
      </c>
      <c r="J21" s="1">
        <v>64</v>
      </c>
      <c r="K21" s="1" t="s">
        <v>51</v>
      </c>
    </row>
    <row r="22" spans="2:11" x14ac:dyDescent="0.2">
      <c r="B22" s="1">
        <v>2014</v>
      </c>
      <c r="C22" s="1" t="s">
        <v>20</v>
      </c>
      <c r="D22" s="1" t="s">
        <v>16</v>
      </c>
      <c r="E22" s="1" t="s">
        <v>11</v>
      </c>
      <c r="F22" s="1" t="s">
        <v>33</v>
      </c>
      <c r="G22" s="1" t="s">
        <v>20</v>
      </c>
      <c r="H22" s="1">
        <v>171</v>
      </c>
      <c r="I22" s="1">
        <v>32</v>
      </c>
      <c r="J22" s="1">
        <v>64</v>
      </c>
      <c r="K22" s="1" t="s">
        <v>52</v>
      </c>
    </row>
    <row r="24" spans="2:11" x14ac:dyDescent="0.2">
      <c r="B24" s="6">
        <v>1950</v>
      </c>
      <c r="C24" s="7">
        <f>+MATCH(B24,B3:B22,0)</f>
        <v>4</v>
      </c>
      <c r="D24" s="1" t="s">
        <v>57</v>
      </c>
    </row>
    <row r="25" spans="2:11" x14ac:dyDescent="0.2">
      <c r="B25" s="6" t="s">
        <v>5</v>
      </c>
      <c r="C25" s="7">
        <f>+MATCH(B25,B2:K2,0)</f>
        <v>6</v>
      </c>
      <c r="D25" s="1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2"/>
  <sheetViews>
    <sheetView workbookViewId="0">
      <selection activeCell="N16" sqref="N16"/>
    </sheetView>
  </sheetViews>
  <sheetFormatPr defaultRowHeight="11.4" x14ac:dyDescent="0.2"/>
  <cols>
    <col min="1" max="1" width="2" style="1" customWidth="1"/>
    <col min="2" max="11" width="8.796875" style="1"/>
    <col min="12" max="12" width="2" style="1" customWidth="1"/>
    <col min="13" max="16384" width="8.796875" style="1"/>
  </cols>
  <sheetData>
    <row r="1" spans="2:22" ht="14.4" thickBot="1" x14ac:dyDescent="0.3">
      <c r="B1" s="2" t="s">
        <v>56</v>
      </c>
    </row>
    <row r="2" spans="2:22" ht="12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M2" s="4" t="s">
        <v>0</v>
      </c>
      <c r="N2" s="4" t="s">
        <v>1</v>
      </c>
      <c r="O2" s="4" t="s">
        <v>2</v>
      </c>
      <c r="P2" s="4" t="s">
        <v>3</v>
      </c>
      <c r="Q2" s="4" t="s">
        <v>4</v>
      </c>
      <c r="R2" s="4" t="s">
        <v>5</v>
      </c>
      <c r="S2" s="4" t="s">
        <v>6</v>
      </c>
      <c r="T2" s="4" t="s">
        <v>7</v>
      </c>
      <c r="U2" s="4" t="s">
        <v>8</v>
      </c>
      <c r="V2" s="4" t="s">
        <v>9</v>
      </c>
    </row>
    <row r="3" spans="2:22" x14ac:dyDescent="0.2">
      <c r="B3" s="1">
        <v>1930</v>
      </c>
      <c r="C3" s="1" t="s">
        <v>10</v>
      </c>
      <c r="D3" s="1" t="s">
        <v>10</v>
      </c>
      <c r="E3" s="1" t="s">
        <v>11</v>
      </c>
      <c r="F3" s="1" t="s">
        <v>12</v>
      </c>
      <c r="G3" s="1" t="s">
        <v>13</v>
      </c>
      <c r="H3" s="1">
        <v>70</v>
      </c>
      <c r="I3" s="1">
        <v>13</v>
      </c>
      <c r="J3" s="1">
        <v>18</v>
      </c>
      <c r="K3" s="1">
        <v>590.54899999999998</v>
      </c>
    </row>
    <row r="4" spans="2:22" x14ac:dyDescent="0.2">
      <c r="B4" s="1">
        <v>1934</v>
      </c>
      <c r="C4" s="1" t="s">
        <v>14</v>
      </c>
      <c r="D4" s="1" t="s">
        <v>14</v>
      </c>
      <c r="E4" s="1" t="s">
        <v>15</v>
      </c>
      <c r="F4" s="1" t="s">
        <v>16</v>
      </c>
      <c r="G4" s="1" t="s">
        <v>17</v>
      </c>
      <c r="H4" s="1">
        <v>70</v>
      </c>
      <c r="I4" s="1">
        <v>16</v>
      </c>
      <c r="J4" s="1">
        <v>17</v>
      </c>
      <c r="K4" s="1">
        <v>363</v>
      </c>
      <c r="M4" s="1">
        <v>1958</v>
      </c>
      <c r="N4" s="1" t="str">
        <f>INDEX(C$3:C$22,MATCH($M4,$B$3:$B$23,0))</f>
        <v>Sweden</v>
      </c>
      <c r="O4" s="1" t="str">
        <f t="shared" ref="O4:V5" si="0">INDEX(D$3:D$22,MATCH($M4,$B$3:$B$23,0))</f>
        <v>Brazil</v>
      </c>
      <c r="P4" s="1" t="str">
        <f t="shared" si="0"/>
        <v>Sweden</v>
      </c>
      <c r="Q4" s="1" t="str">
        <f t="shared" si="0"/>
        <v>France</v>
      </c>
      <c r="R4" s="1" t="str">
        <f t="shared" si="0"/>
        <v>Germany FR</v>
      </c>
      <c r="S4" s="1">
        <f t="shared" si="0"/>
        <v>126</v>
      </c>
      <c r="T4" s="1">
        <f t="shared" si="0"/>
        <v>16</v>
      </c>
      <c r="U4" s="1">
        <f t="shared" si="0"/>
        <v>35</v>
      </c>
      <c r="V4" s="1">
        <f t="shared" si="0"/>
        <v>819.81</v>
      </c>
    </row>
    <row r="5" spans="2:22" x14ac:dyDescent="0.2">
      <c r="B5" s="1">
        <v>1938</v>
      </c>
      <c r="C5" s="1" t="s">
        <v>18</v>
      </c>
      <c r="D5" s="1" t="s">
        <v>14</v>
      </c>
      <c r="E5" s="1" t="s">
        <v>19</v>
      </c>
      <c r="F5" s="1" t="s">
        <v>20</v>
      </c>
      <c r="G5" s="1" t="s">
        <v>21</v>
      </c>
      <c r="H5" s="1">
        <v>84</v>
      </c>
      <c r="I5" s="1">
        <v>15</v>
      </c>
      <c r="J5" s="1">
        <v>18</v>
      </c>
      <c r="K5" s="1">
        <v>375.7</v>
      </c>
      <c r="M5" s="1">
        <v>1994</v>
      </c>
      <c r="N5" s="1" t="str">
        <f>INDEX(C$3:C$22,MATCH($M5,$B$3:$B$23,0))</f>
        <v>USA</v>
      </c>
      <c r="O5" s="1" t="str">
        <f t="shared" si="0"/>
        <v>Brazil</v>
      </c>
      <c r="P5" s="1" t="str">
        <f t="shared" si="0"/>
        <v>Italy</v>
      </c>
      <c r="Q5" s="1" t="str">
        <f t="shared" si="0"/>
        <v>Sweden</v>
      </c>
      <c r="R5" s="1" t="str">
        <f t="shared" si="0"/>
        <v>Bulgaria</v>
      </c>
      <c r="S5" s="1">
        <f t="shared" si="0"/>
        <v>141</v>
      </c>
      <c r="T5" s="1">
        <f t="shared" si="0"/>
        <v>24</v>
      </c>
      <c r="U5" s="1">
        <f t="shared" si="0"/>
        <v>52</v>
      </c>
      <c r="V5" s="1" t="str">
        <f t="shared" si="0"/>
        <v>3.587.538</v>
      </c>
    </row>
    <row r="6" spans="2:22" x14ac:dyDescent="0.2">
      <c r="B6" s="1">
        <v>1950</v>
      </c>
      <c r="C6" s="1" t="s">
        <v>20</v>
      </c>
      <c r="D6" s="1" t="s">
        <v>10</v>
      </c>
      <c r="E6" s="1" t="s">
        <v>20</v>
      </c>
      <c r="F6" s="1" t="s">
        <v>21</v>
      </c>
      <c r="G6" s="1" t="s">
        <v>22</v>
      </c>
      <c r="H6" s="1">
        <v>88</v>
      </c>
      <c r="I6" s="1">
        <v>13</v>
      </c>
      <c r="J6" s="1">
        <v>22</v>
      </c>
      <c r="K6" s="1" t="s">
        <v>23</v>
      </c>
    </row>
    <row r="7" spans="2:22" x14ac:dyDescent="0.2">
      <c r="B7" s="1">
        <v>1954</v>
      </c>
      <c r="C7" s="1" t="s">
        <v>24</v>
      </c>
      <c r="D7" s="1" t="s">
        <v>25</v>
      </c>
      <c r="E7" s="1" t="s">
        <v>19</v>
      </c>
      <c r="F7" s="1" t="s">
        <v>17</v>
      </c>
      <c r="G7" s="1" t="s">
        <v>10</v>
      </c>
      <c r="H7" s="1">
        <v>140</v>
      </c>
      <c r="I7" s="1">
        <v>16</v>
      </c>
      <c r="J7" s="1">
        <v>26</v>
      </c>
      <c r="K7" s="1">
        <v>768.60699999999997</v>
      </c>
    </row>
    <row r="8" spans="2:22" ht="12" x14ac:dyDescent="0.25">
      <c r="B8" s="1">
        <v>1958</v>
      </c>
      <c r="C8" s="1" t="s">
        <v>21</v>
      </c>
      <c r="D8" s="1" t="s">
        <v>20</v>
      </c>
      <c r="E8" s="1" t="s">
        <v>21</v>
      </c>
      <c r="F8" s="1" t="s">
        <v>18</v>
      </c>
      <c r="G8" s="1" t="s">
        <v>25</v>
      </c>
      <c r="H8" s="1">
        <v>126</v>
      </c>
      <c r="I8" s="1">
        <v>16</v>
      </c>
      <c r="J8" s="1">
        <v>35</v>
      </c>
      <c r="K8" s="1">
        <v>819.81</v>
      </c>
      <c r="M8" s="4" t="s">
        <v>0</v>
      </c>
      <c r="N8" s="1">
        <v>1938</v>
      </c>
      <c r="O8" s="1">
        <v>1954</v>
      </c>
      <c r="P8" s="1">
        <v>1930</v>
      </c>
      <c r="Q8" s="1">
        <v>1934</v>
      </c>
      <c r="R8" s="1">
        <v>1970</v>
      </c>
      <c r="S8" s="1">
        <v>2010</v>
      </c>
    </row>
    <row r="9" spans="2:22" ht="12" x14ac:dyDescent="0.25">
      <c r="B9" s="1">
        <v>1962</v>
      </c>
      <c r="C9" s="1" t="s">
        <v>26</v>
      </c>
      <c r="D9" s="1" t="s">
        <v>20</v>
      </c>
      <c r="E9" s="1" t="s">
        <v>15</v>
      </c>
      <c r="F9" s="1" t="s">
        <v>26</v>
      </c>
      <c r="G9" s="1" t="s">
        <v>13</v>
      </c>
      <c r="H9" s="1">
        <v>89</v>
      </c>
      <c r="I9" s="1">
        <v>16</v>
      </c>
      <c r="J9" s="1">
        <v>32</v>
      </c>
      <c r="K9" s="1">
        <v>893.17200000000003</v>
      </c>
      <c r="M9" s="4" t="s">
        <v>1</v>
      </c>
      <c r="N9" s="9" t="str">
        <f>INDEX($C$3:$C$22,MATCH(N$8,$B$3:$B$22,0))</f>
        <v>France</v>
      </c>
      <c r="O9" s="9" t="str">
        <f t="shared" ref="O9:S17" si="1">INDEX($C$3:$C$22,MATCH(O$8,$B$3:$B$22,0))</f>
        <v>Switzerland</v>
      </c>
      <c r="P9" s="9" t="str">
        <f t="shared" si="1"/>
        <v>Uruguay</v>
      </c>
      <c r="Q9" s="9" t="str">
        <f t="shared" si="1"/>
        <v>Italy</v>
      </c>
      <c r="R9" s="9" t="str">
        <f t="shared" si="1"/>
        <v>Mexico</v>
      </c>
      <c r="S9" s="9" t="str">
        <f t="shared" si="1"/>
        <v>South Africa</v>
      </c>
    </row>
    <row r="10" spans="2:22" ht="12" x14ac:dyDescent="0.25">
      <c r="B10" s="1">
        <v>1966</v>
      </c>
      <c r="C10" s="1" t="s">
        <v>27</v>
      </c>
      <c r="D10" s="1" t="s">
        <v>27</v>
      </c>
      <c r="E10" s="1" t="s">
        <v>25</v>
      </c>
      <c r="F10" s="1" t="s">
        <v>28</v>
      </c>
      <c r="G10" s="1" t="s">
        <v>29</v>
      </c>
      <c r="H10" s="1">
        <v>89</v>
      </c>
      <c r="I10" s="1">
        <v>16</v>
      </c>
      <c r="J10" s="1">
        <v>32</v>
      </c>
      <c r="K10" s="1" t="s">
        <v>30</v>
      </c>
      <c r="M10" s="4" t="s">
        <v>2</v>
      </c>
      <c r="N10" s="9" t="str">
        <f>INDEX($D$3:$D$22,MATCH(N$8,$B$3:$B$22,0))</f>
        <v>Italy</v>
      </c>
      <c r="O10" s="9" t="str">
        <f t="shared" ref="O10:S10" si="2">INDEX($D$3:$D$22,MATCH(O$8,$B$3:$B$22,0))</f>
        <v>Germany FR</v>
      </c>
      <c r="P10" s="9" t="str">
        <f t="shared" si="2"/>
        <v>Uruguay</v>
      </c>
      <c r="Q10" s="9" t="str">
        <f t="shared" si="2"/>
        <v>Italy</v>
      </c>
      <c r="R10" s="9" t="str">
        <f t="shared" si="2"/>
        <v>Brazil</v>
      </c>
      <c r="S10" s="9" t="str">
        <f t="shared" si="2"/>
        <v>Spain</v>
      </c>
    </row>
    <row r="11" spans="2:22" ht="12" x14ac:dyDescent="0.25">
      <c r="B11" s="1">
        <v>1970</v>
      </c>
      <c r="C11" s="1" t="s">
        <v>31</v>
      </c>
      <c r="D11" s="1" t="s">
        <v>20</v>
      </c>
      <c r="E11" s="1" t="s">
        <v>14</v>
      </c>
      <c r="F11" s="1" t="s">
        <v>25</v>
      </c>
      <c r="G11" s="1" t="s">
        <v>10</v>
      </c>
      <c r="H11" s="1">
        <v>95</v>
      </c>
      <c r="I11" s="1">
        <v>16</v>
      </c>
      <c r="J11" s="1">
        <v>32</v>
      </c>
      <c r="K11" s="1" t="s">
        <v>32</v>
      </c>
      <c r="M11" s="4" t="s">
        <v>3</v>
      </c>
      <c r="N11" s="9" t="str">
        <f>INDEX($E$3:$E$22,MATCH(N$8,$B$3:$B$22,0))</f>
        <v>Hungary</v>
      </c>
      <c r="O11" s="9" t="str">
        <f t="shared" ref="O11:S11" si="3">INDEX($E$3:$E$22,MATCH(O$8,$B$3:$B$22,0))</f>
        <v>Hungary</v>
      </c>
      <c r="P11" s="9" t="str">
        <f t="shared" si="3"/>
        <v>Argentina</v>
      </c>
      <c r="Q11" s="9" t="str">
        <f t="shared" si="3"/>
        <v>Czechoslovakia</v>
      </c>
      <c r="R11" s="9" t="str">
        <f t="shared" si="3"/>
        <v>Italy</v>
      </c>
      <c r="S11" s="9" t="str">
        <f t="shared" si="3"/>
        <v>Netherlands</v>
      </c>
    </row>
    <row r="12" spans="2:22" ht="12" x14ac:dyDescent="0.25">
      <c r="B12" s="1">
        <v>1974</v>
      </c>
      <c r="C12" s="1" t="s">
        <v>16</v>
      </c>
      <c r="D12" s="1" t="s">
        <v>25</v>
      </c>
      <c r="E12" s="1" t="s">
        <v>33</v>
      </c>
      <c r="F12" s="1" t="s">
        <v>34</v>
      </c>
      <c r="G12" s="1" t="s">
        <v>20</v>
      </c>
      <c r="H12" s="1">
        <v>97</v>
      </c>
      <c r="I12" s="1">
        <v>16</v>
      </c>
      <c r="J12" s="1">
        <v>38</v>
      </c>
      <c r="K12" s="1" t="s">
        <v>35</v>
      </c>
      <c r="M12" s="4" t="s">
        <v>4</v>
      </c>
      <c r="N12" s="9" t="str">
        <f>INDEX($F$3:$F$22,MATCH(N$8,$B$3:$B$22,0))</f>
        <v>Brazil</v>
      </c>
      <c r="O12" s="9" t="str">
        <f t="shared" ref="O12:S12" si="4">INDEX($F$3:$F$22,MATCH(O$8,$B$3:$B$22,0))</f>
        <v>Austria</v>
      </c>
      <c r="P12" s="9" t="str">
        <f t="shared" si="4"/>
        <v>USA</v>
      </c>
      <c r="Q12" s="9" t="str">
        <f t="shared" si="4"/>
        <v>Germany</v>
      </c>
      <c r="R12" s="9" t="str">
        <f t="shared" si="4"/>
        <v>Germany FR</v>
      </c>
      <c r="S12" s="9" t="str">
        <f t="shared" si="4"/>
        <v>Germany</v>
      </c>
    </row>
    <row r="13" spans="2:22" ht="12" x14ac:dyDescent="0.25">
      <c r="B13" s="1">
        <v>1978</v>
      </c>
      <c r="C13" s="1" t="s">
        <v>11</v>
      </c>
      <c r="D13" s="1" t="s">
        <v>11</v>
      </c>
      <c r="E13" s="1" t="s">
        <v>33</v>
      </c>
      <c r="F13" s="1" t="s">
        <v>20</v>
      </c>
      <c r="G13" s="1" t="s">
        <v>14</v>
      </c>
      <c r="H13" s="1">
        <v>102</v>
      </c>
      <c r="I13" s="1">
        <v>16</v>
      </c>
      <c r="J13" s="1">
        <v>38</v>
      </c>
      <c r="K13" s="1" t="s">
        <v>36</v>
      </c>
      <c r="M13" s="4" t="s">
        <v>5</v>
      </c>
      <c r="N13" s="9" t="str">
        <f>INDEX($G$3:$G$22,MATCH(N$8,$B$3:$B$22,0))</f>
        <v>Sweden</v>
      </c>
      <c r="O13" s="9" t="str">
        <f t="shared" ref="O13:S13" si="5">INDEX($G$3:$G$22,MATCH(O$8,$B$3:$B$22,0))</f>
        <v>Uruguay</v>
      </c>
      <c r="P13" s="9" t="str">
        <f t="shared" si="5"/>
        <v>Yugoslavia</v>
      </c>
      <c r="Q13" s="9" t="str">
        <f t="shared" si="5"/>
        <v>Austria</v>
      </c>
      <c r="R13" s="9" t="str">
        <f t="shared" si="5"/>
        <v>Uruguay</v>
      </c>
      <c r="S13" s="9" t="str">
        <f t="shared" si="5"/>
        <v>Uruguay</v>
      </c>
    </row>
    <row r="14" spans="2:22" ht="12" x14ac:dyDescent="0.25">
      <c r="B14" s="1">
        <v>1982</v>
      </c>
      <c r="C14" s="1" t="s">
        <v>22</v>
      </c>
      <c r="D14" s="1" t="s">
        <v>14</v>
      </c>
      <c r="E14" s="1" t="s">
        <v>25</v>
      </c>
      <c r="F14" s="1" t="s">
        <v>34</v>
      </c>
      <c r="G14" s="1" t="s">
        <v>18</v>
      </c>
      <c r="H14" s="1">
        <v>146</v>
      </c>
      <c r="I14" s="1">
        <v>24</v>
      </c>
      <c r="J14" s="1">
        <v>52</v>
      </c>
      <c r="K14" s="1" t="s">
        <v>37</v>
      </c>
      <c r="M14" s="4" t="s">
        <v>6</v>
      </c>
      <c r="N14" s="9">
        <f>INDEX($H$3:$H$22,MATCH(N$8,$B$3:$B$22,0))</f>
        <v>84</v>
      </c>
      <c r="O14" s="9">
        <f t="shared" ref="O14:S14" si="6">INDEX($H$3:$H$22,MATCH(O$8,$B$3:$B$22,0))</f>
        <v>140</v>
      </c>
      <c r="P14" s="9">
        <f t="shared" si="6"/>
        <v>70</v>
      </c>
      <c r="Q14" s="9">
        <f t="shared" si="6"/>
        <v>70</v>
      </c>
      <c r="R14" s="9">
        <f t="shared" si="6"/>
        <v>95</v>
      </c>
      <c r="S14" s="9">
        <f t="shared" si="6"/>
        <v>145</v>
      </c>
    </row>
    <row r="15" spans="2:22" ht="12" x14ac:dyDescent="0.25">
      <c r="B15" s="1">
        <v>1986</v>
      </c>
      <c r="C15" s="1" t="s">
        <v>31</v>
      </c>
      <c r="D15" s="1" t="s">
        <v>11</v>
      </c>
      <c r="E15" s="1" t="s">
        <v>25</v>
      </c>
      <c r="F15" s="1" t="s">
        <v>18</v>
      </c>
      <c r="G15" s="1" t="s">
        <v>38</v>
      </c>
      <c r="H15" s="1">
        <v>132</v>
      </c>
      <c r="I15" s="1">
        <v>24</v>
      </c>
      <c r="J15" s="1">
        <v>52</v>
      </c>
      <c r="K15" s="1" t="s">
        <v>39</v>
      </c>
      <c r="M15" s="4" t="s">
        <v>7</v>
      </c>
      <c r="N15" s="9">
        <f>INDEX($I$3:$I$22,MATCH(N$8,$B$3:$B$22,0))</f>
        <v>15</v>
      </c>
      <c r="O15" s="9">
        <f t="shared" ref="O15:S15" si="7">INDEX($I$3:$I$22,MATCH(O$8,$B$3:$B$22,0))</f>
        <v>16</v>
      </c>
      <c r="P15" s="9">
        <f t="shared" si="7"/>
        <v>13</v>
      </c>
      <c r="Q15" s="9">
        <f t="shared" si="7"/>
        <v>16</v>
      </c>
      <c r="R15" s="9">
        <f t="shared" si="7"/>
        <v>16</v>
      </c>
      <c r="S15" s="9">
        <f t="shared" si="7"/>
        <v>32</v>
      </c>
    </row>
    <row r="16" spans="2:22" ht="12" x14ac:dyDescent="0.25">
      <c r="B16" s="1">
        <v>1990</v>
      </c>
      <c r="C16" s="1" t="s">
        <v>14</v>
      </c>
      <c r="D16" s="1" t="s">
        <v>25</v>
      </c>
      <c r="E16" s="1" t="s">
        <v>11</v>
      </c>
      <c r="F16" s="1" t="s">
        <v>14</v>
      </c>
      <c r="G16" s="1" t="s">
        <v>27</v>
      </c>
      <c r="H16" s="1">
        <v>115</v>
      </c>
      <c r="I16" s="1">
        <v>24</v>
      </c>
      <c r="J16" s="1">
        <v>52</v>
      </c>
      <c r="K16" s="1" t="s">
        <v>40</v>
      </c>
      <c r="M16" s="4" t="s">
        <v>8</v>
      </c>
      <c r="N16" s="9">
        <f>INDEX($J$3:$J$22,MATCH(N$8,$B$3:$B$22,0))</f>
        <v>18</v>
      </c>
      <c r="O16" s="9">
        <f t="shared" ref="O16:S16" si="8">INDEX($J$3:$J$22,MATCH(O$8,$B$3:$B$22,0))</f>
        <v>26</v>
      </c>
      <c r="P16" s="9">
        <f t="shared" si="8"/>
        <v>18</v>
      </c>
      <c r="Q16" s="9">
        <f t="shared" si="8"/>
        <v>17</v>
      </c>
      <c r="R16" s="9">
        <f t="shared" si="8"/>
        <v>32</v>
      </c>
      <c r="S16" s="9">
        <f t="shared" si="8"/>
        <v>64</v>
      </c>
    </row>
    <row r="17" spans="2:19" ht="12" x14ac:dyDescent="0.25">
      <c r="B17" s="1">
        <v>1994</v>
      </c>
      <c r="C17" s="1" t="s">
        <v>12</v>
      </c>
      <c r="D17" s="1" t="s">
        <v>20</v>
      </c>
      <c r="E17" s="1" t="s">
        <v>14</v>
      </c>
      <c r="F17" s="1" t="s">
        <v>21</v>
      </c>
      <c r="G17" s="1" t="s">
        <v>41</v>
      </c>
      <c r="H17" s="1">
        <v>141</v>
      </c>
      <c r="I17" s="1">
        <v>24</v>
      </c>
      <c r="J17" s="1">
        <v>52</v>
      </c>
      <c r="K17" s="1" t="s">
        <v>42</v>
      </c>
      <c r="M17" s="4" t="s">
        <v>9</v>
      </c>
      <c r="N17" s="9">
        <f>INDEX($K$3:$K$22,MATCH(N$8,$B$3:$B$22,0))</f>
        <v>375.7</v>
      </c>
      <c r="O17" s="9">
        <f t="shared" ref="O17:S17" si="9">INDEX($K$3:$K$22,MATCH(O$8,$B$3:$B$22,0))</f>
        <v>768.60699999999997</v>
      </c>
      <c r="P17" s="9">
        <f t="shared" si="9"/>
        <v>590.54899999999998</v>
      </c>
      <c r="Q17" s="9">
        <f t="shared" si="9"/>
        <v>363</v>
      </c>
      <c r="R17" s="9" t="str">
        <f t="shared" si="9"/>
        <v>1.603.975</v>
      </c>
      <c r="S17" s="9" t="str">
        <f t="shared" si="9"/>
        <v>3.178.856</v>
      </c>
    </row>
    <row r="18" spans="2:19" x14ac:dyDescent="0.2">
      <c r="B18" s="1">
        <v>1998</v>
      </c>
      <c r="C18" s="1" t="s">
        <v>18</v>
      </c>
      <c r="D18" s="1" t="s">
        <v>18</v>
      </c>
      <c r="E18" s="1" t="s">
        <v>20</v>
      </c>
      <c r="F18" s="1" t="s">
        <v>43</v>
      </c>
      <c r="G18" s="1" t="s">
        <v>33</v>
      </c>
      <c r="H18" s="1">
        <v>171</v>
      </c>
      <c r="I18" s="1">
        <v>32</v>
      </c>
      <c r="J18" s="1">
        <v>64</v>
      </c>
      <c r="K18" s="1" t="s">
        <v>44</v>
      </c>
    </row>
    <row r="19" spans="2:19" x14ac:dyDescent="0.2">
      <c r="B19" s="1">
        <v>2002</v>
      </c>
      <c r="C19" s="1" t="s">
        <v>45</v>
      </c>
      <c r="D19" s="1" t="s">
        <v>20</v>
      </c>
      <c r="E19" s="1" t="s">
        <v>16</v>
      </c>
      <c r="F19" s="1" t="s">
        <v>46</v>
      </c>
      <c r="G19" s="1" t="s">
        <v>47</v>
      </c>
      <c r="H19" s="1">
        <v>161</v>
      </c>
      <c r="I19" s="1">
        <v>32</v>
      </c>
      <c r="J19" s="1">
        <v>64</v>
      </c>
      <c r="K19" s="1" t="s">
        <v>48</v>
      </c>
    </row>
    <row r="20" spans="2:19" x14ac:dyDescent="0.2">
      <c r="B20" s="1">
        <v>2006</v>
      </c>
      <c r="C20" s="1" t="s">
        <v>16</v>
      </c>
      <c r="D20" s="1" t="s">
        <v>14</v>
      </c>
      <c r="E20" s="1" t="s">
        <v>18</v>
      </c>
      <c r="F20" s="1" t="s">
        <v>16</v>
      </c>
      <c r="G20" s="1" t="s">
        <v>28</v>
      </c>
      <c r="H20" s="1">
        <v>147</v>
      </c>
      <c r="I20" s="1">
        <v>32</v>
      </c>
      <c r="J20" s="1">
        <v>64</v>
      </c>
      <c r="K20" s="1" t="s">
        <v>49</v>
      </c>
    </row>
    <row r="21" spans="2:19" x14ac:dyDescent="0.2">
      <c r="B21" s="1">
        <v>2010</v>
      </c>
      <c r="C21" s="1" t="s">
        <v>50</v>
      </c>
      <c r="D21" s="1" t="s">
        <v>22</v>
      </c>
      <c r="E21" s="1" t="s">
        <v>33</v>
      </c>
      <c r="F21" s="1" t="s">
        <v>16</v>
      </c>
      <c r="G21" s="1" t="s">
        <v>10</v>
      </c>
      <c r="H21" s="1">
        <v>145</v>
      </c>
      <c r="I21" s="1">
        <v>32</v>
      </c>
      <c r="J21" s="1">
        <v>64</v>
      </c>
      <c r="K21" s="1" t="s">
        <v>51</v>
      </c>
    </row>
    <row r="22" spans="2:19" x14ac:dyDescent="0.2">
      <c r="B22" s="1">
        <v>2014</v>
      </c>
      <c r="C22" s="1" t="s">
        <v>20</v>
      </c>
      <c r="D22" s="1" t="s">
        <v>16</v>
      </c>
      <c r="E22" s="1" t="s">
        <v>11</v>
      </c>
      <c r="F22" s="1" t="s">
        <v>33</v>
      </c>
      <c r="G22" s="1" t="s">
        <v>20</v>
      </c>
      <c r="H22" s="1">
        <v>171</v>
      </c>
      <c r="I22" s="1">
        <v>32</v>
      </c>
      <c r="J22" s="1">
        <v>64</v>
      </c>
      <c r="K22" s="1" t="s">
        <v>52</v>
      </c>
    </row>
  </sheetData>
  <dataValidations count="1">
    <dataValidation type="list" allowBlank="1" showInputMessage="1" showErrorMessage="1" sqref="N8:S8">
      <formula1>$B$3:$B$22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2"/>
  <sheetViews>
    <sheetView tabSelected="1" workbookViewId="0">
      <selection activeCell="P12" sqref="P12"/>
    </sheetView>
  </sheetViews>
  <sheetFormatPr defaultRowHeight="11.4" x14ac:dyDescent="0.2"/>
  <cols>
    <col min="1" max="1" width="2" style="1" customWidth="1"/>
    <col min="2" max="11" width="8.796875" style="1"/>
    <col min="12" max="12" width="2" style="1" customWidth="1"/>
    <col min="13" max="13" width="8.796875" style="1"/>
    <col min="14" max="14" width="6.796875" style="1" customWidth="1"/>
    <col min="15" max="15" width="13.19921875" style="1" customWidth="1"/>
    <col min="16" max="16" width="10.69921875" style="1" customWidth="1"/>
    <col min="17" max="17" width="39.8984375" style="1" bestFit="1" customWidth="1"/>
    <col min="18" max="16384" width="8.796875" style="1"/>
  </cols>
  <sheetData>
    <row r="1" spans="2:22" ht="14.4" thickBot="1" x14ac:dyDescent="0.3">
      <c r="B1" s="2" t="s">
        <v>56</v>
      </c>
    </row>
    <row r="2" spans="2:22" ht="12" x14ac:dyDescent="0.25">
      <c r="B2" s="4" t="s">
        <v>0</v>
      </c>
      <c r="C2" s="4" t="s">
        <v>1</v>
      </c>
      <c r="D2" s="4" t="s">
        <v>2</v>
      </c>
      <c r="E2" s="4" t="s">
        <v>3</v>
      </c>
      <c r="F2" s="11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M2" s="4"/>
      <c r="N2" s="4"/>
      <c r="O2" s="4"/>
      <c r="P2" s="4"/>
      <c r="Q2" s="4"/>
      <c r="R2" s="4"/>
      <c r="S2" s="4"/>
      <c r="T2" s="4"/>
      <c r="U2" s="4"/>
      <c r="V2" s="4"/>
    </row>
    <row r="3" spans="2:22" ht="12" x14ac:dyDescent="0.25">
      <c r="B3" s="1">
        <v>1930</v>
      </c>
      <c r="C3" s="1" t="s">
        <v>10</v>
      </c>
      <c r="D3" s="1" t="s">
        <v>10</v>
      </c>
      <c r="E3" s="1" t="s">
        <v>11</v>
      </c>
      <c r="F3" s="10" t="s">
        <v>12</v>
      </c>
      <c r="G3" s="1" t="s">
        <v>13</v>
      </c>
      <c r="H3" s="1">
        <v>70</v>
      </c>
      <c r="I3" s="1">
        <v>13</v>
      </c>
      <c r="J3" s="1">
        <v>18</v>
      </c>
      <c r="K3" s="1">
        <v>590.54899999999998</v>
      </c>
      <c r="N3" s="13">
        <v>1954</v>
      </c>
      <c r="O3" s="1" t="s">
        <v>56</v>
      </c>
      <c r="P3" s="8">
        <f>MATCH(N3,B3:B22,0)</f>
        <v>5</v>
      </c>
      <c r="Q3" s="1" t="s">
        <v>62</v>
      </c>
    </row>
    <row r="4" spans="2:22" ht="12" x14ac:dyDescent="0.25">
      <c r="B4" s="1">
        <v>1934</v>
      </c>
      <c r="C4" s="1" t="s">
        <v>14</v>
      </c>
      <c r="D4" s="1" t="s">
        <v>14</v>
      </c>
      <c r="E4" s="1" t="s">
        <v>15</v>
      </c>
      <c r="F4" s="10" t="s">
        <v>16</v>
      </c>
      <c r="G4" s="1" t="s">
        <v>17</v>
      </c>
      <c r="H4" s="1">
        <v>70</v>
      </c>
      <c r="I4" s="1">
        <v>16</v>
      </c>
      <c r="J4" s="1">
        <v>17</v>
      </c>
      <c r="K4" s="1">
        <v>363</v>
      </c>
      <c r="N4" s="3" t="s">
        <v>4</v>
      </c>
      <c r="O4" s="1" t="s">
        <v>56</v>
      </c>
      <c r="P4" s="8">
        <f>MATCH(N4,B2:K2,0)</f>
        <v>5</v>
      </c>
      <c r="Q4" s="1" t="s">
        <v>63</v>
      </c>
    </row>
    <row r="5" spans="2:22" ht="12" x14ac:dyDescent="0.25">
      <c r="B5" s="1">
        <v>1938</v>
      </c>
      <c r="C5" s="1" t="s">
        <v>18</v>
      </c>
      <c r="D5" s="1" t="s">
        <v>14</v>
      </c>
      <c r="E5" s="1" t="s">
        <v>19</v>
      </c>
      <c r="F5" s="10" t="s">
        <v>20</v>
      </c>
      <c r="G5" s="1" t="s">
        <v>21</v>
      </c>
      <c r="H5" s="1">
        <v>84</v>
      </c>
      <c r="I5" s="1">
        <v>15</v>
      </c>
      <c r="J5" s="1">
        <v>18</v>
      </c>
      <c r="K5" s="1">
        <v>375.7</v>
      </c>
      <c r="N5" s="3" t="s">
        <v>59</v>
      </c>
      <c r="O5" s="1" t="s">
        <v>61</v>
      </c>
      <c r="P5" s="8" t="str">
        <f>INDEX(B3:K22,P3,P4)</f>
        <v>Austria</v>
      </c>
      <c r="Q5" s="1" t="s">
        <v>64</v>
      </c>
    </row>
    <row r="6" spans="2:22" ht="12" x14ac:dyDescent="0.25">
      <c r="B6" s="1">
        <v>1950</v>
      </c>
      <c r="C6" s="1" t="s">
        <v>20</v>
      </c>
      <c r="D6" s="1" t="s">
        <v>10</v>
      </c>
      <c r="E6" s="1" t="s">
        <v>20</v>
      </c>
      <c r="F6" s="10" t="s">
        <v>21</v>
      </c>
      <c r="G6" s="1" t="s">
        <v>22</v>
      </c>
      <c r="H6" s="1">
        <v>88</v>
      </c>
      <c r="I6" s="1">
        <v>13</v>
      </c>
      <c r="J6" s="1">
        <v>22</v>
      </c>
      <c r="K6" s="1" t="s">
        <v>23</v>
      </c>
      <c r="N6" s="3"/>
      <c r="P6" s="8"/>
    </row>
    <row r="7" spans="2:22" ht="12" x14ac:dyDescent="0.25">
      <c r="B7" s="10">
        <v>1954</v>
      </c>
      <c r="C7" s="10" t="s">
        <v>24</v>
      </c>
      <c r="D7" s="10" t="s">
        <v>25</v>
      </c>
      <c r="E7" s="10" t="s">
        <v>19</v>
      </c>
      <c r="F7" s="12" t="s">
        <v>17</v>
      </c>
      <c r="G7" s="10" t="s">
        <v>10</v>
      </c>
      <c r="H7" s="10">
        <v>140</v>
      </c>
      <c r="I7" s="10">
        <v>16</v>
      </c>
      <c r="J7" s="10">
        <v>26</v>
      </c>
      <c r="K7" s="10">
        <v>768.60699999999997</v>
      </c>
      <c r="N7" s="3" t="s">
        <v>60</v>
      </c>
      <c r="O7" s="1" t="s">
        <v>61</v>
      </c>
      <c r="P7" s="8" t="str">
        <f>INDEX(B3:K22,MATCH(N3,B3:B22,0),MATCH(N4,B2:K2,0))</f>
        <v>Austria</v>
      </c>
      <c r="Q7" s="1" t="s">
        <v>65</v>
      </c>
    </row>
    <row r="8" spans="2:22" x14ac:dyDescent="0.2">
      <c r="B8" s="1">
        <v>1958</v>
      </c>
      <c r="C8" s="1" t="s">
        <v>21</v>
      </c>
      <c r="D8" s="1" t="s">
        <v>20</v>
      </c>
      <c r="E8" s="1" t="s">
        <v>21</v>
      </c>
      <c r="F8" s="10" t="s">
        <v>18</v>
      </c>
      <c r="G8" s="1" t="s">
        <v>25</v>
      </c>
      <c r="H8" s="1">
        <v>126</v>
      </c>
      <c r="I8" s="1">
        <v>16</v>
      </c>
      <c r="J8" s="1">
        <v>35</v>
      </c>
      <c r="K8" s="1">
        <v>819.81</v>
      </c>
    </row>
    <row r="9" spans="2:22" x14ac:dyDescent="0.2">
      <c r="B9" s="1">
        <v>1962</v>
      </c>
      <c r="C9" s="1" t="s">
        <v>26</v>
      </c>
      <c r="D9" s="1" t="s">
        <v>20</v>
      </c>
      <c r="E9" s="1" t="s">
        <v>15</v>
      </c>
      <c r="F9" s="10" t="s">
        <v>26</v>
      </c>
      <c r="G9" s="1" t="s">
        <v>13</v>
      </c>
      <c r="H9" s="1">
        <v>89</v>
      </c>
      <c r="I9" s="1">
        <v>16</v>
      </c>
      <c r="J9" s="1">
        <v>32</v>
      </c>
      <c r="K9" s="1">
        <v>893.17200000000003</v>
      </c>
    </row>
    <row r="10" spans="2:22" x14ac:dyDescent="0.2">
      <c r="B10" s="1">
        <v>1966</v>
      </c>
      <c r="C10" s="1" t="s">
        <v>27</v>
      </c>
      <c r="D10" s="1" t="s">
        <v>27</v>
      </c>
      <c r="E10" s="1" t="s">
        <v>25</v>
      </c>
      <c r="F10" s="10" t="s">
        <v>28</v>
      </c>
      <c r="G10" s="1" t="s">
        <v>29</v>
      </c>
      <c r="H10" s="1">
        <v>89</v>
      </c>
      <c r="I10" s="1">
        <v>16</v>
      </c>
      <c r="J10" s="1">
        <v>32</v>
      </c>
      <c r="K10" s="1" t="s">
        <v>30</v>
      </c>
    </row>
    <row r="11" spans="2:22" x14ac:dyDescent="0.2">
      <c r="B11" s="1">
        <v>1970</v>
      </c>
      <c r="C11" s="1" t="s">
        <v>31</v>
      </c>
      <c r="D11" s="1" t="s">
        <v>20</v>
      </c>
      <c r="E11" s="1" t="s">
        <v>14</v>
      </c>
      <c r="F11" s="10" t="s">
        <v>25</v>
      </c>
      <c r="G11" s="1" t="s">
        <v>10</v>
      </c>
      <c r="H11" s="1">
        <v>95</v>
      </c>
      <c r="I11" s="1">
        <v>16</v>
      </c>
      <c r="J11" s="1">
        <v>32</v>
      </c>
      <c r="K11" s="1" t="s">
        <v>32</v>
      </c>
    </row>
    <row r="12" spans="2:22" x14ac:dyDescent="0.2">
      <c r="B12" s="1">
        <v>1974</v>
      </c>
      <c r="C12" s="1" t="s">
        <v>16</v>
      </c>
      <c r="D12" s="1" t="s">
        <v>25</v>
      </c>
      <c r="E12" s="1" t="s">
        <v>33</v>
      </c>
      <c r="F12" s="10" t="s">
        <v>34</v>
      </c>
      <c r="G12" s="1" t="s">
        <v>20</v>
      </c>
      <c r="H12" s="1">
        <v>97</v>
      </c>
      <c r="I12" s="1">
        <v>16</v>
      </c>
      <c r="J12" s="1">
        <v>38</v>
      </c>
      <c r="K12" s="1" t="s">
        <v>35</v>
      </c>
    </row>
    <row r="13" spans="2:22" x14ac:dyDescent="0.2">
      <c r="B13" s="1">
        <v>1978</v>
      </c>
      <c r="C13" s="1" t="s">
        <v>11</v>
      </c>
      <c r="D13" s="1" t="s">
        <v>11</v>
      </c>
      <c r="E13" s="1" t="s">
        <v>33</v>
      </c>
      <c r="F13" s="10" t="s">
        <v>20</v>
      </c>
      <c r="G13" s="1" t="s">
        <v>14</v>
      </c>
      <c r="H13" s="1">
        <v>102</v>
      </c>
      <c r="I13" s="1">
        <v>16</v>
      </c>
      <c r="J13" s="1">
        <v>38</v>
      </c>
      <c r="K13" s="1" t="s">
        <v>36</v>
      </c>
    </row>
    <row r="14" spans="2:22" x14ac:dyDescent="0.2">
      <c r="B14" s="1">
        <v>1982</v>
      </c>
      <c r="C14" s="1" t="s">
        <v>22</v>
      </c>
      <c r="D14" s="1" t="s">
        <v>14</v>
      </c>
      <c r="E14" s="1" t="s">
        <v>25</v>
      </c>
      <c r="F14" s="10" t="s">
        <v>34</v>
      </c>
      <c r="G14" s="1" t="s">
        <v>18</v>
      </c>
      <c r="H14" s="1">
        <v>146</v>
      </c>
      <c r="I14" s="1">
        <v>24</v>
      </c>
      <c r="J14" s="1">
        <v>52</v>
      </c>
      <c r="K14" s="1" t="s">
        <v>37</v>
      </c>
    </row>
    <row r="15" spans="2:22" x14ac:dyDescent="0.2">
      <c r="B15" s="1">
        <v>1986</v>
      </c>
      <c r="C15" s="1" t="s">
        <v>31</v>
      </c>
      <c r="D15" s="1" t="s">
        <v>11</v>
      </c>
      <c r="E15" s="1" t="s">
        <v>25</v>
      </c>
      <c r="F15" s="10" t="s">
        <v>18</v>
      </c>
      <c r="G15" s="1" t="s">
        <v>38</v>
      </c>
      <c r="H15" s="1">
        <v>132</v>
      </c>
      <c r="I15" s="1">
        <v>24</v>
      </c>
      <c r="J15" s="1">
        <v>52</v>
      </c>
      <c r="K15" s="1" t="s">
        <v>39</v>
      </c>
    </row>
    <row r="16" spans="2:22" x14ac:dyDescent="0.2">
      <c r="B16" s="1">
        <v>1990</v>
      </c>
      <c r="C16" s="1" t="s">
        <v>14</v>
      </c>
      <c r="D16" s="1" t="s">
        <v>25</v>
      </c>
      <c r="E16" s="1" t="s">
        <v>11</v>
      </c>
      <c r="F16" s="10" t="s">
        <v>14</v>
      </c>
      <c r="G16" s="1" t="s">
        <v>27</v>
      </c>
      <c r="H16" s="1">
        <v>115</v>
      </c>
      <c r="I16" s="1">
        <v>24</v>
      </c>
      <c r="J16" s="1">
        <v>52</v>
      </c>
      <c r="K16" s="1" t="s">
        <v>40</v>
      </c>
    </row>
    <row r="17" spans="2:11" x14ac:dyDescent="0.2">
      <c r="B17" s="1">
        <v>1994</v>
      </c>
      <c r="C17" s="1" t="s">
        <v>12</v>
      </c>
      <c r="D17" s="1" t="s">
        <v>20</v>
      </c>
      <c r="E17" s="1" t="s">
        <v>14</v>
      </c>
      <c r="F17" s="10" t="s">
        <v>21</v>
      </c>
      <c r="G17" s="1" t="s">
        <v>41</v>
      </c>
      <c r="H17" s="1">
        <v>141</v>
      </c>
      <c r="I17" s="1">
        <v>24</v>
      </c>
      <c r="J17" s="1">
        <v>52</v>
      </c>
      <c r="K17" s="1" t="s">
        <v>42</v>
      </c>
    </row>
    <row r="18" spans="2:11" x14ac:dyDescent="0.2">
      <c r="B18" s="1">
        <v>1998</v>
      </c>
      <c r="C18" s="1" t="s">
        <v>18</v>
      </c>
      <c r="D18" s="1" t="s">
        <v>18</v>
      </c>
      <c r="E18" s="1" t="s">
        <v>20</v>
      </c>
      <c r="F18" s="10" t="s">
        <v>43</v>
      </c>
      <c r="G18" s="1" t="s">
        <v>33</v>
      </c>
      <c r="H18" s="1">
        <v>171</v>
      </c>
      <c r="I18" s="1">
        <v>32</v>
      </c>
      <c r="J18" s="1">
        <v>64</v>
      </c>
      <c r="K18" s="1" t="s">
        <v>44</v>
      </c>
    </row>
    <row r="19" spans="2:11" x14ac:dyDescent="0.2">
      <c r="B19" s="1">
        <v>2002</v>
      </c>
      <c r="C19" s="1" t="s">
        <v>45</v>
      </c>
      <c r="D19" s="1" t="s">
        <v>20</v>
      </c>
      <c r="E19" s="1" t="s">
        <v>16</v>
      </c>
      <c r="F19" s="10" t="s">
        <v>46</v>
      </c>
      <c r="G19" s="1" t="s">
        <v>47</v>
      </c>
      <c r="H19" s="1">
        <v>161</v>
      </c>
      <c r="I19" s="1">
        <v>32</v>
      </c>
      <c r="J19" s="1">
        <v>64</v>
      </c>
      <c r="K19" s="1" t="s">
        <v>48</v>
      </c>
    </row>
    <row r="20" spans="2:11" x14ac:dyDescent="0.2">
      <c r="B20" s="1">
        <v>2006</v>
      </c>
      <c r="C20" s="1" t="s">
        <v>16</v>
      </c>
      <c r="D20" s="1" t="s">
        <v>14</v>
      </c>
      <c r="E20" s="1" t="s">
        <v>18</v>
      </c>
      <c r="F20" s="10" t="s">
        <v>16</v>
      </c>
      <c r="G20" s="1" t="s">
        <v>28</v>
      </c>
      <c r="H20" s="1">
        <v>147</v>
      </c>
      <c r="I20" s="1">
        <v>32</v>
      </c>
      <c r="J20" s="1">
        <v>64</v>
      </c>
      <c r="K20" s="1" t="s">
        <v>49</v>
      </c>
    </row>
    <row r="21" spans="2:11" x14ac:dyDescent="0.2">
      <c r="B21" s="1">
        <v>2010</v>
      </c>
      <c r="C21" s="1" t="s">
        <v>50</v>
      </c>
      <c r="D21" s="1" t="s">
        <v>22</v>
      </c>
      <c r="E21" s="1" t="s">
        <v>33</v>
      </c>
      <c r="F21" s="10" t="s">
        <v>16</v>
      </c>
      <c r="G21" s="1" t="s">
        <v>10</v>
      </c>
      <c r="H21" s="1">
        <v>145</v>
      </c>
      <c r="I21" s="1">
        <v>32</v>
      </c>
      <c r="J21" s="1">
        <v>64</v>
      </c>
      <c r="K21" s="1" t="s">
        <v>51</v>
      </c>
    </row>
    <row r="22" spans="2:11" x14ac:dyDescent="0.2">
      <c r="B22" s="1">
        <v>2014</v>
      </c>
      <c r="C22" s="1" t="s">
        <v>20</v>
      </c>
      <c r="D22" s="1" t="s">
        <v>16</v>
      </c>
      <c r="E22" s="1" t="s">
        <v>11</v>
      </c>
      <c r="F22" s="10" t="s">
        <v>33</v>
      </c>
      <c r="G22" s="1" t="s">
        <v>20</v>
      </c>
      <c r="H22" s="1">
        <v>171</v>
      </c>
      <c r="I22" s="1">
        <v>32</v>
      </c>
      <c r="J22" s="1">
        <v>64</v>
      </c>
      <c r="K22" s="1" t="s">
        <v>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MATCH</vt:lpstr>
      <vt:lpstr>index &amp; MATCH</vt:lpstr>
      <vt:lpstr>index &amp; MATCH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2024-04-09T19:38:55Z</dcterms:modified>
</cp:coreProperties>
</file>