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m\Documents\The University of Texas\2017 Fall\CE 391F\Project\"/>
    </mc:Choice>
  </mc:AlternateContent>
  <bookViews>
    <workbookView xWindow="0" yWindow="0" windowWidth="20480" windowHeight="7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K10" i="1"/>
  <c r="Q29" i="1" s="1"/>
  <c r="K13" i="1"/>
  <c r="P30" i="1" s="1"/>
  <c r="K14" i="1"/>
  <c r="Q30" i="1" s="1"/>
  <c r="K17" i="1"/>
  <c r="P31" i="1" s="1"/>
  <c r="K18" i="1"/>
  <c r="Q31" i="1" s="1"/>
  <c r="K21" i="1"/>
  <c r="P32" i="1" s="1"/>
  <c r="K22" i="1"/>
  <c r="Q32" i="1" s="1"/>
  <c r="K6" i="1"/>
  <c r="Q28" i="1" s="1"/>
  <c r="K5" i="1"/>
  <c r="P28" i="1" s="1"/>
  <c r="H9" i="1"/>
  <c r="T4" i="1" s="1"/>
  <c r="H10" i="1"/>
  <c r="U4" i="1" s="1"/>
  <c r="H13" i="1"/>
  <c r="T5" i="1" s="1"/>
  <c r="H14" i="1"/>
  <c r="U5" i="1" s="1"/>
  <c r="H17" i="1"/>
  <c r="T6" i="1" s="1"/>
  <c r="H18" i="1"/>
  <c r="U6" i="1" s="1"/>
  <c r="H21" i="1"/>
  <c r="T7" i="1" s="1"/>
  <c r="H22" i="1"/>
  <c r="U7" i="1" s="1"/>
  <c r="H6" i="1"/>
  <c r="U3" i="1" s="1"/>
  <c r="H5" i="1"/>
  <c r="T3" i="1" s="1"/>
  <c r="D9" i="1"/>
  <c r="P4" i="1" s="1"/>
  <c r="D10" i="1"/>
  <c r="Q4" i="1" s="1"/>
  <c r="D13" i="1"/>
  <c r="P5" i="1" s="1"/>
  <c r="D14" i="1"/>
  <c r="Q5" i="1" s="1"/>
  <c r="D17" i="1"/>
  <c r="P6" i="1" s="1"/>
  <c r="D18" i="1"/>
  <c r="Q6" i="1" s="1"/>
  <c r="D21" i="1"/>
  <c r="P7" i="1" s="1"/>
  <c r="D22" i="1"/>
  <c r="Q7" i="1" s="1"/>
  <c r="D6" i="1"/>
  <c r="Q3" i="1" s="1"/>
  <c r="D5" i="1"/>
  <c r="P3" i="1" s="1"/>
  <c r="P29" i="1" l="1"/>
</calcChain>
</file>

<file path=xl/sharedStrings.xml><?xml version="1.0" encoding="utf-8"?>
<sst xmlns="http://schemas.openxmlformats.org/spreadsheetml/2006/main" count="34" uniqueCount="16">
  <si>
    <t>base</t>
  </si>
  <si>
    <t>v2i</t>
  </si>
  <si>
    <t>trad</t>
  </si>
  <si>
    <t>primary</t>
  </si>
  <si>
    <t>side street</t>
  </si>
  <si>
    <t>thru-put</t>
  </si>
  <si>
    <t>% mainline</t>
  </si>
  <si>
    <t>avg tt</t>
  </si>
  <si>
    <t>% tt</t>
  </si>
  <si>
    <t>% thru</t>
  </si>
  <si>
    <t>tt</t>
  </si>
  <si>
    <t>thru</t>
  </si>
  <si>
    <t>Traditional AD</t>
  </si>
  <si>
    <t>V2I AD</t>
  </si>
  <si>
    <t>% stdev</t>
  </si>
  <si>
    <t>stdev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</si>
</sst>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D5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7.7622204899582214E-2"/>
          <c:w val="0.82598350561630018"/>
          <c:h val="0.679769822987921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Traditional AD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Sheet1!$O$3:$O$7</c:f>
              <c:numCache>
                <c:formatCode>0%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Sheet1!$P$3:$P$7</c:f>
              <c:numCache>
                <c:formatCode>General</c:formatCode>
                <c:ptCount val="5"/>
                <c:pt idx="0">
                  <c:v>0.41322314049587133</c:v>
                </c:pt>
                <c:pt idx="1">
                  <c:v>0.6018371872030337</c:v>
                </c:pt>
                <c:pt idx="2">
                  <c:v>1.1808576755748947</c:v>
                </c:pt>
                <c:pt idx="3">
                  <c:v>1.5534572037770402</c:v>
                </c:pt>
                <c:pt idx="4">
                  <c:v>1.4165159734779953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6-462C-9F75-4134A333E574}"/>
            </c:ext>
          </c:extLst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V2I AD</c:v>
                </c:pt>
              </c:strCache>
            </c:strRef>
          </c:tx>
          <c:spPr>
            <a:solidFill>
              <a:srgbClr val="BD5600"/>
            </a:solidFill>
            <a:ln>
              <a:noFill/>
            </a:ln>
            <a:effectLst/>
          </c:spPr>
          <c:invertIfNegative val="0"/>
          <c:cat>
            <c:numRef>
              <c:f>Sheet1!$O$3:$O$7</c:f>
              <c:numCache>
                <c:formatCode>0%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Sheet1!$Q$3:$Q$7</c:f>
              <c:numCache>
                <c:formatCode>General</c:formatCode>
                <c:ptCount val="5"/>
                <c:pt idx="0">
                  <c:v>3.4011443102352339</c:v>
                </c:pt>
                <c:pt idx="1">
                  <c:v>2.3123218245169501</c:v>
                </c:pt>
                <c:pt idx="2">
                  <c:v>3.5425730267246847</c:v>
                </c:pt>
                <c:pt idx="3">
                  <c:v>3.8684130368565302</c:v>
                </c:pt>
                <c:pt idx="4">
                  <c:v>3.737191078963241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6-462C-9F75-4134A333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628224"/>
        <c:axId val="304626912"/>
      </c:barChart>
      <c:catAx>
        <c:axId val="30462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6912"/>
        <c:crosses val="autoZero"/>
        <c:auto val="1"/>
        <c:lblAlgn val="ctr"/>
        <c:lblOffset val="100"/>
        <c:noMultiLvlLbl val="0"/>
      </c:catAx>
      <c:valAx>
        <c:axId val="30462691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8224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062235111606317"/>
          <c:y val="0.91279549455650633"/>
          <c:w val="0.39785236220472447"/>
          <c:h val="6.8288130650335385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Sheet1!$T$2</c:f>
              <c:strCache>
                <c:ptCount val="1"/>
                <c:pt idx="0">
                  <c:v>trad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Sheet1!$O$3:$O$7</c:f>
              <c:numCache>
                <c:formatCode>0%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Sheet1!$T$3:$T$7</c:f>
              <c:numCache>
                <c:formatCode>General</c:formatCode>
                <c:ptCount val="5"/>
                <c:pt idx="0">
                  <c:v>1.0334054313866858</c:v>
                </c:pt>
                <c:pt idx="1">
                  <c:v>1.0938743038981702</c:v>
                </c:pt>
                <c:pt idx="2">
                  <c:v>0.92576718669638258</c:v>
                </c:pt>
                <c:pt idx="3">
                  <c:v>1.7647953750190171</c:v>
                </c:pt>
                <c:pt idx="4">
                  <c:v>1.5978334461746784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6-4C1F-ACD6-9A2F65B8060C}"/>
            </c:ext>
          </c:extLst>
        </c:ser>
        <c:ser>
          <c:idx val="1"/>
          <c:order val="1"/>
          <c:tx>
            <c:strRef>
              <c:f>Sheet1!$U$2</c:f>
              <c:strCache>
                <c:ptCount val="1"/>
                <c:pt idx="0">
                  <c:v>v2i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Sheet1!$O$3:$O$7</c:f>
              <c:numCache>
                <c:formatCode>0%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Sheet1!$U$3:$U$7</c:f>
              <c:numCache>
                <c:formatCode>General</c:formatCode>
                <c:ptCount val="5"/>
                <c:pt idx="0">
                  <c:v>2.759276879162702</c:v>
                </c:pt>
                <c:pt idx="1">
                  <c:v>0.82628369073381869</c:v>
                </c:pt>
                <c:pt idx="2">
                  <c:v>2.0553762527603192</c:v>
                </c:pt>
                <c:pt idx="3">
                  <c:v>1.5248916130961279</c:v>
                </c:pt>
                <c:pt idx="4">
                  <c:v>1.3194722111155539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6-4C1F-ACD6-9A2F65B80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628224"/>
        <c:axId val="304626912"/>
      </c:barChart>
      <c:catAx>
        <c:axId val="30462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6912"/>
        <c:crosses val="autoZero"/>
        <c:auto val="1"/>
        <c:lblAlgn val="ctr"/>
        <c:lblOffset val="100"/>
        <c:noMultiLvlLbl val="0"/>
      </c:catAx>
      <c:valAx>
        <c:axId val="3046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Decrease in Travel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7.7622204899582214E-2"/>
          <c:w val="0.82598350561630018"/>
          <c:h val="0.679769822987921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Traditional AD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Sheet1!$O$28:$O$32</c:f>
              <c:numCache>
                <c:formatCode>0%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Sheet1!$P$28:$P$32</c:f>
              <c:numCache>
                <c:formatCode>General</c:formatCode>
                <c:ptCount val="5"/>
                <c:pt idx="0">
                  <c:v>0.90909090909090517</c:v>
                </c:pt>
                <c:pt idx="1">
                  <c:v>1.0010010010010011</c:v>
                </c:pt>
                <c:pt idx="2">
                  <c:v>0.87627059235892046</c:v>
                </c:pt>
                <c:pt idx="3">
                  <c:v>0.81589216034055034</c:v>
                </c:pt>
                <c:pt idx="4">
                  <c:v>1.1978221415608026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7-404D-A55A-315DAB5C7066}"/>
            </c:ext>
          </c:extLst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V2I AD</c:v>
                </c:pt>
              </c:strCache>
            </c:strRef>
          </c:tx>
          <c:spPr>
            <a:solidFill>
              <a:srgbClr val="BD5600"/>
            </a:solidFill>
            <a:ln>
              <a:noFill/>
            </a:ln>
            <a:effectLst/>
          </c:spPr>
          <c:invertIfNegative val="0"/>
          <c:cat>
            <c:numRef>
              <c:f>Sheet1!$O$28:$O$32</c:f>
              <c:numCache>
                <c:formatCode>0%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Sheet1!$Q$28:$Q$32</c:f>
              <c:numCache>
                <c:formatCode>General</c:formatCode>
                <c:ptCount val="5"/>
                <c:pt idx="0">
                  <c:v>1.0010010010010011</c:v>
                </c:pt>
                <c:pt idx="1">
                  <c:v>0.23809523809523422</c:v>
                </c:pt>
                <c:pt idx="2">
                  <c:v>1.3551077136900547</c:v>
                </c:pt>
                <c:pt idx="3">
                  <c:v>0.87966220971147091</c:v>
                </c:pt>
                <c:pt idx="4">
                  <c:v>0.64562410329986064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77-404D-A55A-315DAB5C7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628224"/>
        <c:axId val="304626912"/>
      </c:barChart>
      <c:catAx>
        <c:axId val="30462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6912"/>
        <c:crosses val="autoZero"/>
        <c:auto val="1"/>
        <c:lblAlgn val="ctr"/>
        <c:lblOffset val="100"/>
        <c:noMultiLvlLbl val="0"/>
      </c:catAx>
      <c:valAx>
        <c:axId val="30462691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>
            <c:manualLayout>
              <c:xMode val="edge"/>
              <c:yMode val="edge"/>
              <c:x val="2.4966973914990483E-2"/>
              <c:y val="0.3405659832009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628224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062235111606317"/>
          <c:y val="0.91279549455650633"/>
          <c:w val="0.39785236220472447"/>
          <c:h val="6.8288130650335385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587374</xdr:colOff>
      <xdr:row>7</xdr:row>
      <xdr:rowOff>127000</xdr:rowOff>
    </xdr:from>
    <xdr:to>
      <xdr:col>20</xdr:col>
      <xdr:colOff>400049</xdr:colOff>
      <xdr:row>23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AEA9C-0B56-45E0-AD85-40A62A50D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546100</xdr:colOff>
      <xdr:row>7</xdr:row>
      <xdr:rowOff>101600</xdr:rowOff>
    </xdr:from>
    <xdr:to>
      <xdr:col>29</xdr:col>
      <xdr:colOff>241300</xdr:colOff>
      <xdr:row>22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E16FDA-4863-43A6-AE35-F7F02373D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33</xdr:row>
      <xdr:rowOff>19050</xdr:rowOff>
    </xdr:from>
    <xdr:to>
      <xdr:col>20</xdr:col>
      <xdr:colOff>422275</xdr:colOff>
      <xdr:row>48</xdr:row>
      <xdr:rowOff>111125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D1AE6A-8841-422A-90D1-61A289295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F10" sqref="F10"/>
    </sheetView>
  </sheetViews>
  <sheetFormatPr defaultRowHeight="14.5" x14ac:dyDescent="0.35"/>
  <sheetData>
    <row r="1" spans="1:21" x14ac:dyDescent="0.35">
      <c r="C1" s="5" t="s">
        <v>3</v>
      </c>
      <c r="D1" s="5"/>
      <c r="E1" s="5"/>
      <c r="F1" s="5"/>
      <c r="G1" s="5"/>
      <c r="H1" s="2"/>
      <c r="I1" s="1"/>
      <c r="J1" s="5" t="s">
        <v>4</v>
      </c>
      <c r="K1" s="5"/>
      <c r="L1" s="5"/>
      <c r="P1" t="s">
        <v>10</v>
      </c>
      <c r="T1" t="s">
        <v>11</v>
      </c>
    </row>
    <row r="2" spans="1:21" x14ac:dyDescent="0.35">
      <c r="A2" t="s">
        <v>6</v>
      </c>
      <c r="C2" t="s">
        <v>7</v>
      </c>
      <c r="D2" t="s">
        <v>8</v>
      </c>
      <c r="E2" t="s">
        <v>15</v>
      </c>
      <c r="F2" t="s">
        <v>14</v>
      </c>
      <c r="G2" t="s">
        <v>5</v>
      </c>
      <c r="H2" t="s">
        <v>9</v>
      </c>
      <c r="J2" t="s">
        <v>7</v>
      </c>
      <c r="L2" t="s">
        <v>5</v>
      </c>
      <c r="P2" t="s">
        <v>12</v>
      </c>
      <c r="Q2" t="s">
        <v>13</v>
      </c>
      <c r="T2" t="s">
        <v>2</v>
      </c>
      <c r="U2" t="s">
        <v>1</v>
      </c>
    </row>
    <row r="3" spans="1:21" x14ac:dyDescent="0.35">
      <c r="A3">
        <v>50</v>
      </c>
      <c r="O3" s="3">
        <v>0.5</v>
      </c>
      <c r="P3">
        <f>D5</f>
        <v>0.41322314049587133</v>
      </c>
      <c r="Q3">
        <f>D6</f>
        <v>3.4011443102352339</v>
      </c>
      <c r="S3">
        <v>50</v>
      </c>
      <c r="T3">
        <f>H5</f>
        <v>1.0334054313866858</v>
      </c>
      <c r="U3">
        <f>H6</f>
        <v>2.759276879162702</v>
      </c>
    </row>
    <row r="4" spans="1:21" x14ac:dyDescent="0.35">
      <c r="B4" t="s">
        <v>0</v>
      </c>
      <c r="C4">
        <v>314.60000000000002</v>
      </c>
      <c r="E4">
        <v>102.4</v>
      </c>
      <c r="G4">
        <v>4161</v>
      </c>
      <c r="J4">
        <v>297</v>
      </c>
      <c r="L4">
        <v>5118</v>
      </c>
      <c r="O4" s="3">
        <v>0.6</v>
      </c>
      <c r="P4">
        <f>D9</f>
        <v>0.6018371872030337</v>
      </c>
      <c r="Q4">
        <f>D10</f>
        <v>2.3123218245169501</v>
      </c>
      <c r="S4">
        <v>60</v>
      </c>
      <c r="T4">
        <f>H9</f>
        <v>1.0938743038981702</v>
      </c>
      <c r="U4">
        <f>H10</f>
        <v>0.82628369073381869</v>
      </c>
    </row>
    <row r="5" spans="1:21" x14ac:dyDescent="0.35">
      <c r="B5" t="s">
        <v>2</v>
      </c>
      <c r="C5">
        <v>313.3</v>
      </c>
      <c r="D5">
        <f>(C4-C5)/C4*100</f>
        <v>0.41322314049587133</v>
      </c>
      <c r="E5">
        <v>102.2</v>
      </c>
      <c r="G5">
        <v>4204</v>
      </c>
      <c r="H5">
        <f>ABS(G4-G5)/G4*100</f>
        <v>1.0334054313866858</v>
      </c>
      <c r="J5">
        <v>299.7</v>
      </c>
      <c r="K5">
        <f>ABS(J4-J5)/J4*100</f>
        <v>0.90909090909090517</v>
      </c>
      <c r="L5">
        <v>5118</v>
      </c>
      <c r="O5" s="3">
        <v>0.7</v>
      </c>
      <c r="P5">
        <f>D13</f>
        <v>1.1808576755748947</v>
      </c>
      <c r="Q5">
        <f>D14</f>
        <v>3.5425730267246847</v>
      </c>
      <c r="S5">
        <v>70</v>
      </c>
      <c r="T5">
        <f>H13</f>
        <v>0.92576718669638258</v>
      </c>
      <c r="U5">
        <f>H14</f>
        <v>2.0553762527603192</v>
      </c>
    </row>
    <row r="6" spans="1:21" x14ac:dyDescent="0.35">
      <c r="B6" t="s">
        <v>1</v>
      </c>
      <c r="C6">
        <v>303.89999999999998</v>
      </c>
      <c r="D6">
        <f>(C4-C6)/C4*100</f>
        <v>3.4011443102352339</v>
      </c>
      <c r="E6">
        <v>95.2</v>
      </c>
      <c r="G6">
        <v>4320</v>
      </c>
      <c r="H6">
        <f>ABS(G5-G6)/G5*100</f>
        <v>2.759276879162702</v>
      </c>
      <c r="J6">
        <v>302.7</v>
      </c>
      <c r="K6">
        <f>ABS(J5-J6)/J5*100</f>
        <v>1.0010010010010011</v>
      </c>
      <c r="L6">
        <v>5118</v>
      </c>
      <c r="O6" s="3">
        <v>0.8</v>
      </c>
      <c r="P6">
        <f>D17</f>
        <v>1.5534572037770402</v>
      </c>
      <c r="Q6">
        <f>D18</f>
        <v>3.8684130368565302</v>
      </c>
      <c r="S6">
        <v>80</v>
      </c>
      <c r="T6">
        <f>H17</f>
        <v>1.7647953750190171</v>
      </c>
      <c r="U6">
        <f>H18</f>
        <v>1.5248916130961279</v>
      </c>
    </row>
    <row r="7" spans="1:21" x14ac:dyDescent="0.35">
      <c r="A7">
        <v>60</v>
      </c>
      <c r="O7" s="3">
        <v>0.9</v>
      </c>
      <c r="P7">
        <f>D21</f>
        <v>1.4165159734779953</v>
      </c>
      <c r="Q7">
        <f>D22</f>
        <v>3.737191078963241</v>
      </c>
      <c r="S7">
        <v>90</v>
      </c>
      <c r="T7">
        <f>H21</f>
        <v>1.5978334461746784</v>
      </c>
      <c r="U7">
        <f>H22</f>
        <v>1.3194722111155539</v>
      </c>
    </row>
    <row r="8" spans="1:21" x14ac:dyDescent="0.35">
      <c r="B8" t="s">
        <v>0</v>
      </c>
      <c r="C8">
        <v>315.7</v>
      </c>
      <c r="E8">
        <v>93.3</v>
      </c>
      <c r="G8">
        <v>5028</v>
      </c>
      <c r="J8">
        <v>291.8</v>
      </c>
      <c r="L8">
        <v>4105</v>
      </c>
      <c r="M8" s="4"/>
      <c r="N8" s="4"/>
      <c r="O8" s="4"/>
      <c r="P8" s="4"/>
      <c r="Q8" s="4"/>
      <c r="R8" s="4"/>
      <c r="S8" s="4"/>
      <c r="T8" s="4"/>
      <c r="U8" s="4"/>
    </row>
    <row r="9" spans="1:21" x14ac:dyDescent="0.35">
      <c r="B9" t="s">
        <v>2</v>
      </c>
      <c r="C9">
        <v>313.8</v>
      </c>
      <c r="D9">
        <f>(C8-C9)/C8*100</f>
        <v>0.6018371872030337</v>
      </c>
      <c r="E9">
        <v>95.1</v>
      </c>
      <c r="G9">
        <v>5083</v>
      </c>
      <c r="H9">
        <f t="shared" ref="H9:H10" si="0">ABS(G8-G9)/G8*100</f>
        <v>1.0938743038981702</v>
      </c>
      <c r="J9">
        <v>294</v>
      </c>
      <c r="K9">
        <f t="shared" ref="K9:K10" si="1">ABS(J8-J9)/J8*100</f>
        <v>0.75394105551747381</v>
      </c>
      <c r="L9">
        <v>4105</v>
      </c>
      <c r="M9" s="4"/>
      <c r="N9" s="4"/>
      <c r="O9" s="4"/>
      <c r="P9" s="4"/>
      <c r="Q9" s="4"/>
      <c r="R9" s="4"/>
      <c r="S9" s="4"/>
      <c r="T9" s="4"/>
      <c r="U9" s="4"/>
    </row>
    <row r="10" spans="1:21" x14ac:dyDescent="0.35">
      <c r="B10" t="s">
        <v>1</v>
      </c>
      <c r="C10">
        <v>308.39999999999998</v>
      </c>
      <c r="D10">
        <f>(C8-C10)/C8*100</f>
        <v>2.3123218245169501</v>
      </c>
      <c r="E10">
        <v>95.8</v>
      </c>
      <c r="G10">
        <v>5125</v>
      </c>
      <c r="H10">
        <f t="shared" si="0"/>
        <v>0.82628369073381869</v>
      </c>
      <c r="J10">
        <v>294.7</v>
      </c>
      <c r="K10">
        <f t="shared" si="1"/>
        <v>0.23809523809523422</v>
      </c>
      <c r="L10">
        <v>4105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35">
      <c r="A11">
        <v>70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5">
      <c r="B12" t="s">
        <v>0</v>
      </c>
      <c r="C12">
        <v>321.8</v>
      </c>
      <c r="E12">
        <v>93.3</v>
      </c>
      <c r="G12">
        <v>5833</v>
      </c>
      <c r="J12">
        <v>285.3</v>
      </c>
      <c r="L12">
        <v>3116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35">
      <c r="B13" t="s">
        <v>2</v>
      </c>
      <c r="C13">
        <v>318</v>
      </c>
      <c r="D13">
        <f>(C12-C13)/C12*100</f>
        <v>1.1808576755748947</v>
      </c>
      <c r="E13">
        <v>95.1</v>
      </c>
      <c r="G13">
        <v>5887</v>
      </c>
      <c r="H13">
        <f t="shared" ref="H13:H14" si="2">ABS(G12-G13)/G12*100</f>
        <v>0.92576718669638258</v>
      </c>
      <c r="J13">
        <v>287.8</v>
      </c>
      <c r="K13">
        <f t="shared" ref="K13:K14" si="3">ABS(J12-J13)/J12*100</f>
        <v>0.87627059235892046</v>
      </c>
      <c r="L13">
        <v>3116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5">
      <c r="B14" t="s">
        <v>1</v>
      </c>
      <c r="C14">
        <v>310.39999999999998</v>
      </c>
      <c r="D14">
        <f>(C12-C14)/C12*100</f>
        <v>3.5425730267246847</v>
      </c>
      <c r="E14">
        <v>95.8</v>
      </c>
      <c r="G14">
        <v>6008</v>
      </c>
      <c r="H14">
        <f t="shared" si="2"/>
        <v>2.0553762527603192</v>
      </c>
      <c r="J14">
        <v>291.7</v>
      </c>
      <c r="K14">
        <f t="shared" si="3"/>
        <v>1.3551077136900547</v>
      </c>
      <c r="L14">
        <v>3116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35">
      <c r="A15">
        <v>80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35">
      <c r="B16" t="s">
        <v>0</v>
      </c>
      <c r="C16">
        <v>328.3</v>
      </c>
      <c r="E16">
        <v>103.2</v>
      </c>
      <c r="G16">
        <v>6573</v>
      </c>
      <c r="J16">
        <v>281.89999999999998</v>
      </c>
      <c r="L16">
        <v>2078</v>
      </c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35">
      <c r="B17" t="s">
        <v>2</v>
      </c>
      <c r="C17">
        <v>323.2</v>
      </c>
      <c r="D17">
        <f>(C16-C17)/C16*100</f>
        <v>1.5534572037770402</v>
      </c>
      <c r="E17">
        <v>99.6</v>
      </c>
      <c r="G17">
        <v>6689</v>
      </c>
      <c r="H17">
        <f t="shared" ref="H17:H18" si="4">ABS(G16-G17)/G16*100</f>
        <v>1.7647953750190171</v>
      </c>
      <c r="J17">
        <v>284.2</v>
      </c>
      <c r="K17">
        <f t="shared" ref="K17:K18" si="5">ABS(J16-J17)/J16*100</f>
        <v>0.81589216034055034</v>
      </c>
      <c r="L17">
        <v>2078</v>
      </c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35">
      <c r="B18" t="s">
        <v>1</v>
      </c>
      <c r="C18">
        <v>315.60000000000002</v>
      </c>
      <c r="D18">
        <f>(C16-C18)/C16*100</f>
        <v>3.8684130368565302</v>
      </c>
      <c r="E18">
        <v>94.7</v>
      </c>
      <c r="G18">
        <v>6791</v>
      </c>
      <c r="H18">
        <f t="shared" si="4"/>
        <v>1.5248916130961279</v>
      </c>
      <c r="J18">
        <v>286.7</v>
      </c>
      <c r="K18">
        <f t="shared" si="5"/>
        <v>0.87966220971147091</v>
      </c>
      <c r="L18">
        <v>2078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5">
      <c r="A19">
        <v>90</v>
      </c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5">
      <c r="B20" t="s">
        <v>0</v>
      </c>
      <c r="C20">
        <v>331.8</v>
      </c>
      <c r="E20">
        <v>103.4</v>
      </c>
      <c r="G20">
        <v>7385</v>
      </c>
      <c r="J20">
        <v>275.5</v>
      </c>
      <c r="L20">
        <v>1017</v>
      </c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5">
      <c r="B21" t="s">
        <v>2</v>
      </c>
      <c r="C21">
        <v>327.10000000000002</v>
      </c>
      <c r="D21">
        <f>(C20-C21)/C20*100</f>
        <v>1.4165159734779953</v>
      </c>
      <c r="E21">
        <v>100.3</v>
      </c>
      <c r="G21">
        <v>7503</v>
      </c>
      <c r="H21">
        <f t="shared" ref="H21:H22" si="6">ABS(G20-G21)/G20*100</f>
        <v>1.5978334461746784</v>
      </c>
      <c r="J21">
        <v>278.8</v>
      </c>
      <c r="K21">
        <f t="shared" ref="K21:K22" si="7">ABS(J20-J21)/J20*100</f>
        <v>1.1978221415608026</v>
      </c>
      <c r="L21">
        <v>1017</v>
      </c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5">
      <c r="B22" t="s">
        <v>1</v>
      </c>
      <c r="C22">
        <v>319.39999999999998</v>
      </c>
      <c r="D22">
        <f>(C20-C22)/C20*100</f>
        <v>3.737191078963241</v>
      </c>
      <c r="E22">
        <v>95.6</v>
      </c>
      <c r="G22">
        <v>7602</v>
      </c>
      <c r="H22">
        <f t="shared" si="6"/>
        <v>1.3194722111155539</v>
      </c>
      <c r="J22">
        <v>280.60000000000002</v>
      </c>
      <c r="K22">
        <f t="shared" si="7"/>
        <v>0.64562410329986064</v>
      </c>
      <c r="L22">
        <v>1017</v>
      </c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5"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5">
      <c r="M24" s="4"/>
      <c r="N24" s="4"/>
      <c r="O24" s="4"/>
      <c r="P24" s="4"/>
      <c r="Q24" s="4"/>
      <c r="R24" s="4"/>
      <c r="S24" s="4"/>
      <c r="T24" s="4"/>
      <c r="U24" s="4"/>
    </row>
    <row r="27" spans="1:21" x14ac:dyDescent="0.35">
      <c r="P27" t="s">
        <v>12</v>
      </c>
      <c r="Q27" t="s">
        <v>13</v>
      </c>
    </row>
    <row r="28" spans="1:21" x14ac:dyDescent="0.35">
      <c r="O28" s="3">
        <v>0.5</v>
      </c>
      <c r="P28">
        <f>K5</f>
        <v>0.90909090909090517</v>
      </c>
      <c r="Q28">
        <f>K6</f>
        <v>1.0010010010010011</v>
      </c>
    </row>
    <row r="29" spans="1:21" x14ac:dyDescent="0.35">
      <c r="O29" s="3">
        <v>0.6</v>
      </c>
      <c r="P29">
        <f>K6</f>
        <v>1.0010010010010011</v>
      </c>
      <c r="Q29">
        <f>K10</f>
        <v>0.23809523809523422</v>
      </c>
    </row>
    <row r="30" spans="1:21" x14ac:dyDescent="0.35">
      <c r="O30" s="3">
        <v>0.7</v>
      </c>
      <c r="P30">
        <f>K13</f>
        <v>0.87627059235892046</v>
      </c>
      <c r="Q30">
        <f>K14</f>
        <v>1.3551077136900547</v>
      </c>
    </row>
    <row r="31" spans="1:21" x14ac:dyDescent="0.35">
      <c r="O31" s="3">
        <v>0.8</v>
      </c>
      <c r="P31">
        <f>K17</f>
        <v>0.81589216034055034</v>
      </c>
      <c r="Q31">
        <f>K18</f>
        <v>0.87966220971147091</v>
      </c>
    </row>
    <row r="32" spans="1:21" x14ac:dyDescent="0.35">
      <c r="O32" s="3">
        <v>0.9</v>
      </c>
      <c r="P32">
        <f>K21</f>
        <v>1.1978221415608026</v>
      </c>
      <c r="Q32">
        <f>K22</f>
        <v>0.64562410329986064</v>
      </c>
    </row>
    <row r="33" spans="13:21" x14ac:dyDescent="0.35">
      <c r="M33" s="4"/>
      <c r="N33" s="4"/>
      <c r="O33" s="4"/>
      <c r="P33" s="4"/>
      <c r="Q33" s="4"/>
      <c r="R33" s="4"/>
      <c r="S33" s="4"/>
      <c r="T33" s="4"/>
      <c r="U33" s="4"/>
    </row>
    <row r="34" spans="13:21" x14ac:dyDescent="0.35">
      <c r="M34" s="4"/>
      <c r="N34" s="4"/>
      <c r="O34" s="4"/>
      <c r="P34" s="4"/>
      <c r="Q34" s="4"/>
      <c r="R34" s="4"/>
      <c r="S34" s="4"/>
      <c r="T34" s="4"/>
      <c r="U34" s="4"/>
    </row>
    <row r="35" spans="13:21" x14ac:dyDescent="0.35">
      <c r="M35" s="4"/>
      <c r="N35" s="4"/>
      <c r="O35" s="4"/>
      <c r="P35" s="4"/>
      <c r="Q35" s="4"/>
      <c r="R35" s="4"/>
      <c r="S35" s="4"/>
      <c r="T35" s="4"/>
      <c r="U35" s="4"/>
    </row>
    <row r="36" spans="13:21" x14ac:dyDescent="0.35">
      <c r="M36" s="4"/>
      <c r="N36" s="4"/>
      <c r="O36" s="4"/>
      <c r="P36" s="4"/>
      <c r="Q36" s="4"/>
      <c r="R36" s="4"/>
      <c r="S36" s="4"/>
      <c r="T36" s="4"/>
      <c r="U36" s="4"/>
    </row>
    <row r="37" spans="13:21" x14ac:dyDescent="0.35">
      <c r="M37" s="4"/>
      <c r="N37" s="4"/>
      <c r="O37" s="4"/>
      <c r="P37" s="4"/>
      <c r="Q37" s="4"/>
      <c r="R37" s="4"/>
      <c r="S37" s="4"/>
      <c r="T37" s="4"/>
      <c r="U37" s="4"/>
    </row>
    <row r="38" spans="13:21" x14ac:dyDescent="0.35">
      <c r="M38" s="4"/>
      <c r="N38" s="4"/>
      <c r="O38" s="4"/>
      <c r="P38" s="4"/>
      <c r="Q38" s="4"/>
      <c r="R38" s="4"/>
      <c r="S38" s="4"/>
      <c r="T38" s="4"/>
      <c r="U38" s="4"/>
    </row>
    <row r="39" spans="13:21" x14ac:dyDescent="0.35">
      <c r="M39" s="4"/>
      <c r="N39" s="4"/>
      <c r="O39" s="4"/>
      <c r="P39" s="4"/>
      <c r="Q39" s="4"/>
      <c r="R39" s="4"/>
      <c r="S39" s="4"/>
      <c r="T39" s="4"/>
      <c r="U39" s="4"/>
    </row>
    <row r="40" spans="13:21" x14ac:dyDescent="0.35">
      <c r="M40" s="4"/>
      <c r="N40" s="4"/>
      <c r="O40" s="4"/>
      <c r="P40" s="4"/>
      <c r="Q40" s="4"/>
      <c r="R40" s="4"/>
      <c r="S40" s="4"/>
      <c r="T40" s="4"/>
      <c r="U40" s="4"/>
    </row>
    <row r="41" spans="13:21" x14ac:dyDescent="0.35">
      <c r="M41" s="4"/>
      <c r="N41" s="4"/>
      <c r="O41" s="4"/>
      <c r="P41" s="4"/>
      <c r="Q41" s="4"/>
      <c r="R41" s="4"/>
      <c r="S41" s="4"/>
      <c r="T41" s="4"/>
      <c r="U41" s="4"/>
    </row>
    <row r="42" spans="13:21" x14ac:dyDescent="0.35">
      <c r="M42" s="4"/>
      <c r="N42" s="4"/>
      <c r="O42" s="4"/>
      <c r="P42" s="4"/>
      <c r="Q42" s="4"/>
      <c r="R42" s="4"/>
      <c r="S42" s="4"/>
      <c r="T42" s="4"/>
      <c r="U42" s="4"/>
    </row>
    <row r="43" spans="13:21" x14ac:dyDescent="0.35">
      <c r="M43" s="4"/>
      <c r="N43" s="4"/>
      <c r="O43" s="4"/>
      <c r="P43" s="4"/>
      <c r="Q43" s="4"/>
      <c r="R43" s="4"/>
      <c r="S43" s="4"/>
      <c r="T43" s="4"/>
      <c r="U43" s="4"/>
    </row>
    <row r="44" spans="13:21" x14ac:dyDescent="0.35">
      <c r="M44" s="4"/>
      <c r="N44" s="4"/>
      <c r="O44" s="4"/>
      <c r="P44" s="4"/>
      <c r="Q44" s="4"/>
      <c r="R44" s="4"/>
      <c r="S44" s="4"/>
      <c r="T44" s="4"/>
      <c r="U44" s="4"/>
    </row>
    <row r="45" spans="13:21" x14ac:dyDescent="0.35">
      <c r="M45" s="4"/>
      <c r="N45" s="4"/>
      <c r="O45" s="4"/>
      <c r="P45" s="4"/>
      <c r="Q45" s="4"/>
      <c r="R45" s="4"/>
      <c r="S45" s="4"/>
      <c r="T45" s="4"/>
      <c r="U45" s="4"/>
    </row>
    <row r="46" spans="13:21" x14ac:dyDescent="0.35">
      <c r="M46" s="4"/>
      <c r="N46" s="4"/>
      <c r="O46" s="4"/>
      <c r="P46" s="4"/>
      <c r="Q46" s="4"/>
      <c r="R46" s="4"/>
      <c r="S46" s="4"/>
      <c r="T46" s="4"/>
      <c r="U46" s="4"/>
    </row>
    <row r="47" spans="13:21" x14ac:dyDescent="0.35">
      <c r="M47" s="4"/>
      <c r="N47" s="4"/>
      <c r="O47" s="4"/>
      <c r="P47" s="4"/>
      <c r="Q47" s="4"/>
      <c r="R47" s="4"/>
      <c r="S47" s="4"/>
      <c r="T47" s="4"/>
      <c r="U47" s="4"/>
    </row>
    <row r="48" spans="13:21" x14ac:dyDescent="0.35">
      <c r="M48" s="4"/>
      <c r="N48" s="4"/>
      <c r="O48" s="4"/>
      <c r="P48" s="4"/>
      <c r="Q48" s="4"/>
      <c r="R48" s="4"/>
      <c r="S48" s="4"/>
      <c r="T48" s="4"/>
      <c r="U48" s="4"/>
    </row>
    <row r="49" spans="13:21" x14ac:dyDescent="0.35">
      <c r="M49" s="4"/>
      <c r="N49" s="4"/>
      <c r="O49" s="4"/>
      <c r="P49" s="4"/>
      <c r="Q49" s="4"/>
      <c r="R49" s="4"/>
      <c r="S49" s="4"/>
      <c r="T49" s="4"/>
      <c r="U49" s="4"/>
    </row>
    <row r="50" spans="13:21" x14ac:dyDescent="0.35">
      <c r="M50" s="4"/>
      <c r="N50" s="4"/>
      <c r="O50" s="4"/>
      <c r="P50" s="4"/>
      <c r="Q50" s="4"/>
      <c r="R50" s="4"/>
      <c r="S50" s="4"/>
      <c r="T50" s="4"/>
      <c r="U50" s="4"/>
    </row>
  </sheetData>
  <mergeCells count="2">
    <mergeCell ref="C1:G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Dunn</dc:creator>
  <cp:lastModifiedBy>Michael Dunn</cp:lastModifiedBy>
  <dcterms:created xsi:type="dcterms:W3CDTF">2017-12-10T00:51:22Z</dcterms:created>
  <dcterms:modified xsi:type="dcterms:W3CDTF">2017-12-10T17:33:08Z</dcterms:modified>
</cp:coreProperties>
</file>