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BOM" sheetId="1" state="visible" r:id="rId1"/>
    <sheet xmlns:r="http://schemas.openxmlformats.org/officeDocument/2006/relationships" name="Tariff" sheetId="2" state="visible" r:id="rId2"/>
    <sheet xmlns:r="http://schemas.openxmlformats.org/officeDocument/2006/relationships" name="Chemicals Qty" sheetId="3" state="visible" r:id="rId3"/>
    <sheet xmlns:r="http://schemas.openxmlformats.org/officeDocument/2006/relationships" name="Chemicals pricing" sheetId="4" state="visible" r:id="rId4"/>
    <sheet xmlns:r="http://schemas.openxmlformats.org/officeDocument/2006/relationships" name="Fine Pitch, QFP, QFN, or BGA  " sheetId="5" state="visible" r:id="rId5"/>
    <sheet xmlns:r="http://schemas.openxmlformats.org/officeDocument/2006/relationships" name="Rev Rec" sheetId="6" state="visible" r:id="rId6"/>
    <sheet xmlns:r="http://schemas.openxmlformats.org/officeDocument/2006/relationships" name="Normal (raw)" sheetId="7" state="visible" r:id="rId7"/>
    <sheet xmlns:r="http://schemas.openxmlformats.org/officeDocument/2006/relationships" name="Drawing" sheetId="8" state="visible" r:id="rId8"/>
  </sheets>
  <externalReferences>
    <externalReference xmlns:r="http://schemas.openxmlformats.org/officeDocument/2006/relationships" r:id="rId9"/>
  </externalReferences>
  <definedNames/>
  <calcPr calcId="191029" fullCalcOnLoad="1"/>
</workbook>
</file>

<file path=xl/styles.xml><?xml version="1.0" encoding="utf-8"?>
<styleSheet xmlns="http://schemas.openxmlformats.org/spreadsheetml/2006/main">
  <numFmts count="4">
    <numFmt numFmtId="164" formatCode="mm/dd/yy;@"/>
    <numFmt numFmtId="165" formatCode="&quot;$&quot;#,##0.00_);[Red]\(&quot;$&quot;#,##0.00\)"/>
    <numFmt numFmtId="166" formatCode="0.00000"/>
    <numFmt numFmtId="167" formatCode="&quot;$&quot;#,##0.00000"/>
  </numFmts>
  <fonts count="17">
    <font>
      <name val="Calibri"/>
      <family val="2"/>
      <color theme="1"/>
      <sz val="11"/>
      <scheme val="minor"/>
    </font>
    <font>
      <name val="Arial"/>
      <family val="2"/>
      <color theme="1"/>
      <sz val="11"/>
    </font>
    <font>
      <name val="Arial"/>
      <family val="2"/>
      <b val="1"/>
      <color theme="1"/>
      <sz val="11"/>
    </font>
    <font>
      <name val="Arial"/>
      <family val="2"/>
      <color theme="1"/>
      <sz val="12"/>
    </font>
    <font>
      <name val="Arial"/>
      <family val="2"/>
      <color theme="1"/>
      <sz val="14"/>
    </font>
    <font>
      <name val="Calibri"/>
      <family val="2"/>
      <color theme="1"/>
      <sz val="18"/>
      <scheme val="minor"/>
    </font>
    <font>
      <name val="Calibri"/>
      <family val="2"/>
      <color theme="1"/>
      <sz val="22"/>
      <scheme val="minor"/>
    </font>
    <font>
      <name val="Calibri"/>
      <family val="2"/>
      <color rgb="FF000000"/>
      <sz val="18"/>
      <scheme val="minor"/>
    </font>
    <font>
      <name val="Calibri"/>
      <family val="2"/>
      <sz val="8"/>
      <scheme val="minor"/>
    </font>
    <font>
      <name val="Calibri"/>
      <family val="2"/>
      <color theme="10"/>
      <sz val="11"/>
      <u val="single"/>
      <scheme val="minor"/>
    </font>
    <font>
      <name val="Calibri"/>
      <family val="2"/>
      <b val="1"/>
      <color rgb="FFFA7D00"/>
      <sz val="11"/>
      <scheme val="minor"/>
    </font>
    <font>
      <name val="Calibri"/>
      <family val="2"/>
      <b val="1"/>
      <color theme="1"/>
      <sz val="11"/>
      <scheme val="minor"/>
    </font>
    <font>
      <name val="Arial"/>
      <family val="2"/>
      <b val="1"/>
      <sz val="10"/>
    </font>
    <font>
      <name val="Tms Rmn"/>
      <sz val="8"/>
    </font>
    <font>
      <name val="Tms Rmn"/>
      <b val="1"/>
      <sz val="16"/>
    </font>
    <font>
      <name val="Calibri"/>
      <family val="2"/>
      <color rgb="FFFF0000"/>
      <sz val="11"/>
      <scheme val="minor"/>
    </font>
    <font>
      <b val="1"/>
    </font>
  </fonts>
  <fills count="4">
    <fill>
      <patternFill/>
    </fill>
    <fill>
      <patternFill patternType="gray125"/>
    </fill>
    <fill>
      <patternFill patternType="solid">
        <fgColor rgb="FFF2F2F2"/>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style="medium">
        <color rgb="FFA3A3A3"/>
      </bottom>
      <diagonal/>
    </border>
    <border>
      <left style="medium">
        <color rgb="FFA3A3A3"/>
      </left>
      <right style="medium">
        <color rgb="FFA3A3A3"/>
      </right>
      <top style="medium">
        <color rgb="FFA3A3A3"/>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A3A3A3"/>
      </left>
      <right/>
      <top/>
      <bottom/>
      <diagonal/>
    </border>
    <border>
      <left style="medium">
        <color rgb="FFA3A3A3"/>
      </left>
      <right style="medium">
        <color rgb="FFA3A3A3"/>
      </right>
      <top/>
      <bottom/>
      <diagonal/>
    </border>
  </borders>
  <cellStyleXfs count="3">
    <xf numFmtId="0" fontId="0" fillId="0" borderId="0"/>
    <xf numFmtId="0" fontId="9" fillId="0" borderId="0"/>
    <xf numFmtId="0" fontId="10" fillId="2" borderId="28"/>
  </cellStyleXfs>
  <cellXfs count="108">
    <xf numFmtId="0" fontId="0" fillId="0" borderId="0" pivotButton="0" quotePrefix="0" xfId="0"/>
    <xf numFmtId="0" fontId="1" fillId="0" borderId="0" pivotButton="0" quotePrefix="0" xfId="0"/>
    <xf numFmtId="2" fontId="1" fillId="0" borderId="0" pivotButton="0" quotePrefix="0" xfId="0"/>
    <xf numFmtId="0" fontId="1" fillId="0" borderId="0" applyAlignment="1" pivotButton="0" quotePrefix="0" xfId="0">
      <alignment horizontal="center"/>
    </xf>
    <xf numFmtId="0" fontId="1" fillId="0" borderId="1" applyAlignment="1" pivotButton="0" quotePrefix="0" xfId="0">
      <alignment horizontal="center"/>
    </xf>
    <xf numFmtId="49" fontId="1" fillId="0" borderId="2" applyAlignment="1" pivotButton="0" quotePrefix="0" xfId="0">
      <alignment wrapText="1"/>
    </xf>
    <xf numFmtId="0" fontId="1" fillId="0" borderId="1" pivotButton="0" quotePrefix="0" xfId="0"/>
    <xf numFmtId="0" fontId="1" fillId="0" borderId="3" pivotButton="0" quotePrefix="0" xfId="0"/>
    <xf numFmtId="2" fontId="1" fillId="0" borderId="1" pivotButton="0" quotePrefix="0" xfId="0"/>
    <xf numFmtId="0" fontId="1" fillId="0" borderId="1" applyAlignment="1" pivotButton="0" quotePrefix="0" xfId="0">
      <alignment wrapText="1"/>
    </xf>
    <xf numFmtId="0" fontId="2" fillId="0" borderId="0" pivotButton="0" quotePrefix="0" xfId="0"/>
    <xf numFmtId="0" fontId="1" fillId="0" borderId="0" applyAlignment="1" pivotButton="0" quotePrefix="0" xfId="0">
      <alignment horizontal="right"/>
    </xf>
    <xf numFmtId="2" fontId="2" fillId="0" borderId="1" pivotButton="0" quotePrefix="0" xfId="0"/>
    <xf numFmtId="0" fontId="3" fillId="0" borderId="0" pivotButton="0" quotePrefix="0" xfId="0"/>
    <xf numFmtId="1" fontId="1" fillId="0" borderId="1" applyAlignment="1" pivotButton="0" quotePrefix="0" xfId="0">
      <alignment horizontal="center"/>
    </xf>
    <xf numFmtId="0" fontId="2" fillId="0" borderId="1" applyAlignment="1" pivotButton="0" quotePrefix="0" xfId="0">
      <alignment horizontal="center"/>
    </xf>
    <xf numFmtId="2" fontId="1" fillId="0" borderId="1" applyAlignment="1" pivotButton="0" quotePrefix="0" xfId="0">
      <alignment horizontal="center"/>
    </xf>
    <xf numFmtId="0" fontId="4" fillId="0" borderId="0" applyAlignment="1" pivotButton="0" quotePrefix="0" xfId="0">
      <alignment horizontal="center"/>
    </xf>
    <xf numFmtId="0" fontId="4" fillId="0" borderId="0" pivotButton="0" quotePrefix="0" xfId="0"/>
    <xf numFmtId="0" fontId="4" fillId="0" borderId="0" applyAlignment="1" pivotButton="0" quotePrefix="0" xfId="0">
      <alignment horizontal="right"/>
    </xf>
    <xf numFmtId="2" fontId="4" fillId="0" borderId="0" pivotButton="0" quotePrefix="0" xfId="0"/>
    <xf numFmtId="2" fontId="2" fillId="0" borderId="0" applyAlignment="1" pivotButton="0" quotePrefix="0" xfId="0">
      <alignment horizontal="right"/>
    </xf>
    <xf numFmtId="2" fontId="2" fillId="0" borderId="4" pivotButton="0" quotePrefix="0" xfId="0"/>
    <xf numFmtId="2" fontId="1" fillId="0" borderId="7" pivotButton="0" quotePrefix="0" xfId="0"/>
    <xf numFmtId="0" fontId="2" fillId="0" borderId="8" pivotButton="0" quotePrefix="0" xfId="0"/>
    <xf numFmtId="0" fontId="2" fillId="0" borderId="9" pivotButton="0" quotePrefix="0" xfId="0"/>
    <xf numFmtId="2" fontId="1" fillId="0" borderId="10" pivotButton="0" quotePrefix="0" xfId="0"/>
    <xf numFmtId="2" fontId="2" fillId="0" borderId="11" pivotButton="0" quotePrefix="0" xfId="0"/>
    <xf numFmtId="2" fontId="1" fillId="0" borderId="12" pivotButton="0" quotePrefix="0" xfId="0"/>
    <xf numFmtId="2" fontId="2" fillId="0" borderId="13" pivotButton="0" quotePrefix="0" xfId="0"/>
    <xf numFmtId="2" fontId="2" fillId="0" borderId="14" pivotButton="0" quotePrefix="0" xfId="0"/>
    <xf numFmtId="10" fontId="2" fillId="0" borderId="6" pivotButton="0" quotePrefix="0" xfId="0"/>
    <xf numFmtId="2" fontId="2" fillId="0" borderId="6" pivotButton="0" quotePrefix="0" xfId="0"/>
    <xf numFmtId="2" fontId="1" fillId="0" borderId="11" pivotButton="0" quotePrefix="0" xfId="0"/>
    <xf numFmtId="2" fontId="1" fillId="0" borderId="13" pivotButton="0" quotePrefix="0" xfId="0"/>
    <xf numFmtId="2" fontId="1" fillId="0" borderId="14" pivotButton="0" quotePrefix="0" xfId="0"/>
    <xf numFmtId="2" fontId="1" fillId="0" borderId="15" pivotButton="0" quotePrefix="0" xfId="0"/>
    <xf numFmtId="0" fontId="4" fillId="0" borderId="1" applyAlignment="1" pivotButton="0" quotePrefix="0" xfId="0">
      <alignment horizontal="center"/>
    </xf>
    <xf numFmtId="0" fontId="4" fillId="0" borderId="5" applyAlignment="1" pivotButton="0" quotePrefix="0" xfId="0">
      <alignment horizontal="center"/>
    </xf>
    <xf numFmtId="0" fontId="4" fillId="0" borderId="16" applyAlignment="1" pivotButton="0" quotePrefix="0" xfId="0">
      <alignment horizontal="right"/>
    </xf>
    <xf numFmtId="0" fontId="4" fillId="0" borderId="17" applyAlignment="1" pivotButton="0" quotePrefix="0" xfId="0">
      <alignment horizontal="center"/>
    </xf>
    <xf numFmtId="0" fontId="4" fillId="0" borderId="18" applyAlignment="1" pivotButton="0" quotePrefix="0" xfId="0">
      <alignment horizontal="center"/>
    </xf>
    <xf numFmtId="0" fontId="4" fillId="0" borderId="10" applyAlignment="1" pivotButton="0" quotePrefix="0" xfId="0">
      <alignment horizontal="right"/>
    </xf>
    <xf numFmtId="0" fontId="4" fillId="0" borderId="11" applyAlignment="1" pivotButton="0" quotePrefix="0" xfId="0">
      <alignment horizontal="center"/>
    </xf>
    <xf numFmtId="0" fontId="4" fillId="0" borderId="12" applyAlignment="1" pivotButton="0" quotePrefix="0" xfId="0">
      <alignment horizontal="right"/>
    </xf>
    <xf numFmtId="0" fontId="4" fillId="0" borderId="13" applyAlignment="1" pivotButton="0" quotePrefix="0" xfId="0">
      <alignment horizontal="center"/>
    </xf>
    <xf numFmtId="0" fontId="4" fillId="0" borderId="14" applyAlignment="1" pivotButton="0" quotePrefix="0" xfId="0">
      <alignment horizontal="center"/>
    </xf>
    <xf numFmtId="0" fontId="4" fillId="0" borderId="19" applyAlignment="1" pivotButton="0" quotePrefix="0" xfId="0">
      <alignment horizontal="right"/>
    </xf>
    <xf numFmtId="0" fontId="4" fillId="0" borderId="22" applyAlignment="1" pivotButton="0" quotePrefix="0" xfId="0">
      <alignment horizontal="right"/>
    </xf>
    <xf numFmtId="0" fontId="4" fillId="0" borderId="22" pivotButton="0" quotePrefix="0" xfId="0"/>
    <xf numFmtId="0" fontId="4" fillId="0" borderId="23" pivotButton="0" quotePrefix="0" xfId="0"/>
    <xf numFmtId="0" fontId="4" fillId="0" borderId="20" pivotButton="0" quotePrefix="0" xfId="0"/>
    <xf numFmtId="0" fontId="4" fillId="0" borderId="21" pivotButton="0" quotePrefix="0" xfId="0"/>
    <xf numFmtId="0" fontId="4" fillId="0" borderId="0" applyAlignment="1" pivotButton="0" quotePrefix="0" xfId="0">
      <alignment horizontal="left"/>
    </xf>
    <xf numFmtId="0" fontId="4" fillId="0" borderId="3" pivotButton="0" quotePrefix="0" xfId="0"/>
    <xf numFmtId="0" fontId="4" fillId="0" borderId="24" applyAlignment="1" pivotButton="0" quotePrefix="0" xfId="0">
      <alignment horizontal="left"/>
    </xf>
    <xf numFmtId="0" fontId="4" fillId="0" borderId="24" pivotButton="0" quotePrefix="0" xfId="0"/>
    <xf numFmtId="0" fontId="4" fillId="0" borderId="6" pivotButton="0" quotePrefix="0" xfId="0"/>
    <xf numFmtId="0" fontId="5" fillId="0" borderId="27" applyAlignment="1" pivotButton="0" quotePrefix="0" xfId="0">
      <alignment vertical="center" wrapText="1"/>
    </xf>
    <xf numFmtId="0" fontId="6" fillId="0" borderId="0" pivotButton="0" quotePrefix="0" xfId="0"/>
    <xf numFmtId="0" fontId="7" fillId="0" borderId="25" applyAlignment="1" pivotButton="0" quotePrefix="0" xfId="0">
      <alignment horizontal="center" vertical="center" wrapText="1"/>
    </xf>
    <xf numFmtId="0" fontId="7" fillId="0" borderId="25" applyAlignment="1" pivotButton="0" quotePrefix="0" xfId="0">
      <alignment vertical="center" wrapText="1"/>
    </xf>
    <xf numFmtId="0" fontId="0" fillId="0" borderId="27" applyAlignment="1" pivotButton="0" quotePrefix="0" xfId="0">
      <alignment vertical="center" wrapText="1"/>
    </xf>
    <xf numFmtId="0" fontId="7" fillId="0" borderId="27" applyAlignment="1" pivotButton="0" quotePrefix="0" xfId="0">
      <alignment horizontal="center" vertical="center" wrapText="1"/>
    </xf>
    <xf numFmtId="0" fontId="0" fillId="0" borderId="26" applyAlignment="1" pivotButton="0" quotePrefix="0" xfId="0">
      <alignment vertical="center" wrapText="1"/>
    </xf>
    <xf numFmtId="0" fontId="7" fillId="0" borderId="26" applyAlignment="1" pivotButton="0" quotePrefix="0" xfId="0">
      <alignment horizontal="center" vertical="center" wrapText="1"/>
    </xf>
    <xf numFmtId="0" fontId="7" fillId="0" borderId="26" applyAlignment="1" pivotButton="0" quotePrefix="0" xfId="0">
      <alignment vertical="center" wrapText="1"/>
    </xf>
    <xf numFmtId="0" fontId="5" fillId="0" borderId="26" applyAlignment="1" pivotButton="0" quotePrefix="0" xfId="0">
      <alignment horizontal="center" vertical="center" wrapText="1"/>
    </xf>
    <xf numFmtId="0" fontId="5" fillId="0" borderId="27"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0"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164" fontId="11" fillId="2" borderId="28" applyAlignment="1" applyProtection="1" pivotButton="0" quotePrefix="0" xfId="2">
      <alignment horizontal="center"/>
      <protection locked="0" hidden="0"/>
    </xf>
    <xf numFmtId="0" fontId="11" fillId="2" borderId="28" applyAlignment="1" applyProtection="1" pivotButton="0" quotePrefix="0" xfId="2">
      <alignment horizontal="center"/>
      <protection locked="0" hidden="0"/>
    </xf>
    <xf numFmtId="49" fontId="11" fillId="2" borderId="28" applyAlignment="1" applyProtection="1" pivotButton="0" quotePrefix="0" xfId="2">
      <alignment horizontal="center"/>
      <protection locked="0" hidden="0"/>
    </xf>
    <xf numFmtId="0" fontId="11" fillId="2" borderId="28" applyAlignment="1" applyProtection="1" pivotButton="0" quotePrefix="0" xfId="2">
      <alignment horizontal="left" vertical="center" wrapText="1"/>
      <protection locked="0" hidden="0"/>
    </xf>
    <xf numFmtId="0" fontId="11" fillId="2" borderId="28" applyAlignment="1" applyProtection="1" pivotButton="0" quotePrefix="0" xfId="2">
      <alignment horizontal="center" vertical="center"/>
      <protection locked="0" hidden="0"/>
    </xf>
    <xf numFmtId="0" fontId="12" fillId="0" borderId="29" applyAlignment="1" pivotButton="0" quotePrefix="0" xfId="0">
      <alignment horizontal="center" vertical="center" wrapText="1"/>
    </xf>
    <xf numFmtId="0" fontId="13" fillId="0" borderId="0" applyAlignment="1" pivotButton="0" quotePrefix="0" xfId="0">
      <alignment horizontal="center"/>
    </xf>
    <xf numFmtId="0" fontId="14" fillId="0" borderId="30" applyAlignment="1" pivotButton="0" quotePrefix="0" xfId="0">
      <alignment horizontal="center"/>
    </xf>
    <xf numFmtId="0" fontId="13" fillId="0" borderId="0" applyAlignment="1" pivotButton="0" quotePrefix="0" xfId="0">
      <alignment vertical="top" wrapText="1"/>
    </xf>
    <xf numFmtId="49" fontId="0" fillId="0" borderId="0" pivotButton="0" quotePrefix="0" xfId="0"/>
    <xf numFmtId="0" fontId="9" fillId="0" borderId="0" pivotButton="0" quotePrefix="0" xfId="1"/>
    <xf numFmtId="0" fontId="15" fillId="0" borderId="0" pivotButton="0" quotePrefix="0" xfId="0"/>
    <xf numFmtId="165" fontId="7" fillId="0" borderId="25" applyAlignment="1" pivotButton="0" quotePrefix="0" xfId="0">
      <alignment horizontal="center" vertical="center" wrapText="1"/>
    </xf>
    <xf numFmtId="166" fontId="7" fillId="0" borderId="25" applyAlignment="1" pivotButton="0" quotePrefix="0" xfId="0">
      <alignment horizontal="center" vertical="center" wrapText="1"/>
    </xf>
    <xf numFmtId="167" fontId="7" fillId="0" borderId="25" applyAlignment="1" pivotButton="0" quotePrefix="0" xfId="0">
      <alignment horizontal="center" vertical="center" wrapText="1"/>
    </xf>
    <xf numFmtId="0" fontId="7" fillId="3" borderId="25" applyAlignment="1" pivotButton="0" quotePrefix="0" xfId="0">
      <alignment horizontal="center" vertical="center" wrapText="1"/>
    </xf>
    <xf numFmtId="2" fontId="1" fillId="0" borderId="8" pivotButton="0" quotePrefix="0" xfId="0"/>
    <xf numFmtId="2" fontId="1" fillId="0" borderId="6" pivotButton="0" quotePrefix="0" xfId="0"/>
    <xf numFmtId="2" fontId="1" fillId="0" borderId="31" pivotButton="0" quotePrefix="0" xfId="0"/>
    <xf numFmtId="0" fontId="4" fillId="0" borderId="20" applyAlignment="1" pivotButton="0" quotePrefix="0" xfId="0">
      <alignment horizontal="center"/>
    </xf>
    <xf numFmtId="0" fontId="4" fillId="0" borderId="21" applyAlignment="1" pivotButton="0" quotePrefix="0" xfId="0">
      <alignment horizontal="center"/>
    </xf>
    <xf numFmtId="0" fontId="5" fillId="0" borderId="27" applyAlignment="1" pivotButton="0" quotePrefix="0" xfId="0">
      <alignment horizontal="center" vertical="center" wrapText="1"/>
    </xf>
    <xf numFmtId="0" fontId="5" fillId="0" borderId="26" applyAlignment="1" pivotButton="0" quotePrefix="0" xfId="0">
      <alignment horizontal="center" vertical="center" wrapText="1"/>
    </xf>
    <xf numFmtId="0" fontId="0" fillId="0" borderId="27" applyAlignment="1" pivotButton="0" quotePrefix="0" xfId="0">
      <alignment vertical="center" wrapText="1"/>
    </xf>
    <xf numFmtId="0" fontId="0" fillId="0" borderId="26" applyAlignment="1" pivotButton="0" quotePrefix="0" xfId="0">
      <alignment vertical="center" wrapText="1"/>
    </xf>
    <xf numFmtId="0" fontId="4" fillId="0" borderId="32" applyAlignment="1" pivotButton="0" quotePrefix="0" xfId="0">
      <alignment horizontal="center"/>
    </xf>
    <xf numFmtId="0" fontId="0" fillId="0" borderId="21" pivotButton="0" quotePrefix="0" xfId="0"/>
    <xf numFmtId="0" fontId="0" fillId="0" borderId="26" pivotButton="0" quotePrefix="0" xfId="0"/>
    <xf numFmtId="0" fontId="0" fillId="0" borderId="25" applyAlignment="1" pivotButton="0" quotePrefix="0" xfId="0">
      <alignment vertical="center" wrapText="1"/>
    </xf>
    <xf numFmtId="165" fontId="7" fillId="0" borderId="25" applyAlignment="1" pivotButton="0" quotePrefix="0" xfId="0">
      <alignment horizontal="center" vertical="center" wrapText="1"/>
    </xf>
    <xf numFmtId="166" fontId="7" fillId="0" borderId="25" applyAlignment="1" pivotButton="0" quotePrefix="0" xfId="0">
      <alignment horizontal="center" vertical="center" wrapText="1"/>
    </xf>
    <xf numFmtId="167" fontId="7" fillId="0" borderId="25" applyAlignment="1" pivotButton="0" quotePrefix="0" xfId="0">
      <alignment horizontal="center" vertical="center" wrapText="1"/>
    </xf>
    <xf numFmtId="0" fontId="16" fillId="0" borderId="0" applyAlignment="1" pivotButton="0" quotePrefix="0" xfId="0">
      <alignment horizontal="left" vertical="top"/>
    </xf>
    <xf numFmtId="0" fontId="0" fillId="0" borderId="0" applyAlignment="1" pivotButton="0" quotePrefix="0" xfId="0">
      <alignment horizontal="left" vertical="top" wrapText="1"/>
    </xf>
    <xf numFmtId="0" fontId="16" fillId="0" borderId="0" pivotButton="0" quotePrefix="0" xfId="0"/>
  </cellXfs>
  <cellStyles count="3">
    <cellStyle name="Normal" xfId="0" builtinId="0"/>
    <cellStyle name="Hyperlink" xfId="1" builtinId="8"/>
    <cellStyle name="Calculation" xfId="2" builtinId="22"/>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externalLink" Target="/xl/externalLinks/externalLink1.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1</col>
      <colOff>542925</colOff>
      <row>0</row>
      <rowOff>104775</rowOff>
    </from>
    <to>
      <col>14</col>
      <colOff>504825</colOff>
      <row>20</row>
      <rowOff>38100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152525" y="104775"/>
          <a:ext cx="7886700" cy="37433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15</col>
      <colOff>104775</colOff>
      <row>0</row>
      <rowOff>76200</rowOff>
    </from>
    <to>
      <col>26</col>
      <colOff>457200</colOff>
      <row>24</row>
      <rowOff>85725</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9248775" y="76200"/>
          <a:ext cx="7058025" cy="458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8</col>
      <colOff>238125</colOff>
      <row>20</row>
      <rowOff>171450</rowOff>
    </from>
    <to>
      <col>14</col>
      <colOff>390525</colOff>
      <row>35</row>
      <rowOff>123825</rowOff>
    </to>
    <grpSp>
      <nvGrpSpPr>
        <cNvPr id="7" name="Group 6"/>
        <cNvGrpSpPr/>
      </nvGrpSpPr>
      <grpSpPr>
        <a:xfrm xmlns:a="http://schemas.openxmlformats.org/drawingml/2006/main" rot="0">
          <a:off x="5114925" y="3981450"/>
          <a:ext cx="3810000" cy="2809875"/>
          <a:chOff x="5114925" y="3981450"/>
          <a:chExt cx="3810000" cy="2809875"/>
        </a:xfrm>
      </grpSpPr>
      <pic>
        <nvPicPr>
          <cNvPr id="4" name="Picture 3"/>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5114925" y="3981450"/>
            <a:ext cx="3810000" cy="2809875"/>
          </a:xfrm>
          <a:prstGeom xmlns:a="http://schemas.openxmlformats.org/drawingml/2006/main" prst="rect">
            <avLst/>
          </a:prstGeom>
          <a:noFill xmlns:a="http://schemas.openxmlformats.org/drawingml/2006/main"/>
          <a:ln xmlns:a="http://schemas.openxmlformats.org/drawingml/2006/main">
            <a:prstDash val="solid"/>
          </a:ln>
        </spPr>
      </pic>
    </grpSp>
    <clientData/>
  </twoCellAnchor>
  <twoCellAnchor>
    <from>
      <col>15</col>
      <colOff>209550</colOff>
      <row>25</row>
      <rowOff>9525</rowOff>
    </from>
    <to>
      <col>24</col>
      <colOff>438150</colOff>
      <row>34</row>
      <rowOff>104775</rowOff>
    </to>
    <grpSp>
      <nvGrpSpPr>
        <cNvPr id="9" name="Group 8"/>
        <cNvGrpSpPr/>
      </nvGrpSpPr>
      <grpSpPr>
        <a:xfrm xmlns:a="http://schemas.openxmlformats.org/drawingml/2006/main" rot="0">
          <a:off x="9353550" y="4772025"/>
          <a:ext cx="5715000" cy="1809750"/>
          <a:chOff x="9353550" y="4772025"/>
          <a:chExt cx="5715000" cy="1809750"/>
        </a:xfrm>
      </grpSpPr>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9353550" y="4829175"/>
            <a:ext cx="5715000" cy="1752600"/>
          </a:xfrm>
          <a:prstGeom xmlns:a="http://schemas.openxmlformats.org/drawingml/2006/main" prst="rect">
            <avLst/>
          </a:prstGeom>
          <a:noFill xmlns:a="http://schemas.openxmlformats.org/drawingml/2006/main"/>
          <a:ln xmlns:a="http://schemas.openxmlformats.org/drawingml/2006/main">
            <a:prstDash val="solid"/>
          </a:ln>
        </spPr>
      </pic>
    </grpSp>
    <clientData/>
  </twoCellAnchor>
</wsDr>
</file>

<file path=xl/drawings/drawing2.xml><?xml version="1.0" encoding="utf-8"?>
<wsDr xmlns="http://schemas.openxmlformats.org/drawingml/2006/spreadsheetDrawing">
  <oneCellAnchor>
    <from>
      <col>0</col>
      <colOff>0</colOff>
      <row>2</row>
      <rowOff>0</rowOff>
    </from>
    <ext cx="15240000" cy="10772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Relationships xmlns="http://schemas.openxmlformats.org/package/2006/relationships"><Relationship Type="http://schemas.openxmlformats.org/officeDocument/2006/relationships/externalLinkPath" Target="file:///\\Aci-serv2\purchasing\%23OPEN%23\attrition.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A1" t="str">
            <v>QTY</v>
          </cell>
          <cell r="B1" t="str">
            <v>COST</v>
          </cell>
        </row>
        <row r="2">
          <cell r="A2">
            <v>250</v>
          </cell>
          <cell r="B2">
            <v>1E-4</v>
          </cell>
        </row>
        <row r="3">
          <cell r="A3">
            <v>150</v>
          </cell>
          <cell r="B3">
            <v>0.04</v>
          </cell>
        </row>
        <row r="4">
          <cell r="A4">
            <v>100</v>
          </cell>
          <cell r="B4">
            <v>7.0000000000000007E-2</v>
          </cell>
        </row>
        <row r="5">
          <cell r="A5">
            <v>35</v>
          </cell>
          <cell r="B5">
            <v>0.15</v>
          </cell>
        </row>
        <row r="6">
          <cell r="A6">
            <v>20</v>
          </cell>
          <cell r="B6">
            <v>0.25</v>
          </cell>
        </row>
        <row r="7">
          <cell r="A7">
            <v>15</v>
          </cell>
          <cell r="B7">
            <v>0.35</v>
          </cell>
        </row>
        <row r="8">
          <cell r="A8">
            <v>10</v>
          </cell>
          <cell r="B8">
            <v>0.5</v>
          </cell>
        </row>
        <row r="9">
          <cell r="A9">
            <v>5</v>
          </cell>
          <cell r="B9">
            <v>1</v>
          </cell>
        </row>
        <row r="10">
          <cell r="A10">
            <v>5</v>
          </cell>
          <cell r="B10">
            <v>1.5</v>
          </cell>
        </row>
        <row r="11">
          <cell r="A11">
            <v>2</v>
          </cell>
          <cell r="B11">
            <v>2.5</v>
          </cell>
        </row>
        <row r="12">
          <cell r="A12">
            <v>0</v>
          </cell>
          <cell r="B12">
            <v>5</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ellsworth.com/products/by-manufacturer/humiseal/conformal-coatings/polyurethane/humiseal-1a33-polyurethane-conformal-coating-clear-263-g-aerosol/" TargetMode="Externa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2:BC227"/>
  <sheetViews>
    <sheetView tabSelected="1" zoomScale="85" zoomScaleNormal="85" workbookViewId="0">
      <selection activeCell="A1" sqref="A1"/>
    </sheetView>
  </sheetViews>
  <sheetFormatPr baseColWidth="8" defaultRowHeight="18" customHeight="1"/>
  <cols>
    <col width="5.85546875" customWidth="1" style="3" min="1" max="1"/>
    <col width="39.85546875" customWidth="1" style="1" min="2" max="2"/>
    <col width="17.5703125" customWidth="1" style="1" min="3" max="3"/>
    <col width="19.140625" customWidth="1" style="1" min="4" max="4"/>
    <col width="8.5703125" customWidth="1" style="1" min="5" max="5"/>
    <col width="9.28515625" bestFit="1" customWidth="1" style="1" min="6" max="6"/>
    <col width="6.5703125" customWidth="1" style="1" min="7" max="7"/>
    <col width="7.85546875" bestFit="1" customWidth="1" style="1" min="8" max="8"/>
    <col width="8.7109375" bestFit="1" customWidth="1" style="2" min="9" max="9"/>
    <col width="8.7109375" customWidth="1" style="2" min="10" max="10"/>
    <col width="10.28515625" customWidth="1" style="1" min="11" max="11"/>
    <col width="9.42578125" bestFit="1" customWidth="1" style="1" min="12" max="12"/>
    <col width="9.42578125" customWidth="1" style="1" min="13" max="13"/>
    <col width="7.5703125" bestFit="1" customWidth="1" style="1" min="14" max="14"/>
    <col width="8.7109375" bestFit="1" customWidth="1" style="2" min="15" max="15"/>
    <col width="8.7109375" customWidth="1" style="2" min="16" max="16"/>
    <col width="8.7109375" customWidth="1" style="1" min="17" max="17"/>
    <col width="9.42578125" bestFit="1" customWidth="1" style="1" min="18" max="18"/>
    <col width="9.42578125" customWidth="1" style="1" min="19" max="19"/>
    <col width="8.5703125" bestFit="1" customWidth="1" style="1" min="20" max="20"/>
    <col width="8.7109375" bestFit="1" customWidth="1" style="2" min="21" max="21"/>
    <col width="8.7109375" customWidth="1" style="2" min="22" max="22"/>
    <col width="8.7109375" customWidth="1" style="1" min="23" max="23"/>
    <col width="9.42578125" bestFit="1" customWidth="1" style="1" min="24" max="24"/>
    <col width="9.42578125" customWidth="1" style="1" min="25" max="25"/>
    <col width="7.28515625" bestFit="1" customWidth="1" style="1" min="26" max="26"/>
    <col width="8.7109375" bestFit="1" customWidth="1" style="2" min="27" max="27"/>
    <col width="8.7109375" customWidth="1" style="2" min="28" max="28"/>
    <col width="8.7109375" customWidth="1" style="1" min="29" max="29"/>
    <col width="9.42578125" bestFit="1" customWidth="1" style="1" min="30" max="30"/>
    <col width="9.42578125" customWidth="1" style="1" min="31" max="31"/>
    <col width="7.28515625" bestFit="1" customWidth="1" style="1" min="32" max="32"/>
    <col width="8.7109375" bestFit="1" customWidth="1" style="2" min="33" max="33"/>
    <col width="8.7109375" customWidth="1" style="2" min="34" max="34"/>
    <col width="8.7109375" customWidth="1" style="1" min="35" max="35"/>
    <col width="9.42578125" bestFit="1" customWidth="1" style="1" min="36" max="36"/>
    <col width="9.42578125" customWidth="1" style="1" min="37" max="37"/>
    <col width="7.28515625" bestFit="1" customWidth="1" style="1" min="38" max="38"/>
    <col width="8.7109375" bestFit="1" customWidth="1" style="2" min="39" max="39"/>
    <col width="8.7109375" customWidth="1" style="2" min="40" max="40"/>
    <col width="8.7109375" customWidth="1" style="1" min="41" max="41"/>
    <col width="9.42578125" bestFit="1" customWidth="1" style="1" min="42" max="42"/>
    <col width="9.42578125" customWidth="1" style="1" min="43" max="43"/>
    <col width="7.28515625" bestFit="1" customWidth="1" style="1" min="44" max="44"/>
    <col width="8.7109375" bestFit="1" customWidth="1" style="2" min="45" max="45"/>
    <col width="8.7109375" customWidth="1" style="2" min="46" max="46"/>
    <col width="8.7109375" customWidth="1" style="1" min="47" max="47"/>
    <col width="9.42578125" bestFit="1" customWidth="1" style="1" min="48" max="48"/>
    <col width="9.42578125" customWidth="1" style="1" min="49" max="49"/>
    <col width="28.28515625" customWidth="1" style="1" min="50" max="50"/>
    <col width="9.140625" customWidth="1" style="1" min="51" max="16384"/>
  </cols>
  <sheetData>
    <row r="2" ht="18" customFormat="1" customHeight="1" s="18">
      <c r="A2" s="17" t="n"/>
      <c r="B2" s="18" t="inlineStr">
        <is>
          <t>BOM QUOTE</t>
        </is>
      </c>
      <c r="I2" s="19" t="n"/>
      <c r="J2" s="19" t="n"/>
      <c r="O2" s="20" t="n"/>
      <c r="P2" s="20" t="n"/>
      <c r="U2" s="20" t="n"/>
      <c r="V2" s="20" t="n"/>
      <c r="AA2" s="20" t="n"/>
      <c r="AB2" s="20" t="n"/>
      <c r="AG2" s="20" t="n"/>
      <c r="AH2" s="20" t="n"/>
      <c r="AM2" s="20" t="n"/>
      <c r="AN2" s="20" t="n"/>
      <c r="AS2" s="20" t="n"/>
      <c r="AT2" s="20" t="n"/>
    </row>
    <row r="3" ht="18" customHeight="1">
      <c r="B3" s="13" t="n"/>
      <c r="I3" s="11" t="n"/>
      <c r="J3" s="11" t="n"/>
    </row>
    <row r="4" ht="18" customHeight="1">
      <c r="B4" s="54">
        <f>COUNTIF(BC24:BC220,"ERROR")</f>
        <v/>
      </c>
      <c r="C4" s="55" t="inlineStr">
        <is>
          <t>lines missing prices!</t>
        </is>
      </c>
      <c r="D4" s="56" t="n"/>
      <c r="E4" s="57" t="n"/>
      <c r="I4" s="11" t="n"/>
      <c r="J4" s="11" t="n"/>
    </row>
    <row r="5" ht="18" customHeight="1" thickBot="1">
      <c r="B5" s="13" t="n"/>
      <c r="I5" s="11" t="n"/>
      <c r="J5" s="11" t="n"/>
    </row>
    <row r="6" ht="18" customFormat="1" customHeight="1" s="18" thickBot="1">
      <c r="A6" s="17" t="n"/>
      <c r="B6" s="47" t="inlineStr">
        <is>
          <t>Referral by:</t>
        </is>
      </c>
      <c r="C6" s="98" t="n"/>
      <c r="D6" s="99" t="n"/>
      <c r="I6" s="19" t="n"/>
      <c r="J6" s="19" t="n"/>
      <c r="O6" s="20" t="n"/>
      <c r="P6" s="20" t="n"/>
      <c r="U6" s="20" t="n"/>
      <c r="V6" s="20" t="n"/>
      <c r="AA6" s="20" t="n"/>
      <c r="AB6" s="20" t="n"/>
      <c r="AG6" s="20" t="n"/>
      <c r="AH6" s="20" t="n"/>
      <c r="AM6" s="20" t="n"/>
      <c r="AN6" s="20" t="n"/>
      <c r="AS6" s="20" t="n"/>
      <c r="AT6" s="20" t="n"/>
    </row>
    <row r="7" ht="18" customFormat="1" customHeight="1" s="18" thickBot="1">
      <c r="A7" s="17" t="n"/>
      <c r="B7" s="47" t="inlineStr">
        <is>
          <t>Longest Lead Time:</t>
        </is>
      </c>
      <c r="C7" s="51" t="n"/>
      <c r="D7" s="52" t="inlineStr">
        <is>
          <t>weeks to ship</t>
        </is>
      </c>
      <c r="O7" s="20" t="n"/>
      <c r="P7" s="20" t="n"/>
      <c r="U7" s="20" t="n"/>
      <c r="V7" s="20" t="n"/>
      <c r="AA7" s="20" t="n"/>
      <c r="AB7" s="20" t="n"/>
      <c r="AG7" s="20" t="n"/>
      <c r="AH7" s="20" t="n"/>
      <c r="AM7" s="20" t="n"/>
      <c r="AN7" s="20" t="n"/>
      <c r="AS7" s="20" t="n"/>
      <c r="AT7" s="20" t="n"/>
      <c r="AY7" s="54">
        <f>COUNTIF(BC24:BC220,"ERROR")</f>
        <v/>
      </c>
      <c r="AZ7" s="55" t="inlineStr">
        <is>
          <t>lines missing prices!</t>
        </is>
      </c>
      <c r="BA7" s="56" t="n"/>
      <c r="BB7" s="57" t="n"/>
    </row>
    <row r="8" ht="18" customFormat="1" customHeight="1" s="18" thickBot="1">
      <c r="A8" s="17" t="n"/>
      <c r="B8" s="48" t="n"/>
      <c r="C8" s="49" t="n"/>
      <c r="D8" s="50" t="n"/>
      <c r="I8" s="19" t="n"/>
      <c r="J8" s="19" t="n"/>
      <c r="O8" s="20" t="n"/>
      <c r="P8" s="20" t="n"/>
      <c r="U8" s="20" t="n"/>
      <c r="V8" s="20" t="n"/>
      <c r="AA8" s="20" t="n"/>
      <c r="AB8" s="20" t="n"/>
      <c r="AG8" s="20" t="n"/>
      <c r="AH8" s="20" t="n"/>
      <c r="AM8" s="20" t="n"/>
      <c r="AN8" s="20" t="n"/>
      <c r="AS8" s="20" t="n"/>
      <c r="AT8" s="20" t="n"/>
    </row>
    <row r="9" ht="18" customFormat="1" customHeight="1" s="18">
      <c r="A9" s="17" t="n"/>
      <c r="B9" s="39" t="inlineStr">
        <is>
          <t xml:space="preserve">Total Components: </t>
        </is>
      </c>
      <c r="C9" s="40" t="inlineStr">
        <is>
          <t>Components</t>
        </is>
      </c>
      <c r="D9" s="41" t="inlineStr">
        <is>
          <t>Lines</t>
        </is>
      </c>
      <c r="I9" s="19" t="n"/>
      <c r="J9" s="19" t="n"/>
      <c r="O9" s="20" t="n"/>
      <c r="P9" s="20" t="n"/>
      <c r="U9" s="20" t="n"/>
      <c r="V9" s="20" t="n"/>
      <c r="AA9" s="20" t="n"/>
      <c r="AB9" s="20" t="n"/>
      <c r="AG9" s="20" t="n"/>
      <c r="AH9" s="20" t="n"/>
      <c r="AM9" s="20" t="n"/>
      <c r="AN9" s="20" t="n"/>
      <c r="AS9" s="20" t="n"/>
      <c r="AT9" s="20" t="n"/>
    </row>
    <row r="10" ht="18" customFormat="1" customHeight="1" s="18">
      <c r="A10" s="17" t="n"/>
      <c r="B10" s="42" t="inlineStr">
        <is>
          <t xml:space="preserve">SMT: </t>
        </is>
      </c>
      <c r="C10" s="38">
        <f>SUMIF(F24:F220,"SMT",E24:E220)+SUMIF(F24:F220,"SMD",E24:E220)</f>
        <v/>
      </c>
      <c r="D10" s="43">
        <f>COUNTIFS(F24:F220,"SMT")+COUNTIFS(F24:F220,"SMD")</f>
        <v/>
      </c>
      <c r="I10" s="19" t="n"/>
      <c r="J10" s="19" t="n"/>
      <c r="O10" s="20" t="n"/>
      <c r="P10" s="20" t="n"/>
      <c r="U10" s="20" t="n"/>
      <c r="V10" s="20" t="n"/>
      <c r="AA10" s="20" t="n"/>
      <c r="AB10" s="20" t="n"/>
      <c r="AG10" s="20" t="n"/>
      <c r="AH10" s="20" t="n"/>
      <c r="AM10" s="20" t="n"/>
      <c r="AN10" s="20" t="n"/>
      <c r="AS10" s="20" t="n"/>
      <c r="AT10" s="20" t="n"/>
    </row>
    <row r="11" ht="18" customFormat="1" customHeight="1" s="18">
      <c r="A11" s="17" t="n"/>
      <c r="B11" s="42" t="inlineStr">
        <is>
          <t xml:space="preserve">Fine Pitch, QFP, QFN, or BGA: </t>
        </is>
      </c>
      <c r="C11" s="38">
        <f>SUMIF(F24:F220,"QFN",E24:E220)+SUMIF(F24:F220,"BGA",E24:E220)+SUMIF(F24:F220,"QFP",E24:E220)+SUMIF(F24:F220,"FINE PITCH",E24:E220)</f>
        <v/>
      </c>
      <c r="D11" s="43">
        <f>COUNTIFS(F24:F220,"QFN",E24:E220,"&lt;&gt;")+COUNTIFS(F24:F220,"BGA",E24:E220,"&lt;&gt;")+COUNTIFS(F24:F220,"QFP",E24:E220,"&lt;&gt;")+COUNTIFS(F24:F220,"FINE PITCH",E24:E220,"&lt;&gt;")</f>
        <v/>
      </c>
      <c r="I11" s="19" t="n"/>
      <c r="J11" s="19" t="n"/>
      <c r="O11" s="20" t="n"/>
      <c r="P11" s="20" t="n"/>
      <c r="U11" s="20" t="n"/>
      <c r="V11" s="20" t="n"/>
      <c r="AA11" s="20" t="n"/>
      <c r="AB11" s="20" t="n"/>
      <c r="AG11" s="20" t="n"/>
      <c r="AH11" s="20" t="n"/>
      <c r="AM11" s="20" t="n"/>
      <c r="AN11" s="20" t="n"/>
      <c r="AS11" s="20" t="n"/>
      <c r="AT11" s="20" t="n"/>
    </row>
    <row r="12" ht="18" customFormat="1" customHeight="1" s="18">
      <c r="A12" s="17" t="n"/>
      <c r="B12" s="42" t="inlineStr">
        <is>
          <t xml:space="preserve">Through Hole: </t>
        </is>
      </c>
      <c r="C12" s="37">
        <f>SUMIF(F24:F220,"TH",E24:E220)</f>
        <v/>
      </c>
      <c r="D12" s="43">
        <f>COUNTIFS(F24:F220,"TH",E24:E220,"&lt;&gt;")</f>
        <v/>
      </c>
      <c r="I12" s="19" t="n"/>
      <c r="J12" s="19" t="n"/>
      <c r="O12" s="20" t="n"/>
      <c r="P12" s="20" t="n"/>
      <c r="U12" s="20" t="n"/>
      <c r="V12" s="20" t="n"/>
      <c r="AA12" s="20" t="n"/>
      <c r="AB12" s="20" t="n"/>
      <c r="AG12" s="20" t="n"/>
      <c r="AH12" s="20" t="n"/>
      <c r="AM12" s="20" t="n"/>
      <c r="AN12" s="20" t="n"/>
      <c r="AS12" s="20" t="n"/>
      <c r="AT12" s="20" t="n"/>
    </row>
    <row r="13" ht="18" customFormat="1" customHeight="1" s="18">
      <c r="A13" s="17" t="n"/>
      <c r="B13" s="42" t="inlineStr">
        <is>
          <t xml:space="preserve">Hand Assy: </t>
        </is>
      </c>
      <c r="C13" s="37">
        <f>SUMIF(F24:F220,"HAND",E24:E220)</f>
        <v/>
      </c>
      <c r="D13" s="43">
        <f>COUNTIFS(F24:F220,"HAND",E24:E220,"&lt;&gt;")</f>
        <v/>
      </c>
      <c r="I13" s="19" t="n"/>
      <c r="J13" s="19" t="n"/>
      <c r="O13" s="20" t="n"/>
      <c r="P13" s="20" t="n"/>
      <c r="U13" s="20" t="n"/>
      <c r="V13" s="20" t="n"/>
      <c r="AA13" s="20" t="n"/>
      <c r="AB13" s="20" t="n"/>
      <c r="AG13" s="20" t="n"/>
      <c r="AH13" s="20" t="n"/>
      <c r="AM13" s="20" t="n"/>
      <c r="AN13" s="20" t="n"/>
      <c r="AS13" s="20" t="n"/>
      <c r="AT13" s="20" t="n"/>
    </row>
    <row r="14" ht="18" customFormat="1" customHeight="1" s="18" thickBot="1">
      <c r="A14" s="17" t="n"/>
      <c r="B14" s="44" t="inlineStr">
        <is>
          <t>TOTAL</t>
        </is>
      </c>
      <c r="C14" s="45">
        <f>SUM(E24:E220)</f>
        <v/>
      </c>
      <c r="D14" s="46">
        <f>COUNTIFS(E24:E220,"&gt;0",E24:E220,"&lt;&gt;")</f>
        <v/>
      </c>
      <c r="I14" s="19" t="n"/>
      <c r="J14" s="19" t="n"/>
      <c r="O14" s="20" t="n"/>
      <c r="P14" s="20" t="n"/>
      <c r="U14" s="20" t="n"/>
      <c r="V14" s="20" t="n"/>
      <c r="AA14" s="20" t="n"/>
      <c r="AB14" s="20" t="n"/>
      <c r="AG14" s="20" t="n"/>
      <c r="AH14" s="20" t="n"/>
      <c r="AM14" s="20" t="n"/>
      <c r="AN14" s="20" t="n"/>
      <c r="AS14" s="20" t="n"/>
      <c r="AT14" s="20" t="n"/>
    </row>
    <row r="15" ht="18" customHeight="1">
      <c r="B15" s="53" t="inlineStr">
        <is>
          <t>notes:</t>
        </is>
      </c>
      <c r="C15" s="18" t="n"/>
      <c r="D15" s="18" t="n"/>
      <c r="I15" s="11" t="n"/>
      <c r="J15" s="11" t="n"/>
    </row>
    <row r="16" ht="18" customHeight="1">
      <c r="B16" s="13" t="n"/>
      <c r="I16" s="11" t="n"/>
      <c r="J16" s="11" t="n"/>
    </row>
    <row r="17" ht="18" customHeight="1" thickBot="1">
      <c r="B17" s="13" t="n"/>
      <c r="I17" s="11" t="n"/>
      <c r="J17" s="11" t="n"/>
    </row>
    <row r="18" ht="18" customHeight="1">
      <c r="B18" s="13" t="n"/>
      <c r="J18" s="23" t="n"/>
      <c r="K18" s="24" t="inlineStr">
        <is>
          <t>Total</t>
        </is>
      </c>
      <c r="L18" s="25" t="inlineStr">
        <is>
          <t>Adj. Total</t>
        </is>
      </c>
      <c r="M18" s="10" t="inlineStr">
        <is>
          <t>Total w/ atr</t>
        </is>
      </c>
      <c r="P18" s="23" t="n"/>
      <c r="Q18" s="24" t="inlineStr">
        <is>
          <t>Total</t>
        </is>
      </c>
      <c r="R18" s="25" t="inlineStr">
        <is>
          <t>Adj. Total</t>
        </is>
      </c>
      <c r="S18" s="10" t="inlineStr">
        <is>
          <t>Total w/ atr</t>
        </is>
      </c>
      <c r="V18" s="23" t="n"/>
      <c r="W18" s="24" t="inlineStr">
        <is>
          <t>Total</t>
        </is>
      </c>
      <c r="X18" s="25" t="inlineStr">
        <is>
          <t>Adj. Total</t>
        </is>
      </c>
      <c r="Y18" s="10" t="inlineStr">
        <is>
          <t>Total w/ atr</t>
        </is>
      </c>
      <c r="AB18" s="23" t="n"/>
      <c r="AC18" s="24" t="inlineStr">
        <is>
          <t>Total</t>
        </is>
      </c>
      <c r="AD18" s="25" t="inlineStr">
        <is>
          <t>Adj. Total</t>
        </is>
      </c>
      <c r="AE18" s="10" t="inlineStr">
        <is>
          <t>Total w/ atr</t>
        </is>
      </c>
      <c r="AH18" s="23" t="n"/>
      <c r="AI18" s="24" t="inlineStr">
        <is>
          <t>Total</t>
        </is>
      </c>
      <c r="AJ18" s="25" t="inlineStr">
        <is>
          <t>Adj. Total</t>
        </is>
      </c>
      <c r="AK18" s="10" t="inlineStr">
        <is>
          <t>Total w/ atr</t>
        </is>
      </c>
      <c r="AN18" s="23" t="n"/>
      <c r="AO18" s="24" t="inlineStr">
        <is>
          <t>Total</t>
        </is>
      </c>
      <c r="AP18" s="25" t="inlineStr">
        <is>
          <t>Adj. Total</t>
        </is>
      </c>
      <c r="AQ18" s="10" t="inlineStr">
        <is>
          <t>Total w/ atr</t>
        </is>
      </c>
      <c r="AT18" s="23" t="n"/>
      <c r="AU18" s="24" t="inlineStr">
        <is>
          <t>Total</t>
        </is>
      </c>
      <c r="AV18" s="25" t="inlineStr">
        <is>
          <t>Adj. Total</t>
        </is>
      </c>
      <c r="AW18" s="10" t="inlineStr">
        <is>
          <t>Total w/ atr</t>
        </is>
      </c>
    </row>
    <row r="19" ht="15" customHeight="1">
      <c r="B19" s="13" t="n"/>
      <c r="J19" s="26">
        <f>I223</f>
        <v/>
      </c>
      <c r="K19" s="8">
        <f>K223</f>
        <v/>
      </c>
      <c r="L19" s="33">
        <f>L223</f>
        <v/>
      </c>
      <c r="M19" s="32">
        <f>M223</f>
        <v/>
      </c>
      <c r="N19" s="36" t="n"/>
      <c r="P19" s="26">
        <f>O223</f>
        <v/>
      </c>
      <c r="Q19" s="8">
        <f>Q223</f>
        <v/>
      </c>
      <c r="R19" s="33">
        <f>R223</f>
        <v/>
      </c>
      <c r="S19" s="32">
        <f>S223</f>
        <v/>
      </c>
      <c r="T19" s="36" t="n"/>
      <c r="V19" s="26">
        <f>U223</f>
        <v/>
      </c>
      <c r="W19" s="8">
        <f>W223</f>
        <v/>
      </c>
      <c r="X19" s="33">
        <f>X223</f>
        <v/>
      </c>
      <c r="Y19" s="32">
        <f>Y223</f>
        <v/>
      </c>
      <c r="Z19" s="36" t="n"/>
      <c r="AB19" s="26">
        <f>AA223</f>
        <v/>
      </c>
      <c r="AC19" s="8">
        <f>AC223</f>
        <v/>
      </c>
      <c r="AD19" s="33">
        <f>AD223</f>
        <v/>
      </c>
      <c r="AE19" s="32">
        <f>AE223</f>
        <v/>
      </c>
      <c r="AF19" s="36" t="n"/>
      <c r="AH19" s="26">
        <f>AG223</f>
        <v/>
      </c>
      <c r="AI19" s="8">
        <f>AI223</f>
        <v/>
      </c>
      <c r="AJ19" s="33">
        <f>AJ223</f>
        <v/>
      </c>
      <c r="AK19" s="32">
        <f>AK223</f>
        <v/>
      </c>
      <c r="AL19" s="36" t="n"/>
      <c r="AN19" s="26">
        <f>AM223</f>
        <v/>
      </c>
      <c r="AO19" s="8">
        <f>AO223</f>
        <v/>
      </c>
      <c r="AP19" s="33">
        <f>AP223</f>
        <v/>
      </c>
      <c r="AQ19" s="32">
        <f>AQ223</f>
        <v/>
      </c>
      <c r="AR19" s="36" t="n"/>
      <c r="AT19" s="26">
        <f>AS223</f>
        <v/>
      </c>
      <c r="AU19" s="8">
        <f>AU223</f>
        <v/>
      </c>
      <c r="AV19" s="33">
        <f>AV223</f>
        <v/>
      </c>
      <c r="AW19" s="32">
        <f>AW223</f>
        <v/>
      </c>
    </row>
    <row r="20" ht="18" customHeight="1" thickBot="1">
      <c r="B20" s="13" t="n"/>
      <c r="J20" s="28">
        <f>I224</f>
        <v/>
      </c>
      <c r="K20" s="34">
        <f>K224</f>
        <v/>
      </c>
      <c r="L20" s="35">
        <f>L224</f>
        <v/>
      </c>
      <c r="M20" s="31">
        <f>1-K19/M19</f>
        <v/>
      </c>
      <c r="N20" s="36" t="n"/>
      <c r="P20" s="28">
        <f>O224</f>
        <v/>
      </c>
      <c r="Q20" s="34">
        <f>Q224</f>
        <v/>
      </c>
      <c r="R20" s="35">
        <f>R224</f>
        <v/>
      </c>
      <c r="S20" s="31">
        <f>1-Q19/S19</f>
        <v/>
      </c>
      <c r="T20" s="36" t="n"/>
      <c r="V20" s="28">
        <f>U224</f>
        <v/>
      </c>
      <c r="W20" s="34">
        <f>W224</f>
        <v/>
      </c>
      <c r="X20" s="35">
        <f>X224</f>
        <v/>
      </c>
      <c r="Y20" s="31">
        <f>1-W19/Y19</f>
        <v/>
      </c>
      <c r="Z20" s="36" t="n"/>
      <c r="AB20" s="28">
        <f>AA224</f>
        <v/>
      </c>
      <c r="AC20" s="34">
        <f>AC224</f>
        <v/>
      </c>
      <c r="AD20" s="35">
        <f>AD224</f>
        <v/>
      </c>
      <c r="AE20" s="31">
        <f>1-AC19/AE19</f>
        <v/>
      </c>
      <c r="AF20" s="36" t="n"/>
      <c r="AH20" s="28">
        <f>AG224</f>
        <v/>
      </c>
      <c r="AI20" s="34">
        <f>AI224</f>
        <v/>
      </c>
      <c r="AJ20" s="35">
        <f>AJ224</f>
        <v/>
      </c>
      <c r="AK20" s="31">
        <f>1-AI19/AK19</f>
        <v/>
      </c>
      <c r="AL20" s="36" t="n"/>
      <c r="AN20" s="28">
        <f>AM224</f>
        <v/>
      </c>
      <c r="AO20" s="34">
        <f>AO224</f>
        <v/>
      </c>
      <c r="AP20" s="35">
        <f>AP224</f>
        <v/>
      </c>
      <c r="AQ20" s="31">
        <f>1-AO19/AQ19</f>
        <v/>
      </c>
      <c r="AR20" s="36" t="n"/>
      <c r="AT20" s="28">
        <f>AS224</f>
        <v/>
      </c>
      <c r="AU20" s="34">
        <f>AU224</f>
        <v/>
      </c>
      <c r="AV20" s="35">
        <f>AV224</f>
        <v/>
      </c>
      <c r="AW20" s="31">
        <f>1-AU19/AW19</f>
        <v/>
      </c>
    </row>
    <row r="21" ht="18" customHeight="1">
      <c r="B21" s="13" t="n"/>
      <c r="K21" s="11" t="n"/>
      <c r="Q21" s="11" t="n"/>
      <c r="W21" s="11" t="n"/>
      <c r="AC21" s="11" t="n"/>
      <c r="AI21" s="11" t="n"/>
      <c r="AO21" s="11" t="n"/>
      <c r="AU21" s="11" t="n"/>
    </row>
    <row r="22" ht="18" customHeight="1">
      <c r="H22" s="4" t="inlineStr">
        <is>
          <t>QQTY</t>
        </is>
      </c>
      <c r="I22" s="14">
        <f>$H23</f>
        <v/>
      </c>
      <c r="J22" s="14">
        <f>$H23</f>
        <v/>
      </c>
      <c r="K22" s="4">
        <f>H23</f>
        <v/>
      </c>
      <c r="L22" s="4">
        <f>H23</f>
        <v/>
      </c>
      <c r="M22" s="4">
        <f>H23</f>
        <v/>
      </c>
      <c r="N22" s="4" t="inlineStr">
        <is>
          <t>QQTY2</t>
        </is>
      </c>
      <c r="O22" s="14">
        <f>N23</f>
        <v/>
      </c>
      <c r="P22" s="14">
        <f>N23</f>
        <v/>
      </c>
      <c r="Q22" s="4">
        <f>N23</f>
        <v/>
      </c>
      <c r="R22" s="4">
        <f>N23</f>
        <v/>
      </c>
      <c r="S22" s="4">
        <f>N23</f>
        <v/>
      </c>
      <c r="T22" s="4" t="inlineStr">
        <is>
          <t>QQTY3</t>
        </is>
      </c>
      <c r="U22" s="14">
        <f>T23</f>
        <v/>
      </c>
      <c r="V22" s="14">
        <f>T23</f>
        <v/>
      </c>
      <c r="W22" s="4">
        <f>T23</f>
        <v/>
      </c>
      <c r="X22" s="4">
        <f>T23</f>
        <v/>
      </c>
      <c r="Y22" s="4">
        <f>T23</f>
        <v/>
      </c>
      <c r="Z22" s="4" t="inlineStr">
        <is>
          <t>QQTY4</t>
        </is>
      </c>
      <c r="AA22" s="14">
        <f>Z23</f>
        <v/>
      </c>
      <c r="AB22" s="14">
        <f>Z23</f>
        <v/>
      </c>
      <c r="AC22" s="4">
        <f>Z23</f>
        <v/>
      </c>
      <c r="AD22" s="4">
        <f>Z23</f>
        <v/>
      </c>
      <c r="AE22" s="4">
        <f>Z23</f>
        <v/>
      </c>
      <c r="AF22" s="4" t="inlineStr">
        <is>
          <t>QQTY5</t>
        </is>
      </c>
      <c r="AG22" s="14">
        <f>AF23</f>
        <v/>
      </c>
      <c r="AH22" s="14">
        <f>AF23</f>
        <v/>
      </c>
      <c r="AI22" s="4">
        <f>AF23</f>
        <v/>
      </c>
      <c r="AJ22" s="4">
        <f>AF23</f>
        <v/>
      </c>
      <c r="AK22" s="4">
        <f>AF23</f>
        <v/>
      </c>
      <c r="AL22" s="4" t="inlineStr">
        <is>
          <t>QQTY6</t>
        </is>
      </c>
      <c r="AM22" s="14">
        <f>AL23</f>
        <v/>
      </c>
      <c r="AN22" s="14">
        <f>AL23</f>
        <v/>
      </c>
      <c r="AO22" s="4">
        <f>AL23</f>
        <v/>
      </c>
      <c r="AP22" s="4">
        <f>AL23</f>
        <v/>
      </c>
      <c r="AQ22" s="4">
        <f>AL23</f>
        <v/>
      </c>
      <c r="AR22" s="4" t="inlineStr">
        <is>
          <t>QQTY7</t>
        </is>
      </c>
      <c r="AS22" s="14">
        <f>AR23</f>
        <v/>
      </c>
      <c r="AT22" s="14">
        <f>AR23</f>
        <v/>
      </c>
      <c r="AU22" s="4">
        <f>AR23</f>
        <v/>
      </c>
      <c r="AV22" s="4">
        <f>AR23</f>
        <v/>
      </c>
      <c r="AW22" s="4">
        <f>AR23</f>
        <v/>
      </c>
    </row>
    <row r="23" ht="15" customHeight="1">
      <c r="A23" s="3" t="inlineStr">
        <is>
          <t>Item#</t>
        </is>
      </c>
      <c r="B23" s="1" t="inlineStr">
        <is>
          <t>Description</t>
        </is>
      </c>
      <c r="C23" s="1" t="inlineStr">
        <is>
          <t>Mfg</t>
        </is>
      </c>
      <c r="D23" s="1" t="inlineStr">
        <is>
          <t>Mfg P/N</t>
        </is>
      </c>
      <c r="E23" s="1" t="inlineStr">
        <is>
          <t>Qty</t>
        </is>
      </c>
      <c r="F23" s="10" t="inlineStr">
        <is>
          <t>SMT/TH</t>
        </is>
      </c>
      <c r="G23" s="1" t="inlineStr">
        <is>
          <t>Loc</t>
        </is>
      </c>
      <c r="H23" s="15" t="n">
        <v>10</v>
      </c>
      <c r="I23" s="16" t="inlineStr">
        <is>
          <t>Price</t>
        </is>
      </c>
      <c r="J23" s="16" t="inlineStr">
        <is>
          <t>Tariff</t>
        </is>
      </c>
      <c r="K23" s="4" t="inlineStr">
        <is>
          <t>Total</t>
        </is>
      </c>
      <c r="L23" s="4" t="inlineStr">
        <is>
          <t>Adj. Total</t>
        </is>
      </c>
      <c r="M23" s="4" t="inlineStr">
        <is>
          <t>Attr. Cost</t>
        </is>
      </c>
      <c r="N23" s="15" t="n">
        <v>25</v>
      </c>
      <c r="O23" s="16" t="inlineStr">
        <is>
          <t>Price</t>
        </is>
      </c>
      <c r="P23" s="16" t="inlineStr">
        <is>
          <t>Tariff</t>
        </is>
      </c>
      <c r="Q23" s="4" t="inlineStr">
        <is>
          <t>Total</t>
        </is>
      </c>
      <c r="R23" s="4" t="inlineStr">
        <is>
          <t>Adj. Total</t>
        </is>
      </c>
      <c r="S23" s="4" t="inlineStr">
        <is>
          <t>Attr. Cost</t>
        </is>
      </c>
      <c r="T23" s="15" t="n">
        <v>100</v>
      </c>
      <c r="U23" s="16" t="inlineStr">
        <is>
          <t>Price</t>
        </is>
      </c>
      <c r="V23" s="16" t="inlineStr">
        <is>
          <t>Tariff</t>
        </is>
      </c>
      <c r="W23" s="4" t="inlineStr">
        <is>
          <t>Total</t>
        </is>
      </c>
      <c r="X23" s="4" t="inlineStr">
        <is>
          <t>Adj. Total</t>
        </is>
      </c>
      <c r="Y23" s="4" t="inlineStr">
        <is>
          <t>Attr. Cost</t>
        </is>
      </c>
      <c r="Z23" s="15" t="n">
        <v>1000</v>
      </c>
      <c r="AA23" s="16" t="inlineStr">
        <is>
          <t>Price</t>
        </is>
      </c>
      <c r="AB23" s="16" t="inlineStr">
        <is>
          <t>Tariff</t>
        </is>
      </c>
      <c r="AC23" s="4" t="inlineStr">
        <is>
          <t>Total</t>
        </is>
      </c>
      <c r="AD23" s="4" t="inlineStr">
        <is>
          <t>Adj. Total</t>
        </is>
      </c>
      <c r="AE23" s="4" t="inlineStr">
        <is>
          <t>Attr. Cost</t>
        </is>
      </c>
      <c r="AF23" s="15" t="n">
        <v>2500</v>
      </c>
      <c r="AG23" s="16" t="inlineStr">
        <is>
          <t>Price</t>
        </is>
      </c>
      <c r="AH23" s="16" t="inlineStr">
        <is>
          <t>Tariff</t>
        </is>
      </c>
      <c r="AI23" s="4" t="inlineStr">
        <is>
          <t>Total</t>
        </is>
      </c>
      <c r="AJ23" s="4" t="inlineStr">
        <is>
          <t>Adj. Total</t>
        </is>
      </c>
      <c r="AK23" s="4" t="inlineStr">
        <is>
          <t>Attr. Cost</t>
        </is>
      </c>
      <c r="AL23" s="15" t="n">
        <v>5000</v>
      </c>
      <c r="AM23" s="16" t="inlineStr">
        <is>
          <t>Price</t>
        </is>
      </c>
      <c r="AN23" s="16" t="inlineStr">
        <is>
          <t>Tariff</t>
        </is>
      </c>
      <c r="AO23" s="4" t="inlineStr">
        <is>
          <t>Total</t>
        </is>
      </c>
      <c r="AP23" s="4" t="inlineStr">
        <is>
          <t>Adj. Total</t>
        </is>
      </c>
      <c r="AQ23" s="4" t="inlineStr">
        <is>
          <t>Attr. Cost</t>
        </is>
      </c>
      <c r="AR23" s="15" t="n">
        <v>10000</v>
      </c>
      <c r="AS23" s="16" t="inlineStr">
        <is>
          <t>Price</t>
        </is>
      </c>
      <c r="AT23" s="16" t="inlineStr">
        <is>
          <t>Tariff</t>
        </is>
      </c>
      <c r="AU23" s="4" t="inlineStr">
        <is>
          <t>Total</t>
        </is>
      </c>
      <c r="AV23" s="4" t="inlineStr">
        <is>
          <t>Adj. Total</t>
        </is>
      </c>
      <c r="AW23" s="4" t="inlineStr">
        <is>
          <t>Attr. Cost</t>
        </is>
      </c>
      <c r="AX23" s="3" t="inlineStr">
        <is>
          <t>Notes</t>
        </is>
      </c>
      <c r="BC23" s="1" t="inlineStr">
        <is>
          <t>CHECK FOR BLANK PRICING</t>
        </is>
      </c>
    </row>
    <row r="24" ht="18" customHeight="1">
      <c r="A24" s="4" t="n"/>
      <c r="B24" s="5" t="n"/>
      <c r="C24" s="6" t="n"/>
      <c r="D24" s="6" t="n"/>
      <c r="E24" s="6" t="n"/>
      <c r="F24" s="4" t="n"/>
      <c r="G24" s="7" t="n"/>
      <c r="H24" s="6">
        <f>$H$23*$E24</f>
        <v/>
      </c>
      <c r="I24" s="8" t="n"/>
      <c r="J24" s="8" t="n"/>
      <c r="K24" s="8">
        <f>(I24+J24)*$E24</f>
        <v/>
      </c>
      <c r="L24" s="8">
        <f>IF(K24&gt;0,IF(K24*$H$23&lt;2.5,2.5/$H$23,K24),0)</f>
        <v/>
      </c>
      <c r="M24" s="8">
        <f>IFERROR((I24+J24)*INDEX([1]Sheet1!$A$1:$A$13,MATCH((I24+J24),[1]Sheet1!$B$1:$B$13)),0)</f>
        <v/>
      </c>
      <c r="N24" s="6">
        <f>$N$23*$E24</f>
        <v/>
      </c>
      <c r="O24" s="8" t="n"/>
      <c r="P24" s="8">
        <f>IFERROR(($J24/$I24)*O24,0)</f>
        <v/>
      </c>
      <c r="Q24" s="8">
        <f>(O24+P24)*$E24</f>
        <v/>
      </c>
      <c r="R24" s="8">
        <f>IF(Q24&gt;0,IF(Q24*$N$23&lt;2.5,2.5/$N$23,Q24),0)</f>
        <v/>
      </c>
      <c r="S24" s="8">
        <f>IFERROR((O24+P24)*INDEX([1]Sheet1!$A$1:$A$13,MATCH((O24+P24),[1]Sheet1!$B$1:$B$13)),0)</f>
        <v/>
      </c>
      <c r="T24" s="6">
        <f>$T$23*$E24</f>
        <v/>
      </c>
      <c r="U24" s="8" t="n"/>
      <c r="V24" s="8">
        <f>IFERROR(($J24/$I24)*U24,0)</f>
        <v/>
      </c>
      <c r="W24" s="8">
        <f>(U24+V24)*$E24</f>
        <v/>
      </c>
      <c r="X24" s="8">
        <f>IF(W24&gt;0,IF(W24*$T$23&lt;2.5,2.5/$T$23,W24),0)</f>
        <v/>
      </c>
      <c r="Y24" s="8">
        <f>IFERROR((U24+V24)*INDEX([1]Sheet1!$A$1:$A$13,MATCH((U24+V24),[1]Sheet1!$B$1:$B$13)),0)</f>
        <v/>
      </c>
      <c r="Z24" s="6">
        <f>$Z$23*$E24</f>
        <v/>
      </c>
      <c r="AA24" s="8" t="n"/>
      <c r="AB24" s="8">
        <f>IFERROR(($J24/$I24)*AA24,0)</f>
        <v/>
      </c>
      <c r="AC24" s="8">
        <f>(AA24+AB24)*$E24</f>
        <v/>
      </c>
      <c r="AD24" s="8">
        <f>IF(AC24&gt;0,IF(AC24*$Z$23&lt;2.5,2.5/$Z$23,AC24),0)</f>
        <v/>
      </c>
      <c r="AE24" s="8">
        <f>IFERROR((AA24+AB24)*INDEX([1]Sheet1!$A$1:$A$13,MATCH((AA24+AB24),[1]Sheet1!$B$1:$B$13)),0)</f>
        <v/>
      </c>
      <c r="AF24" s="6">
        <f>$AF$23*$E24</f>
        <v/>
      </c>
      <c r="AG24" s="8" t="n"/>
      <c r="AH24" s="8">
        <f>IFERROR(($J24/$I24)*AG24,0)</f>
        <v/>
      </c>
      <c r="AI24" s="8">
        <f>(AG24+AH24)*$E24</f>
        <v/>
      </c>
      <c r="AJ24" s="8">
        <f>IF(AI24&gt;0,IF(AI24*$AF$23&lt;2.5,2.5/$AF$23,AI24),0)</f>
        <v/>
      </c>
      <c r="AK24" s="8">
        <f>IFERROR((AG24+AH24)*INDEX([1]Sheet1!$A$1:$A$13,MATCH((AG24+AH24),[1]Sheet1!$B$1:$B$13)),0)</f>
        <v/>
      </c>
      <c r="AL24" s="6">
        <f>$AL$23*$E24</f>
        <v/>
      </c>
      <c r="AM24" s="8" t="n"/>
      <c r="AN24" s="8">
        <f>IFERROR(($J24/$I24)*AM24,0)</f>
        <v/>
      </c>
      <c r="AO24" s="8">
        <f>(AM24+AN24)*$E24</f>
        <v/>
      </c>
      <c r="AP24" s="8">
        <f>IF(AO24&gt;0,IF(AO24*$AL$23&lt;2.5,2.5/$AL$23,AO24),0)</f>
        <v/>
      </c>
      <c r="AQ24" s="8">
        <f>IFERROR((AM24+AN24)*INDEX([1]Sheet1!$A$1:$A$13,MATCH((AM24+AN24),[1]Sheet1!$B$1:$B$13)),0)</f>
        <v/>
      </c>
      <c r="AR24" s="6">
        <f>$AR$23*$E24</f>
        <v/>
      </c>
      <c r="AS24" s="8" t="n"/>
      <c r="AT24" s="8">
        <f>IFERROR(($J24/$I24)*AS24,0)</f>
        <v/>
      </c>
      <c r="AU24" s="8">
        <f>(AS24+AT24)*$E24</f>
        <v/>
      </c>
      <c r="AV24" s="8">
        <f>IF(AU24&gt;0,IF(AU24*$AR$23&lt;2.5,2.5/$AR$23,AU24),0)</f>
        <v/>
      </c>
      <c r="AW24" s="8">
        <f>IFERROR((AS24+AT24)*INDEX([1]Sheet1!$A$1:$A$13,MATCH((AS24+AT24),[1]Sheet1!$B$1:$B$13)),0)</f>
        <v/>
      </c>
      <c r="BC24" s="1">
        <f>IF(E24&gt;0,(IF(I24&gt;0,"","ERROR")),"")</f>
        <v/>
      </c>
    </row>
    <row r="25" ht="18" customHeight="1">
      <c r="A25" s="4" t="n"/>
      <c r="B25" s="5" t="n"/>
      <c r="C25" s="6" t="n"/>
      <c r="D25" s="6" t="n"/>
      <c r="E25" s="6" t="n"/>
      <c r="F25" s="4" t="n"/>
      <c r="G25" s="7" t="n"/>
      <c r="H25" s="6">
        <f>$H$23*$E25</f>
        <v/>
      </c>
      <c r="I25" s="8" t="n"/>
      <c r="J25" s="8" t="n"/>
      <c r="K25" s="8">
        <f>(I25+J25)*$E25</f>
        <v/>
      </c>
      <c r="L25" s="8">
        <f>IF(K25&gt;0,IF(K25*$H$23&lt;2.5,2.5/$H$23,K25),0)</f>
        <v/>
      </c>
      <c r="M25" s="8">
        <f>IFERROR((I25+J25)*INDEX([1]Sheet1!$A$1:$A$13,MATCH((I25+J25),[1]Sheet1!$B$1:$B$13)),0)</f>
        <v/>
      </c>
      <c r="N25" s="6">
        <f>$N$23*$E25</f>
        <v/>
      </c>
      <c r="O25" s="8" t="n"/>
      <c r="P25" s="8">
        <f>IFERROR(($J25/$I25)*O25,0)</f>
        <v/>
      </c>
      <c r="Q25" s="8">
        <f>(O25+P25)*$E25</f>
        <v/>
      </c>
      <c r="R25" s="8">
        <f>IF(Q25&gt;0,IF(Q25*$N$23&lt;2.5,2.5/$N$23,Q25),0)</f>
        <v/>
      </c>
      <c r="S25" s="8">
        <f>IFERROR((O25+P25)*INDEX([1]Sheet1!$A$1:$A$13,MATCH((O25+P25),[1]Sheet1!$B$1:$B$13)),0)</f>
        <v/>
      </c>
      <c r="T25" s="6">
        <f>$T$23*$E25</f>
        <v/>
      </c>
      <c r="U25" s="8" t="n"/>
      <c r="V25" s="8">
        <f>IFERROR(($J25/$I25)*U25,0)</f>
        <v/>
      </c>
      <c r="W25" s="8">
        <f>(U25+V25)*$E25</f>
        <v/>
      </c>
      <c r="X25" s="8">
        <f>IF(W25&gt;0,IF(W25*$T$23&lt;2.5,2.5/$T$23,W25),0)</f>
        <v/>
      </c>
      <c r="Y25" s="8">
        <f>IFERROR((U25+V25)*INDEX([1]Sheet1!$A$1:$A$13,MATCH((U25+V25),[1]Sheet1!$B$1:$B$13)),0)</f>
        <v/>
      </c>
      <c r="Z25" s="6">
        <f>$Z$23*$E25</f>
        <v/>
      </c>
      <c r="AA25" s="8" t="n"/>
      <c r="AB25" s="8">
        <f>IFERROR(($J25/$I25)*AA25,0)</f>
        <v/>
      </c>
      <c r="AC25" s="8">
        <f>(AA25+AB25)*$E25</f>
        <v/>
      </c>
      <c r="AD25" s="8">
        <f>IF(AC25&gt;0,IF(AC25*$Z$23&lt;2.5,2.5/$Z$23,AC25),0)</f>
        <v/>
      </c>
      <c r="AE25" s="8">
        <f>IFERROR((AA25+AB25)*INDEX([1]Sheet1!$A$1:$A$13,MATCH((AA25+AB25),[1]Sheet1!$B$1:$B$13)),0)</f>
        <v/>
      </c>
      <c r="AF25" s="6">
        <f>$AF$23*$E25</f>
        <v/>
      </c>
      <c r="AG25" s="8" t="n"/>
      <c r="AH25" s="8">
        <f>IFERROR(($J25/$I25)*AG25,0)</f>
        <v/>
      </c>
      <c r="AI25" s="8">
        <f>(AG25+AH25)*$E25</f>
        <v/>
      </c>
      <c r="AJ25" s="8">
        <f>IF(AI25&gt;0,IF(AI25*$AF$23&lt;2.5,2.5/$AF$23,AI25),0)</f>
        <v/>
      </c>
      <c r="AK25" s="8">
        <f>IFERROR((AG25+AH25)*INDEX([1]Sheet1!$A$1:$A$13,MATCH((AG25+AH25),[1]Sheet1!$B$1:$B$13)),0)</f>
        <v/>
      </c>
      <c r="AL25" s="6">
        <f>$AL$23*$E25</f>
        <v/>
      </c>
      <c r="AM25" s="8" t="n"/>
      <c r="AN25" s="8">
        <f>IFERROR(($J25/$I25)*AM25,0)</f>
        <v/>
      </c>
      <c r="AO25" s="8">
        <f>(AM25+AN25)*$E25</f>
        <v/>
      </c>
      <c r="AP25" s="8">
        <f>IF(AO25&gt;0,IF(AO25*$AL$23&lt;2.5,2.5/$AL$23,AO25),0)</f>
        <v/>
      </c>
      <c r="AQ25" s="8">
        <f>IFERROR((AM25+AN25)*INDEX([1]Sheet1!$A$1:$A$13,MATCH((AM25+AN25),[1]Sheet1!$B$1:$B$13)),0)</f>
        <v/>
      </c>
      <c r="AR25" s="6">
        <f>$AR$23*$E25</f>
        <v/>
      </c>
      <c r="AS25" s="8" t="n"/>
      <c r="AT25" s="8">
        <f>IFERROR(($J25/$I25)*AS25,0)</f>
        <v/>
      </c>
      <c r="AU25" s="8">
        <f>(AS25+AT25)*$E25</f>
        <v/>
      </c>
      <c r="AV25" s="8">
        <f>IF(AU25&gt;0,IF(AU25*$AR$23&lt;2.5,2.5/$AR$23,AU25),0)</f>
        <v/>
      </c>
      <c r="AW25" s="8">
        <f>IFERROR((AS25+AT25)*INDEX([1]Sheet1!$A$1:$A$13,MATCH((AS25+AT25),[1]Sheet1!$B$1:$B$13)),0)</f>
        <v/>
      </c>
      <c r="BC25" s="1">
        <f>IF(E25&gt;0,(IF(I25&gt;0,"","ERROR")),"")</f>
        <v/>
      </c>
    </row>
    <row r="26" ht="18" customHeight="1">
      <c r="A26" s="4" t="n"/>
      <c r="B26" s="5" t="n"/>
      <c r="C26" s="6" t="n"/>
      <c r="D26" s="6" t="n"/>
      <c r="E26" s="6" t="n"/>
      <c r="F26" s="4" t="n"/>
      <c r="G26" s="7" t="n"/>
      <c r="H26" s="6">
        <f>$H$23*$E26</f>
        <v/>
      </c>
      <c r="I26" s="8" t="n"/>
      <c r="J26" s="8" t="n"/>
      <c r="K26" s="8">
        <f>(I26+J26)*$E26</f>
        <v/>
      </c>
      <c r="L26" s="8">
        <f>IF(K26&gt;0,IF(K26*$H$23&lt;2.5,2.5/$H$23,K26),0)</f>
        <v/>
      </c>
      <c r="M26" s="8">
        <f>IFERROR((I26+J26)*INDEX([1]Sheet1!$A$1:$A$13,MATCH((I26+J26),[1]Sheet1!$B$1:$B$13)),0)</f>
        <v/>
      </c>
      <c r="N26" s="6">
        <f>$N$23*$E26</f>
        <v/>
      </c>
      <c r="O26" s="8" t="n"/>
      <c r="P26" s="8">
        <f>IFERROR(($J26/$I26)*O26,0)</f>
        <v/>
      </c>
      <c r="Q26" s="8">
        <f>(O26+P26)*$E26</f>
        <v/>
      </c>
      <c r="R26" s="8">
        <f>IF(Q26&gt;0,IF(Q26*$N$23&lt;2.5,2.5/$N$23,Q26),0)</f>
        <v/>
      </c>
      <c r="S26" s="8">
        <f>IFERROR((O26+P26)*INDEX([1]Sheet1!$A$1:$A$13,MATCH((O26+P26),[1]Sheet1!$B$1:$B$13)),0)</f>
        <v/>
      </c>
      <c r="T26" s="6">
        <f>$T$23*$E26</f>
        <v/>
      </c>
      <c r="U26" s="8" t="n"/>
      <c r="V26" s="8">
        <f>IFERROR(($J26/$I26)*U26,0)</f>
        <v/>
      </c>
      <c r="W26" s="8">
        <f>(U26+V26)*$E26</f>
        <v/>
      </c>
      <c r="X26" s="8">
        <f>IF(W26&gt;0,IF(W26*$T$23&lt;2.5,2.5/$T$23,W26),0)</f>
        <v/>
      </c>
      <c r="Y26" s="8">
        <f>IFERROR((U26+V26)*INDEX([1]Sheet1!$A$1:$A$13,MATCH((U26+V26),[1]Sheet1!$B$1:$B$13)),0)</f>
        <v/>
      </c>
      <c r="Z26" s="6">
        <f>$Z$23*$E26</f>
        <v/>
      </c>
      <c r="AA26" s="8" t="n"/>
      <c r="AB26" s="8">
        <f>IFERROR(($J26/$I26)*AA26,0)</f>
        <v/>
      </c>
      <c r="AC26" s="8">
        <f>(AA26+AB26)*$E26</f>
        <v/>
      </c>
      <c r="AD26" s="8">
        <f>IF(AC26&gt;0,IF(AC26*$Z$23&lt;2.5,2.5/$Z$23,AC26),0)</f>
        <v/>
      </c>
      <c r="AE26" s="8">
        <f>IFERROR((AA26+AB26)*INDEX([1]Sheet1!$A$1:$A$13,MATCH((AA26+AB26),[1]Sheet1!$B$1:$B$13)),0)</f>
        <v/>
      </c>
      <c r="AF26" s="6">
        <f>$AF$23*$E26</f>
        <v/>
      </c>
      <c r="AG26" s="8" t="n"/>
      <c r="AH26" s="8">
        <f>IFERROR(($J26/$I26)*AG26,0)</f>
        <v/>
      </c>
      <c r="AI26" s="8">
        <f>(AG26+AH26)*$E26</f>
        <v/>
      </c>
      <c r="AJ26" s="8">
        <f>IF(AI26&gt;0,IF(AI26*$AF$23&lt;2.5,2.5/$AF$23,AI26),0)</f>
        <v/>
      </c>
      <c r="AK26" s="8">
        <f>IFERROR((AG26+AH26)*INDEX([1]Sheet1!$A$1:$A$13,MATCH((AG26+AH26),[1]Sheet1!$B$1:$B$13)),0)</f>
        <v/>
      </c>
      <c r="AL26" s="6">
        <f>$AL$23*$E26</f>
        <v/>
      </c>
      <c r="AM26" s="8" t="n"/>
      <c r="AN26" s="8">
        <f>IFERROR(($J26/$I26)*AM26,0)</f>
        <v/>
      </c>
      <c r="AO26" s="8">
        <f>(AM26+AN26)*$E26</f>
        <v/>
      </c>
      <c r="AP26" s="8">
        <f>IF(AO26&gt;0,IF(AO26*$AL$23&lt;2.5,2.5/$AL$23,AO26),0)</f>
        <v/>
      </c>
      <c r="AQ26" s="8">
        <f>IFERROR((AM26+AN26)*INDEX([1]Sheet1!$A$1:$A$13,MATCH((AM26+AN26),[1]Sheet1!$B$1:$B$13)),0)</f>
        <v/>
      </c>
      <c r="AR26" s="6">
        <f>$AR$23*$E26</f>
        <v/>
      </c>
      <c r="AS26" s="8" t="n"/>
      <c r="AT26" s="8">
        <f>IFERROR(($J26/$I26)*AS26,0)</f>
        <v/>
      </c>
      <c r="AU26" s="8">
        <f>(AS26+AT26)*$E26</f>
        <v/>
      </c>
      <c r="AV26" s="8">
        <f>IF(AU26&gt;0,IF(AU26*$AR$23&lt;2.5,2.5/$AR$23,AU26),0)</f>
        <v/>
      </c>
      <c r="AW26" s="8">
        <f>IFERROR((AS26+AT26)*INDEX([1]Sheet1!$A$1:$A$13,MATCH((AS26+AT26),[1]Sheet1!$B$1:$B$13)),0)</f>
        <v/>
      </c>
      <c r="BC26" s="1">
        <f>IF(E26&gt;0,(IF(I26&gt;0,"","ERROR")),"")</f>
        <v/>
      </c>
    </row>
    <row r="27" ht="18" customHeight="1">
      <c r="A27" s="4" t="n"/>
      <c r="B27" s="5" t="n"/>
      <c r="C27" s="6" t="n"/>
      <c r="D27" s="6" t="n"/>
      <c r="E27" s="6" t="n"/>
      <c r="F27" s="4" t="n"/>
      <c r="G27" s="7" t="n"/>
      <c r="H27" s="6">
        <f>$H$23*$E27</f>
        <v/>
      </c>
      <c r="I27" s="8" t="n"/>
      <c r="J27" s="8" t="n"/>
      <c r="K27" s="8">
        <f>(I27+J27)*$E27</f>
        <v/>
      </c>
      <c r="L27" s="8">
        <f>IF(K27&gt;0,IF(K27*$H$23&lt;2.5,2.5/$H$23,K27),0)</f>
        <v/>
      </c>
      <c r="M27" s="8">
        <f>IFERROR((I27+J27)*INDEX([1]Sheet1!$A$1:$A$13,MATCH((I27+J27),[1]Sheet1!$B$1:$B$13)),0)</f>
        <v/>
      </c>
      <c r="N27" s="6">
        <f>$N$23*$E27</f>
        <v/>
      </c>
      <c r="O27" s="8" t="n"/>
      <c r="P27" s="8">
        <f>IFERROR(($J27/$I27)*O27,0)</f>
        <v/>
      </c>
      <c r="Q27" s="8">
        <f>(O27+P27)*$E27</f>
        <v/>
      </c>
      <c r="R27" s="8">
        <f>IF(Q27&gt;0,IF(Q27*$N$23&lt;2.5,2.5/$N$23,Q27),0)</f>
        <v/>
      </c>
      <c r="S27" s="8">
        <f>IFERROR((O27+P27)*INDEX([1]Sheet1!$A$1:$A$13,MATCH((O27+P27),[1]Sheet1!$B$1:$B$13)),0)</f>
        <v/>
      </c>
      <c r="T27" s="6">
        <f>$T$23*$E27</f>
        <v/>
      </c>
      <c r="U27" s="8" t="n"/>
      <c r="V27" s="8">
        <f>IFERROR(($J27/$I27)*U27,0)</f>
        <v/>
      </c>
      <c r="W27" s="8">
        <f>(U27+V27)*$E27</f>
        <v/>
      </c>
      <c r="X27" s="8">
        <f>IF(W27&gt;0,IF(W27*$T$23&lt;2.5,2.5/$T$23,W27),0)</f>
        <v/>
      </c>
      <c r="Y27" s="8">
        <f>IFERROR((U27+V27)*INDEX([1]Sheet1!$A$1:$A$13,MATCH((U27+V27),[1]Sheet1!$B$1:$B$13)),0)</f>
        <v/>
      </c>
      <c r="Z27" s="6">
        <f>$Z$23*$E27</f>
        <v/>
      </c>
      <c r="AA27" s="8" t="n"/>
      <c r="AB27" s="8">
        <f>IFERROR(($J27/$I27)*AA27,0)</f>
        <v/>
      </c>
      <c r="AC27" s="8">
        <f>(AA27+AB27)*$E27</f>
        <v/>
      </c>
      <c r="AD27" s="8">
        <f>IF(AC27&gt;0,IF(AC27*$Z$23&lt;2.5,2.5/$Z$23,AC27),0)</f>
        <v/>
      </c>
      <c r="AE27" s="8">
        <f>IFERROR((AA27+AB27)*INDEX([1]Sheet1!$A$1:$A$13,MATCH((AA27+AB27),[1]Sheet1!$B$1:$B$13)),0)</f>
        <v/>
      </c>
      <c r="AF27" s="6">
        <f>$AF$23*$E27</f>
        <v/>
      </c>
      <c r="AG27" s="8" t="n"/>
      <c r="AH27" s="8">
        <f>IFERROR(($J27/$I27)*AG27,0)</f>
        <v/>
      </c>
      <c r="AI27" s="8">
        <f>(AG27+AH27)*$E27</f>
        <v/>
      </c>
      <c r="AJ27" s="8">
        <f>IF(AI27&gt;0,IF(AI27*$AF$23&lt;2.5,2.5/$AF$23,AI27),0)</f>
        <v/>
      </c>
      <c r="AK27" s="8">
        <f>IFERROR((AG27+AH27)*INDEX([1]Sheet1!$A$1:$A$13,MATCH((AG27+AH27),[1]Sheet1!$B$1:$B$13)),0)</f>
        <v/>
      </c>
      <c r="AL27" s="6">
        <f>$AL$23*$E27</f>
        <v/>
      </c>
      <c r="AM27" s="8" t="n"/>
      <c r="AN27" s="8">
        <f>IFERROR(($J27/$I27)*AM27,0)</f>
        <v/>
      </c>
      <c r="AO27" s="8">
        <f>(AM27+AN27)*$E27</f>
        <v/>
      </c>
      <c r="AP27" s="8">
        <f>IF(AO27&gt;0,IF(AO27*$AL$23&lt;2.5,2.5/$AL$23,AO27),0)</f>
        <v/>
      </c>
      <c r="AQ27" s="8">
        <f>IFERROR((AM27+AN27)*INDEX([1]Sheet1!$A$1:$A$13,MATCH((AM27+AN27),[1]Sheet1!$B$1:$B$13)),0)</f>
        <v/>
      </c>
      <c r="AR27" s="6">
        <f>$AR$23*$E27</f>
        <v/>
      </c>
      <c r="AS27" s="8" t="n"/>
      <c r="AT27" s="8">
        <f>IFERROR(($J27/$I27)*AS27,0)</f>
        <v/>
      </c>
      <c r="AU27" s="8">
        <f>(AS27+AT27)*$E27</f>
        <v/>
      </c>
      <c r="AV27" s="8">
        <f>IF(AU27&gt;0,IF(AU27*$AR$23&lt;2.5,2.5/$AR$23,AU27),0)</f>
        <v/>
      </c>
      <c r="AW27" s="8">
        <f>IFERROR((AS27+AT27)*INDEX([1]Sheet1!$A$1:$A$13,MATCH((AS27+AT27),[1]Sheet1!$B$1:$B$13)),0)</f>
        <v/>
      </c>
      <c r="BC27" s="1">
        <f>IF(E27&gt;0,(IF(I27&gt;0,"","ERROR")),"")</f>
        <v/>
      </c>
    </row>
    <row r="28" ht="18" customHeight="1">
      <c r="A28" s="4" t="n"/>
      <c r="B28" s="5" t="n"/>
      <c r="C28" s="6" t="n"/>
      <c r="D28" s="6" t="n"/>
      <c r="E28" s="6" t="n"/>
      <c r="F28" s="4" t="n"/>
      <c r="G28" s="7" t="n"/>
      <c r="H28" s="6">
        <f>$H$23*$E28</f>
        <v/>
      </c>
      <c r="I28" s="8" t="n"/>
      <c r="J28" s="8" t="n"/>
      <c r="K28" s="8">
        <f>(I28+J28)*$E28</f>
        <v/>
      </c>
      <c r="L28" s="8">
        <f>IF(K28&gt;0,IF(K28*$H$23&lt;2.5,2.5/$H$23,K28),0)</f>
        <v/>
      </c>
      <c r="M28" s="8">
        <f>IFERROR((I28+J28)*INDEX([1]Sheet1!$A$1:$A$13,MATCH((I28+J28),[1]Sheet1!$B$1:$B$13)),0)</f>
        <v/>
      </c>
      <c r="N28" s="6">
        <f>$N$23*$E28</f>
        <v/>
      </c>
      <c r="O28" s="8" t="n"/>
      <c r="P28" s="8">
        <f>IFERROR(($J28/$I28)*O28,0)</f>
        <v/>
      </c>
      <c r="Q28" s="8">
        <f>(O28+P28)*$E28</f>
        <v/>
      </c>
      <c r="R28" s="8">
        <f>IF(Q28&gt;0,IF(Q28*$N$23&lt;2.5,2.5/$N$23,Q28),0)</f>
        <v/>
      </c>
      <c r="S28" s="8">
        <f>IFERROR((O28+P28)*INDEX([1]Sheet1!$A$1:$A$13,MATCH((O28+P28),[1]Sheet1!$B$1:$B$13)),0)</f>
        <v/>
      </c>
      <c r="T28" s="6">
        <f>$T$23*$E28</f>
        <v/>
      </c>
      <c r="U28" s="8" t="n"/>
      <c r="V28" s="8">
        <f>IFERROR(($J28/$I28)*U28,0)</f>
        <v/>
      </c>
      <c r="W28" s="8">
        <f>(U28+V28)*$E28</f>
        <v/>
      </c>
      <c r="X28" s="8">
        <f>IF(W28&gt;0,IF(W28*$T$23&lt;2.5,2.5/$T$23,W28),0)</f>
        <v/>
      </c>
      <c r="Y28" s="8">
        <f>IFERROR((U28+V28)*INDEX([1]Sheet1!$A$1:$A$13,MATCH((U28+V28),[1]Sheet1!$B$1:$B$13)),0)</f>
        <v/>
      </c>
      <c r="Z28" s="6">
        <f>$Z$23*$E28</f>
        <v/>
      </c>
      <c r="AA28" s="8" t="n"/>
      <c r="AB28" s="8">
        <f>IFERROR(($J28/$I28)*AA28,0)</f>
        <v/>
      </c>
      <c r="AC28" s="8">
        <f>(AA28+AB28)*$E28</f>
        <v/>
      </c>
      <c r="AD28" s="8">
        <f>IF(AC28&gt;0,IF(AC28*$Z$23&lt;2.5,2.5/$Z$23,AC28),0)</f>
        <v/>
      </c>
      <c r="AE28" s="8">
        <f>IFERROR((AA28+AB28)*INDEX([1]Sheet1!$A$1:$A$13,MATCH((AA28+AB28),[1]Sheet1!$B$1:$B$13)),0)</f>
        <v/>
      </c>
      <c r="AF28" s="6">
        <f>$AF$23*$E28</f>
        <v/>
      </c>
      <c r="AG28" s="8" t="n"/>
      <c r="AH28" s="8">
        <f>IFERROR(($J28/$I28)*AG28,0)</f>
        <v/>
      </c>
      <c r="AI28" s="8">
        <f>(AG28+AH28)*$E28</f>
        <v/>
      </c>
      <c r="AJ28" s="8">
        <f>IF(AI28&gt;0,IF(AI28*$AF$23&lt;2.5,2.5/$AF$23,AI28),0)</f>
        <v/>
      </c>
      <c r="AK28" s="8">
        <f>IFERROR((AG28+AH28)*INDEX([1]Sheet1!$A$1:$A$13,MATCH((AG28+AH28),[1]Sheet1!$B$1:$B$13)),0)</f>
        <v/>
      </c>
      <c r="AL28" s="6">
        <f>$AL$23*$E28</f>
        <v/>
      </c>
      <c r="AM28" s="8" t="n"/>
      <c r="AN28" s="8">
        <f>IFERROR(($J28/$I28)*AM28,0)</f>
        <v/>
      </c>
      <c r="AO28" s="8">
        <f>(AM28+AN28)*$E28</f>
        <v/>
      </c>
      <c r="AP28" s="8">
        <f>IF(AO28&gt;0,IF(AO28*$AL$23&lt;2.5,2.5/$AL$23,AO28),0)</f>
        <v/>
      </c>
      <c r="AQ28" s="8">
        <f>IFERROR((AM28+AN28)*INDEX([1]Sheet1!$A$1:$A$13,MATCH((AM28+AN28),[1]Sheet1!$B$1:$B$13)),0)</f>
        <v/>
      </c>
      <c r="AR28" s="6">
        <f>$AR$23*$E28</f>
        <v/>
      </c>
      <c r="AS28" s="8" t="n"/>
      <c r="AT28" s="8">
        <f>IFERROR(($J28/$I28)*AS28,0)</f>
        <v/>
      </c>
      <c r="AU28" s="8">
        <f>(AS28+AT28)*$E28</f>
        <v/>
      </c>
      <c r="AV28" s="8">
        <f>IF(AU28&gt;0,IF(AU28*$AR$23&lt;2.5,2.5/$AR$23,AU28),0)</f>
        <v/>
      </c>
      <c r="AW28" s="8">
        <f>IFERROR((AS28+AT28)*INDEX([1]Sheet1!$A$1:$A$13,MATCH((AS28+AT28),[1]Sheet1!$B$1:$B$13)),0)</f>
        <v/>
      </c>
      <c r="BC28" s="1">
        <f>IF(E28&gt;0,(IF(I28&gt;0,"","ERROR")),"")</f>
        <v/>
      </c>
    </row>
    <row r="29" ht="18" customHeight="1">
      <c r="A29" s="4" t="n"/>
      <c r="B29" s="5" t="n"/>
      <c r="C29" s="6" t="n"/>
      <c r="D29" s="6" t="n"/>
      <c r="E29" s="6" t="n"/>
      <c r="F29" s="4" t="n"/>
      <c r="G29" s="7" t="n"/>
      <c r="H29" s="6">
        <f>$H$23*$E29</f>
        <v/>
      </c>
      <c r="I29" s="8" t="n"/>
      <c r="J29" s="8" t="n"/>
      <c r="K29" s="8">
        <f>(I29+J29)*$E29</f>
        <v/>
      </c>
      <c r="L29" s="8">
        <f>IF(K29&gt;0,IF(K29*$H$23&lt;2.5,2.5/$H$23,K29),0)</f>
        <v/>
      </c>
      <c r="M29" s="8">
        <f>IFERROR((I29+J29)*INDEX([1]Sheet1!$A$1:$A$13,MATCH((I29+J29),[1]Sheet1!$B$1:$B$13)),0)</f>
        <v/>
      </c>
      <c r="N29" s="6">
        <f>$N$23*$E29</f>
        <v/>
      </c>
      <c r="O29" s="8" t="n"/>
      <c r="P29" s="8">
        <f>IFERROR(($J29/$I29)*O29,0)</f>
        <v/>
      </c>
      <c r="Q29" s="8">
        <f>(O29+P29)*$E29</f>
        <v/>
      </c>
      <c r="R29" s="8">
        <f>IF(Q29&gt;0,IF(Q29*$N$23&lt;2.5,2.5/$N$23,Q29),0)</f>
        <v/>
      </c>
      <c r="S29" s="8">
        <f>IFERROR((O29+P29)*INDEX([1]Sheet1!$A$1:$A$13,MATCH((O29+P29),[1]Sheet1!$B$1:$B$13)),0)</f>
        <v/>
      </c>
      <c r="T29" s="6">
        <f>$T$23*$E29</f>
        <v/>
      </c>
      <c r="U29" s="8" t="n"/>
      <c r="V29" s="8">
        <f>IFERROR(($J29/$I29)*U29,0)</f>
        <v/>
      </c>
      <c r="W29" s="8">
        <f>(U29+V29)*$E29</f>
        <v/>
      </c>
      <c r="X29" s="8">
        <f>IF(W29&gt;0,IF(W29*$T$23&lt;2.5,2.5/$T$23,W29),0)</f>
        <v/>
      </c>
      <c r="Y29" s="8">
        <f>IFERROR((U29+V29)*INDEX([1]Sheet1!$A$1:$A$13,MATCH((U29+V29),[1]Sheet1!$B$1:$B$13)),0)</f>
        <v/>
      </c>
      <c r="Z29" s="6">
        <f>$Z$23*$E29</f>
        <v/>
      </c>
      <c r="AA29" s="8" t="n"/>
      <c r="AB29" s="8">
        <f>IFERROR(($J29/$I29)*AA29,0)</f>
        <v/>
      </c>
      <c r="AC29" s="8">
        <f>(AA29+AB29)*$E29</f>
        <v/>
      </c>
      <c r="AD29" s="8">
        <f>IF(AC29&gt;0,IF(AC29*$Z$23&lt;2.5,2.5/$Z$23,AC29),0)</f>
        <v/>
      </c>
      <c r="AE29" s="8">
        <f>IFERROR((AA29+AB29)*INDEX([1]Sheet1!$A$1:$A$13,MATCH((AA29+AB29),[1]Sheet1!$B$1:$B$13)),0)</f>
        <v/>
      </c>
      <c r="AF29" s="6">
        <f>$AF$23*$E29</f>
        <v/>
      </c>
      <c r="AG29" s="8" t="n"/>
      <c r="AH29" s="8">
        <f>IFERROR(($J29/$I29)*AG29,0)</f>
        <v/>
      </c>
      <c r="AI29" s="8">
        <f>(AG29+AH29)*$E29</f>
        <v/>
      </c>
      <c r="AJ29" s="8">
        <f>IF(AI29&gt;0,IF(AI29*$AF$23&lt;2.5,2.5/$AF$23,AI29),0)</f>
        <v/>
      </c>
      <c r="AK29" s="8">
        <f>IFERROR((AG29+AH29)*INDEX([1]Sheet1!$A$1:$A$13,MATCH((AG29+AH29),[1]Sheet1!$B$1:$B$13)),0)</f>
        <v/>
      </c>
      <c r="AL29" s="6">
        <f>$AL$23*$E29</f>
        <v/>
      </c>
      <c r="AM29" s="8" t="n"/>
      <c r="AN29" s="8">
        <f>IFERROR(($J29/$I29)*AM29,0)</f>
        <v/>
      </c>
      <c r="AO29" s="8">
        <f>(AM29+AN29)*$E29</f>
        <v/>
      </c>
      <c r="AP29" s="8">
        <f>IF(AO29&gt;0,IF(AO29*$AL$23&lt;2.5,2.5/$AL$23,AO29),0)</f>
        <v/>
      </c>
      <c r="AQ29" s="8">
        <f>IFERROR((AM29+AN29)*INDEX([1]Sheet1!$A$1:$A$13,MATCH((AM29+AN29),[1]Sheet1!$B$1:$B$13)),0)</f>
        <v/>
      </c>
      <c r="AR29" s="6">
        <f>$AR$23*$E29</f>
        <v/>
      </c>
      <c r="AS29" s="8" t="n"/>
      <c r="AT29" s="8">
        <f>IFERROR(($J29/$I29)*AS29,0)</f>
        <v/>
      </c>
      <c r="AU29" s="8">
        <f>(AS29+AT29)*$E29</f>
        <v/>
      </c>
      <c r="AV29" s="8">
        <f>IF(AU29&gt;0,IF(AU29*$AR$23&lt;2.5,2.5/$AR$23,AU29),0)</f>
        <v/>
      </c>
      <c r="AW29" s="8">
        <f>IFERROR((AS29+AT29)*INDEX([1]Sheet1!$A$1:$A$13,MATCH((AS29+AT29),[1]Sheet1!$B$1:$B$13)),0)</f>
        <v/>
      </c>
      <c r="BC29" s="1">
        <f>IF(E29&gt;0,(IF(I29&gt;0,"","ERROR")),"")</f>
        <v/>
      </c>
    </row>
    <row r="30" ht="18" customHeight="1">
      <c r="A30" s="4" t="n"/>
      <c r="B30" s="5" t="n"/>
      <c r="C30" s="6" t="n"/>
      <c r="D30" s="6" t="n"/>
      <c r="E30" s="6" t="n"/>
      <c r="F30" s="4" t="n"/>
      <c r="G30" s="7" t="n"/>
      <c r="H30" s="6">
        <f>$H$23*$E30</f>
        <v/>
      </c>
      <c r="I30" s="8" t="n"/>
      <c r="J30" s="8" t="n"/>
      <c r="K30" s="8">
        <f>(I30+J30)*$E30</f>
        <v/>
      </c>
      <c r="L30" s="8">
        <f>IF(K30&gt;0,IF(K30*$H$23&lt;2.5,2.5/$H$23,K30),0)</f>
        <v/>
      </c>
      <c r="M30" s="8">
        <f>IFERROR((I30+J30)*INDEX([1]Sheet1!$A$1:$A$13,MATCH((I30+J30),[1]Sheet1!$B$1:$B$13)),0)</f>
        <v/>
      </c>
      <c r="N30" s="6">
        <f>$N$23*$E30</f>
        <v/>
      </c>
      <c r="O30" s="8" t="n"/>
      <c r="P30" s="8">
        <f>IFERROR(($J30/$I30)*O30,0)</f>
        <v/>
      </c>
      <c r="Q30" s="8">
        <f>(O30+P30)*$E30</f>
        <v/>
      </c>
      <c r="R30" s="8">
        <f>IF(Q30&gt;0,IF(Q30*$N$23&lt;2.5,2.5/$N$23,Q30),0)</f>
        <v/>
      </c>
      <c r="S30" s="8">
        <f>IFERROR((O30+P30)*INDEX([1]Sheet1!$A$1:$A$13,MATCH((O30+P30),[1]Sheet1!$B$1:$B$13)),0)</f>
        <v/>
      </c>
      <c r="T30" s="6">
        <f>$T$23*$E30</f>
        <v/>
      </c>
      <c r="U30" s="8" t="n"/>
      <c r="V30" s="8">
        <f>IFERROR(($J30/$I30)*U30,0)</f>
        <v/>
      </c>
      <c r="W30" s="8">
        <f>(U30+V30)*$E30</f>
        <v/>
      </c>
      <c r="X30" s="8">
        <f>IF(W30&gt;0,IF(W30*$T$23&lt;2.5,2.5/$T$23,W30),0)</f>
        <v/>
      </c>
      <c r="Y30" s="8">
        <f>IFERROR((U30+V30)*INDEX([1]Sheet1!$A$1:$A$13,MATCH((U30+V30),[1]Sheet1!$B$1:$B$13)),0)</f>
        <v/>
      </c>
      <c r="Z30" s="6">
        <f>$Z$23*$E30</f>
        <v/>
      </c>
      <c r="AA30" s="8" t="n"/>
      <c r="AB30" s="8">
        <f>IFERROR(($J30/$I30)*AA30,0)</f>
        <v/>
      </c>
      <c r="AC30" s="8">
        <f>(AA30+AB30)*$E30</f>
        <v/>
      </c>
      <c r="AD30" s="8">
        <f>IF(AC30&gt;0,IF(AC30*$Z$23&lt;2.5,2.5/$Z$23,AC30),0)</f>
        <v/>
      </c>
      <c r="AE30" s="8">
        <f>IFERROR((AA30+AB30)*INDEX([1]Sheet1!$A$1:$A$13,MATCH((AA30+AB30),[1]Sheet1!$B$1:$B$13)),0)</f>
        <v/>
      </c>
      <c r="AF30" s="6">
        <f>$AF$23*$E30</f>
        <v/>
      </c>
      <c r="AG30" s="8" t="n"/>
      <c r="AH30" s="8">
        <f>IFERROR(($J30/$I30)*AG30,0)</f>
        <v/>
      </c>
      <c r="AI30" s="8">
        <f>(AG30+AH30)*$E30</f>
        <v/>
      </c>
      <c r="AJ30" s="8">
        <f>IF(AI30&gt;0,IF(AI30*$AF$23&lt;2.5,2.5/$AF$23,AI30),0)</f>
        <v/>
      </c>
      <c r="AK30" s="8">
        <f>IFERROR((AG30+AH30)*INDEX([1]Sheet1!$A$1:$A$13,MATCH((AG30+AH30),[1]Sheet1!$B$1:$B$13)),0)</f>
        <v/>
      </c>
      <c r="AL30" s="6">
        <f>$AL$23*$E30</f>
        <v/>
      </c>
      <c r="AM30" s="8" t="n"/>
      <c r="AN30" s="8">
        <f>IFERROR(($J30/$I30)*AM30,0)</f>
        <v/>
      </c>
      <c r="AO30" s="8">
        <f>(AM30+AN30)*$E30</f>
        <v/>
      </c>
      <c r="AP30" s="8">
        <f>IF(AO30&gt;0,IF(AO30*$AL$23&lt;2.5,2.5/$AL$23,AO30),0)</f>
        <v/>
      </c>
      <c r="AQ30" s="8">
        <f>IFERROR((AM30+AN30)*INDEX([1]Sheet1!$A$1:$A$13,MATCH((AM30+AN30),[1]Sheet1!$B$1:$B$13)),0)</f>
        <v/>
      </c>
      <c r="AR30" s="6">
        <f>$AR$23*$E30</f>
        <v/>
      </c>
      <c r="AS30" s="8" t="n"/>
      <c r="AT30" s="8">
        <f>IFERROR(($J30/$I30)*AS30,0)</f>
        <v/>
      </c>
      <c r="AU30" s="8">
        <f>(AS30+AT30)*$E30</f>
        <v/>
      </c>
      <c r="AV30" s="8">
        <f>IF(AU30&gt;0,IF(AU30*$AR$23&lt;2.5,2.5/$AR$23,AU30),0)</f>
        <v/>
      </c>
      <c r="AW30" s="8">
        <f>IFERROR((AS30+AT30)*INDEX([1]Sheet1!$A$1:$A$13,MATCH((AS30+AT30),[1]Sheet1!$B$1:$B$13)),0)</f>
        <v/>
      </c>
      <c r="BC30" s="1">
        <f>IF(E30&gt;0,(IF(I30&gt;0,"","ERROR")),"")</f>
        <v/>
      </c>
    </row>
    <row r="31" ht="18" customHeight="1">
      <c r="A31" s="4" t="n"/>
      <c r="B31" s="5" t="n"/>
      <c r="C31" s="6" t="n"/>
      <c r="D31" s="6" t="n"/>
      <c r="E31" s="6" t="n"/>
      <c r="F31" s="4" t="n"/>
      <c r="G31" s="7" t="n"/>
      <c r="H31" s="6">
        <f>$H$23*$E31</f>
        <v/>
      </c>
      <c r="I31" s="8" t="n"/>
      <c r="J31" s="8" t="n"/>
      <c r="K31" s="8">
        <f>(I31+J31)*$E31</f>
        <v/>
      </c>
      <c r="L31" s="8">
        <f>IF(K31&gt;0,IF(K31*$H$23&lt;2.5,2.5/$H$23,K31),0)</f>
        <v/>
      </c>
      <c r="M31" s="8">
        <f>IFERROR((I31+J31)*INDEX([1]Sheet1!$A$1:$A$13,MATCH((I31+J31),[1]Sheet1!$B$1:$B$13)),0)</f>
        <v/>
      </c>
      <c r="N31" s="6">
        <f>$N$23*$E31</f>
        <v/>
      </c>
      <c r="O31" s="8" t="n"/>
      <c r="P31" s="8">
        <f>IFERROR(($J31/$I31)*O31,0)</f>
        <v/>
      </c>
      <c r="Q31" s="8">
        <f>(O31+P31)*$E31</f>
        <v/>
      </c>
      <c r="R31" s="8">
        <f>IF(Q31&gt;0,IF(Q31*$N$23&lt;2.5,2.5/$N$23,Q31),0)</f>
        <v/>
      </c>
      <c r="S31" s="8">
        <f>IFERROR((O31+P31)*INDEX([1]Sheet1!$A$1:$A$13,MATCH((O31+P31),[1]Sheet1!$B$1:$B$13)),0)</f>
        <v/>
      </c>
      <c r="T31" s="6">
        <f>$T$23*$E31</f>
        <v/>
      </c>
      <c r="U31" s="8" t="n"/>
      <c r="V31" s="8">
        <f>IFERROR(($J31/$I31)*U31,0)</f>
        <v/>
      </c>
      <c r="W31" s="8">
        <f>(U31+V31)*$E31</f>
        <v/>
      </c>
      <c r="X31" s="8">
        <f>IF(W31&gt;0,IF(W31*$T$23&lt;2.5,2.5/$T$23,W31),0)</f>
        <v/>
      </c>
      <c r="Y31" s="8">
        <f>IFERROR((U31+V31)*INDEX([1]Sheet1!$A$1:$A$13,MATCH((U31+V31),[1]Sheet1!$B$1:$B$13)),0)</f>
        <v/>
      </c>
      <c r="Z31" s="6">
        <f>$Z$23*$E31</f>
        <v/>
      </c>
      <c r="AA31" s="8" t="n"/>
      <c r="AB31" s="8">
        <f>IFERROR(($J31/$I31)*AA31,0)</f>
        <v/>
      </c>
      <c r="AC31" s="8">
        <f>(AA31+AB31)*$E31</f>
        <v/>
      </c>
      <c r="AD31" s="8">
        <f>IF(AC31&gt;0,IF(AC31*$Z$23&lt;2.5,2.5/$Z$23,AC31),0)</f>
        <v/>
      </c>
      <c r="AE31" s="8">
        <f>IFERROR((AA31+AB31)*INDEX([1]Sheet1!$A$1:$A$13,MATCH((AA31+AB31),[1]Sheet1!$B$1:$B$13)),0)</f>
        <v/>
      </c>
      <c r="AF31" s="6">
        <f>$AF$23*$E31</f>
        <v/>
      </c>
      <c r="AG31" s="8" t="n"/>
      <c r="AH31" s="8">
        <f>IFERROR(($J31/$I31)*AG31,0)</f>
        <v/>
      </c>
      <c r="AI31" s="8">
        <f>(AG31+AH31)*$E31</f>
        <v/>
      </c>
      <c r="AJ31" s="8">
        <f>IF(AI31&gt;0,IF(AI31*$AF$23&lt;2.5,2.5/$AF$23,AI31),0)</f>
        <v/>
      </c>
      <c r="AK31" s="8">
        <f>IFERROR((AG31+AH31)*INDEX([1]Sheet1!$A$1:$A$13,MATCH((AG31+AH31),[1]Sheet1!$B$1:$B$13)),0)</f>
        <v/>
      </c>
      <c r="AL31" s="6">
        <f>$AL$23*$E31</f>
        <v/>
      </c>
      <c r="AM31" s="8" t="n"/>
      <c r="AN31" s="8">
        <f>IFERROR(($J31/$I31)*AM31,0)</f>
        <v/>
      </c>
      <c r="AO31" s="8">
        <f>(AM31+AN31)*$E31</f>
        <v/>
      </c>
      <c r="AP31" s="8">
        <f>IF(AO31&gt;0,IF(AO31*$AL$23&lt;2.5,2.5/$AL$23,AO31),0)</f>
        <v/>
      </c>
      <c r="AQ31" s="8">
        <f>IFERROR((AM31+AN31)*INDEX([1]Sheet1!$A$1:$A$13,MATCH((AM31+AN31),[1]Sheet1!$B$1:$B$13)),0)</f>
        <v/>
      </c>
      <c r="AR31" s="6">
        <f>$AR$23*$E31</f>
        <v/>
      </c>
      <c r="AS31" s="8" t="n"/>
      <c r="AT31" s="8">
        <f>IFERROR(($J31/$I31)*AS31,0)</f>
        <v/>
      </c>
      <c r="AU31" s="8">
        <f>(AS31+AT31)*$E31</f>
        <v/>
      </c>
      <c r="AV31" s="8">
        <f>IF(AU31&gt;0,IF(AU31*$AR$23&lt;2.5,2.5/$AR$23,AU31),0)</f>
        <v/>
      </c>
      <c r="AW31" s="8">
        <f>IFERROR((AS31+AT31)*INDEX([1]Sheet1!$A$1:$A$13,MATCH((AS31+AT31),[1]Sheet1!$B$1:$B$13)),0)</f>
        <v/>
      </c>
      <c r="BC31" s="1">
        <f>IF(E31&gt;0,(IF(I31&gt;0,"","ERROR")),"")</f>
        <v/>
      </c>
    </row>
    <row r="32" ht="18" customHeight="1">
      <c r="A32" s="4" t="n"/>
      <c r="B32" s="9" t="n"/>
      <c r="C32" s="6" t="n"/>
      <c r="D32" s="6" t="n"/>
      <c r="E32" s="6" t="n"/>
      <c r="F32" s="4" t="n"/>
      <c r="G32" s="7" t="n"/>
      <c r="H32" s="6">
        <f>$H$23*$E32</f>
        <v/>
      </c>
      <c r="I32" s="8" t="n"/>
      <c r="J32" s="8" t="n"/>
      <c r="K32" s="8">
        <f>(I32+J32)*$E32</f>
        <v/>
      </c>
      <c r="L32" s="8">
        <f>IF(K32&gt;0,IF(K32*$H$23&lt;2.5,2.5/$H$23,K32),0)</f>
        <v/>
      </c>
      <c r="M32" s="8">
        <f>IFERROR((I32+J32)*INDEX([1]Sheet1!$A$1:$A$13,MATCH((I32+J32),[1]Sheet1!$B$1:$B$13)),0)</f>
        <v/>
      </c>
      <c r="N32" s="6">
        <f>$N$23*$E32</f>
        <v/>
      </c>
      <c r="O32" s="8" t="n"/>
      <c r="P32" s="8">
        <f>IFERROR(($J32/$I32)*O32,0)</f>
        <v/>
      </c>
      <c r="Q32" s="8">
        <f>(O32+P32)*$E32</f>
        <v/>
      </c>
      <c r="R32" s="8">
        <f>IF(Q32&gt;0,IF(Q32*$N$23&lt;2.5,2.5/$N$23,Q32),0)</f>
        <v/>
      </c>
      <c r="S32" s="8">
        <f>IFERROR((O32+P32)*INDEX([1]Sheet1!$A$1:$A$13,MATCH((O32+P32),[1]Sheet1!$B$1:$B$13)),0)</f>
        <v/>
      </c>
      <c r="T32" s="6">
        <f>$T$23*$E32</f>
        <v/>
      </c>
      <c r="U32" s="8" t="n"/>
      <c r="V32" s="8">
        <f>IFERROR(($J32/$I32)*U32,0)</f>
        <v/>
      </c>
      <c r="W32" s="8">
        <f>(U32+V32)*$E32</f>
        <v/>
      </c>
      <c r="X32" s="8">
        <f>IF(W32&gt;0,IF(W32*$T$23&lt;2.5,2.5/$T$23,W32),0)</f>
        <v/>
      </c>
      <c r="Y32" s="8">
        <f>IFERROR((U32+V32)*INDEX([1]Sheet1!$A$1:$A$13,MATCH((U32+V32),[1]Sheet1!$B$1:$B$13)),0)</f>
        <v/>
      </c>
      <c r="Z32" s="6">
        <f>$Z$23*$E32</f>
        <v/>
      </c>
      <c r="AA32" s="8" t="n"/>
      <c r="AB32" s="8">
        <f>IFERROR(($J32/$I32)*AA32,0)</f>
        <v/>
      </c>
      <c r="AC32" s="8">
        <f>(AA32+AB32)*$E32</f>
        <v/>
      </c>
      <c r="AD32" s="8">
        <f>IF(AC32&gt;0,IF(AC32*$Z$23&lt;2.5,2.5/$Z$23,AC32),0)</f>
        <v/>
      </c>
      <c r="AE32" s="8">
        <f>IFERROR((AA32+AB32)*INDEX([1]Sheet1!$A$1:$A$13,MATCH((AA32+AB32),[1]Sheet1!$B$1:$B$13)),0)</f>
        <v/>
      </c>
      <c r="AF32" s="6">
        <f>$AF$23*$E32</f>
        <v/>
      </c>
      <c r="AG32" s="8" t="n"/>
      <c r="AH32" s="8">
        <f>IFERROR(($J32/$I32)*AG32,0)</f>
        <v/>
      </c>
      <c r="AI32" s="8">
        <f>(AG32+AH32)*$E32</f>
        <v/>
      </c>
      <c r="AJ32" s="8">
        <f>IF(AI32&gt;0,IF(AI32*$AF$23&lt;2.5,2.5/$AF$23,AI32),0)</f>
        <v/>
      </c>
      <c r="AK32" s="8">
        <f>IFERROR((AG32+AH32)*INDEX([1]Sheet1!$A$1:$A$13,MATCH((AG32+AH32),[1]Sheet1!$B$1:$B$13)),0)</f>
        <v/>
      </c>
      <c r="AL32" s="6">
        <f>$AL$23*$E32</f>
        <v/>
      </c>
      <c r="AM32" s="8" t="n"/>
      <c r="AN32" s="8">
        <f>IFERROR(($J32/$I32)*AM32,0)</f>
        <v/>
      </c>
      <c r="AO32" s="8">
        <f>(AM32+AN32)*$E32</f>
        <v/>
      </c>
      <c r="AP32" s="8">
        <f>IF(AO32&gt;0,IF(AO32*$AL$23&lt;2.5,2.5/$AL$23,AO32),0)</f>
        <v/>
      </c>
      <c r="AQ32" s="8">
        <f>IFERROR((AM32+AN32)*INDEX([1]Sheet1!$A$1:$A$13,MATCH((AM32+AN32),[1]Sheet1!$B$1:$B$13)),0)</f>
        <v/>
      </c>
      <c r="AR32" s="6">
        <f>$AR$23*$E32</f>
        <v/>
      </c>
      <c r="AS32" s="8" t="n"/>
      <c r="AT32" s="8">
        <f>IFERROR(($J32/$I32)*AS32,0)</f>
        <v/>
      </c>
      <c r="AU32" s="8">
        <f>(AS32+AT32)*$E32</f>
        <v/>
      </c>
      <c r="AV32" s="8">
        <f>IF(AU32&gt;0,IF(AU32*$AR$23&lt;2.5,2.5/$AR$23,AU32),0)</f>
        <v/>
      </c>
      <c r="AW32" s="8">
        <f>IFERROR((AS32+AT32)*INDEX([1]Sheet1!$A$1:$A$13,MATCH((AS32+AT32),[1]Sheet1!$B$1:$B$13)),0)</f>
        <v/>
      </c>
      <c r="BC32" s="1">
        <f>IF(E32&gt;0,(IF(I32&gt;0,"","ERROR")),"")</f>
        <v/>
      </c>
    </row>
    <row r="33" ht="18" customHeight="1">
      <c r="A33" s="4" t="n"/>
      <c r="B33" s="9" t="n"/>
      <c r="C33" s="6" t="n"/>
      <c r="D33" s="6" t="n"/>
      <c r="E33" s="6" t="n"/>
      <c r="F33" s="4" t="n"/>
      <c r="G33" s="7" t="n"/>
      <c r="H33" s="6">
        <f>$H$23*$E33</f>
        <v/>
      </c>
      <c r="I33" s="8" t="n"/>
      <c r="J33" s="8" t="n"/>
      <c r="K33" s="8">
        <f>(I33+J33)*$E33</f>
        <v/>
      </c>
      <c r="L33" s="8">
        <f>IF(K33&gt;0,IF(K33*$H$23&lt;2.5,2.5/$H$23,K33),0)</f>
        <v/>
      </c>
      <c r="M33" s="8">
        <f>IFERROR((I33+J33)*INDEX([1]Sheet1!$A$1:$A$13,MATCH((I33+J33),[1]Sheet1!$B$1:$B$13)),0)</f>
        <v/>
      </c>
      <c r="N33" s="6">
        <f>$N$23*$E33</f>
        <v/>
      </c>
      <c r="O33" s="8" t="n"/>
      <c r="P33" s="8">
        <f>IFERROR(($J33/$I33)*O33,0)</f>
        <v/>
      </c>
      <c r="Q33" s="8">
        <f>(O33+P33)*$E33</f>
        <v/>
      </c>
      <c r="R33" s="8">
        <f>IF(Q33&gt;0,IF(Q33*$N$23&lt;2.5,2.5/$N$23,Q33),0)</f>
        <v/>
      </c>
      <c r="S33" s="8">
        <f>IFERROR((O33+P33)*INDEX([1]Sheet1!$A$1:$A$13,MATCH((O33+P33),[1]Sheet1!$B$1:$B$13)),0)</f>
        <v/>
      </c>
      <c r="T33" s="6">
        <f>$T$23*$E33</f>
        <v/>
      </c>
      <c r="U33" s="8" t="n"/>
      <c r="V33" s="8">
        <f>IFERROR(($J33/$I33)*U33,0)</f>
        <v/>
      </c>
      <c r="W33" s="8">
        <f>(U33+V33)*$E33</f>
        <v/>
      </c>
      <c r="X33" s="8">
        <f>IF(W33&gt;0,IF(W33*$T$23&lt;2.5,2.5/$T$23,W33),0)</f>
        <v/>
      </c>
      <c r="Y33" s="8">
        <f>IFERROR((U33+V33)*INDEX([1]Sheet1!$A$1:$A$13,MATCH((U33+V33),[1]Sheet1!$B$1:$B$13)),0)</f>
        <v/>
      </c>
      <c r="Z33" s="6">
        <f>$Z$23*$E33</f>
        <v/>
      </c>
      <c r="AA33" s="8" t="n"/>
      <c r="AB33" s="8">
        <f>IFERROR(($J33/$I33)*AA33,0)</f>
        <v/>
      </c>
      <c r="AC33" s="8">
        <f>(AA33+AB33)*$E33</f>
        <v/>
      </c>
      <c r="AD33" s="8">
        <f>IF(AC33&gt;0,IF(AC33*$Z$23&lt;2.5,2.5/$Z$23,AC33),0)</f>
        <v/>
      </c>
      <c r="AE33" s="8">
        <f>IFERROR((AA33+AB33)*INDEX([1]Sheet1!$A$1:$A$13,MATCH((AA33+AB33),[1]Sheet1!$B$1:$B$13)),0)</f>
        <v/>
      </c>
      <c r="AF33" s="6">
        <f>$AF$23*$E33</f>
        <v/>
      </c>
      <c r="AG33" s="8" t="n"/>
      <c r="AH33" s="8">
        <f>IFERROR(($J33/$I33)*AG33,0)</f>
        <v/>
      </c>
      <c r="AI33" s="8">
        <f>(AG33+AH33)*$E33</f>
        <v/>
      </c>
      <c r="AJ33" s="8">
        <f>IF(AI33&gt;0,IF(AI33*$AF$23&lt;2.5,2.5/$AF$23,AI33),0)</f>
        <v/>
      </c>
      <c r="AK33" s="8">
        <f>IFERROR((AG33+AH33)*INDEX([1]Sheet1!$A$1:$A$13,MATCH((AG33+AH33),[1]Sheet1!$B$1:$B$13)),0)</f>
        <v/>
      </c>
      <c r="AL33" s="6">
        <f>$AL$23*$E33</f>
        <v/>
      </c>
      <c r="AM33" s="8" t="n"/>
      <c r="AN33" s="8">
        <f>IFERROR(($J33/$I33)*AM33,0)</f>
        <v/>
      </c>
      <c r="AO33" s="8">
        <f>(AM33+AN33)*$E33</f>
        <v/>
      </c>
      <c r="AP33" s="8">
        <f>IF(AO33&gt;0,IF(AO33*$AL$23&lt;2.5,2.5/$AL$23,AO33),0)</f>
        <v/>
      </c>
      <c r="AQ33" s="8">
        <f>IFERROR((AM33+AN33)*INDEX([1]Sheet1!$A$1:$A$13,MATCH((AM33+AN33),[1]Sheet1!$B$1:$B$13)),0)</f>
        <v/>
      </c>
      <c r="AR33" s="6">
        <f>$AR$23*$E33</f>
        <v/>
      </c>
      <c r="AS33" s="8" t="n"/>
      <c r="AT33" s="8">
        <f>IFERROR(($J33/$I33)*AS33,0)</f>
        <v/>
      </c>
      <c r="AU33" s="8">
        <f>(AS33+AT33)*$E33</f>
        <v/>
      </c>
      <c r="AV33" s="8">
        <f>IF(AU33&gt;0,IF(AU33*$AR$23&lt;2.5,2.5/$AR$23,AU33),0)</f>
        <v/>
      </c>
      <c r="AW33" s="8">
        <f>IFERROR((AS33+AT33)*INDEX([1]Sheet1!$A$1:$A$13,MATCH((AS33+AT33),[1]Sheet1!$B$1:$B$13)),0)</f>
        <v/>
      </c>
      <c r="BC33" s="1">
        <f>IF(E33&gt;0,(IF(I33&gt;0,"","ERROR")),"")</f>
        <v/>
      </c>
    </row>
    <row r="34" ht="18" customHeight="1">
      <c r="A34" s="4" t="n"/>
      <c r="B34" s="5" t="n"/>
      <c r="C34" s="6" t="n"/>
      <c r="D34" s="6" t="n"/>
      <c r="E34" s="6" t="n"/>
      <c r="F34" s="4" t="n"/>
      <c r="G34" s="7" t="n"/>
      <c r="H34" s="6">
        <f>$H$23*$E34</f>
        <v/>
      </c>
      <c r="I34" s="8" t="n"/>
      <c r="J34" s="8" t="n"/>
      <c r="K34" s="8">
        <f>(I34+J34)*$E34</f>
        <v/>
      </c>
      <c r="L34" s="8">
        <f>IF(K34&gt;0,IF(K34*$H$23&lt;2.5,2.5/$H$23,K34),0)</f>
        <v/>
      </c>
      <c r="M34" s="8">
        <f>IFERROR((I34+J34)*INDEX([1]Sheet1!$A$1:$A$13,MATCH((I34+J34),[1]Sheet1!$B$1:$B$13)),0)</f>
        <v/>
      </c>
      <c r="N34" s="6">
        <f>$N$23*$E34</f>
        <v/>
      </c>
      <c r="O34" s="8" t="n"/>
      <c r="P34" s="8">
        <f>IFERROR(($J34/$I34)*O34,0)</f>
        <v/>
      </c>
      <c r="Q34" s="8">
        <f>(O34+P34)*$E34</f>
        <v/>
      </c>
      <c r="R34" s="8">
        <f>IF(Q34&gt;0,IF(Q34*$N$23&lt;2.5,2.5/$N$23,Q34),0)</f>
        <v/>
      </c>
      <c r="S34" s="8">
        <f>IFERROR((O34+P34)*INDEX([1]Sheet1!$A$1:$A$13,MATCH((O34+P34),[1]Sheet1!$B$1:$B$13)),0)</f>
        <v/>
      </c>
      <c r="T34" s="6">
        <f>$T$23*$E34</f>
        <v/>
      </c>
      <c r="U34" s="8" t="n"/>
      <c r="V34" s="8">
        <f>IFERROR(($J34/$I34)*U34,0)</f>
        <v/>
      </c>
      <c r="W34" s="8">
        <f>(U34+V34)*$E34</f>
        <v/>
      </c>
      <c r="X34" s="8">
        <f>IF(W34&gt;0,IF(W34*$T$23&lt;2.5,2.5/$T$23,W34),0)</f>
        <v/>
      </c>
      <c r="Y34" s="8">
        <f>IFERROR((U34+V34)*INDEX([1]Sheet1!$A$1:$A$13,MATCH((U34+V34),[1]Sheet1!$B$1:$B$13)),0)</f>
        <v/>
      </c>
      <c r="Z34" s="6">
        <f>$Z$23*$E34</f>
        <v/>
      </c>
      <c r="AA34" s="8" t="n"/>
      <c r="AB34" s="8">
        <f>IFERROR(($J34/$I34)*AA34,0)</f>
        <v/>
      </c>
      <c r="AC34" s="8">
        <f>(AA34+AB34)*$E34</f>
        <v/>
      </c>
      <c r="AD34" s="8">
        <f>IF(AC34&gt;0,IF(AC34*$Z$23&lt;2.5,2.5/$Z$23,AC34),0)</f>
        <v/>
      </c>
      <c r="AE34" s="8">
        <f>IFERROR((AA34+AB34)*INDEX([1]Sheet1!$A$1:$A$13,MATCH((AA34+AB34),[1]Sheet1!$B$1:$B$13)),0)</f>
        <v/>
      </c>
      <c r="AF34" s="6">
        <f>$AF$23*$E34</f>
        <v/>
      </c>
      <c r="AG34" s="8" t="n"/>
      <c r="AH34" s="8">
        <f>IFERROR(($J34/$I34)*AG34,0)</f>
        <v/>
      </c>
      <c r="AI34" s="8">
        <f>(AG34+AH34)*$E34</f>
        <v/>
      </c>
      <c r="AJ34" s="8">
        <f>IF(AI34&gt;0,IF(AI34*$AF$23&lt;2.5,2.5/$AF$23,AI34),0)</f>
        <v/>
      </c>
      <c r="AK34" s="8">
        <f>IFERROR((AG34+AH34)*INDEX([1]Sheet1!$A$1:$A$13,MATCH((AG34+AH34),[1]Sheet1!$B$1:$B$13)),0)</f>
        <v/>
      </c>
      <c r="AL34" s="6">
        <f>$AL$23*$E34</f>
        <v/>
      </c>
      <c r="AM34" s="8" t="n"/>
      <c r="AN34" s="8">
        <f>IFERROR(($J34/$I34)*AM34,0)</f>
        <v/>
      </c>
      <c r="AO34" s="8">
        <f>(AM34+AN34)*$E34</f>
        <v/>
      </c>
      <c r="AP34" s="8">
        <f>IF(AO34&gt;0,IF(AO34*$AL$23&lt;2.5,2.5/$AL$23,AO34),0)</f>
        <v/>
      </c>
      <c r="AQ34" s="8">
        <f>IFERROR((AM34+AN34)*INDEX([1]Sheet1!$A$1:$A$13,MATCH((AM34+AN34),[1]Sheet1!$B$1:$B$13)),0)</f>
        <v/>
      </c>
      <c r="AR34" s="6">
        <f>$AR$23*$E34</f>
        <v/>
      </c>
      <c r="AS34" s="8" t="n"/>
      <c r="AT34" s="8">
        <f>IFERROR(($J34/$I34)*AS34,0)</f>
        <v/>
      </c>
      <c r="AU34" s="8">
        <f>(AS34+AT34)*$E34</f>
        <v/>
      </c>
      <c r="AV34" s="8">
        <f>IF(AU34&gt;0,IF(AU34*$AR$23&lt;2.5,2.5/$AR$23,AU34),0)</f>
        <v/>
      </c>
      <c r="AW34" s="8">
        <f>IFERROR((AS34+AT34)*INDEX([1]Sheet1!$A$1:$A$13,MATCH((AS34+AT34),[1]Sheet1!$B$1:$B$13)),0)</f>
        <v/>
      </c>
      <c r="BC34" s="1">
        <f>IF(E34&gt;0,(IF(I34&gt;0,"","ERROR")),"")</f>
        <v/>
      </c>
    </row>
    <row r="35" ht="18" customHeight="1">
      <c r="A35" s="4" t="n"/>
      <c r="B35" s="5" t="n"/>
      <c r="C35" s="6" t="n"/>
      <c r="D35" s="6" t="n"/>
      <c r="E35" s="6" t="n"/>
      <c r="F35" s="4" t="n"/>
      <c r="G35" s="7" t="n"/>
      <c r="H35" s="6">
        <f>$H$23*$E35</f>
        <v/>
      </c>
      <c r="I35" s="8" t="n"/>
      <c r="J35" s="8" t="n"/>
      <c r="K35" s="8">
        <f>(I35+J35)*$E35</f>
        <v/>
      </c>
      <c r="L35" s="8">
        <f>IF(K35&gt;0,IF(K35*$H$23&lt;2.5,2.5/$H$23,K35),0)</f>
        <v/>
      </c>
      <c r="M35" s="8">
        <f>IFERROR((I35+J35)*INDEX([1]Sheet1!$A$1:$A$13,MATCH((I35+J35),[1]Sheet1!$B$1:$B$13)),0)</f>
        <v/>
      </c>
      <c r="N35" s="6">
        <f>$N$23*$E35</f>
        <v/>
      </c>
      <c r="O35" s="8" t="n"/>
      <c r="P35" s="8">
        <f>IFERROR(($J35/$I35)*O35,0)</f>
        <v/>
      </c>
      <c r="Q35" s="8">
        <f>(O35+P35)*$E35</f>
        <v/>
      </c>
      <c r="R35" s="8">
        <f>IF(Q35&gt;0,IF(Q35*$N$23&lt;2.5,2.5/$N$23,Q35),0)</f>
        <v/>
      </c>
      <c r="S35" s="8">
        <f>IFERROR((O35+P35)*INDEX([1]Sheet1!$A$1:$A$13,MATCH((O35+P35),[1]Sheet1!$B$1:$B$13)),0)</f>
        <v/>
      </c>
      <c r="T35" s="6">
        <f>$T$23*$E35</f>
        <v/>
      </c>
      <c r="U35" s="8" t="n"/>
      <c r="V35" s="8">
        <f>IFERROR(($J35/$I35)*U35,0)</f>
        <v/>
      </c>
      <c r="W35" s="8">
        <f>(U35+V35)*$E35</f>
        <v/>
      </c>
      <c r="X35" s="8">
        <f>IF(W35&gt;0,IF(W35*$T$23&lt;2.5,2.5/$T$23,W35),0)</f>
        <v/>
      </c>
      <c r="Y35" s="8">
        <f>IFERROR((U35+V35)*INDEX([1]Sheet1!$A$1:$A$13,MATCH((U35+V35),[1]Sheet1!$B$1:$B$13)),0)</f>
        <v/>
      </c>
      <c r="Z35" s="6">
        <f>$Z$23*$E35</f>
        <v/>
      </c>
      <c r="AA35" s="8" t="n"/>
      <c r="AB35" s="8">
        <f>IFERROR(($J35/$I35)*AA35,0)</f>
        <v/>
      </c>
      <c r="AC35" s="8">
        <f>(AA35+AB35)*$E35</f>
        <v/>
      </c>
      <c r="AD35" s="8">
        <f>IF(AC35&gt;0,IF(AC35*$Z$23&lt;2.5,2.5/$Z$23,AC35),0)</f>
        <v/>
      </c>
      <c r="AE35" s="8">
        <f>IFERROR((AA35+AB35)*INDEX([1]Sheet1!$A$1:$A$13,MATCH((AA35+AB35),[1]Sheet1!$B$1:$B$13)),0)</f>
        <v/>
      </c>
      <c r="AF35" s="6">
        <f>$AF$23*$E35</f>
        <v/>
      </c>
      <c r="AG35" s="8" t="n"/>
      <c r="AH35" s="8">
        <f>IFERROR(($J35/$I35)*AG35,0)</f>
        <v/>
      </c>
      <c r="AI35" s="8">
        <f>(AG35+AH35)*$E35</f>
        <v/>
      </c>
      <c r="AJ35" s="8">
        <f>IF(AI35&gt;0,IF(AI35*$AF$23&lt;2.5,2.5/$AF$23,AI35),0)</f>
        <v/>
      </c>
      <c r="AK35" s="8">
        <f>IFERROR((AG35+AH35)*INDEX([1]Sheet1!$A$1:$A$13,MATCH((AG35+AH35),[1]Sheet1!$B$1:$B$13)),0)</f>
        <v/>
      </c>
      <c r="AL35" s="6">
        <f>$AL$23*$E35</f>
        <v/>
      </c>
      <c r="AM35" s="8" t="n"/>
      <c r="AN35" s="8">
        <f>IFERROR(($J35/$I35)*AM35,0)</f>
        <v/>
      </c>
      <c r="AO35" s="8">
        <f>(AM35+AN35)*$E35</f>
        <v/>
      </c>
      <c r="AP35" s="8">
        <f>IF(AO35&gt;0,IF(AO35*$AL$23&lt;2.5,2.5/$AL$23,AO35),0)</f>
        <v/>
      </c>
      <c r="AQ35" s="8">
        <f>IFERROR((AM35+AN35)*INDEX([1]Sheet1!$A$1:$A$13,MATCH((AM35+AN35),[1]Sheet1!$B$1:$B$13)),0)</f>
        <v/>
      </c>
      <c r="AR35" s="6">
        <f>$AR$23*$E35</f>
        <v/>
      </c>
      <c r="AS35" s="8" t="n"/>
      <c r="AT35" s="8">
        <f>IFERROR(($J35/$I35)*AS35,0)</f>
        <v/>
      </c>
      <c r="AU35" s="8">
        <f>(AS35+AT35)*$E35</f>
        <v/>
      </c>
      <c r="AV35" s="8">
        <f>IF(AU35&gt;0,IF(AU35*$AR$23&lt;2.5,2.5/$AR$23,AU35),0)</f>
        <v/>
      </c>
      <c r="AW35" s="8">
        <f>IFERROR((AS35+AT35)*INDEX([1]Sheet1!$A$1:$A$13,MATCH((AS35+AT35),[1]Sheet1!$B$1:$B$13)),0)</f>
        <v/>
      </c>
      <c r="BC35" s="1">
        <f>IF(E35&gt;0,(IF(I35&gt;0,"","ERROR")),"")</f>
        <v/>
      </c>
    </row>
    <row r="36" ht="18" customHeight="1">
      <c r="A36" s="4" t="n"/>
      <c r="B36" s="5" t="n"/>
      <c r="C36" s="6" t="n"/>
      <c r="D36" s="6" t="n"/>
      <c r="E36" s="6" t="n"/>
      <c r="F36" s="4" t="n"/>
      <c r="G36" s="7" t="n"/>
      <c r="H36" s="6">
        <f>$H$23*$E36</f>
        <v/>
      </c>
      <c r="I36" s="8" t="n"/>
      <c r="J36" s="8" t="n"/>
      <c r="K36" s="8">
        <f>(I36+J36)*$E36</f>
        <v/>
      </c>
      <c r="L36" s="8">
        <f>IF(K36&gt;0,IF(K36*$H$23&lt;2.5,2.5/$H$23,K36),0)</f>
        <v/>
      </c>
      <c r="M36" s="8">
        <f>IFERROR((I36+J36)*INDEX([1]Sheet1!$A$1:$A$13,MATCH((I36+J36),[1]Sheet1!$B$1:$B$13)),0)</f>
        <v/>
      </c>
      <c r="N36" s="6">
        <f>$N$23*$E36</f>
        <v/>
      </c>
      <c r="O36" s="8" t="n"/>
      <c r="P36" s="8">
        <f>IFERROR(($J36/$I36)*O36,0)</f>
        <v/>
      </c>
      <c r="Q36" s="8">
        <f>(O36+P36)*$E36</f>
        <v/>
      </c>
      <c r="R36" s="8">
        <f>IF(Q36&gt;0,IF(Q36*$N$23&lt;2.5,2.5/$N$23,Q36),0)</f>
        <v/>
      </c>
      <c r="S36" s="8">
        <f>IFERROR((O36+P36)*INDEX([1]Sheet1!$A$1:$A$13,MATCH((O36+P36),[1]Sheet1!$B$1:$B$13)),0)</f>
        <v/>
      </c>
      <c r="T36" s="6">
        <f>$T$23*$E36</f>
        <v/>
      </c>
      <c r="U36" s="8" t="n"/>
      <c r="V36" s="8">
        <f>IFERROR(($J36/$I36)*U36,0)</f>
        <v/>
      </c>
      <c r="W36" s="8">
        <f>(U36+V36)*$E36</f>
        <v/>
      </c>
      <c r="X36" s="8">
        <f>IF(W36&gt;0,IF(W36*$T$23&lt;2.5,2.5/$T$23,W36),0)</f>
        <v/>
      </c>
      <c r="Y36" s="8">
        <f>IFERROR((U36+V36)*INDEX([1]Sheet1!$A$1:$A$13,MATCH((U36+V36),[1]Sheet1!$B$1:$B$13)),0)</f>
        <v/>
      </c>
      <c r="Z36" s="6">
        <f>$Z$23*$E36</f>
        <v/>
      </c>
      <c r="AA36" s="8" t="n"/>
      <c r="AB36" s="8">
        <f>IFERROR(($J36/$I36)*AA36,0)</f>
        <v/>
      </c>
      <c r="AC36" s="8">
        <f>(AA36+AB36)*$E36</f>
        <v/>
      </c>
      <c r="AD36" s="8">
        <f>IF(AC36&gt;0,IF(AC36*$Z$23&lt;2.5,2.5/$Z$23,AC36),0)</f>
        <v/>
      </c>
      <c r="AE36" s="8">
        <f>IFERROR((AA36+AB36)*INDEX([1]Sheet1!$A$1:$A$13,MATCH((AA36+AB36),[1]Sheet1!$B$1:$B$13)),0)</f>
        <v/>
      </c>
      <c r="AF36" s="6">
        <f>$AF$23*$E36</f>
        <v/>
      </c>
      <c r="AG36" s="8" t="n"/>
      <c r="AH36" s="8">
        <f>IFERROR(($J36/$I36)*AG36,0)</f>
        <v/>
      </c>
      <c r="AI36" s="8">
        <f>(AG36+AH36)*$E36</f>
        <v/>
      </c>
      <c r="AJ36" s="8">
        <f>IF(AI36&gt;0,IF(AI36*$AF$23&lt;2.5,2.5/$AF$23,AI36),0)</f>
        <v/>
      </c>
      <c r="AK36" s="8">
        <f>IFERROR((AG36+AH36)*INDEX([1]Sheet1!$A$1:$A$13,MATCH((AG36+AH36),[1]Sheet1!$B$1:$B$13)),0)</f>
        <v/>
      </c>
      <c r="AL36" s="6">
        <f>$AL$23*$E36</f>
        <v/>
      </c>
      <c r="AM36" s="8" t="n"/>
      <c r="AN36" s="8">
        <f>IFERROR(($J36/$I36)*AM36,0)</f>
        <v/>
      </c>
      <c r="AO36" s="8">
        <f>(AM36+AN36)*$E36</f>
        <v/>
      </c>
      <c r="AP36" s="8">
        <f>IF(AO36&gt;0,IF(AO36*$AL$23&lt;2.5,2.5/$AL$23,AO36),0)</f>
        <v/>
      </c>
      <c r="AQ36" s="8">
        <f>IFERROR((AM36+AN36)*INDEX([1]Sheet1!$A$1:$A$13,MATCH((AM36+AN36),[1]Sheet1!$B$1:$B$13)),0)</f>
        <v/>
      </c>
      <c r="AR36" s="6">
        <f>$AR$23*$E36</f>
        <v/>
      </c>
      <c r="AS36" s="8" t="n"/>
      <c r="AT36" s="8">
        <f>IFERROR(($J36/$I36)*AS36,0)</f>
        <v/>
      </c>
      <c r="AU36" s="8">
        <f>(AS36+AT36)*$E36</f>
        <v/>
      </c>
      <c r="AV36" s="8">
        <f>IF(AU36&gt;0,IF(AU36*$AR$23&lt;2.5,2.5/$AR$23,AU36),0)</f>
        <v/>
      </c>
      <c r="AW36" s="8">
        <f>IFERROR((AS36+AT36)*INDEX([1]Sheet1!$A$1:$A$13,MATCH((AS36+AT36),[1]Sheet1!$B$1:$B$13)),0)</f>
        <v/>
      </c>
      <c r="BC36" s="1">
        <f>IF(E36&gt;0,(IF(I36&gt;0,"","ERROR")),"")</f>
        <v/>
      </c>
    </row>
    <row r="37" ht="18" customHeight="1">
      <c r="A37" s="4" t="n"/>
      <c r="B37" s="5" t="n"/>
      <c r="C37" s="6" t="n"/>
      <c r="D37" s="6" t="n"/>
      <c r="E37" s="6" t="n"/>
      <c r="F37" s="4" t="n"/>
      <c r="G37" s="7" t="n"/>
      <c r="H37" s="6">
        <f>$H$23*$E37</f>
        <v/>
      </c>
      <c r="I37" s="8" t="n"/>
      <c r="J37" s="8" t="n"/>
      <c r="K37" s="8">
        <f>(I37+J37)*$E37</f>
        <v/>
      </c>
      <c r="L37" s="8">
        <f>IF(K37&gt;0,IF(K37*$H$23&lt;2.5,2.5/$H$23,K37),0)</f>
        <v/>
      </c>
      <c r="M37" s="8">
        <f>IFERROR((I37+J37)*INDEX([1]Sheet1!$A$1:$A$13,MATCH((I37+J37),[1]Sheet1!$B$1:$B$13)),0)</f>
        <v/>
      </c>
      <c r="N37" s="6">
        <f>$N$23*$E37</f>
        <v/>
      </c>
      <c r="O37" s="8" t="n"/>
      <c r="P37" s="8">
        <f>IFERROR(($J37/$I37)*O37,0)</f>
        <v/>
      </c>
      <c r="Q37" s="8">
        <f>(O37+P37)*$E37</f>
        <v/>
      </c>
      <c r="R37" s="8">
        <f>IF(Q37&gt;0,IF(Q37*$N$23&lt;2.5,2.5/$N$23,Q37),0)</f>
        <v/>
      </c>
      <c r="S37" s="8">
        <f>IFERROR((O37+P37)*INDEX([1]Sheet1!$A$1:$A$13,MATCH((O37+P37),[1]Sheet1!$B$1:$B$13)),0)</f>
        <v/>
      </c>
      <c r="T37" s="6">
        <f>$T$23*$E37</f>
        <v/>
      </c>
      <c r="U37" s="8" t="n"/>
      <c r="V37" s="8">
        <f>IFERROR(($J37/$I37)*U37,0)</f>
        <v/>
      </c>
      <c r="W37" s="8">
        <f>(U37+V37)*$E37</f>
        <v/>
      </c>
      <c r="X37" s="8">
        <f>IF(W37&gt;0,IF(W37*$T$23&lt;2.5,2.5/$T$23,W37),0)</f>
        <v/>
      </c>
      <c r="Y37" s="8">
        <f>IFERROR((U37+V37)*INDEX([1]Sheet1!$A$1:$A$13,MATCH((U37+V37),[1]Sheet1!$B$1:$B$13)),0)</f>
        <v/>
      </c>
      <c r="Z37" s="6">
        <f>$Z$23*$E37</f>
        <v/>
      </c>
      <c r="AA37" s="8" t="n"/>
      <c r="AB37" s="8">
        <f>IFERROR(($J37/$I37)*AA37,0)</f>
        <v/>
      </c>
      <c r="AC37" s="8">
        <f>(AA37+AB37)*$E37</f>
        <v/>
      </c>
      <c r="AD37" s="8">
        <f>IF(AC37&gt;0,IF(AC37*$Z$23&lt;2.5,2.5/$Z$23,AC37),0)</f>
        <v/>
      </c>
      <c r="AE37" s="8">
        <f>IFERROR((AA37+AB37)*INDEX([1]Sheet1!$A$1:$A$13,MATCH((AA37+AB37),[1]Sheet1!$B$1:$B$13)),0)</f>
        <v/>
      </c>
      <c r="AF37" s="6">
        <f>$AF$23*$E37</f>
        <v/>
      </c>
      <c r="AG37" s="8" t="n"/>
      <c r="AH37" s="8">
        <f>IFERROR(($J37/$I37)*AG37,0)</f>
        <v/>
      </c>
      <c r="AI37" s="8">
        <f>(AG37+AH37)*$E37</f>
        <v/>
      </c>
      <c r="AJ37" s="8">
        <f>IF(AI37&gt;0,IF(AI37*$AF$23&lt;2.5,2.5/$AF$23,AI37),0)</f>
        <v/>
      </c>
      <c r="AK37" s="8">
        <f>IFERROR((AG37+AH37)*INDEX([1]Sheet1!$A$1:$A$13,MATCH((AG37+AH37),[1]Sheet1!$B$1:$B$13)),0)</f>
        <v/>
      </c>
      <c r="AL37" s="6">
        <f>$AL$23*$E37</f>
        <v/>
      </c>
      <c r="AM37" s="8" t="n"/>
      <c r="AN37" s="8">
        <f>IFERROR(($J37/$I37)*AM37,0)</f>
        <v/>
      </c>
      <c r="AO37" s="8">
        <f>(AM37+AN37)*$E37</f>
        <v/>
      </c>
      <c r="AP37" s="8">
        <f>IF(AO37&gt;0,IF(AO37*$AL$23&lt;2.5,2.5/$AL$23,AO37),0)</f>
        <v/>
      </c>
      <c r="AQ37" s="8">
        <f>IFERROR((AM37+AN37)*INDEX([1]Sheet1!$A$1:$A$13,MATCH((AM37+AN37),[1]Sheet1!$B$1:$B$13)),0)</f>
        <v/>
      </c>
      <c r="AR37" s="6">
        <f>$AR$23*$E37</f>
        <v/>
      </c>
      <c r="AS37" s="8" t="n"/>
      <c r="AT37" s="8">
        <f>IFERROR(($J37/$I37)*AS37,0)</f>
        <v/>
      </c>
      <c r="AU37" s="8">
        <f>(AS37+AT37)*$E37</f>
        <v/>
      </c>
      <c r="AV37" s="8">
        <f>IF(AU37&gt;0,IF(AU37*$AR$23&lt;2.5,2.5/$AR$23,AU37),0)</f>
        <v/>
      </c>
      <c r="AW37" s="8">
        <f>IFERROR((AS37+AT37)*INDEX([1]Sheet1!$A$1:$A$13,MATCH((AS37+AT37),[1]Sheet1!$B$1:$B$13)),0)</f>
        <v/>
      </c>
      <c r="BC37" s="1">
        <f>IF(E37&gt;0,(IF(I37&gt;0,"","ERROR")),"")</f>
        <v/>
      </c>
    </row>
    <row r="38" ht="18" customHeight="1">
      <c r="A38" s="4" t="n"/>
      <c r="B38" s="5" t="n"/>
      <c r="C38" s="6" t="n"/>
      <c r="D38" s="6" t="n"/>
      <c r="E38" s="6" t="n"/>
      <c r="F38" s="4" t="n"/>
      <c r="G38" s="7" t="n"/>
      <c r="H38" s="6">
        <f>$H$23*$E38</f>
        <v/>
      </c>
      <c r="I38" s="8" t="n"/>
      <c r="J38" s="8" t="n"/>
      <c r="K38" s="8">
        <f>(I38+J38)*$E38</f>
        <v/>
      </c>
      <c r="L38" s="8">
        <f>IF(K38&gt;0,IF(K38*$H$23&lt;2.5,2.5/$H$23,K38),0)</f>
        <v/>
      </c>
      <c r="M38" s="8">
        <f>IFERROR((I38+J38)*INDEX([1]Sheet1!$A$1:$A$13,MATCH((I38+J38),[1]Sheet1!$B$1:$B$13)),0)</f>
        <v/>
      </c>
      <c r="N38" s="6">
        <f>$N$23*$E38</f>
        <v/>
      </c>
      <c r="O38" s="8" t="n"/>
      <c r="P38" s="8">
        <f>IFERROR(($J38/$I38)*O38,0)</f>
        <v/>
      </c>
      <c r="Q38" s="8">
        <f>(O38+P38)*$E38</f>
        <v/>
      </c>
      <c r="R38" s="8">
        <f>IF(Q38&gt;0,IF(Q38*$N$23&lt;2.5,2.5/$N$23,Q38),0)</f>
        <v/>
      </c>
      <c r="S38" s="8">
        <f>IFERROR((O38+P38)*INDEX([1]Sheet1!$A$1:$A$13,MATCH((O38+P38),[1]Sheet1!$B$1:$B$13)),0)</f>
        <v/>
      </c>
      <c r="T38" s="6">
        <f>$T$23*$E38</f>
        <v/>
      </c>
      <c r="U38" s="8" t="n"/>
      <c r="V38" s="8">
        <f>IFERROR(($J38/$I38)*U38,0)</f>
        <v/>
      </c>
      <c r="W38" s="8">
        <f>(U38+V38)*$E38</f>
        <v/>
      </c>
      <c r="X38" s="8">
        <f>IF(W38&gt;0,IF(W38*$T$23&lt;2.5,2.5/$T$23,W38),0)</f>
        <v/>
      </c>
      <c r="Y38" s="8">
        <f>IFERROR((U38+V38)*INDEX([1]Sheet1!$A$1:$A$13,MATCH((U38+V38),[1]Sheet1!$B$1:$B$13)),0)</f>
        <v/>
      </c>
      <c r="Z38" s="6">
        <f>$Z$23*$E38</f>
        <v/>
      </c>
      <c r="AA38" s="8" t="n"/>
      <c r="AB38" s="8">
        <f>IFERROR(($J38/$I38)*AA38,0)</f>
        <v/>
      </c>
      <c r="AC38" s="8">
        <f>(AA38+AB38)*$E38</f>
        <v/>
      </c>
      <c r="AD38" s="8">
        <f>IF(AC38&gt;0,IF(AC38*$Z$23&lt;2.5,2.5/$Z$23,AC38),0)</f>
        <v/>
      </c>
      <c r="AE38" s="8">
        <f>IFERROR((AA38+AB38)*INDEX([1]Sheet1!$A$1:$A$13,MATCH((AA38+AB38),[1]Sheet1!$B$1:$B$13)),0)</f>
        <v/>
      </c>
      <c r="AF38" s="6">
        <f>$AF$23*$E38</f>
        <v/>
      </c>
      <c r="AG38" s="8" t="n"/>
      <c r="AH38" s="8">
        <f>IFERROR(($J38/$I38)*AG38,0)</f>
        <v/>
      </c>
      <c r="AI38" s="8">
        <f>(AG38+AH38)*$E38</f>
        <v/>
      </c>
      <c r="AJ38" s="8">
        <f>IF(AI38&gt;0,IF(AI38*$AF$23&lt;2.5,2.5/$AF$23,AI38),0)</f>
        <v/>
      </c>
      <c r="AK38" s="8">
        <f>IFERROR((AG38+AH38)*INDEX([1]Sheet1!$A$1:$A$13,MATCH((AG38+AH38),[1]Sheet1!$B$1:$B$13)),0)</f>
        <v/>
      </c>
      <c r="AL38" s="6">
        <f>$AL$23*$E38</f>
        <v/>
      </c>
      <c r="AM38" s="8" t="n"/>
      <c r="AN38" s="8">
        <f>IFERROR(($J38/$I38)*AM38,0)</f>
        <v/>
      </c>
      <c r="AO38" s="8">
        <f>(AM38+AN38)*$E38</f>
        <v/>
      </c>
      <c r="AP38" s="8">
        <f>IF(AO38&gt;0,IF(AO38*$AL$23&lt;2.5,2.5/$AL$23,AO38),0)</f>
        <v/>
      </c>
      <c r="AQ38" s="8">
        <f>IFERROR((AM38+AN38)*INDEX([1]Sheet1!$A$1:$A$13,MATCH((AM38+AN38),[1]Sheet1!$B$1:$B$13)),0)</f>
        <v/>
      </c>
      <c r="AR38" s="6">
        <f>$AR$23*$E38</f>
        <v/>
      </c>
      <c r="AS38" s="8" t="n"/>
      <c r="AT38" s="8">
        <f>IFERROR(($J38/$I38)*AS38,0)</f>
        <v/>
      </c>
      <c r="AU38" s="8">
        <f>(AS38+AT38)*$E38</f>
        <v/>
      </c>
      <c r="AV38" s="8">
        <f>IF(AU38&gt;0,IF(AU38*$AR$23&lt;2.5,2.5/$AR$23,AU38),0)</f>
        <v/>
      </c>
      <c r="AW38" s="8">
        <f>IFERROR((AS38+AT38)*INDEX([1]Sheet1!$A$1:$A$13,MATCH((AS38+AT38),[1]Sheet1!$B$1:$B$13)),0)</f>
        <v/>
      </c>
      <c r="BC38" s="1">
        <f>IF(E38&gt;0,(IF(I38&gt;0,"","ERROR")),"")</f>
        <v/>
      </c>
    </row>
    <row r="39" ht="18" customHeight="1">
      <c r="A39" s="4" t="n"/>
      <c r="B39" s="5" t="n"/>
      <c r="C39" s="6" t="n"/>
      <c r="D39" s="6" t="n"/>
      <c r="E39" s="6" t="n"/>
      <c r="F39" s="4" t="n"/>
      <c r="G39" s="7" t="n"/>
      <c r="H39" s="6">
        <f>$H$23*$E39</f>
        <v/>
      </c>
      <c r="I39" s="8" t="n"/>
      <c r="J39" s="8" t="n"/>
      <c r="K39" s="8">
        <f>(I39+J39)*$E39</f>
        <v/>
      </c>
      <c r="L39" s="8">
        <f>IF(K39&gt;0,IF(K39*$H$23&lt;2.5,2.5/$H$23,K39),0)</f>
        <v/>
      </c>
      <c r="M39" s="8">
        <f>IFERROR((I39+J39)*INDEX([1]Sheet1!$A$1:$A$13,MATCH((I39+J39),[1]Sheet1!$B$1:$B$13)),0)</f>
        <v/>
      </c>
      <c r="N39" s="6">
        <f>$N$23*$E39</f>
        <v/>
      </c>
      <c r="O39" s="8" t="n"/>
      <c r="P39" s="8">
        <f>IFERROR(($J39/$I39)*O39,0)</f>
        <v/>
      </c>
      <c r="Q39" s="8">
        <f>(O39+P39)*$E39</f>
        <v/>
      </c>
      <c r="R39" s="8">
        <f>IF(Q39&gt;0,IF(Q39*$N$23&lt;2.5,2.5/$N$23,Q39),0)</f>
        <v/>
      </c>
      <c r="S39" s="8">
        <f>IFERROR((O39+P39)*INDEX([1]Sheet1!$A$1:$A$13,MATCH((O39+P39),[1]Sheet1!$B$1:$B$13)),0)</f>
        <v/>
      </c>
      <c r="T39" s="6">
        <f>$T$23*$E39</f>
        <v/>
      </c>
      <c r="U39" s="8" t="n"/>
      <c r="V39" s="8">
        <f>IFERROR(($J39/$I39)*U39,0)</f>
        <v/>
      </c>
      <c r="W39" s="8">
        <f>(U39+V39)*$E39</f>
        <v/>
      </c>
      <c r="X39" s="8">
        <f>IF(W39&gt;0,IF(W39*$T$23&lt;2.5,2.5/$T$23,W39),0)</f>
        <v/>
      </c>
      <c r="Y39" s="8">
        <f>IFERROR((U39+V39)*INDEX([1]Sheet1!$A$1:$A$13,MATCH((U39+V39),[1]Sheet1!$B$1:$B$13)),0)</f>
        <v/>
      </c>
      <c r="Z39" s="6">
        <f>$Z$23*$E39</f>
        <v/>
      </c>
      <c r="AA39" s="8" t="n"/>
      <c r="AB39" s="8">
        <f>IFERROR(($J39/$I39)*AA39,0)</f>
        <v/>
      </c>
      <c r="AC39" s="8">
        <f>(AA39+AB39)*$E39</f>
        <v/>
      </c>
      <c r="AD39" s="8">
        <f>IF(AC39&gt;0,IF(AC39*$Z$23&lt;2.5,2.5/$Z$23,AC39),0)</f>
        <v/>
      </c>
      <c r="AE39" s="8">
        <f>IFERROR((AA39+AB39)*INDEX([1]Sheet1!$A$1:$A$13,MATCH((AA39+AB39),[1]Sheet1!$B$1:$B$13)),0)</f>
        <v/>
      </c>
      <c r="AF39" s="6">
        <f>$AF$23*$E39</f>
        <v/>
      </c>
      <c r="AG39" s="8" t="n"/>
      <c r="AH39" s="8">
        <f>IFERROR(($J39/$I39)*AG39,0)</f>
        <v/>
      </c>
      <c r="AI39" s="8">
        <f>(AG39+AH39)*$E39</f>
        <v/>
      </c>
      <c r="AJ39" s="8">
        <f>IF(AI39&gt;0,IF(AI39*$AF$23&lt;2.5,2.5/$AF$23,AI39),0)</f>
        <v/>
      </c>
      <c r="AK39" s="8">
        <f>IFERROR((AG39+AH39)*INDEX([1]Sheet1!$A$1:$A$13,MATCH((AG39+AH39),[1]Sheet1!$B$1:$B$13)),0)</f>
        <v/>
      </c>
      <c r="AL39" s="6">
        <f>$AL$23*$E39</f>
        <v/>
      </c>
      <c r="AM39" s="8" t="n"/>
      <c r="AN39" s="8">
        <f>IFERROR(($J39/$I39)*AM39,0)</f>
        <v/>
      </c>
      <c r="AO39" s="8">
        <f>(AM39+AN39)*$E39</f>
        <v/>
      </c>
      <c r="AP39" s="8">
        <f>IF(AO39&gt;0,IF(AO39*$AL$23&lt;2.5,2.5/$AL$23,AO39),0)</f>
        <v/>
      </c>
      <c r="AQ39" s="8">
        <f>IFERROR((AM39+AN39)*INDEX([1]Sheet1!$A$1:$A$13,MATCH((AM39+AN39),[1]Sheet1!$B$1:$B$13)),0)</f>
        <v/>
      </c>
      <c r="AR39" s="6">
        <f>$AR$23*$E39</f>
        <v/>
      </c>
      <c r="AS39" s="8" t="n"/>
      <c r="AT39" s="8">
        <f>IFERROR(($J39/$I39)*AS39,0)</f>
        <v/>
      </c>
      <c r="AU39" s="8">
        <f>(AS39+AT39)*$E39</f>
        <v/>
      </c>
      <c r="AV39" s="8">
        <f>IF(AU39&gt;0,IF(AU39*$AR$23&lt;2.5,2.5/$AR$23,AU39),0)</f>
        <v/>
      </c>
      <c r="AW39" s="8">
        <f>IFERROR((AS39+AT39)*INDEX([1]Sheet1!$A$1:$A$13,MATCH((AS39+AT39),[1]Sheet1!$B$1:$B$13)),0)</f>
        <v/>
      </c>
      <c r="BC39" s="1">
        <f>IF(E39&gt;0,(IF(I39&gt;0,"","ERROR")),"")</f>
        <v/>
      </c>
    </row>
    <row r="40" ht="18" customHeight="1">
      <c r="A40" s="4" t="n"/>
      <c r="B40" s="5" t="n"/>
      <c r="C40" s="6" t="n"/>
      <c r="D40" s="6" t="n"/>
      <c r="E40" s="6" t="n"/>
      <c r="F40" s="4" t="n"/>
      <c r="G40" s="7" t="n"/>
      <c r="H40" s="6">
        <f>$H$23*$E40</f>
        <v/>
      </c>
      <c r="I40" s="8" t="n"/>
      <c r="J40" s="8" t="n"/>
      <c r="K40" s="8">
        <f>(I40+J40)*$E40</f>
        <v/>
      </c>
      <c r="L40" s="8">
        <f>IF(K40&gt;0,IF(K40*$H$23&lt;2.5,2.5/$H$23,K40),0)</f>
        <v/>
      </c>
      <c r="M40" s="8">
        <f>IFERROR((I40+J40)*INDEX([1]Sheet1!$A$1:$A$13,MATCH((I40+J40),[1]Sheet1!$B$1:$B$13)),0)</f>
        <v/>
      </c>
      <c r="N40" s="6">
        <f>$N$23*$E40</f>
        <v/>
      </c>
      <c r="O40" s="8" t="n"/>
      <c r="P40" s="8">
        <f>IFERROR(($J40/$I40)*O40,0)</f>
        <v/>
      </c>
      <c r="Q40" s="8">
        <f>(O40+P40)*$E40</f>
        <v/>
      </c>
      <c r="R40" s="8">
        <f>IF(Q40&gt;0,IF(Q40*$N$23&lt;2.5,2.5/$N$23,Q40),0)</f>
        <v/>
      </c>
      <c r="S40" s="8">
        <f>IFERROR((O40+P40)*INDEX([1]Sheet1!$A$1:$A$13,MATCH((O40+P40),[1]Sheet1!$B$1:$B$13)),0)</f>
        <v/>
      </c>
      <c r="T40" s="6">
        <f>$T$23*$E40</f>
        <v/>
      </c>
      <c r="U40" s="8" t="n"/>
      <c r="V40" s="8">
        <f>IFERROR(($J40/$I40)*U40,0)</f>
        <v/>
      </c>
      <c r="W40" s="8">
        <f>(U40+V40)*$E40</f>
        <v/>
      </c>
      <c r="X40" s="8">
        <f>IF(W40&gt;0,IF(W40*$T$23&lt;2.5,2.5/$T$23,W40),0)</f>
        <v/>
      </c>
      <c r="Y40" s="8">
        <f>IFERROR((U40+V40)*INDEX([1]Sheet1!$A$1:$A$13,MATCH((U40+V40),[1]Sheet1!$B$1:$B$13)),0)</f>
        <v/>
      </c>
      <c r="Z40" s="6">
        <f>$Z$23*$E40</f>
        <v/>
      </c>
      <c r="AA40" s="8" t="n"/>
      <c r="AB40" s="8">
        <f>IFERROR(($J40/$I40)*AA40,0)</f>
        <v/>
      </c>
      <c r="AC40" s="8">
        <f>(AA40+AB40)*$E40</f>
        <v/>
      </c>
      <c r="AD40" s="8">
        <f>IF(AC40&gt;0,IF(AC40*$Z$23&lt;2.5,2.5/$Z$23,AC40),0)</f>
        <v/>
      </c>
      <c r="AE40" s="8">
        <f>IFERROR((AA40+AB40)*INDEX([1]Sheet1!$A$1:$A$13,MATCH((AA40+AB40),[1]Sheet1!$B$1:$B$13)),0)</f>
        <v/>
      </c>
      <c r="AF40" s="6">
        <f>$AF$23*$E40</f>
        <v/>
      </c>
      <c r="AG40" s="8" t="n"/>
      <c r="AH40" s="8">
        <f>IFERROR(($J40/$I40)*AG40,0)</f>
        <v/>
      </c>
      <c r="AI40" s="8">
        <f>(AG40+AH40)*$E40</f>
        <v/>
      </c>
      <c r="AJ40" s="8">
        <f>IF(AI40&gt;0,IF(AI40*$AF$23&lt;2.5,2.5/$AF$23,AI40),0)</f>
        <v/>
      </c>
      <c r="AK40" s="8">
        <f>IFERROR((AG40+AH40)*INDEX([1]Sheet1!$A$1:$A$13,MATCH((AG40+AH40),[1]Sheet1!$B$1:$B$13)),0)</f>
        <v/>
      </c>
      <c r="AL40" s="6">
        <f>$AL$23*$E40</f>
        <v/>
      </c>
      <c r="AM40" s="8" t="n"/>
      <c r="AN40" s="8">
        <f>IFERROR(($J40/$I40)*AM40,0)</f>
        <v/>
      </c>
      <c r="AO40" s="8">
        <f>(AM40+AN40)*$E40</f>
        <v/>
      </c>
      <c r="AP40" s="8">
        <f>IF(AO40&gt;0,IF(AO40*$AL$23&lt;2.5,2.5/$AL$23,AO40),0)</f>
        <v/>
      </c>
      <c r="AQ40" s="8">
        <f>IFERROR((AM40+AN40)*INDEX([1]Sheet1!$A$1:$A$13,MATCH((AM40+AN40),[1]Sheet1!$B$1:$B$13)),0)</f>
        <v/>
      </c>
      <c r="AR40" s="6">
        <f>$AR$23*$E40</f>
        <v/>
      </c>
      <c r="AS40" s="8" t="n"/>
      <c r="AT40" s="8">
        <f>IFERROR(($J40/$I40)*AS40,0)</f>
        <v/>
      </c>
      <c r="AU40" s="8">
        <f>(AS40+AT40)*$E40</f>
        <v/>
      </c>
      <c r="AV40" s="8">
        <f>IF(AU40&gt;0,IF(AU40*$AR$23&lt;2.5,2.5/$AR$23,AU40),0)</f>
        <v/>
      </c>
      <c r="AW40" s="8">
        <f>IFERROR((AS40+AT40)*INDEX([1]Sheet1!$A$1:$A$13,MATCH((AS40+AT40),[1]Sheet1!$B$1:$B$13)),0)</f>
        <v/>
      </c>
      <c r="BC40" s="1">
        <f>IF(E40&gt;0,(IF(I40&gt;0,"","ERROR")),"")</f>
        <v/>
      </c>
    </row>
    <row r="41" ht="18" customHeight="1">
      <c r="A41" s="4" t="n"/>
      <c r="B41" s="6" t="n"/>
      <c r="C41" s="6" t="n"/>
      <c r="D41" s="6" t="n"/>
      <c r="E41" s="6" t="n"/>
      <c r="F41" s="4" t="n"/>
      <c r="G41" s="7" t="n"/>
      <c r="H41" s="6">
        <f>$H$23*$E41</f>
        <v/>
      </c>
      <c r="I41" s="8" t="n"/>
      <c r="J41" s="8" t="n"/>
      <c r="K41" s="8">
        <f>(I41+J41)*$E41</f>
        <v/>
      </c>
      <c r="L41" s="8">
        <f>IF(K41&gt;0,IF(K41*$H$23&lt;2.5,2.5/$H$23,K41),0)</f>
        <v/>
      </c>
      <c r="M41" s="8">
        <f>IFERROR((I41+J41)*INDEX([1]Sheet1!$A$1:$A$13,MATCH((I41+J41),[1]Sheet1!$B$1:$B$13)),0)</f>
        <v/>
      </c>
      <c r="N41" s="6">
        <f>$N$23*$E41</f>
        <v/>
      </c>
      <c r="O41" s="8" t="n"/>
      <c r="P41" s="8">
        <f>IFERROR(($J41/$I41)*O41,0)</f>
        <v/>
      </c>
      <c r="Q41" s="8">
        <f>(O41+P41)*$E41</f>
        <v/>
      </c>
      <c r="R41" s="8">
        <f>IF(Q41&gt;0,IF(Q41*$N$23&lt;2.5,2.5/$N$23,Q41),0)</f>
        <v/>
      </c>
      <c r="S41" s="8">
        <f>IFERROR((O41+P41)*INDEX([1]Sheet1!$A$1:$A$13,MATCH((O41+P41),[1]Sheet1!$B$1:$B$13)),0)</f>
        <v/>
      </c>
      <c r="T41" s="6">
        <f>$T$23*$E41</f>
        <v/>
      </c>
      <c r="U41" s="8" t="n"/>
      <c r="V41" s="8">
        <f>IFERROR(($J41/$I41)*U41,0)</f>
        <v/>
      </c>
      <c r="W41" s="8">
        <f>(U41+V41)*$E41</f>
        <v/>
      </c>
      <c r="X41" s="8">
        <f>IF(W41&gt;0,IF(W41*$T$23&lt;2.5,2.5/$T$23,W41),0)</f>
        <v/>
      </c>
      <c r="Y41" s="8">
        <f>IFERROR((U41+V41)*INDEX([1]Sheet1!$A$1:$A$13,MATCH((U41+V41),[1]Sheet1!$B$1:$B$13)),0)</f>
        <v/>
      </c>
      <c r="Z41" s="6">
        <f>$Z$23*$E41</f>
        <v/>
      </c>
      <c r="AA41" s="8" t="n"/>
      <c r="AB41" s="8">
        <f>IFERROR(($J41/$I41)*AA41,0)</f>
        <v/>
      </c>
      <c r="AC41" s="8">
        <f>(AA41+AB41)*$E41</f>
        <v/>
      </c>
      <c r="AD41" s="8">
        <f>IF(AC41&gt;0,IF(AC41*$Z$23&lt;2.5,2.5/$Z$23,AC41),0)</f>
        <v/>
      </c>
      <c r="AE41" s="8">
        <f>IFERROR((AA41+AB41)*INDEX([1]Sheet1!$A$1:$A$13,MATCH((AA41+AB41),[1]Sheet1!$B$1:$B$13)),0)</f>
        <v/>
      </c>
      <c r="AF41" s="6">
        <f>$AF$23*$E41</f>
        <v/>
      </c>
      <c r="AG41" s="8" t="n"/>
      <c r="AH41" s="8">
        <f>IFERROR(($J41/$I41)*AG41,0)</f>
        <v/>
      </c>
      <c r="AI41" s="8">
        <f>(AG41+AH41)*$E41</f>
        <v/>
      </c>
      <c r="AJ41" s="8">
        <f>IF(AI41&gt;0,IF(AI41*$AF$23&lt;2.5,2.5/$AF$23,AI41),0)</f>
        <v/>
      </c>
      <c r="AK41" s="8">
        <f>IFERROR((AG41+AH41)*INDEX([1]Sheet1!$A$1:$A$13,MATCH((AG41+AH41),[1]Sheet1!$B$1:$B$13)),0)</f>
        <v/>
      </c>
      <c r="AL41" s="6">
        <f>$AL$23*$E41</f>
        <v/>
      </c>
      <c r="AM41" s="8" t="n"/>
      <c r="AN41" s="8">
        <f>IFERROR(($J41/$I41)*AM41,0)</f>
        <v/>
      </c>
      <c r="AO41" s="8">
        <f>(AM41+AN41)*$E41</f>
        <v/>
      </c>
      <c r="AP41" s="8">
        <f>IF(AO41&gt;0,IF(AO41*$AL$23&lt;2.5,2.5/$AL$23,AO41),0)</f>
        <v/>
      </c>
      <c r="AQ41" s="8">
        <f>IFERROR((AM41+AN41)*INDEX([1]Sheet1!$A$1:$A$13,MATCH((AM41+AN41),[1]Sheet1!$B$1:$B$13)),0)</f>
        <v/>
      </c>
      <c r="AR41" s="6">
        <f>$AR$23*$E41</f>
        <v/>
      </c>
      <c r="AS41" s="8" t="n"/>
      <c r="AT41" s="8">
        <f>IFERROR(($J41/$I41)*AS41,0)</f>
        <v/>
      </c>
      <c r="AU41" s="8">
        <f>(AS41+AT41)*$E41</f>
        <v/>
      </c>
      <c r="AV41" s="8">
        <f>IF(AU41&gt;0,IF(AU41*$AR$23&lt;2.5,2.5/$AR$23,AU41),0)</f>
        <v/>
      </c>
      <c r="AW41" s="8">
        <f>IFERROR((AS41+AT41)*INDEX([1]Sheet1!$A$1:$A$13,MATCH((AS41+AT41),[1]Sheet1!$B$1:$B$13)),0)</f>
        <v/>
      </c>
      <c r="BC41" s="1">
        <f>IF(E41&gt;0,(IF(I41&gt;0,"","ERROR")),"")</f>
        <v/>
      </c>
    </row>
    <row r="42" ht="18" customHeight="1">
      <c r="A42" s="4" t="n"/>
      <c r="B42" s="5" t="n"/>
      <c r="C42" s="6" t="n"/>
      <c r="D42" s="6" t="n"/>
      <c r="E42" s="6" t="n"/>
      <c r="F42" s="4" t="n"/>
      <c r="G42" s="7" t="n"/>
      <c r="H42" s="6">
        <f>$H$23*$E42</f>
        <v/>
      </c>
      <c r="I42" s="8" t="n"/>
      <c r="J42" s="8" t="n"/>
      <c r="K42" s="8">
        <f>(I42+J42)*$E42</f>
        <v/>
      </c>
      <c r="L42" s="8">
        <f>IF(K42&gt;0,IF(K42*$H$23&lt;2.5,2.5/$H$23,K42),0)</f>
        <v/>
      </c>
      <c r="M42" s="8">
        <f>IFERROR((I42+J42)*INDEX([1]Sheet1!$A$1:$A$13,MATCH((I42+J42),[1]Sheet1!$B$1:$B$13)),0)</f>
        <v/>
      </c>
      <c r="N42" s="6">
        <f>$N$23*$E42</f>
        <v/>
      </c>
      <c r="O42" s="8" t="n"/>
      <c r="P42" s="8">
        <f>IFERROR(($J42/$I42)*O42,0)</f>
        <v/>
      </c>
      <c r="Q42" s="8">
        <f>(O42+P42)*$E42</f>
        <v/>
      </c>
      <c r="R42" s="8">
        <f>IF(Q42&gt;0,IF(Q42*$N$23&lt;2.5,2.5/$N$23,Q42),0)</f>
        <v/>
      </c>
      <c r="S42" s="8">
        <f>IFERROR((O42+P42)*INDEX([1]Sheet1!$A$1:$A$13,MATCH((O42+P42),[1]Sheet1!$B$1:$B$13)),0)</f>
        <v/>
      </c>
      <c r="T42" s="6">
        <f>$T$23*$E42</f>
        <v/>
      </c>
      <c r="U42" s="8" t="n"/>
      <c r="V42" s="8">
        <f>IFERROR(($J42/$I42)*U42,0)</f>
        <v/>
      </c>
      <c r="W42" s="8">
        <f>(U42+V42)*$E42</f>
        <v/>
      </c>
      <c r="X42" s="8">
        <f>IF(W42&gt;0,IF(W42*$T$23&lt;2.5,2.5/$T$23,W42),0)</f>
        <v/>
      </c>
      <c r="Y42" s="8">
        <f>IFERROR((U42+V42)*INDEX([1]Sheet1!$A$1:$A$13,MATCH((U42+V42),[1]Sheet1!$B$1:$B$13)),0)</f>
        <v/>
      </c>
      <c r="Z42" s="6">
        <f>$Z$23*$E42</f>
        <v/>
      </c>
      <c r="AA42" s="8" t="n"/>
      <c r="AB42" s="8">
        <f>IFERROR(($J42/$I42)*AA42,0)</f>
        <v/>
      </c>
      <c r="AC42" s="8">
        <f>(AA42+AB42)*$E42</f>
        <v/>
      </c>
      <c r="AD42" s="8">
        <f>IF(AC42&gt;0,IF(AC42*$Z$23&lt;2.5,2.5/$Z$23,AC42),0)</f>
        <v/>
      </c>
      <c r="AE42" s="8">
        <f>IFERROR((AA42+AB42)*INDEX([1]Sheet1!$A$1:$A$13,MATCH((AA42+AB42),[1]Sheet1!$B$1:$B$13)),0)</f>
        <v/>
      </c>
      <c r="AF42" s="6">
        <f>$AF$23*$E42</f>
        <v/>
      </c>
      <c r="AG42" s="8" t="n"/>
      <c r="AH42" s="8">
        <f>IFERROR(($J42/$I42)*AG42,0)</f>
        <v/>
      </c>
      <c r="AI42" s="8">
        <f>(AG42+AH42)*$E42</f>
        <v/>
      </c>
      <c r="AJ42" s="8">
        <f>IF(AI42&gt;0,IF(AI42*$AF$23&lt;2.5,2.5/$AF$23,AI42),0)</f>
        <v/>
      </c>
      <c r="AK42" s="8">
        <f>IFERROR((AG42+AH42)*INDEX([1]Sheet1!$A$1:$A$13,MATCH((AG42+AH42),[1]Sheet1!$B$1:$B$13)),0)</f>
        <v/>
      </c>
      <c r="AL42" s="6">
        <f>$AL$23*$E42</f>
        <v/>
      </c>
      <c r="AM42" s="8" t="n"/>
      <c r="AN42" s="8">
        <f>IFERROR(($J42/$I42)*AM42,0)</f>
        <v/>
      </c>
      <c r="AO42" s="8">
        <f>(AM42+AN42)*$E42</f>
        <v/>
      </c>
      <c r="AP42" s="8">
        <f>IF(AO42&gt;0,IF(AO42*$AL$23&lt;2.5,2.5/$AL$23,AO42),0)</f>
        <v/>
      </c>
      <c r="AQ42" s="8">
        <f>IFERROR((AM42+AN42)*INDEX([1]Sheet1!$A$1:$A$13,MATCH((AM42+AN42),[1]Sheet1!$B$1:$B$13)),0)</f>
        <v/>
      </c>
      <c r="AR42" s="6">
        <f>$AR$23*$E42</f>
        <v/>
      </c>
      <c r="AS42" s="8" t="n"/>
      <c r="AT42" s="8">
        <f>IFERROR(($J42/$I42)*AS42,0)</f>
        <v/>
      </c>
      <c r="AU42" s="8">
        <f>(AS42+AT42)*$E42</f>
        <v/>
      </c>
      <c r="AV42" s="8">
        <f>IF(AU42&gt;0,IF(AU42*$AR$23&lt;2.5,2.5/$AR$23,AU42),0)</f>
        <v/>
      </c>
      <c r="AW42" s="8">
        <f>IFERROR((AS42+AT42)*INDEX([1]Sheet1!$A$1:$A$13,MATCH((AS42+AT42),[1]Sheet1!$B$1:$B$13)),0)</f>
        <v/>
      </c>
      <c r="BC42" s="1">
        <f>IF(E42&gt;0,(IF(I42&gt;0,"","ERROR")),"")</f>
        <v/>
      </c>
    </row>
    <row r="43" ht="18" customHeight="1">
      <c r="A43" s="4" t="n"/>
      <c r="B43" s="5" t="n"/>
      <c r="C43" s="6" t="n"/>
      <c r="D43" s="6" t="n"/>
      <c r="E43" s="6" t="n"/>
      <c r="F43" s="4" t="n"/>
      <c r="G43" s="7" t="n"/>
      <c r="H43" s="6">
        <f>$H$23*$E43</f>
        <v/>
      </c>
      <c r="I43" s="8" t="n"/>
      <c r="J43" s="8" t="n"/>
      <c r="K43" s="8">
        <f>(I43+J43)*$E43</f>
        <v/>
      </c>
      <c r="L43" s="8">
        <f>IF(K43&gt;0,IF(K43*$H$23&lt;2.5,2.5/$H$23,K43),0)</f>
        <v/>
      </c>
      <c r="M43" s="8">
        <f>IFERROR((I43+J43)*INDEX([1]Sheet1!$A$1:$A$13,MATCH((I43+J43),[1]Sheet1!$B$1:$B$13)),0)</f>
        <v/>
      </c>
      <c r="N43" s="6">
        <f>$N$23*$E43</f>
        <v/>
      </c>
      <c r="O43" s="8" t="n"/>
      <c r="P43" s="8">
        <f>IFERROR(($J43/$I43)*O43,0)</f>
        <v/>
      </c>
      <c r="Q43" s="8">
        <f>(O43+P43)*$E43</f>
        <v/>
      </c>
      <c r="R43" s="8">
        <f>IF(Q43&gt;0,IF(Q43*$N$23&lt;2.5,2.5/$N$23,Q43),0)</f>
        <v/>
      </c>
      <c r="S43" s="8">
        <f>IFERROR((O43+P43)*INDEX([1]Sheet1!$A$1:$A$13,MATCH((O43+P43),[1]Sheet1!$B$1:$B$13)),0)</f>
        <v/>
      </c>
      <c r="T43" s="6">
        <f>$T$23*$E43</f>
        <v/>
      </c>
      <c r="U43" s="8" t="n"/>
      <c r="V43" s="8">
        <f>IFERROR(($J43/$I43)*U43,0)</f>
        <v/>
      </c>
      <c r="W43" s="8">
        <f>(U43+V43)*$E43</f>
        <v/>
      </c>
      <c r="X43" s="8">
        <f>IF(W43&gt;0,IF(W43*$T$23&lt;2.5,2.5/$T$23,W43),0)</f>
        <v/>
      </c>
      <c r="Y43" s="8">
        <f>IFERROR((U43+V43)*INDEX([1]Sheet1!$A$1:$A$13,MATCH((U43+V43),[1]Sheet1!$B$1:$B$13)),0)</f>
        <v/>
      </c>
      <c r="Z43" s="6">
        <f>$Z$23*$E43</f>
        <v/>
      </c>
      <c r="AA43" s="8" t="n"/>
      <c r="AB43" s="8">
        <f>IFERROR(($J43/$I43)*AA43,0)</f>
        <v/>
      </c>
      <c r="AC43" s="8">
        <f>(AA43+AB43)*$E43</f>
        <v/>
      </c>
      <c r="AD43" s="8">
        <f>IF(AC43&gt;0,IF(AC43*$Z$23&lt;2.5,2.5/$Z$23,AC43),0)</f>
        <v/>
      </c>
      <c r="AE43" s="8">
        <f>IFERROR((AA43+AB43)*INDEX([1]Sheet1!$A$1:$A$13,MATCH((AA43+AB43),[1]Sheet1!$B$1:$B$13)),0)</f>
        <v/>
      </c>
      <c r="AF43" s="6">
        <f>$AF$23*$E43</f>
        <v/>
      </c>
      <c r="AG43" s="8" t="n"/>
      <c r="AH43" s="8">
        <f>IFERROR(($J43/$I43)*AG43,0)</f>
        <v/>
      </c>
      <c r="AI43" s="8">
        <f>(AG43+AH43)*$E43</f>
        <v/>
      </c>
      <c r="AJ43" s="8">
        <f>IF(AI43&gt;0,IF(AI43*$AF$23&lt;2.5,2.5/$AF$23,AI43),0)</f>
        <v/>
      </c>
      <c r="AK43" s="8">
        <f>IFERROR((AG43+AH43)*INDEX([1]Sheet1!$A$1:$A$13,MATCH((AG43+AH43),[1]Sheet1!$B$1:$B$13)),0)</f>
        <v/>
      </c>
      <c r="AL43" s="6">
        <f>$AL$23*$E43</f>
        <v/>
      </c>
      <c r="AM43" s="8" t="n"/>
      <c r="AN43" s="8">
        <f>IFERROR(($J43/$I43)*AM43,0)</f>
        <v/>
      </c>
      <c r="AO43" s="8">
        <f>(AM43+AN43)*$E43</f>
        <v/>
      </c>
      <c r="AP43" s="8">
        <f>IF(AO43&gt;0,IF(AO43*$AL$23&lt;2.5,2.5/$AL$23,AO43),0)</f>
        <v/>
      </c>
      <c r="AQ43" s="8">
        <f>IFERROR((AM43+AN43)*INDEX([1]Sheet1!$A$1:$A$13,MATCH((AM43+AN43),[1]Sheet1!$B$1:$B$13)),0)</f>
        <v/>
      </c>
      <c r="AR43" s="6">
        <f>$AR$23*$E43</f>
        <v/>
      </c>
      <c r="AS43" s="8" t="n"/>
      <c r="AT43" s="8">
        <f>IFERROR(($J43/$I43)*AS43,0)</f>
        <v/>
      </c>
      <c r="AU43" s="8">
        <f>(AS43+AT43)*$E43</f>
        <v/>
      </c>
      <c r="AV43" s="8">
        <f>IF(AU43&gt;0,IF(AU43*$AR$23&lt;2.5,2.5/$AR$23,AU43),0)</f>
        <v/>
      </c>
      <c r="AW43" s="8">
        <f>IFERROR((AS43+AT43)*INDEX([1]Sheet1!$A$1:$A$13,MATCH((AS43+AT43),[1]Sheet1!$B$1:$B$13)),0)</f>
        <v/>
      </c>
      <c r="BC43" s="1">
        <f>IF(E43&gt;0,(IF(I43&gt;0,"","ERROR")),"")</f>
        <v/>
      </c>
    </row>
    <row r="44" ht="18" customHeight="1">
      <c r="A44" s="4" t="n"/>
      <c r="B44" s="5" t="n"/>
      <c r="C44" s="6" t="n"/>
      <c r="D44" s="6" t="n"/>
      <c r="E44" s="6" t="n"/>
      <c r="F44" s="4" t="n"/>
      <c r="G44" s="7" t="n"/>
      <c r="H44" s="6">
        <f>$H$23*$E44</f>
        <v/>
      </c>
      <c r="I44" s="8" t="n"/>
      <c r="J44" s="8" t="n"/>
      <c r="K44" s="8">
        <f>(I44+J44)*$E44</f>
        <v/>
      </c>
      <c r="L44" s="8">
        <f>IF(K44&gt;0,IF(K44*$H$23&lt;2.5,2.5/$H$23,K44),0)</f>
        <v/>
      </c>
      <c r="M44" s="8">
        <f>IFERROR((I44+J44)*INDEX([1]Sheet1!$A$1:$A$13,MATCH((I44+J44),[1]Sheet1!$B$1:$B$13)),0)</f>
        <v/>
      </c>
      <c r="N44" s="6">
        <f>$N$23*$E44</f>
        <v/>
      </c>
      <c r="O44" s="8" t="n"/>
      <c r="P44" s="8">
        <f>IFERROR(($J44/$I44)*O44,0)</f>
        <v/>
      </c>
      <c r="Q44" s="8">
        <f>(O44+P44)*$E44</f>
        <v/>
      </c>
      <c r="R44" s="8">
        <f>IF(Q44&gt;0,IF(Q44*$N$23&lt;2.5,2.5/$N$23,Q44),0)</f>
        <v/>
      </c>
      <c r="S44" s="8">
        <f>IFERROR((O44+P44)*INDEX([1]Sheet1!$A$1:$A$13,MATCH((O44+P44),[1]Sheet1!$B$1:$B$13)),0)</f>
        <v/>
      </c>
      <c r="T44" s="6">
        <f>$T$23*$E44</f>
        <v/>
      </c>
      <c r="U44" s="8" t="n"/>
      <c r="V44" s="8">
        <f>IFERROR(($J44/$I44)*U44,0)</f>
        <v/>
      </c>
      <c r="W44" s="8">
        <f>(U44+V44)*$E44</f>
        <v/>
      </c>
      <c r="X44" s="8">
        <f>IF(W44&gt;0,IF(W44*$T$23&lt;2.5,2.5/$T$23,W44),0)</f>
        <v/>
      </c>
      <c r="Y44" s="8">
        <f>IFERROR((U44+V44)*INDEX([1]Sheet1!$A$1:$A$13,MATCH((U44+V44),[1]Sheet1!$B$1:$B$13)),0)</f>
        <v/>
      </c>
      <c r="Z44" s="6">
        <f>$Z$23*$E44</f>
        <v/>
      </c>
      <c r="AA44" s="8" t="n"/>
      <c r="AB44" s="8">
        <f>IFERROR(($J44/$I44)*AA44,0)</f>
        <v/>
      </c>
      <c r="AC44" s="8">
        <f>(AA44+AB44)*$E44</f>
        <v/>
      </c>
      <c r="AD44" s="8">
        <f>IF(AC44&gt;0,IF(AC44*$Z$23&lt;2.5,2.5/$Z$23,AC44),0)</f>
        <v/>
      </c>
      <c r="AE44" s="8">
        <f>IFERROR((AA44+AB44)*INDEX([1]Sheet1!$A$1:$A$13,MATCH((AA44+AB44),[1]Sheet1!$B$1:$B$13)),0)</f>
        <v/>
      </c>
      <c r="AF44" s="6">
        <f>$AF$23*$E44</f>
        <v/>
      </c>
      <c r="AG44" s="8" t="n"/>
      <c r="AH44" s="8">
        <f>IFERROR(($J44/$I44)*AG44,0)</f>
        <v/>
      </c>
      <c r="AI44" s="8">
        <f>(AG44+AH44)*$E44</f>
        <v/>
      </c>
      <c r="AJ44" s="8">
        <f>IF(AI44&gt;0,IF(AI44*$AF$23&lt;2.5,2.5/$AF$23,AI44),0)</f>
        <v/>
      </c>
      <c r="AK44" s="8">
        <f>IFERROR((AG44+AH44)*INDEX([1]Sheet1!$A$1:$A$13,MATCH((AG44+AH44),[1]Sheet1!$B$1:$B$13)),0)</f>
        <v/>
      </c>
      <c r="AL44" s="6">
        <f>$AL$23*$E44</f>
        <v/>
      </c>
      <c r="AM44" s="8" t="n"/>
      <c r="AN44" s="8">
        <f>IFERROR(($J44/$I44)*AM44,0)</f>
        <v/>
      </c>
      <c r="AO44" s="8">
        <f>(AM44+AN44)*$E44</f>
        <v/>
      </c>
      <c r="AP44" s="8">
        <f>IF(AO44&gt;0,IF(AO44*$AL$23&lt;2.5,2.5/$AL$23,AO44),0)</f>
        <v/>
      </c>
      <c r="AQ44" s="8">
        <f>IFERROR((AM44+AN44)*INDEX([1]Sheet1!$A$1:$A$13,MATCH((AM44+AN44),[1]Sheet1!$B$1:$B$13)),0)</f>
        <v/>
      </c>
      <c r="AR44" s="6">
        <f>$AR$23*$E44</f>
        <v/>
      </c>
      <c r="AS44" s="8" t="n"/>
      <c r="AT44" s="8">
        <f>IFERROR(($J44/$I44)*AS44,0)</f>
        <v/>
      </c>
      <c r="AU44" s="8">
        <f>(AS44+AT44)*$E44</f>
        <v/>
      </c>
      <c r="AV44" s="8">
        <f>IF(AU44&gt;0,IF(AU44*$AR$23&lt;2.5,2.5/$AR$23,AU44),0)</f>
        <v/>
      </c>
      <c r="AW44" s="8">
        <f>IFERROR((AS44+AT44)*INDEX([1]Sheet1!$A$1:$A$13,MATCH((AS44+AT44),[1]Sheet1!$B$1:$B$13)),0)</f>
        <v/>
      </c>
      <c r="BC44" s="1">
        <f>IF(E44&gt;0,(IF(I44&gt;0,"","ERROR")),"")</f>
        <v/>
      </c>
    </row>
    <row r="45" ht="18" customHeight="1">
      <c r="A45" s="4" t="n"/>
      <c r="B45" s="5" t="n"/>
      <c r="C45" s="6" t="n"/>
      <c r="D45" s="6" t="n"/>
      <c r="E45" s="6" t="n"/>
      <c r="F45" s="4" t="n"/>
      <c r="G45" s="7" t="n"/>
      <c r="H45" s="6">
        <f>$H$23*$E45</f>
        <v/>
      </c>
      <c r="I45" s="8" t="n"/>
      <c r="J45" s="8" t="n"/>
      <c r="K45" s="8">
        <f>(I45+J45)*$E45</f>
        <v/>
      </c>
      <c r="L45" s="8">
        <f>IF(K45&gt;0,IF(K45*$H$23&lt;2.5,2.5/$H$23,K45),0)</f>
        <v/>
      </c>
      <c r="M45" s="8">
        <f>IFERROR((I45+J45)*INDEX([1]Sheet1!$A$1:$A$13,MATCH((I45+J45),[1]Sheet1!$B$1:$B$13)),0)</f>
        <v/>
      </c>
      <c r="N45" s="6">
        <f>$N$23*$E45</f>
        <v/>
      </c>
      <c r="O45" s="8" t="n"/>
      <c r="P45" s="8">
        <f>IFERROR(($J45/$I45)*O45,0)</f>
        <v/>
      </c>
      <c r="Q45" s="8">
        <f>(O45+P45)*$E45</f>
        <v/>
      </c>
      <c r="R45" s="8">
        <f>IF(Q45&gt;0,IF(Q45*$N$23&lt;2.5,2.5/$N$23,Q45),0)</f>
        <v/>
      </c>
      <c r="S45" s="8">
        <f>IFERROR((O45+P45)*INDEX([1]Sheet1!$A$1:$A$13,MATCH((O45+P45),[1]Sheet1!$B$1:$B$13)),0)</f>
        <v/>
      </c>
      <c r="T45" s="6">
        <f>$T$23*$E45</f>
        <v/>
      </c>
      <c r="U45" s="8" t="n"/>
      <c r="V45" s="8">
        <f>IFERROR(($J45/$I45)*U45,0)</f>
        <v/>
      </c>
      <c r="W45" s="8">
        <f>(U45+V45)*$E45</f>
        <v/>
      </c>
      <c r="X45" s="8">
        <f>IF(W45&gt;0,IF(W45*$T$23&lt;2.5,2.5/$T$23,W45),0)</f>
        <v/>
      </c>
      <c r="Y45" s="8">
        <f>IFERROR((U45+V45)*INDEX([1]Sheet1!$A$1:$A$13,MATCH((U45+V45),[1]Sheet1!$B$1:$B$13)),0)</f>
        <v/>
      </c>
      <c r="Z45" s="6">
        <f>$Z$23*$E45</f>
        <v/>
      </c>
      <c r="AA45" s="8" t="n"/>
      <c r="AB45" s="8">
        <f>IFERROR(($J45/$I45)*AA45,0)</f>
        <v/>
      </c>
      <c r="AC45" s="8">
        <f>(AA45+AB45)*$E45</f>
        <v/>
      </c>
      <c r="AD45" s="8">
        <f>IF(AC45&gt;0,IF(AC45*$Z$23&lt;2.5,2.5/$Z$23,AC45),0)</f>
        <v/>
      </c>
      <c r="AE45" s="8">
        <f>IFERROR((AA45+AB45)*INDEX([1]Sheet1!$A$1:$A$13,MATCH((AA45+AB45),[1]Sheet1!$B$1:$B$13)),0)</f>
        <v/>
      </c>
      <c r="AF45" s="6">
        <f>$AF$23*$E45</f>
        <v/>
      </c>
      <c r="AG45" s="8" t="n"/>
      <c r="AH45" s="8">
        <f>IFERROR(($J45/$I45)*AG45,0)</f>
        <v/>
      </c>
      <c r="AI45" s="8">
        <f>(AG45+AH45)*$E45</f>
        <v/>
      </c>
      <c r="AJ45" s="8">
        <f>IF(AI45&gt;0,IF(AI45*$AF$23&lt;2.5,2.5/$AF$23,AI45),0)</f>
        <v/>
      </c>
      <c r="AK45" s="8">
        <f>IFERROR((AG45+AH45)*INDEX([1]Sheet1!$A$1:$A$13,MATCH((AG45+AH45),[1]Sheet1!$B$1:$B$13)),0)</f>
        <v/>
      </c>
      <c r="AL45" s="6">
        <f>$AL$23*$E45</f>
        <v/>
      </c>
      <c r="AM45" s="8" t="n"/>
      <c r="AN45" s="8">
        <f>IFERROR(($J45/$I45)*AM45,0)</f>
        <v/>
      </c>
      <c r="AO45" s="8">
        <f>(AM45+AN45)*$E45</f>
        <v/>
      </c>
      <c r="AP45" s="8">
        <f>IF(AO45&gt;0,IF(AO45*$AL$23&lt;2.5,2.5/$AL$23,AO45),0)</f>
        <v/>
      </c>
      <c r="AQ45" s="8">
        <f>IFERROR((AM45+AN45)*INDEX([1]Sheet1!$A$1:$A$13,MATCH((AM45+AN45),[1]Sheet1!$B$1:$B$13)),0)</f>
        <v/>
      </c>
      <c r="AR45" s="6">
        <f>$AR$23*$E45</f>
        <v/>
      </c>
      <c r="AS45" s="8" t="n"/>
      <c r="AT45" s="8">
        <f>IFERROR(($J45/$I45)*AS45,0)</f>
        <v/>
      </c>
      <c r="AU45" s="8">
        <f>(AS45+AT45)*$E45</f>
        <v/>
      </c>
      <c r="AV45" s="8">
        <f>IF(AU45&gt;0,IF(AU45*$AR$23&lt;2.5,2.5/$AR$23,AU45),0)</f>
        <v/>
      </c>
      <c r="AW45" s="8">
        <f>IFERROR((AS45+AT45)*INDEX([1]Sheet1!$A$1:$A$13,MATCH((AS45+AT45),[1]Sheet1!$B$1:$B$13)),0)</f>
        <v/>
      </c>
      <c r="BC45" s="1">
        <f>IF(E45&gt;0,(IF(I45&gt;0,"","ERROR")),"")</f>
        <v/>
      </c>
    </row>
    <row r="46" ht="18" customHeight="1">
      <c r="A46" s="4" t="n"/>
      <c r="B46" s="6" t="n"/>
      <c r="C46" s="6" t="n"/>
      <c r="D46" s="6" t="n"/>
      <c r="E46" s="6" t="n"/>
      <c r="F46" s="4" t="n"/>
      <c r="G46" s="7" t="n"/>
      <c r="H46" s="6">
        <f>$H$23*$E46</f>
        <v/>
      </c>
      <c r="I46" s="8" t="n"/>
      <c r="J46" s="8" t="n"/>
      <c r="K46" s="8">
        <f>(I46+J46)*$E46</f>
        <v/>
      </c>
      <c r="L46" s="8">
        <f>IF(K46&gt;0,IF(K46*$H$23&lt;2.5,2.5/$H$23,K46),0)</f>
        <v/>
      </c>
      <c r="M46" s="8">
        <f>IFERROR((I46+J46)*INDEX([1]Sheet1!$A$1:$A$13,MATCH((I46+J46),[1]Sheet1!$B$1:$B$13)),0)</f>
        <v/>
      </c>
      <c r="N46" s="6">
        <f>$N$23*$E46</f>
        <v/>
      </c>
      <c r="O46" s="8" t="n"/>
      <c r="P46" s="8">
        <f>IFERROR(($J46/$I46)*O46,0)</f>
        <v/>
      </c>
      <c r="Q46" s="8">
        <f>(O46+P46)*$E46</f>
        <v/>
      </c>
      <c r="R46" s="8">
        <f>IF(Q46&gt;0,IF(Q46*$N$23&lt;2.5,2.5/$N$23,Q46),0)</f>
        <v/>
      </c>
      <c r="S46" s="8">
        <f>IFERROR((O46+P46)*INDEX([1]Sheet1!$A$1:$A$13,MATCH((O46+P46),[1]Sheet1!$B$1:$B$13)),0)</f>
        <v/>
      </c>
      <c r="T46" s="6">
        <f>$T$23*$E46</f>
        <v/>
      </c>
      <c r="U46" s="8" t="n"/>
      <c r="V46" s="8">
        <f>IFERROR(($J46/$I46)*U46,0)</f>
        <v/>
      </c>
      <c r="W46" s="8">
        <f>(U46+V46)*$E46</f>
        <v/>
      </c>
      <c r="X46" s="8">
        <f>IF(W46&gt;0,IF(W46*$T$23&lt;2.5,2.5/$T$23,W46),0)</f>
        <v/>
      </c>
      <c r="Y46" s="8">
        <f>IFERROR((U46+V46)*INDEX([1]Sheet1!$A$1:$A$13,MATCH((U46+V46),[1]Sheet1!$B$1:$B$13)),0)</f>
        <v/>
      </c>
      <c r="Z46" s="6">
        <f>$Z$23*$E46</f>
        <v/>
      </c>
      <c r="AA46" s="8" t="n"/>
      <c r="AB46" s="8">
        <f>IFERROR(($J46/$I46)*AA46,0)</f>
        <v/>
      </c>
      <c r="AC46" s="8">
        <f>(AA46+AB46)*$E46</f>
        <v/>
      </c>
      <c r="AD46" s="8">
        <f>IF(AC46&gt;0,IF(AC46*$Z$23&lt;2.5,2.5/$Z$23,AC46),0)</f>
        <v/>
      </c>
      <c r="AE46" s="8">
        <f>IFERROR((AA46+AB46)*INDEX([1]Sheet1!$A$1:$A$13,MATCH((AA46+AB46),[1]Sheet1!$B$1:$B$13)),0)</f>
        <v/>
      </c>
      <c r="AF46" s="6">
        <f>$AF$23*$E46</f>
        <v/>
      </c>
      <c r="AG46" s="8" t="n"/>
      <c r="AH46" s="8">
        <f>IFERROR(($J46/$I46)*AG46,0)</f>
        <v/>
      </c>
      <c r="AI46" s="8">
        <f>(AG46+AH46)*$E46</f>
        <v/>
      </c>
      <c r="AJ46" s="8">
        <f>IF(AI46&gt;0,IF(AI46*$AF$23&lt;2.5,2.5/$AF$23,AI46),0)</f>
        <v/>
      </c>
      <c r="AK46" s="8">
        <f>IFERROR((AG46+AH46)*INDEX([1]Sheet1!$A$1:$A$13,MATCH((AG46+AH46),[1]Sheet1!$B$1:$B$13)),0)</f>
        <v/>
      </c>
      <c r="AL46" s="6">
        <f>$AL$23*$E46</f>
        <v/>
      </c>
      <c r="AM46" s="8" t="n"/>
      <c r="AN46" s="8">
        <f>IFERROR(($J46/$I46)*AM46,0)</f>
        <v/>
      </c>
      <c r="AO46" s="8">
        <f>(AM46+AN46)*$E46</f>
        <v/>
      </c>
      <c r="AP46" s="8">
        <f>IF(AO46&gt;0,IF(AO46*$AL$23&lt;2.5,2.5/$AL$23,AO46),0)</f>
        <v/>
      </c>
      <c r="AQ46" s="8">
        <f>IFERROR((AM46+AN46)*INDEX([1]Sheet1!$A$1:$A$13,MATCH((AM46+AN46),[1]Sheet1!$B$1:$B$13)),0)</f>
        <v/>
      </c>
      <c r="AR46" s="6">
        <f>$AR$23*$E46</f>
        <v/>
      </c>
      <c r="AS46" s="8" t="n"/>
      <c r="AT46" s="8">
        <f>IFERROR(($J46/$I46)*AS46,0)</f>
        <v/>
      </c>
      <c r="AU46" s="8">
        <f>(AS46+AT46)*$E46</f>
        <v/>
      </c>
      <c r="AV46" s="8">
        <f>IF(AU46&gt;0,IF(AU46*$AR$23&lt;2.5,2.5/$AR$23,AU46),0)</f>
        <v/>
      </c>
      <c r="AW46" s="8">
        <f>IFERROR((AS46+AT46)*INDEX([1]Sheet1!$A$1:$A$13,MATCH((AS46+AT46),[1]Sheet1!$B$1:$B$13)),0)</f>
        <v/>
      </c>
      <c r="BC46" s="1">
        <f>IF(E46&gt;0,(IF(I46&gt;0,"","ERROR")),"")</f>
        <v/>
      </c>
    </row>
    <row r="47" ht="18" customHeight="1">
      <c r="A47" s="4" t="n"/>
      <c r="B47" s="6" t="n"/>
      <c r="C47" s="6" t="n"/>
      <c r="D47" s="6" t="n"/>
      <c r="E47" s="6" t="n"/>
      <c r="F47" s="4" t="n"/>
      <c r="G47" s="7" t="n"/>
      <c r="H47" s="6">
        <f>$H$23*$E47</f>
        <v/>
      </c>
      <c r="I47" s="8" t="n"/>
      <c r="J47" s="8" t="n"/>
      <c r="K47" s="8">
        <f>(I47+J47)*$E47</f>
        <v/>
      </c>
      <c r="L47" s="8">
        <f>IF(K47&gt;0,IF(K47*$H$23&lt;2.5,2.5/$H$23,K47),0)</f>
        <v/>
      </c>
      <c r="M47" s="8">
        <f>IFERROR((I47+J47)*INDEX([1]Sheet1!$A$1:$A$13,MATCH((I47+J47),[1]Sheet1!$B$1:$B$13)),0)</f>
        <v/>
      </c>
      <c r="N47" s="6">
        <f>$N$23*$E47</f>
        <v/>
      </c>
      <c r="O47" s="8" t="n"/>
      <c r="P47" s="8">
        <f>IFERROR(($J47/$I47)*O47,0)</f>
        <v/>
      </c>
      <c r="Q47" s="8">
        <f>(O47+P47)*$E47</f>
        <v/>
      </c>
      <c r="R47" s="8">
        <f>IF(Q47&gt;0,IF(Q47*$N$23&lt;2.5,2.5/$N$23,Q47),0)</f>
        <v/>
      </c>
      <c r="S47" s="8">
        <f>IFERROR((O47+P47)*INDEX([1]Sheet1!$A$1:$A$13,MATCH((O47+P47),[1]Sheet1!$B$1:$B$13)),0)</f>
        <v/>
      </c>
      <c r="T47" s="6">
        <f>$T$23*$E47</f>
        <v/>
      </c>
      <c r="U47" s="8" t="n"/>
      <c r="V47" s="8">
        <f>IFERROR(($J47/$I47)*U47,0)</f>
        <v/>
      </c>
      <c r="W47" s="8">
        <f>(U47+V47)*$E47</f>
        <v/>
      </c>
      <c r="X47" s="8">
        <f>IF(W47&gt;0,IF(W47*$T$23&lt;2.5,2.5/$T$23,W47),0)</f>
        <v/>
      </c>
      <c r="Y47" s="8">
        <f>IFERROR((U47+V47)*INDEX([1]Sheet1!$A$1:$A$13,MATCH((U47+V47),[1]Sheet1!$B$1:$B$13)),0)</f>
        <v/>
      </c>
      <c r="Z47" s="6">
        <f>$Z$23*$E47</f>
        <v/>
      </c>
      <c r="AA47" s="8" t="n"/>
      <c r="AB47" s="8">
        <f>IFERROR(($J47/$I47)*AA47,0)</f>
        <v/>
      </c>
      <c r="AC47" s="8">
        <f>(AA47+AB47)*$E47</f>
        <v/>
      </c>
      <c r="AD47" s="8">
        <f>IF(AC47&gt;0,IF(AC47*$Z$23&lt;2.5,2.5/$Z$23,AC47),0)</f>
        <v/>
      </c>
      <c r="AE47" s="8">
        <f>IFERROR((AA47+AB47)*INDEX([1]Sheet1!$A$1:$A$13,MATCH((AA47+AB47),[1]Sheet1!$B$1:$B$13)),0)</f>
        <v/>
      </c>
      <c r="AF47" s="6">
        <f>$AF$23*$E47</f>
        <v/>
      </c>
      <c r="AG47" s="8" t="n"/>
      <c r="AH47" s="8">
        <f>IFERROR(($J47/$I47)*AG47,0)</f>
        <v/>
      </c>
      <c r="AI47" s="8">
        <f>(AG47+AH47)*$E47</f>
        <v/>
      </c>
      <c r="AJ47" s="8">
        <f>IF(AI47&gt;0,IF(AI47*$AF$23&lt;2.5,2.5/$AF$23,AI47),0)</f>
        <v/>
      </c>
      <c r="AK47" s="8">
        <f>IFERROR((AG47+AH47)*INDEX([1]Sheet1!$A$1:$A$13,MATCH((AG47+AH47),[1]Sheet1!$B$1:$B$13)),0)</f>
        <v/>
      </c>
      <c r="AL47" s="6">
        <f>$AL$23*$E47</f>
        <v/>
      </c>
      <c r="AM47" s="8" t="n"/>
      <c r="AN47" s="8">
        <f>IFERROR(($J47/$I47)*AM47,0)</f>
        <v/>
      </c>
      <c r="AO47" s="8">
        <f>(AM47+AN47)*$E47</f>
        <v/>
      </c>
      <c r="AP47" s="8">
        <f>IF(AO47&gt;0,IF(AO47*$AL$23&lt;2.5,2.5/$AL$23,AO47),0)</f>
        <v/>
      </c>
      <c r="AQ47" s="8">
        <f>IFERROR((AM47+AN47)*INDEX([1]Sheet1!$A$1:$A$13,MATCH((AM47+AN47),[1]Sheet1!$B$1:$B$13)),0)</f>
        <v/>
      </c>
      <c r="AR47" s="6">
        <f>$AR$23*$E47</f>
        <v/>
      </c>
      <c r="AS47" s="8" t="n"/>
      <c r="AT47" s="8">
        <f>IFERROR(($J47/$I47)*AS47,0)</f>
        <v/>
      </c>
      <c r="AU47" s="8">
        <f>(AS47+AT47)*$E47</f>
        <v/>
      </c>
      <c r="AV47" s="8">
        <f>IF(AU47&gt;0,IF(AU47*$AR$23&lt;2.5,2.5/$AR$23,AU47),0)</f>
        <v/>
      </c>
      <c r="AW47" s="8">
        <f>IFERROR((AS47+AT47)*INDEX([1]Sheet1!$A$1:$A$13,MATCH((AS47+AT47),[1]Sheet1!$B$1:$B$13)),0)</f>
        <v/>
      </c>
      <c r="BC47" s="1">
        <f>IF(E47&gt;0,(IF(I47&gt;0,"","ERROR")),"")</f>
        <v/>
      </c>
    </row>
    <row r="48" ht="18" customHeight="1">
      <c r="A48" s="4" t="n"/>
      <c r="B48" s="6" t="n"/>
      <c r="C48" s="6" t="n"/>
      <c r="D48" s="6" t="n"/>
      <c r="E48" s="6" t="n"/>
      <c r="F48" s="4" t="n"/>
      <c r="G48" s="7" t="n"/>
      <c r="H48" s="6">
        <f>$H$23*$E48</f>
        <v/>
      </c>
      <c r="I48" s="8" t="n"/>
      <c r="J48" s="8" t="n"/>
      <c r="K48" s="8">
        <f>(I48+J48)*$E48</f>
        <v/>
      </c>
      <c r="L48" s="8">
        <f>IF(K48&gt;0,IF(K48*$H$23&lt;2.5,2.5/$H$23,K48),0)</f>
        <v/>
      </c>
      <c r="M48" s="8">
        <f>IFERROR((I48+J48)*INDEX([1]Sheet1!$A$1:$A$13,MATCH((I48+J48),[1]Sheet1!$B$1:$B$13)),0)</f>
        <v/>
      </c>
      <c r="N48" s="6">
        <f>$N$23*$E48</f>
        <v/>
      </c>
      <c r="O48" s="8" t="n"/>
      <c r="P48" s="8">
        <f>IFERROR(($J48/$I48)*O48,0)</f>
        <v/>
      </c>
      <c r="Q48" s="8">
        <f>(O48+P48)*$E48</f>
        <v/>
      </c>
      <c r="R48" s="8">
        <f>IF(Q48&gt;0,IF(Q48*$N$23&lt;2.5,2.5/$N$23,Q48),0)</f>
        <v/>
      </c>
      <c r="S48" s="8">
        <f>IFERROR((O48+P48)*INDEX([1]Sheet1!$A$1:$A$13,MATCH((O48+P48),[1]Sheet1!$B$1:$B$13)),0)</f>
        <v/>
      </c>
      <c r="T48" s="6">
        <f>$T$23*$E48</f>
        <v/>
      </c>
      <c r="U48" s="8" t="n"/>
      <c r="V48" s="8">
        <f>IFERROR(($J48/$I48)*U48,0)</f>
        <v/>
      </c>
      <c r="W48" s="8">
        <f>(U48+V48)*$E48</f>
        <v/>
      </c>
      <c r="X48" s="8">
        <f>IF(W48&gt;0,IF(W48*$T$23&lt;2.5,2.5/$T$23,W48),0)</f>
        <v/>
      </c>
      <c r="Y48" s="8">
        <f>IFERROR((U48+V48)*INDEX([1]Sheet1!$A$1:$A$13,MATCH((U48+V48),[1]Sheet1!$B$1:$B$13)),0)</f>
        <v/>
      </c>
      <c r="Z48" s="6">
        <f>$Z$23*$E48</f>
        <v/>
      </c>
      <c r="AA48" s="8" t="n"/>
      <c r="AB48" s="8">
        <f>IFERROR(($J48/$I48)*AA48,0)</f>
        <v/>
      </c>
      <c r="AC48" s="8">
        <f>(AA48+AB48)*$E48</f>
        <v/>
      </c>
      <c r="AD48" s="8">
        <f>IF(AC48&gt;0,IF(AC48*$Z$23&lt;2.5,2.5/$Z$23,AC48),0)</f>
        <v/>
      </c>
      <c r="AE48" s="8">
        <f>IFERROR((AA48+AB48)*INDEX([1]Sheet1!$A$1:$A$13,MATCH((AA48+AB48),[1]Sheet1!$B$1:$B$13)),0)</f>
        <v/>
      </c>
      <c r="AF48" s="6">
        <f>$AF$23*$E48</f>
        <v/>
      </c>
      <c r="AG48" s="8" t="n"/>
      <c r="AH48" s="8">
        <f>IFERROR(($J48/$I48)*AG48,0)</f>
        <v/>
      </c>
      <c r="AI48" s="8">
        <f>(AG48+AH48)*$E48</f>
        <v/>
      </c>
      <c r="AJ48" s="8">
        <f>IF(AI48&gt;0,IF(AI48*$AF$23&lt;2.5,2.5/$AF$23,AI48),0)</f>
        <v/>
      </c>
      <c r="AK48" s="8">
        <f>IFERROR((AG48+AH48)*INDEX([1]Sheet1!$A$1:$A$13,MATCH((AG48+AH48),[1]Sheet1!$B$1:$B$13)),0)</f>
        <v/>
      </c>
      <c r="AL48" s="6">
        <f>$AL$23*$E48</f>
        <v/>
      </c>
      <c r="AM48" s="8" t="n"/>
      <c r="AN48" s="8">
        <f>IFERROR(($J48/$I48)*AM48,0)</f>
        <v/>
      </c>
      <c r="AO48" s="8">
        <f>(AM48+AN48)*$E48</f>
        <v/>
      </c>
      <c r="AP48" s="8">
        <f>IF(AO48&gt;0,IF(AO48*$AL$23&lt;2.5,2.5/$AL$23,AO48),0)</f>
        <v/>
      </c>
      <c r="AQ48" s="8">
        <f>IFERROR((AM48+AN48)*INDEX([1]Sheet1!$A$1:$A$13,MATCH((AM48+AN48),[1]Sheet1!$B$1:$B$13)),0)</f>
        <v/>
      </c>
      <c r="AR48" s="6">
        <f>$AR$23*$E48</f>
        <v/>
      </c>
      <c r="AS48" s="8" t="n"/>
      <c r="AT48" s="8">
        <f>IFERROR(($J48/$I48)*AS48,0)</f>
        <v/>
      </c>
      <c r="AU48" s="8">
        <f>(AS48+AT48)*$E48</f>
        <v/>
      </c>
      <c r="AV48" s="8">
        <f>IF(AU48&gt;0,IF(AU48*$AR$23&lt;2.5,2.5/$AR$23,AU48),0)</f>
        <v/>
      </c>
      <c r="AW48" s="8">
        <f>IFERROR((AS48+AT48)*INDEX([1]Sheet1!$A$1:$A$13,MATCH((AS48+AT48),[1]Sheet1!$B$1:$B$13)),0)</f>
        <v/>
      </c>
      <c r="BC48" s="1">
        <f>IF(E48&gt;0,(IF(I48&gt;0,"","ERROR")),"")</f>
        <v/>
      </c>
    </row>
    <row r="49" ht="18" customHeight="1">
      <c r="A49" s="4" t="n"/>
      <c r="B49" s="5" t="n"/>
      <c r="C49" s="6" t="n"/>
      <c r="D49" s="6" t="n"/>
      <c r="E49" s="6" t="n"/>
      <c r="F49" s="4" t="n"/>
      <c r="G49" s="7" t="n"/>
      <c r="H49" s="6">
        <f>$H$23*$E49</f>
        <v/>
      </c>
      <c r="I49" s="8" t="n"/>
      <c r="J49" s="8" t="n"/>
      <c r="K49" s="8">
        <f>(I49+J49)*$E49</f>
        <v/>
      </c>
      <c r="L49" s="8">
        <f>IF(K49&gt;0,IF(K49*$H$23&lt;2.5,2.5/$H$23,K49),0)</f>
        <v/>
      </c>
      <c r="M49" s="8">
        <f>IFERROR((I49+J49)*INDEX([1]Sheet1!$A$1:$A$13,MATCH((I49+J49),[1]Sheet1!$B$1:$B$13)),0)</f>
        <v/>
      </c>
      <c r="N49" s="6">
        <f>$N$23*$E49</f>
        <v/>
      </c>
      <c r="O49" s="8" t="n"/>
      <c r="P49" s="8">
        <f>IFERROR(($J49/$I49)*O49,0)</f>
        <v/>
      </c>
      <c r="Q49" s="8">
        <f>(O49+P49)*$E49</f>
        <v/>
      </c>
      <c r="R49" s="8">
        <f>IF(Q49&gt;0,IF(Q49*$N$23&lt;2.5,2.5/$N$23,Q49),0)</f>
        <v/>
      </c>
      <c r="S49" s="8">
        <f>IFERROR((O49+P49)*INDEX([1]Sheet1!$A$1:$A$13,MATCH((O49+P49),[1]Sheet1!$B$1:$B$13)),0)</f>
        <v/>
      </c>
      <c r="T49" s="6">
        <f>$T$23*$E49</f>
        <v/>
      </c>
      <c r="U49" s="8" t="n"/>
      <c r="V49" s="8">
        <f>IFERROR(($J49/$I49)*U49,0)</f>
        <v/>
      </c>
      <c r="W49" s="8">
        <f>(U49+V49)*$E49</f>
        <v/>
      </c>
      <c r="X49" s="8">
        <f>IF(W49&gt;0,IF(W49*$T$23&lt;2.5,2.5/$T$23,W49),0)</f>
        <v/>
      </c>
      <c r="Y49" s="8">
        <f>IFERROR((U49+V49)*INDEX([1]Sheet1!$A$1:$A$13,MATCH((U49+V49),[1]Sheet1!$B$1:$B$13)),0)</f>
        <v/>
      </c>
      <c r="Z49" s="6">
        <f>$Z$23*$E49</f>
        <v/>
      </c>
      <c r="AA49" s="8" t="n"/>
      <c r="AB49" s="8">
        <f>IFERROR(($J49/$I49)*AA49,0)</f>
        <v/>
      </c>
      <c r="AC49" s="8">
        <f>(AA49+AB49)*$E49</f>
        <v/>
      </c>
      <c r="AD49" s="8">
        <f>IF(AC49&gt;0,IF(AC49*$Z$23&lt;2.5,2.5/$Z$23,AC49),0)</f>
        <v/>
      </c>
      <c r="AE49" s="8">
        <f>IFERROR((AA49+AB49)*INDEX([1]Sheet1!$A$1:$A$13,MATCH((AA49+AB49),[1]Sheet1!$B$1:$B$13)),0)</f>
        <v/>
      </c>
      <c r="AF49" s="6">
        <f>$AF$23*$E49</f>
        <v/>
      </c>
      <c r="AG49" s="8" t="n"/>
      <c r="AH49" s="8">
        <f>IFERROR(($J49/$I49)*AG49,0)</f>
        <v/>
      </c>
      <c r="AI49" s="8">
        <f>(AG49+AH49)*$E49</f>
        <v/>
      </c>
      <c r="AJ49" s="8">
        <f>IF(AI49&gt;0,IF(AI49*$AF$23&lt;2.5,2.5/$AF$23,AI49),0)</f>
        <v/>
      </c>
      <c r="AK49" s="8">
        <f>IFERROR((AG49+AH49)*INDEX([1]Sheet1!$A$1:$A$13,MATCH((AG49+AH49),[1]Sheet1!$B$1:$B$13)),0)</f>
        <v/>
      </c>
      <c r="AL49" s="6">
        <f>$AL$23*$E49</f>
        <v/>
      </c>
      <c r="AM49" s="8" t="n"/>
      <c r="AN49" s="8">
        <f>IFERROR(($J49/$I49)*AM49,0)</f>
        <v/>
      </c>
      <c r="AO49" s="8">
        <f>(AM49+AN49)*$E49</f>
        <v/>
      </c>
      <c r="AP49" s="8">
        <f>IF(AO49&gt;0,IF(AO49*$AL$23&lt;2.5,2.5/$AL$23,AO49),0)</f>
        <v/>
      </c>
      <c r="AQ49" s="8">
        <f>IFERROR((AM49+AN49)*INDEX([1]Sheet1!$A$1:$A$13,MATCH((AM49+AN49),[1]Sheet1!$B$1:$B$13)),0)</f>
        <v/>
      </c>
      <c r="AR49" s="6">
        <f>$AR$23*$E49</f>
        <v/>
      </c>
      <c r="AS49" s="8" t="n"/>
      <c r="AT49" s="8">
        <f>IFERROR(($J49/$I49)*AS49,0)</f>
        <v/>
      </c>
      <c r="AU49" s="8">
        <f>(AS49+AT49)*$E49</f>
        <v/>
      </c>
      <c r="AV49" s="8">
        <f>IF(AU49&gt;0,IF(AU49*$AR$23&lt;2.5,2.5/$AR$23,AU49),0)</f>
        <v/>
      </c>
      <c r="AW49" s="8">
        <f>IFERROR((AS49+AT49)*INDEX([1]Sheet1!$A$1:$A$13,MATCH((AS49+AT49),[1]Sheet1!$B$1:$B$13)),0)</f>
        <v/>
      </c>
      <c r="BC49" s="1">
        <f>IF(E49&gt;0,(IF(I49&gt;0,"","ERROR")),"")</f>
        <v/>
      </c>
    </row>
    <row r="50" ht="18" customHeight="1">
      <c r="A50" s="4" t="n"/>
      <c r="B50" s="6" t="n"/>
      <c r="C50" s="6" t="n"/>
      <c r="D50" s="6" t="n"/>
      <c r="E50" s="6" t="n"/>
      <c r="F50" s="4" t="n"/>
      <c r="G50" s="7" t="n"/>
      <c r="H50" s="6">
        <f>$H$23*$E50</f>
        <v/>
      </c>
      <c r="I50" s="8" t="n"/>
      <c r="J50" s="8" t="n"/>
      <c r="K50" s="8">
        <f>(I50+J50)*$E50</f>
        <v/>
      </c>
      <c r="L50" s="8">
        <f>IF(K50&gt;0,IF(K50*$H$23&lt;2.5,2.5/$H$23,K50),0)</f>
        <v/>
      </c>
      <c r="M50" s="8">
        <f>IFERROR((I50+J50)*INDEX([1]Sheet1!$A$1:$A$13,MATCH((I50+J50),[1]Sheet1!$B$1:$B$13)),0)</f>
        <v/>
      </c>
      <c r="N50" s="6">
        <f>$N$23*$E50</f>
        <v/>
      </c>
      <c r="O50" s="8" t="n"/>
      <c r="P50" s="8">
        <f>IFERROR(($J50/$I50)*O50,0)</f>
        <v/>
      </c>
      <c r="Q50" s="8">
        <f>(O50+P50)*$E50</f>
        <v/>
      </c>
      <c r="R50" s="8">
        <f>IF(Q50&gt;0,IF(Q50*$N$23&lt;2.5,2.5/$N$23,Q50),0)</f>
        <v/>
      </c>
      <c r="S50" s="8">
        <f>IFERROR((O50+P50)*INDEX([1]Sheet1!$A$1:$A$13,MATCH((O50+P50),[1]Sheet1!$B$1:$B$13)),0)</f>
        <v/>
      </c>
      <c r="T50" s="6">
        <f>$T$23*$E50</f>
        <v/>
      </c>
      <c r="U50" s="8" t="n"/>
      <c r="V50" s="8">
        <f>IFERROR(($J50/$I50)*U50,0)</f>
        <v/>
      </c>
      <c r="W50" s="8">
        <f>(U50+V50)*$E50</f>
        <v/>
      </c>
      <c r="X50" s="8">
        <f>IF(W50&gt;0,IF(W50*$T$23&lt;2.5,2.5/$T$23,W50),0)</f>
        <v/>
      </c>
      <c r="Y50" s="8">
        <f>IFERROR((U50+V50)*INDEX([1]Sheet1!$A$1:$A$13,MATCH((U50+V50),[1]Sheet1!$B$1:$B$13)),0)</f>
        <v/>
      </c>
      <c r="Z50" s="6">
        <f>$Z$23*$E50</f>
        <v/>
      </c>
      <c r="AA50" s="8" t="n"/>
      <c r="AB50" s="8">
        <f>IFERROR(($J50/$I50)*AA50,0)</f>
        <v/>
      </c>
      <c r="AC50" s="8">
        <f>(AA50+AB50)*$E50</f>
        <v/>
      </c>
      <c r="AD50" s="8">
        <f>IF(AC50&gt;0,IF(AC50*$Z$23&lt;2.5,2.5/$Z$23,AC50),0)</f>
        <v/>
      </c>
      <c r="AE50" s="8">
        <f>IFERROR((AA50+AB50)*INDEX([1]Sheet1!$A$1:$A$13,MATCH((AA50+AB50),[1]Sheet1!$B$1:$B$13)),0)</f>
        <v/>
      </c>
      <c r="AF50" s="6">
        <f>$AF$23*$E50</f>
        <v/>
      </c>
      <c r="AG50" s="8" t="n"/>
      <c r="AH50" s="8">
        <f>IFERROR(($J50/$I50)*AG50,0)</f>
        <v/>
      </c>
      <c r="AI50" s="8">
        <f>(AG50+AH50)*$E50</f>
        <v/>
      </c>
      <c r="AJ50" s="8">
        <f>IF(AI50&gt;0,IF(AI50*$AF$23&lt;2.5,2.5/$AF$23,AI50),0)</f>
        <v/>
      </c>
      <c r="AK50" s="8">
        <f>IFERROR((AG50+AH50)*INDEX([1]Sheet1!$A$1:$A$13,MATCH((AG50+AH50),[1]Sheet1!$B$1:$B$13)),0)</f>
        <v/>
      </c>
      <c r="AL50" s="6">
        <f>$AL$23*$E50</f>
        <v/>
      </c>
      <c r="AM50" s="8" t="n"/>
      <c r="AN50" s="8">
        <f>IFERROR(($J50/$I50)*AM50,0)</f>
        <v/>
      </c>
      <c r="AO50" s="8">
        <f>(AM50+AN50)*$E50</f>
        <v/>
      </c>
      <c r="AP50" s="8">
        <f>IF(AO50&gt;0,IF(AO50*$AL$23&lt;2.5,2.5/$AL$23,AO50),0)</f>
        <v/>
      </c>
      <c r="AQ50" s="8">
        <f>IFERROR((AM50+AN50)*INDEX([1]Sheet1!$A$1:$A$13,MATCH((AM50+AN50),[1]Sheet1!$B$1:$B$13)),0)</f>
        <v/>
      </c>
      <c r="AR50" s="6">
        <f>$AR$23*$E50</f>
        <v/>
      </c>
      <c r="AS50" s="8" t="n"/>
      <c r="AT50" s="8">
        <f>IFERROR(($J50/$I50)*AS50,0)</f>
        <v/>
      </c>
      <c r="AU50" s="8">
        <f>(AS50+AT50)*$E50</f>
        <v/>
      </c>
      <c r="AV50" s="8">
        <f>IF(AU50&gt;0,IF(AU50*$AR$23&lt;2.5,2.5/$AR$23,AU50),0)</f>
        <v/>
      </c>
      <c r="AW50" s="8">
        <f>IFERROR((AS50+AT50)*INDEX([1]Sheet1!$A$1:$A$13,MATCH((AS50+AT50),[1]Sheet1!$B$1:$B$13)),0)</f>
        <v/>
      </c>
      <c r="BC50" s="1">
        <f>IF(E50&gt;0,(IF(I50&gt;0,"","ERROR")),"")</f>
        <v/>
      </c>
    </row>
    <row r="51" ht="18" customHeight="1">
      <c r="A51" s="4" t="n"/>
      <c r="B51" s="6" t="n"/>
      <c r="C51" s="6" t="n"/>
      <c r="D51" s="6" t="n"/>
      <c r="E51" s="6" t="n"/>
      <c r="F51" s="4" t="n"/>
      <c r="G51" s="7" t="n"/>
      <c r="H51" s="6">
        <f>$H$23*$E51</f>
        <v/>
      </c>
      <c r="I51" s="8" t="n"/>
      <c r="J51" s="8" t="n"/>
      <c r="K51" s="8">
        <f>(I51+J51)*$E51</f>
        <v/>
      </c>
      <c r="L51" s="8">
        <f>IF(K51&gt;0,IF(K51*$H$23&lt;2.5,2.5/$H$23,K51),0)</f>
        <v/>
      </c>
      <c r="M51" s="8">
        <f>IFERROR((I51+J51)*INDEX([1]Sheet1!$A$1:$A$13,MATCH((I51+J51),[1]Sheet1!$B$1:$B$13)),0)</f>
        <v/>
      </c>
      <c r="N51" s="6">
        <f>$N$23*$E51</f>
        <v/>
      </c>
      <c r="O51" s="8" t="n"/>
      <c r="P51" s="8">
        <f>IFERROR(($J51/$I51)*O51,0)</f>
        <v/>
      </c>
      <c r="Q51" s="8">
        <f>(O51+P51)*$E51</f>
        <v/>
      </c>
      <c r="R51" s="8">
        <f>IF(Q51&gt;0,IF(Q51*$N$23&lt;2.5,2.5/$N$23,Q51),0)</f>
        <v/>
      </c>
      <c r="S51" s="8">
        <f>IFERROR((O51+P51)*INDEX([1]Sheet1!$A$1:$A$13,MATCH((O51+P51),[1]Sheet1!$B$1:$B$13)),0)</f>
        <v/>
      </c>
      <c r="T51" s="6">
        <f>$T$23*$E51</f>
        <v/>
      </c>
      <c r="U51" s="8" t="n"/>
      <c r="V51" s="8">
        <f>IFERROR(($J51/$I51)*U51,0)</f>
        <v/>
      </c>
      <c r="W51" s="8">
        <f>(U51+V51)*$E51</f>
        <v/>
      </c>
      <c r="X51" s="8">
        <f>IF(W51&gt;0,IF(W51*$T$23&lt;2.5,2.5/$T$23,W51),0)</f>
        <v/>
      </c>
      <c r="Y51" s="8">
        <f>IFERROR((U51+V51)*INDEX([1]Sheet1!$A$1:$A$13,MATCH((U51+V51),[1]Sheet1!$B$1:$B$13)),0)</f>
        <v/>
      </c>
      <c r="Z51" s="6">
        <f>$Z$23*$E51</f>
        <v/>
      </c>
      <c r="AA51" s="8" t="n"/>
      <c r="AB51" s="8">
        <f>IFERROR(($J51/$I51)*AA51,0)</f>
        <v/>
      </c>
      <c r="AC51" s="8">
        <f>(AA51+AB51)*$E51</f>
        <v/>
      </c>
      <c r="AD51" s="8">
        <f>IF(AC51&gt;0,IF(AC51*$Z$23&lt;2.5,2.5/$Z$23,AC51),0)</f>
        <v/>
      </c>
      <c r="AE51" s="8">
        <f>IFERROR((AA51+AB51)*INDEX([1]Sheet1!$A$1:$A$13,MATCH((AA51+AB51),[1]Sheet1!$B$1:$B$13)),0)</f>
        <v/>
      </c>
      <c r="AF51" s="6">
        <f>$AF$23*$E51</f>
        <v/>
      </c>
      <c r="AG51" s="8" t="n"/>
      <c r="AH51" s="8">
        <f>IFERROR(($J51/$I51)*AG51,0)</f>
        <v/>
      </c>
      <c r="AI51" s="8">
        <f>(AG51+AH51)*$E51</f>
        <v/>
      </c>
      <c r="AJ51" s="8">
        <f>IF(AI51&gt;0,IF(AI51*$AF$23&lt;2.5,2.5/$AF$23,AI51),0)</f>
        <v/>
      </c>
      <c r="AK51" s="8">
        <f>IFERROR((AG51+AH51)*INDEX([1]Sheet1!$A$1:$A$13,MATCH((AG51+AH51),[1]Sheet1!$B$1:$B$13)),0)</f>
        <v/>
      </c>
      <c r="AL51" s="6">
        <f>$AL$23*$E51</f>
        <v/>
      </c>
      <c r="AM51" s="8" t="n"/>
      <c r="AN51" s="8">
        <f>IFERROR(($J51/$I51)*AM51,0)</f>
        <v/>
      </c>
      <c r="AO51" s="8">
        <f>(AM51+AN51)*$E51</f>
        <v/>
      </c>
      <c r="AP51" s="8">
        <f>IF(AO51&gt;0,IF(AO51*$AL$23&lt;2.5,2.5/$AL$23,AO51),0)</f>
        <v/>
      </c>
      <c r="AQ51" s="8">
        <f>IFERROR((AM51+AN51)*INDEX([1]Sheet1!$A$1:$A$13,MATCH((AM51+AN51),[1]Sheet1!$B$1:$B$13)),0)</f>
        <v/>
      </c>
      <c r="AR51" s="6">
        <f>$AR$23*$E51</f>
        <v/>
      </c>
      <c r="AS51" s="8" t="n"/>
      <c r="AT51" s="8">
        <f>IFERROR(($J51/$I51)*AS51,0)</f>
        <v/>
      </c>
      <c r="AU51" s="8">
        <f>(AS51+AT51)*$E51</f>
        <v/>
      </c>
      <c r="AV51" s="8">
        <f>IF(AU51&gt;0,IF(AU51*$AR$23&lt;2.5,2.5/$AR$23,AU51),0)</f>
        <v/>
      </c>
      <c r="AW51" s="8">
        <f>IFERROR((AS51+AT51)*INDEX([1]Sheet1!$A$1:$A$13,MATCH((AS51+AT51),[1]Sheet1!$B$1:$B$13)),0)</f>
        <v/>
      </c>
      <c r="BC51" s="1">
        <f>IF(E51&gt;0,(IF(I51&gt;0,"","ERROR")),"")</f>
        <v/>
      </c>
    </row>
    <row r="52" ht="18" customHeight="1">
      <c r="A52" s="4" t="n"/>
      <c r="B52" s="6" t="n"/>
      <c r="C52" s="6" t="n"/>
      <c r="D52" s="6" t="n"/>
      <c r="E52" s="6" t="n"/>
      <c r="F52" s="4" t="n"/>
      <c r="G52" s="7" t="n"/>
      <c r="H52" s="6">
        <f>$H$23*$E52</f>
        <v/>
      </c>
      <c r="I52" s="8" t="n"/>
      <c r="J52" s="8" t="n"/>
      <c r="K52" s="8">
        <f>(I52+J52)*$E52</f>
        <v/>
      </c>
      <c r="L52" s="8">
        <f>IF(K52&gt;0,IF(K52*$H$23&lt;2.5,2.5/$H$23,K52),0)</f>
        <v/>
      </c>
      <c r="M52" s="8">
        <f>IFERROR((I52+J52)*INDEX([1]Sheet1!$A$1:$A$13,MATCH((I52+J52),[1]Sheet1!$B$1:$B$13)),0)</f>
        <v/>
      </c>
      <c r="N52" s="6">
        <f>$N$23*$E52</f>
        <v/>
      </c>
      <c r="O52" s="8" t="n"/>
      <c r="P52" s="8">
        <f>IFERROR(($J52/$I52)*O52,0)</f>
        <v/>
      </c>
      <c r="Q52" s="8">
        <f>(O52+P52)*$E52</f>
        <v/>
      </c>
      <c r="R52" s="8">
        <f>IF(Q52&gt;0,IF(Q52*$N$23&lt;2.5,2.5/$N$23,Q52),0)</f>
        <v/>
      </c>
      <c r="S52" s="8">
        <f>IFERROR((O52+P52)*INDEX([1]Sheet1!$A$1:$A$13,MATCH((O52+P52),[1]Sheet1!$B$1:$B$13)),0)</f>
        <v/>
      </c>
      <c r="T52" s="6">
        <f>$T$23*$E52</f>
        <v/>
      </c>
      <c r="U52" s="8" t="n"/>
      <c r="V52" s="8">
        <f>IFERROR(($J52/$I52)*U52,0)</f>
        <v/>
      </c>
      <c r="W52" s="8">
        <f>(U52+V52)*$E52</f>
        <v/>
      </c>
      <c r="X52" s="8">
        <f>IF(W52&gt;0,IF(W52*$T$23&lt;2.5,2.5/$T$23,W52),0)</f>
        <v/>
      </c>
      <c r="Y52" s="8">
        <f>IFERROR((U52+V52)*INDEX([1]Sheet1!$A$1:$A$13,MATCH((U52+V52),[1]Sheet1!$B$1:$B$13)),0)</f>
        <v/>
      </c>
      <c r="Z52" s="6">
        <f>$Z$23*$E52</f>
        <v/>
      </c>
      <c r="AA52" s="8" t="n"/>
      <c r="AB52" s="8">
        <f>IFERROR(($J52/$I52)*AA52,0)</f>
        <v/>
      </c>
      <c r="AC52" s="8">
        <f>(AA52+AB52)*$E52</f>
        <v/>
      </c>
      <c r="AD52" s="8">
        <f>IF(AC52&gt;0,IF(AC52*$Z$23&lt;2.5,2.5/$Z$23,AC52),0)</f>
        <v/>
      </c>
      <c r="AE52" s="8">
        <f>IFERROR((AA52+AB52)*INDEX([1]Sheet1!$A$1:$A$13,MATCH((AA52+AB52),[1]Sheet1!$B$1:$B$13)),0)</f>
        <v/>
      </c>
      <c r="AF52" s="6">
        <f>$AF$23*$E52</f>
        <v/>
      </c>
      <c r="AG52" s="8" t="n"/>
      <c r="AH52" s="8">
        <f>IFERROR(($J52/$I52)*AG52,0)</f>
        <v/>
      </c>
      <c r="AI52" s="8">
        <f>(AG52+AH52)*$E52</f>
        <v/>
      </c>
      <c r="AJ52" s="8">
        <f>IF(AI52&gt;0,IF(AI52*$AF$23&lt;2.5,2.5/$AF$23,AI52),0)</f>
        <v/>
      </c>
      <c r="AK52" s="8">
        <f>IFERROR((AG52+AH52)*INDEX([1]Sheet1!$A$1:$A$13,MATCH((AG52+AH52),[1]Sheet1!$B$1:$B$13)),0)</f>
        <v/>
      </c>
      <c r="AL52" s="6">
        <f>$AL$23*$E52</f>
        <v/>
      </c>
      <c r="AM52" s="8" t="n"/>
      <c r="AN52" s="8">
        <f>IFERROR(($J52/$I52)*AM52,0)</f>
        <v/>
      </c>
      <c r="AO52" s="8">
        <f>(AM52+AN52)*$E52</f>
        <v/>
      </c>
      <c r="AP52" s="8">
        <f>IF(AO52&gt;0,IF(AO52*$AL$23&lt;2.5,2.5/$AL$23,AO52),0)</f>
        <v/>
      </c>
      <c r="AQ52" s="8">
        <f>IFERROR((AM52+AN52)*INDEX([1]Sheet1!$A$1:$A$13,MATCH((AM52+AN52),[1]Sheet1!$B$1:$B$13)),0)</f>
        <v/>
      </c>
      <c r="AR52" s="6">
        <f>$AR$23*$E52</f>
        <v/>
      </c>
      <c r="AS52" s="8" t="n"/>
      <c r="AT52" s="8">
        <f>IFERROR(($J52/$I52)*AS52,0)</f>
        <v/>
      </c>
      <c r="AU52" s="8">
        <f>(AS52+AT52)*$E52</f>
        <v/>
      </c>
      <c r="AV52" s="8">
        <f>IF(AU52&gt;0,IF(AU52*$AR$23&lt;2.5,2.5/$AR$23,AU52),0)</f>
        <v/>
      </c>
      <c r="AW52" s="8">
        <f>IFERROR((AS52+AT52)*INDEX([1]Sheet1!$A$1:$A$13,MATCH((AS52+AT52),[1]Sheet1!$B$1:$B$13)),0)</f>
        <v/>
      </c>
      <c r="BC52" s="1">
        <f>IF(E52&gt;0,(IF(I52&gt;0,"","ERROR")),"")</f>
        <v/>
      </c>
    </row>
    <row r="53" ht="18" customHeight="1">
      <c r="A53" s="4" t="n"/>
      <c r="B53" s="6" t="n"/>
      <c r="C53" s="6" t="n"/>
      <c r="D53" s="6" t="n"/>
      <c r="E53" s="6" t="n"/>
      <c r="F53" s="4" t="n"/>
      <c r="G53" s="7" t="n"/>
      <c r="H53" s="6">
        <f>$H$23*$E53</f>
        <v/>
      </c>
      <c r="I53" s="8" t="n"/>
      <c r="J53" s="8" t="n"/>
      <c r="K53" s="8">
        <f>(I53+J53)*$E53</f>
        <v/>
      </c>
      <c r="L53" s="8">
        <f>IF(K53&gt;0,IF(K53*$H$23&lt;2.5,2.5/$H$23,K53),0)</f>
        <v/>
      </c>
      <c r="M53" s="8">
        <f>IFERROR((I53+J53)*INDEX([1]Sheet1!$A$1:$A$13,MATCH((I53+J53),[1]Sheet1!$B$1:$B$13)),0)</f>
        <v/>
      </c>
      <c r="N53" s="6">
        <f>$N$23*$E53</f>
        <v/>
      </c>
      <c r="O53" s="8" t="n"/>
      <c r="P53" s="8">
        <f>IFERROR(($J53/$I53)*O53,0)</f>
        <v/>
      </c>
      <c r="Q53" s="8">
        <f>(O53+P53)*$E53</f>
        <v/>
      </c>
      <c r="R53" s="8">
        <f>IF(Q53&gt;0,IF(Q53*$N$23&lt;2.5,2.5/$N$23,Q53),0)</f>
        <v/>
      </c>
      <c r="S53" s="8">
        <f>IFERROR((O53+P53)*INDEX([1]Sheet1!$A$1:$A$13,MATCH((O53+P53),[1]Sheet1!$B$1:$B$13)),0)</f>
        <v/>
      </c>
      <c r="T53" s="6">
        <f>$T$23*$E53</f>
        <v/>
      </c>
      <c r="U53" s="8" t="n"/>
      <c r="V53" s="8">
        <f>IFERROR(($J53/$I53)*U53,0)</f>
        <v/>
      </c>
      <c r="W53" s="8">
        <f>(U53+V53)*$E53</f>
        <v/>
      </c>
      <c r="X53" s="8">
        <f>IF(W53&gt;0,IF(W53*$T$23&lt;2.5,2.5/$T$23,W53),0)</f>
        <v/>
      </c>
      <c r="Y53" s="8">
        <f>IFERROR((U53+V53)*INDEX([1]Sheet1!$A$1:$A$13,MATCH((U53+V53),[1]Sheet1!$B$1:$B$13)),0)</f>
        <v/>
      </c>
      <c r="Z53" s="6">
        <f>$Z$23*$E53</f>
        <v/>
      </c>
      <c r="AA53" s="8" t="n"/>
      <c r="AB53" s="8">
        <f>IFERROR(($J53/$I53)*AA53,0)</f>
        <v/>
      </c>
      <c r="AC53" s="8">
        <f>(AA53+AB53)*$E53</f>
        <v/>
      </c>
      <c r="AD53" s="8">
        <f>IF(AC53&gt;0,IF(AC53*$Z$23&lt;2.5,2.5/$Z$23,AC53),0)</f>
        <v/>
      </c>
      <c r="AE53" s="8">
        <f>IFERROR((AA53+AB53)*INDEX([1]Sheet1!$A$1:$A$13,MATCH((AA53+AB53),[1]Sheet1!$B$1:$B$13)),0)</f>
        <v/>
      </c>
      <c r="AF53" s="6">
        <f>$AF$23*$E53</f>
        <v/>
      </c>
      <c r="AG53" s="8" t="n"/>
      <c r="AH53" s="8">
        <f>IFERROR(($J53/$I53)*AG53,0)</f>
        <v/>
      </c>
      <c r="AI53" s="8">
        <f>(AG53+AH53)*$E53</f>
        <v/>
      </c>
      <c r="AJ53" s="8">
        <f>IF(AI53&gt;0,IF(AI53*$AF$23&lt;2.5,2.5/$AF$23,AI53),0)</f>
        <v/>
      </c>
      <c r="AK53" s="8">
        <f>IFERROR((AG53+AH53)*INDEX([1]Sheet1!$A$1:$A$13,MATCH((AG53+AH53),[1]Sheet1!$B$1:$B$13)),0)</f>
        <v/>
      </c>
      <c r="AL53" s="6">
        <f>$AL$23*$E53</f>
        <v/>
      </c>
      <c r="AM53" s="8" t="n"/>
      <c r="AN53" s="8">
        <f>IFERROR(($J53/$I53)*AM53,0)</f>
        <v/>
      </c>
      <c r="AO53" s="8">
        <f>(AM53+AN53)*$E53</f>
        <v/>
      </c>
      <c r="AP53" s="8">
        <f>IF(AO53&gt;0,IF(AO53*$AL$23&lt;2.5,2.5/$AL$23,AO53),0)</f>
        <v/>
      </c>
      <c r="AQ53" s="8">
        <f>IFERROR((AM53+AN53)*INDEX([1]Sheet1!$A$1:$A$13,MATCH((AM53+AN53),[1]Sheet1!$B$1:$B$13)),0)</f>
        <v/>
      </c>
      <c r="AR53" s="6">
        <f>$AR$23*$E53</f>
        <v/>
      </c>
      <c r="AS53" s="8" t="n"/>
      <c r="AT53" s="8">
        <f>IFERROR(($J53/$I53)*AS53,0)</f>
        <v/>
      </c>
      <c r="AU53" s="8">
        <f>(AS53+AT53)*$E53</f>
        <v/>
      </c>
      <c r="AV53" s="8">
        <f>IF(AU53&gt;0,IF(AU53*$AR$23&lt;2.5,2.5/$AR$23,AU53),0)</f>
        <v/>
      </c>
      <c r="AW53" s="8">
        <f>IFERROR((AS53+AT53)*INDEX([1]Sheet1!$A$1:$A$13,MATCH((AS53+AT53),[1]Sheet1!$B$1:$B$13)),0)</f>
        <v/>
      </c>
      <c r="BC53" s="1">
        <f>IF(E53&gt;0,(IF(I53&gt;0,"","ERROR")),"")</f>
        <v/>
      </c>
    </row>
    <row r="54" ht="18" customHeight="1">
      <c r="A54" s="4" t="n"/>
      <c r="B54" s="9" t="n"/>
      <c r="C54" s="6" t="n"/>
      <c r="D54" s="6" t="n"/>
      <c r="E54" s="6" t="n"/>
      <c r="F54" s="4" t="n"/>
      <c r="G54" s="7" t="n"/>
      <c r="H54" s="6">
        <f>$H$23*$E54</f>
        <v/>
      </c>
      <c r="I54" s="8" t="n"/>
      <c r="J54" s="8" t="n"/>
      <c r="K54" s="8">
        <f>(I54+J54)*$E54</f>
        <v/>
      </c>
      <c r="L54" s="8">
        <f>IF(K54&gt;0,IF(K54*$H$23&lt;2.5,2.5/$H$23,K54),0)</f>
        <v/>
      </c>
      <c r="M54" s="8">
        <f>IFERROR((I54+J54)*INDEX([1]Sheet1!$A$1:$A$13,MATCH((I54+J54),[1]Sheet1!$B$1:$B$13)),0)</f>
        <v/>
      </c>
      <c r="N54" s="6">
        <f>$N$23*$E54</f>
        <v/>
      </c>
      <c r="O54" s="8" t="n"/>
      <c r="P54" s="8">
        <f>IFERROR(($J54/$I54)*O54,0)</f>
        <v/>
      </c>
      <c r="Q54" s="8">
        <f>(O54+P54)*$E54</f>
        <v/>
      </c>
      <c r="R54" s="8">
        <f>IF(Q54&gt;0,IF(Q54*$N$23&lt;2.5,2.5/$N$23,Q54),0)</f>
        <v/>
      </c>
      <c r="S54" s="8">
        <f>IFERROR((O54+P54)*INDEX([1]Sheet1!$A$1:$A$13,MATCH((O54+P54),[1]Sheet1!$B$1:$B$13)),0)</f>
        <v/>
      </c>
      <c r="T54" s="6">
        <f>$T$23*$E54</f>
        <v/>
      </c>
      <c r="U54" s="8" t="n"/>
      <c r="V54" s="8">
        <f>IFERROR(($J54/$I54)*U54,0)</f>
        <v/>
      </c>
      <c r="W54" s="8">
        <f>(U54+V54)*$E54</f>
        <v/>
      </c>
      <c r="X54" s="8">
        <f>IF(W54&gt;0,IF(W54*$T$23&lt;2.5,2.5/$T$23,W54),0)</f>
        <v/>
      </c>
      <c r="Y54" s="8">
        <f>IFERROR((U54+V54)*INDEX([1]Sheet1!$A$1:$A$13,MATCH((U54+V54),[1]Sheet1!$B$1:$B$13)),0)</f>
        <v/>
      </c>
      <c r="Z54" s="6">
        <f>$Z$23*$E54</f>
        <v/>
      </c>
      <c r="AA54" s="8" t="n"/>
      <c r="AB54" s="8">
        <f>IFERROR(($J54/$I54)*AA54,0)</f>
        <v/>
      </c>
      <c r="AC54" s="8">
        <f>(AA54+AB54)*$E54</f>
        <v/>
      </c>
      <c r="AD54" s="8">
        <f>IF(AC54&gt;0,IF(AC54*$Z$23&lt;2.5,2.5/$Z$23,AC54),0)</f>
        <v/>
      </c>
      <c r="AE54" s="8">
        <f>IFERROR((AA54+AB54)*INDEX([1]Sheet1!$A$1:$A$13,MATCH((AA54+AB54),[1]Sheet1!$B$1:$B$13)),0)</f>
        <v/>
      </c>
      <c r="AF54" s="6">
        <f>$AF$23*$E54</f>
        <v/>
      </c>
      <c r="AG54" s="8" t="n"/>
      <c r="AH54" s="8">
        <f>IFERROR(($J54/$I54)*AG54,0)</f>
        <v/>
      </c>
      <c r="AI54" s="8">
        <f>(AG54+AH54)*$E54</f>
        <v/>
      </c>
      <c r="AJ54" s="8">
        <f>IF(AI54&gt;0,IF(AI54*$AF$23&lt;2.5,2.5/$AF$23,AI54),0)</f>
        <v/>
      </c>
      <c r="AK54" s="8">
        <f>IFERROR((AG54+AH54)*INDEX([1]Sheet1!$A$1:$A$13,MATCH((AG54+AH54),[1]Sheet1!$B$1:$B$13)),0)</f>
        <v/>
      </c>
      <c r="AL54" s="6">
        <f>$AL$23*$E54</f>
        <v/>
      </c>
      <c r="AM54" s="8" t="n"/>
      <c r="AN54" s="8">
        <f>IFERROR(($J54/$I54)*AM54,0)</f>
        <v/>
      </c>
      <c r="AO54" s="8">
        <f>(AM54+AN54)*$E54</f>
        <v/>
      </c>
      <c r="AP54" s="8">
        <f>IF(AO54&gt;0,IF(AO54*$AL$23&lt;2.5,2.5/$AL$23,AO54),0)</f>
        <v/>
      </c>
      <c r="AQ54" s="8">
        <f>IFERROR((AM54+AN54)*INDEX([1]Sheet1!$A$1:$A$13,MATCH((AM54+AN54),[1]Sheet1!$B$1:$B$13)),0)</f>
        <v/>
      </c>
      <c r="AR54" s="6">
        <f>$AR$23*$E54</f>
        <v/>
      </c>
      <c r="AS54" s="8" t="n"/>
      <c r="AT54" s="8">
        <f>IFERROR(($J54/$I54)*AS54,0)</f>
        <v/>
      </c>
      <c r="AU54" s="8">
        <f>(AS54+AT54)*$E54</f>
        <v/>
      </c>
      <c r="AV54" s="8">
        <f>IF(AU54&gt;0,IF(AU54*$AR$23&lt;2.5,2.5/$AR$23,AU54),0)</f>
        <v/>
      </c>
      <c r="AW54" s="8">
        <f>IFERROR((AS54+AT54)*INDEX([1]Sheet1!$A$1:$A$13,MATCH((AS54+AT54),[1]Sheet1!$B$1:$B$13)),0)</f>
        <v/>
      </c>
      <c r="BC54" s="1">
        <f>IF(E54&gt;0,(IF(I54&gt;0,"","ERROR")),"")</f>
        <v/>
      </c>
    </row>
    <row r="55" ht="18" customHeight="1">
      <c r="A55" s="4" t="n"/>
      <c r="B55" s="6" t="n"/>
      <c r="C55" s="6" t="n"/>
      <c r="D55" s="6" t="n"/>
      <c r="E55" s="6" t="n"/>
      <c r="F55" s="4" t="n"/>
      <c r="G55" s="7" t="n"/>
      <c r="H55" s="6">
        <f>$H$23*$E55</f>
        <v/>
      </c>
      <c r="I55" s="8" t="n"/>
      <c r="J55" s="8" t="n"/>
      <c r="K55" s="8">
        <f>(I55+J55)*$E55</f>
        <v/>
      </c>
      <c r="L55" s="8">
        <f>IF(K55&gt;0,IF(K55*$H$23&lt;2.5,2.5/$H$23,K55),0)</f>
        <v/>
      </c>
      <c r="M55" s="8">
        <f>IFERROR((I55+J55)*INDEX([1]Sheet1!$A$1:$A$13,MATCH((I55+J55),[1]Sheet1!$B$1:$B$13)),0)</f>
        <v/>
      </c>
      <c r="N55" s="6">
        <f>$N$23*$E55</f>
        <v/>
      </c>
      <c r="O55" s="8" t="n"/>
      <c r="P55" s="8">
        <f>IFERROR(($J55/$I55)*O55,0)</f>
        <v/>
      </c>
      <c r="Q55" s="8">
        <f>(O55+P55)*$E55</f>
        <v/>
      </c>
      <c r="R55" s="8">
        <f>IF(Q55&gt;0,IF(Q55*$N$23&lt;2.5,2.5/$N$23,Q55),0)</f>
        <v/>
      </c>
      <c r="S55" s="8">
        <f>IFERROR((O55+P55)*INDEX([1]Sheet1!$A$1:$A$13,MATCH((O55+P55),[1]Sheet1!$B$1:$B$13)),0)</f>
        <v/>
      </c>
      <c r="T55" s="6">
        <f>$T$23*$E55</f>
        <v/>
      </c>
      <c r="U55" s="8" t="n"/>
      <c r="V55" s="8">
        <f>IFERROR(($J55/$I55)*U55,0)</f>
        <v/>
      </c>
      <c r="W55" s="8">
        <f>(U55+V55)*$E55</f>
        <v/>
      </c>
      <c r="X55" s="8">
        <f>IF(W55&gt;0,IF(W55*$T$23&lt;2.5,2.5/$T$23,W55),0)</f>
        <v/>
      </c>
      <c r="Y55" s="8">
        <f>IFERROR((U55+V55)*INDEX([1]Sheet1!$A$1:$A$13,MATCH((U55+V55),[1]Sheet1!$B$1:$B$13)),0)</f>
        <v/>
      </c>
      <c r="Z55" s="6">
        <f>$Z$23*$E55</f>
        <v/>
      </c>
      <c r="AA55" s="8" t="n"/>
      <c r="AB55" s="8">
        <f>IFERROR(($J55/$I55)*AA55,0)</f>
        <v/>
      </c>
      <c r="AC55" s="8">
        <f>(AA55+AB55)*$E55</f>
        <v/>
      </c>
      <c r="AD55" s="8">
        <f>IF(AC55&gt;0,IF(AC55*$Z$23&lt;2.5,2.5/$Z$23,AC55),0)</f>
        <v/>
      </c>
      <c r="AE55" s="8">
        <f>IFERROR((AA55+AB55)*INDEX([1]Sheet1!$A$1:$A$13,MATCH((AA55+AB55),[1]Sheet1!$B$1:$B$13)),0)</f>
        <v/>
      </c>
      <c r="AF55" s="6">
        <f>$AF$23*$E55</f>
        <v/>
      </c>
      <c r="AG55" s="8" t="n"/>
      <c r="AH55" s="8">
        <f>IFERROR(($J55/$I55)*AG55,0)</f>
        <v/>
      </c>
      <c r="AI55" s="8">
        <f>(AG55+AH55)*$E55</f>
        <v/>
      </c>
      <c r="AJ55" s="8">
        <f>IF(AI55&gt;0,IF(AI55*$AF$23&lt;2.5,2.5/$AF$23,AI55),0)</f>
        <v/>
      </c>
      <c r="AK55" s="8">
        <f>IFERROR((AG55+AH55)*INDEX([1]Sheet1!$A$1:$A$13,MATCH((AG55+AH55),[1]Sheet1!$B$1:$B$13)),0)</f>
        <v/>
      </c>
      <c r="AL55" s="6">
        <f>$AL$23*$E55</f>
        <v/>
      </c>
      <c r="AM55" s="8" t="n"/>
      <c r="AN55" s="8">
        <f>IFERROR(($J55/$I55)*AM55,0)</f>
        <v/>
      </c>
      <c r="AO55" s="8">
        <f>(AM55+AN55)*$E55</f>
        <v/>
      </c>
      <c r="AP55" s="8">
        <f>IF(AO55&gt;0,IF(AO55*$AL$23&lt;2.5,2.5/$AL$23,AO55),0)</f>
        <v/>
      </c>
      <c r="AQ55" s="8">
        <f>IFERROR((AM55+AN55)*INDEX([1]Sheet1!$A$1:$A$13,MATCH((AM55+AN55),[1]Sheet1!$B$1:$B$13)),0)</f>
        <v/>
      </c>
      <c r="AR55" s="6">
        <f>$AR$23*$E55</f>
        <v/>
      </c>
      <c r="AS55" s="8" t="n"/>
      <c r="AT55" s="8">
        <f>IFERROR(($J55/$I55)*AS55,0)</f>
        <v/>
      </c>
      <c r="AU55" s="8">
        <f>(AS55+AT55)*$E55</f>
        <v/>
      </c>
      <c r="AV55" s="8">
        <f>IF(AU55&gt;0,IF(AU55*$AR$23&lt;2.5,2.5/$AR$23,AU55),0)</f>
        <v/>
      </c>
      <c r="AW55" s="8">
        <f>IFERROR((AS55+AT55)*INDEX([1]Sheet1!$A$1:$A$13,MATCH((AS55+AT55),[1]Sheet1!$B$1:$B$13)),0)</f>
        <v/>
      </c>
      <c r="BC55" s="1">
        <f>IF(E55&gt;0,(IF(I55&gt;0,"","ERROR")),"")</f>
        <v/>
      </c>
    </row>
    <row r="56" ht="18" customHeight="1">
      <c r="A56" s="4" t="n"/>
      <c r="B56" s="9" t="n"/>
      <c r="C56" s="6" t="n"/>
      <c r="D56" s="6" t="n"/>
      <c r="E56" s="6" t="n"/>
      <c r="F56" s="4" t="n"/>
      <c r="G56" s="7" t="n"/>
      <c r="H56" s="6">
        <f>$H$23*$E56</f>
        <v/>
      </c>
      <c r="I56" s="8" t="n"/>
      <c r="J56" s="8" t="n"/>
      <c r="K56" s="8">
        <f>(I56+J56)*$E56</f>
        <v/>
      </c>
      <c r="L56" s="8">
        <f>IF(K56&gt;0,IF(K56*$H$23&lt;2.5,2.5/$H$23,K56),0)</f>
        <v/>
      </c>
      <c r="M56" s="8">
        <f>IFERROR((I56+J56)*INDEX([1]Sheet1!$A$1:$A$13,MATCH((I56+J56),[1]Sheet1!$B$1:$B$13)),0)</f>
        <v/>
      </c>
      <c r="N56" s="6">
        <f>$N$23*$E56</f>
        <v/>
      </c>
      <c r="O56" s="8" t="n"/>
      <c r="P56" s="8">
        <f>IFERROR(($J56/$I56)*O56,0)</f>
        <v/>
      </c>
      <c r="Q56" s="8">
        <f>(O56+P56)*$E56</f>
        <v/>
      </c>
      <c r="R56" s="8">
        <f>IF(Q56&gt;0,IF(Q56*$N$23&lt;2.5,2.5/$N$23,Q56),0)</f>
        <v/>
      </c>
      <c r="S56" s="8">
        <f>IFERROR((O56+P56)*INDEX([1]Sheet1!$A$1:$A$13,MATCH((O56+P56),[1]Sheet1!$B$1:$B$13)),0)</f>
        <v/>
      </c>
      <c r="T56" s="6">
        <f>$T$23*$E56</f>
        <v/>
      </c>
      <c r="U56" s="8" t="n"/>
      <c r="V56" s="8">
        <f>IFERROR(($J56/$I56)*U56,0)</f>
        <v/>
      </c>
      <c r="W56" s="8">
        <f>(U56+V56)*$E56</f>
        <v/>
      </c>
      <c r="X56" s="8">
        <f>IF(W56&gt;0,IF(W56*$T$23&lt;2.5,2.5/$T$23,W56),0)</f>
        <v/>
      </c>
      <c r="Y56" s="8">
        <f>IFERROR((U56+V56)*INDEX([1]Sheet1!$A$1:$A$13,MATCH((U56+V56),[1]Sheet1!$B$1:$B$13)),0)</f>
        <v/>
      </c>
      <c r="Z56" s="6">
        <f>$Z$23*$E56</f>
        <v/>
      </c>
      <c r="AA56" s="8" t="n"/>
      <c r="AB56" s="8">
        <f>IFERROR(($J56/$I56)*AA56,0)</f>
        <v/>
      </c>
      <c r="AC56" s="8">
        <f>(AA56+AB56)*$E56</f>
        <v/>
      </c>
      <c r="AD56" s="8">
        <f>IF(AC56&gt;0,IF(AC56*$Z$23&lt;2.5,2.5/$Z$23,AC56),0)</f>
        <v/>
      </c>
      <c r="AE56" s="8">
        <f>IFERROR((AA56+AB56)*INDEX([1]Sheet1!$A$1:$A$13,MATCH((AA56+AB56),[1]Sheet1!$B$1:$B$13)),0)</f>
        <v/>
      </c>
      <c r="AF56" s="6">
        <f>$AF$23*$E56</f>
        <v/>
      </c>
      <c r="AG56" s="8" t="n"/>
      <c r="AH56" s="8">
        <f>IFERROR(($J56/$I56)*AG56,0)</f>
        <v/>
      </c>
      <c r="AI56" s="8">
        <f>(AG56+AH56)*$E56</f>
        <v/>
      </c>
      <c r="AJ56" s="8">
        <f>IF(AI56&gt;0,IF(AI56*$AF$23&lt;2.5,2.5/$AF$23,AI56),0)</f>
        <v/>
      </c>
      <c r="AK56" s="8">
        <f>IFERROR((AG56+AH56)*INDEX([1]Sheet1!$A$1:$A$13,MATCH((AG56+AH56),[1]Sheet1!$B$1:$B$13)),0)</f>
        <v/>
      </c>
      <c r="AL56" s="6">
        <f>$AL$23*$E56</f>
        <v/>
      </c>
      <c r="AM56" s="8" t="n"/>
      <c r="AN56" s="8">
        <f>IFERROR(($J56/$I56)*AM56,0)</f>
        <v/>
      </c>
      <c r="AO56" s="8">
        <f>(AM56+AN56)*$E56</f>
        <v/>
      </c>
      <c r="AP56" s="8">
        <f>IF(AO56&gt;0,IF(AO56*$AL$23&lt;2.5,2.5/$AL$23,AO56),0)</f>
        <v/>
      </c>
      <c r="AQ56" s="8">
        <f>IFERROR((AM56+AN56)*INDEX([1]Sheet1!$A$1:$A$13,MATCH((AM56+AN56),[1]Sheet1!$B$1:$B$13)),0)</f>
        <v/>
      </c>
      <c r="AR56" s="6">
        <f>$AR$23*$E56</f>
        <v/>
      </c>
      <c r="AS56" s="8" t="n"/>
      <c r="AT56" s="8">
        <f>IFERROR(($J56/$I56)*AS56,0)</f>
        <v/>
      </c>
      <c r="AU56" s="8">
        <f>(AS56+AT56)*$E56</f>
        <v/>
      </c>
      <c r="AV56" s="8">
        <f>IF(AU56&gt;0,IF(AU56*$AR$23&lt;2.5,2.5/$AR$23,AU56),0)</f>
        <v/>
      </c>
      <c r="AW56" s="8">
        <f>IFERROR((AS56+AT56)*INDEX([1]Sheet1!$A$1:$A$13,MATCH((AS56+AT56),[1]Sheet1!$B$1:$B$13)),0)</f>
        <v/>
      </c>
      <c r="BC56" s="1">
        <f>IF(E56&gt;0,(IF(I56&gt;0,"","ERROR")),"")</f>
        <v/>
      </c>
    </row>
    <row r="57" ht="18" customHeight="1">
      <c r="A57" s="4" t="n"/>
      <c r="B57" s="6" t="n"/>
      <c r="C57" s="6" t="n"/>
      <c r="D57" s="6" t="n"/>
      <c r="E57" s="6" t="n"/>
      <c r="F57" s="4" t="n"/>
      <c r="G57" s="7" t="n"/>
      <c r="H57" s="6">
        <f>$H$23*$E57</f>
        <v/>
      </c>
      <c r="I57" s="8" t="n"/>
      <c r="J57" s="8" t="n"/>
      <c r="K57" s="8">
        <f>(I57+J57)*$E57</f>
        <v/>
      </c>
      <c r="L57" s="8">
        <f>IF(K57&gt;0,IF(K57*$H$23&lt;2.5,2.5/$H$23,K57),0)</f>
        <v/>
      </c>
      <c r="M57" s="8">
        <f>IFERROR((I57+J57)*INDEX([1]Sheet1!$A$1:$A$13,MATCH((I57+J57),[1]Sheet1!$B$1:$B$13)),0)</f>
        <v/>
      </c>
      <c r="N57" s="6">
        <f>$N$23*$E57</f>
        <v/>
      </c>
      <c r="O57" s="8" t="n"/>
      <c r="P57" s="8">
        <f>IFERROR(($J57/$I57)*O57,0)</f>
        <v/>
      </c>
      <c r="Q57" s="8">
        <f>(O57+P57)*$E57</f>
        <v/>
      </c>
      <c r="R57" s="8">
        <f>IF(Q57&gt;0,IF(Q57*$N$23&lt;2.5,2.5/$N$23,Q57),0)</f>
        <v/>
      </c>
      <c r="S57" s="8">
        <f>IFERROR((O57+P57)*INDEX([1]Sheet1!$A$1:$A$13,MATCH((O57+P57),[1]Sheet1!$B$1:$B$13)),0)</f>
        <v/>
      </c>
      <c r="T57" s="6">
        <f>$T$23*$E57</f>
        <v/>
      </c>
      <c r="U57" s="8" t="n"/>
      <c r="V57" s="8">
        <f>IFERROR(($J57/$I57)*U57,0)</f>
        <v/>
      </c>
      <c r="W57" s="8">
        <f>(U57+V57)*$E57</f>
        <v/>
      </c>
      <c r="X57" s="8">
        <f>IF(W57&gt;0,IF(W57*$T$23&lt;2.5,2.5/$T$23,W57),0)</f>
        <v/>
      </c>
      <c r="Y57" s="8">
        <f>IFERROR((U57+V57)*INDEX([1]Sheet1!$A$1:$A$13,MATCH((U57+V57),[1]Sheet1!$B$1:$B$13)),0)</f>
        <v/>
      </c>
      <c r="Z57" s="6">
        <f>$Z$23*$E57</f>
        <v/>
      </c>
      <c r="AA57" s="8" t="n"/>
      <c r="AB57" s="8">
        <f>IFERROR(($J57/$I57)*AA57,0)</f>
        <v/>
      </c>
      <c r="AC57" s="8">
        <f>(AA57+AB57)*$E57</f>
        <v/>
      </c>
      <c r="AD57" s="8">
        <f>IF(AC57&gt;0,IF(AC57*$Z$23&lt;2.5,2.5/$Z$23,AC57),0)</f>
        <v/>
      </c>
      <c r="AE57" s="8">
        <f>IFERROR((AA57+AB57)*INDEX([1]Sheet1!$A$1:$A$13,MATCH((AA57+AB57),[1]Sheet1!$B$1:$B$13)),0)</f>
        <v/>
      </c>
      <c r="AF57" s="6">
        <f>$AF$23*$E57</f>
        <v/>
      </c>
      <c r="AG57" s="8" t="n"/>
      <c r="AH57" s="8">
        <f>IFERROR(($J57/$I57)*AG57,0)</f>
        <v/>
      </c>
      <c r="AI57" s="8">
        <f>(AG57+AH57)*$E57</f>
        <v/>
      </c>
      <c r="AJ57" s="8">
        <f>IF(AI57&gt;0,IF(AI57*$AF$23&lt;2.5,2.5/$AF$23,AI57),0)</f>
        <v/>
      </c>
      <c r="AK57" s="8">
        <f>IFERROR((AG57+AH57)*INDEX([1]Sheet1!$A$1:$A$13,MATCH((AG57+AH57),[1]Sheet1!$B$1:$B$13)),0)</f>
        <v/>
      </c>
      <c r="AL57" s="6">
        <f>$AL$23*$E57</f>
        <v/>
      </c>
      <c r="AM57" s="8" t="n"/>
      <c r="AN57" s="8">
        <f>IFERROR(($J57/$I57)*AM57,0)</f>
        <v/>
      </c>
      <c r="AO57" s="8">
        <f>(AM57+AN57)*$E57</f>
        <v/>
      </c>
      <c r="AP57" s="8">
        <f>IF(AO57&gt;0,IF(AO57*$AL$23&lt;2.5,2.5/$AL$23,AO57),0)</f>
        <v/>
      </c>
      <c r="AQ57" s="8">
        <f>IFERROR((AM57+AN57)*INDEX([1]Sheet1!$A$1:$A$13,MATCH((AM57+AN57),[1]Sheet1!$B$1:$B$13)),0)</f>
        <v/>
      </c>
      <c r="AR57" s="6">
        <f>$AR$23*$E57</f>
        <v/>
      </c>
      <c r="AS57" s="8" t="n"/>
      <c r="AT57" s="8">
        <f>IFERROR(($J57/$I57)*AS57,0)</f>
        <v/>
      </c>
      <c r="AU57" s="8">
        <f>(AS57+AT57)*$E57</f>
        <v/>
      </c>
      <c r="AV57" s="8">
        <f>IF(AU57&gt;0,IF(AU57*$AR$23&lt;2.5,2.5/$AR$23,AU57),0)</f>
        <v/>
      </c>
      <c r="AW57" s="8">
        <f>IFERROR((AS57+AT57)*INDEX([1]Sheet1!$A$1:$A$13,MATCH((AS57+AT57),[1]Sheet1!$B$1:$B$13)),0)</f>
        <v/>
      </c>
      <c r="BC57" s="1">
        <f>IF(E57&gt;0,(IF(I57&gt;0,"","ERROR")),"")</f>
        <v/>
      </c>
    </row>
    <row r="58" ht="18" customHeight="1">
      <c r="A58" s="4" t="n"/>
      <c r="B58" s="6" t="n"/>
      <c r="C58" s="6" t="n"/>
      <c r="D58" s="6" t="n"/>
      <c r="E58" s="6" t="n"/>
      <c r="F58" s="4" t="n"/>
      <c r="G58" s="7" t="n"/>
      <c r="H58" s="6">
        <f>$H$23*$E58</f>
        <v/>
      </c>
      <c r="I58" s="8" t="n"/>
      <c r="J58" s="8" t="n"/>
      <c r="K58" s="8">
        <f>(I58+J58)*$E58</f>
        <v/>
      </c>
      <c r="L58" s="8">
        <f>IF(K58&gt;0,IF(K58*$H$23&lt;2.5,2.5/$H$23,K58),0)</f>
        <v/>
      </c>
      <c r="M58" s="8">
        <f>IFERROR((I58+J58)*INDEX([1]Sheet1!$A$1:$A$13,MATCH((I58+J58),[1]Sheet1!$B$1:$B$13)),0)</f>
        <v/>
      </c>
      <c r="N58" s="6">
        <f>$N$23*$E58</f>
        <v/>
      </c>
      <c r="O58" s="8" t="n"/>
      <c r="P58" s="8">
        <f>IFERROR(($J58/$I58)*O58,0)</f>
        <v/>
      </c>
      <c r="Q58" s="8">
        <f>(O58+P58)*$E58</f>
        <v/>
      </c>
      <c r="R58" s="8">
        <f>IF(Q58&gt;0,IF(Q58*$N$23&lt;2.5,2.5/$N$23,Q58),0)</f>
        <v/>
      </c>
      <c r="S58" s="8">
        <f>IFERROR((O58+P58)*INDEX([1]Sheet1!$A$1:$A$13,MATCH((O58+P58),[1]Sheet1!$B$1:$B$13)),0)</f>
        <v/>
      </c>
      <c r="T58" s="6">
        <f>$T$23*$E58</f>
        <v/>
      </c>
      <c r="U58" s="8" t="n"/>
      <c r="V58" s="8">
        <f>IFERROR(($J58/$I58)*U58,0)</f>
        <v/>
      </c>
      <c r="W58" s="8">
        <f>(U58+V58)*$E58</f>
        <v/>
      </c>
      <c r="X58" s="8">
        <f>IF(W58&gt;0,IF(W58*$T$23&lt;2.5,2.5/$T$23,W58),0)</f>
        <v/>
      </c>
      <c r="Y58" s="8">
        <f>IFERROR((U58+V58)*INDEX([1]Sheet1!$A$1:$A$13,MATCH((U58+V58),[1]Sheet1!$B$1:$B$13)),0)</f>
        <v/>
      </c>
      <c r="Z58" s="6">
        <f>$Z$23*$E58</f>
        <v/>
      </c>
      <c r="AA58" s="8" t="n"/>
      <c r="AB58" s="8">
        <f>IFERROR(($J58/$I58)*AA58,0)</f>
        <v/>
      </c>
      <c r="AC58" s="8">
        <f>(AA58+AB58)*$E58</f>
        <v/>
      </c>
      <c r="AD58" s="8">
        <f>IF(AC58&gt;0,IF(AC58*$Z$23&lt;2.5,2.5/$Z$23,AC58),0)</f>
        <v/>
      </c>
      <c r="AE58" s="8">
        <f>IFERROR((AA58+AB58)*INDEX([1]Sheet1!$A$1:$A$13,MATCH((AA58+AB58),[1]Sheet1!$B$1:$B$13)),0)</f>
        <v/>
      </c>
      <c r="AF58" s="6">
        <f>$AF$23*$E58</f>
        <v/>
      </c>
      <c r="AG58" s="8" t="n"/>
      <c r="AH58" s="8">
        <f>IFERROR(($J58/$I58)*AG58,0)</f>
        <v/>
      </c>
      <c r="AI58" s="8">
        <f>(AG58+AH58)*$E58</f>
        <v/>
      </c>
      <c r="AJ58" s="8">
        <f>IF(AI58&gt;0,IF(AI58*$AF$23&lt;2.5,2.5/$AF$23,AI58),0)</f>
        <v/>
      </c>
      <c r="AK58" s="8">
        <f>IFERROR((AG58+AH58)*INDEX([1]Sheet1!$A$1:$A$13,MATCH((AG58+AH58),[1]Sheet1!$B$1:$B$13)),0)</f>
        <v/>
      </c>
      <c r="AL58" s="6">
        <f>$AL$23*$E58</f>
        <v/>
      </c>
      <c r="AM58" s="8" t="n"/>
      <c r="AN58" s="8">
        <f>IFERROR(($J58/$I58)*AM58,0)</f>
        <v/>
      </c>
      <c r="AO58" s="8">
        <f>(AM58+AN58)*$E58</f>
        <v/>
      </c>
      <c r="AP58" s="8">
        <f>IF(AO58&gt;0,IF(AO58*$AL$23&lt;2.5,2.5/$AL$23,AO58),0)</f>
        <v/>
      </c>
      <c r="AQ58" s="8">
        <f>IFERROR((AM58+AN58)*INDEX([1]Sheet1!$A$1:$A$13,MATCH((AM58+AN58),[1]Sheet1!$B$1:$B$13)),0)</f>
        <v/>
      </c>
      <c r="AR58" s="6">
        <f>$AR$23*$E58</f>
        <v/>
      </c>
      <c r="AS58" s="8" t="n"/>
      <c r="AT58" s="8">
        <f>IFERROR(($J58/$I58)*AS58,0)</f>
        <v/>
      </c>
      <c r="AU58" s="8">
        <f>(AS58+AT58)*$E58</f>
        <v/>
      </c>
      <c r="AV58" s="8">
        <f>IF(AU58&gt;0,IF(AU58*$AR$23&lt;2.5,2.5/$AR$23,AU58),0)</f>
        <v/>
      </c>
      <c r="AW58" s="8">
        <f>IFERROR((AS58+AT58)*INDEX([1]Sheet1!$A$1:$A$13,MATCH((AS58+AT58),[1]Sheet1!$B$1:$B$13)),0)</f>
        <v/>
      </c>
      <c r="BC58" s="1">
        <f>IF(E58&gt;0,(IF(I58&gt;0,"","ERROR")),"")</f>
        <v/>
      </c>
    </row>
    <row r="59" ht="18" customHeight="1">
      <c r="A59" s="4" t="n"/>
      <c r="B59" s="5" t="n"/>
      <c r="C59" s="6" t="n"/>
      <c r="D59" s="6" t="n"/>
      <c r="E59" s="6" t="n"/>
      <c r="F59" s="4" t="n"/>
      <c r="G59" s="7" t="n"/>
      <c r="H59" s="6">
        <f>$H$23*$E59</f>
        <v/>
      </c>
      <c r="I59" s="8" t="n"/>
      <c r="J59" s="8" t="n"/>
      <c r="K59" s="8">
        <f>(I59+J59)*$E59</f>
        <v/>
      </c>
      <c r="L59" s="8">
        <f>IF(K59&gt;0,IF(K59*$H$23&lt;2.5,2.5/$H$23,K59),0)</f>
        <v/>
      </c>
      <c r="M59" s="8">
        <f>IFERROR((I59+J59)*INDEX([1]Sheet1!$A$1:$A$13,MATCH((I59+J59),[1]Sheet1!$B$1:$B$13)),0)</f>
        <v/>
      </c>
      <c r="N59" s="6">
        <f>$N$23*$E59</f>
        <v/>
      </c>
      <c r="O59" s="8" t="n"/>
      <c r="P59" s="8">
        <f>IFERROR(($J59/$I59)*O59,0)</f>
        <v/>
      </c>
      <c r="Q59" s="8">
        <f>(O59+P59)*$E59</f>
        <v/>
      </c>
      <c r="R59" s="8">
        <f>IF(Q59&gt;0,IF(Q59*$N$23&lt;2.5,2.5/$N$23,Q59),0)</f>
        <v/>
      </c>
      <c r="S59" s="8">
        <f>IFERROR((O59+P59)*INDEX([1]Sheet1!$A$1:$A$13,MATCH((O59+P59),[1]Sheet1!$B$1:$B$13)),0)</f>
        <v/>
      </c>
      <c r="T59" s="6">
        <f>$T$23*$E59</f>
        <v/>
      </c>
      <c r="U59" s="8" t="n"/>
      <c r="V59" s="8">
        <f>IFERROR(($J59/$I59)*U59,0)</f>
        <v/>
      </c>
      <c r="W59" s="8">
        <f>(U59+V59)*$E59</f>
        <v/>
      </c>
      <c r="X59" s="8">
        <f>IF(W59&gt;0,IF(W59*$T$23&lt;2.5,2.5/$T$23,W59),0)</f>
        <v/>
      </c>
      <c r="Y59" s="8">
        <f>IFERROR((U59+V59)*INDEX([1]Sheet1!$A$1:$A$13,MATCH((U59+V59),[1]Sheet1!$B$1:$B$13)),0)</f>
        <v/>
      </c>
      <c r="Z59" s="6">
        <f>$Z$23*$E59</f>
        <v/>
      </c>
      <c r="AA59" s="8" t="n"/>
      <c r="AB59" s="8">
        <f>IFERROR(($J59/$I59)*AA59,0)</f>
        <v/>
      </c>
      <c r="AC59" s="8">
        <f>(AA59+AB59)*$E59</f>
        <v/>
      </c>
      <c r="AD59" s="8">
        <f>IF(AC59&gt;0,IF(AC59*$Z$23&lt;2.5,2.5/$Z$23,AC59),0)</f>
        <v/>
      </c>
      <c r="AE59" s="8">
        <f>IFERROR((AA59+AB59)*INDEX([1]Sheet1!$A$1:$A$13,MATCH((AA59+AB59),[1]Sheet1!$B$1:$B$13)),0)</f>
        <v/>
      </c>
      <c r="AF59" s="6">
        <f>$AF$23*$E59</f>
        <v/>
      </c>
      <c r="AG59" s="8" t="n"/>
      <c r="AH59" s="8">
        <f>IFERROR(($J59/$I59)*AG59,0)</f>
        <v/>
      </c>
      <c r="AI59" s="8">
        <f>(AG59+AH59)*$E59</f>
        <v/>
      </c>
      <c r="AJ59" s="8">
        <f>IF(AI59&gt;0,IF(AI59*$AF$23&lt;2.5,2.5/$AF$23,AI59),0)</f>
        <v/>
      </c>
      <c r="AK59" s="8">
        <f>IFERROR((AG59+AH59)*INDEX([1]Sheet1!$A$1:$A$13,MATCH((AG59+AH59),[1]Sheet1!$B$1:$B$13)),0)</f>
        <v/>
      </c>
      <c r="AL59" s="6">
        <f>$AL$23*$E59</f>
        <v/>
      </c>
      <c r="AM59" s="8" t="n"/>
      <c r="AN59" s="8">
        <f>IFERROR(($J59/$I59)*AM59,0)</f>
        <v/>
      </c>
      <c r="AO59" s="8">
        <f>(AM59+AN59)*$E59</f>
        <v/>
      </c>
      <c r="AP59" s="8">
        <f>IF(AO59&gt;0,IF(AO59*$AL$23&lt;2.5,2.5/$AL$23,AO59),0)</f>
        <v/>
      </c>
      <c r="AQ59" s="8">
        <f>IFERROR((AM59+AN59)*INDEX([1]Sheet1!$A$1:$A$13,MATCH((AM59+AN59),[1]Sheet1!$B$1:$B$13)),0)</f>
        <v/>
      </c>
      <c r="AR59" s="6">
        <f>$AR$23*$E59</f>
        <v/>
      </c>
      <c r="AS59" s="8" t="n"/>
      <c r="AT59" s="8">
        <f>IFERROR(($J59/$I59)*AS59,0)</f>
        <v/>
      </c>
      <c r="AU59" s="8">
        <f>(AS59+AT59)*$E59</f>
        <v/>
      </c>
      <c r="AV59" s="8">
        <f>IF(AU59&gt;0,IF(AU59*$AR$23&lt;2.5,2.5/$AR$23,AU59),0)</f>
        <v/>
      </c>
      <c r="AW59" s="8">
        <f>IFERROR((AS59+AT59)*INDEX([1]Sheet1!$A$1:$A$13,MATCH((AS59+AT59),[1]Sheet1!$B$1:$B$13)),0)</f>
        <v/>
      </c>
      <c r="BC59" s="1">
        <f>IF(E59&gt;0,(IF(I59&gt;0,"","ERROR")),"")</f>
        <v/>
      </c>
    </row>
    <row r="60" ht="18" customHeight="1">
      <c r="A60" s="4" t="n"/>
      <c r="B60" s="5" t="n"/>
      <c r="C60" s="6" t="n"/>
      <c r="D60" s="6" t="n"/>
      <c r="E60" s="6" t="n"/>
      <c r="F60" s="4" t="n"/>
      <c r="G60" s="7" t="n"/>
      <c r="H60" s="6">
        <f>$H$23*$E60</f>
        <v/>
      </c>
      <c r="I60" s="8" t="n"/>
      <c r="J60" s="8" t="n"/>
      <c r="K60" s="8">
        <f>(I60+J60)*$E60</f>
        <v/>
      </c>
      <c r="L60" s="8">
        <f>IF(K60&gt;0,IF(K60*$H$23&lt;2.5,2.5/$H$23,K60),0)</f>
        <v/>
      </c>
      <c r="M60" s="8">
        <f>IFERROR((I60+J60)*INDEX([1]Sheet1!$A$1:$A$13,MATCH((I60+J60),[1]Sheet1!$B$1:$B$13)),0)</f>
        <v/>
      </c>
      <c r="N60" s="6">
        <f>$N$23*$E60</f>
        <v/>
      </c>
      <c r="O60" s="8" t="n"/>
      <c r="P60" s="8">
        <f>IFERROR(($J60/$I60)*O60,0)</f>
        <v/>
      </c>
      <c r="Q60" s="8">
        <f>(O60+P60)*$E60</f>
        <v/>
      </c>
      <c r="R60" s="8">
        <f>IF(Q60&gt;0,IF(Q60*$N$23&lt;2.5,2.5/$N$23,Q60),0)</f>
        <v/>
      </c>
      <c r="S60" s="8">
        <f>IFERROR((O60+P60)*INDEX([1]Sheet1!$A$1:$A$13,MATCH((O60+P60),[1]Sheet1!$B$1:$B$13)),0)</f>
        <v/>
      </c>
      <c r="T60" s="6">
        <f>$T$23*$E60</f>
        <v/>
      </c>
      <c r="U60" s="8" t="n"/>
      <c r="V60" s="8">
        <f>IFERROR(($J60/$I60)*U60,0)</f>
        <v/>
      </c>
      <c r="W60" s="8">
        <f>(U60+V60)*$E60</f>
        <v/>
      </c>
      <c r="X60" s="8">
        <f>IF(W60&gt;0,IF(W60*$T$23&lt;2.5,2.5/$T$23,W60),0)</f>
        <v/>
      </c>
      <c r="Y60" s="8">
        <f>IFERROR((U60+V60)*INDEX([1]Sheet1!$A$1:$A$13,MATCH((U60+V60),[1]Sheet1!$B$1:$B$13)),0)</f>
        <v/>
      </c>
      <c r="Z60" s="6">
        <f>$Z$23*$E60</f>
        <v/>
      </c>
      <c r="AA60" s="8" t="n"/>
      <c r="AB60" s="8">
        <f>IFERROR(($J60/$I60)*AA60,0)</f>
        <v/>
      </c>
      <c r="AC60" s="8">
        <f>(AA60+AB60)*$E60</f>
        <v/>
      </c>
      <c r="AD60" s="8">
        <f>IF(AC60&gt;0,IF(AC60*$Z$23&lt;2.5,2.5/$Z$23,AC60),0)</f>
        <v/>
      </c>
      <c r="AE60" s="8">
        <f>IFERROR((AA60+AB60)*INDEX([1]Sheet1!$A$1:$A$13,MATCH((AA60+AB60),[1]Sheet1!$B$1:$B$13)),0)</f>
        <v/>
      </c>
      <c r="AF60" s="6">
        <f>$AF$23*$E60</f>
        <v/>
      </c>
      <c r="AG60" s="8" t="n"/>
      <c r="AH60" s="8">
        <f>IFERROR(($J60/$I60)*AG60,0)</f>
        <v/>
      </c>
      <c r="AI60" s="8">
        <f>(AG60+AH60)*$E60</f>
        <v/>
      </c>
      <c r="AJ60" s="8">
        <f>IF(AI60&gt;0,IF(AI60*$AF$23&lt;2.5,2.5/$AF$23,AI60),0)</f>
        <v/>
      </c>
      <c r="AK60" s="8">
        <f>IFERROR((AG60+AH60)*INDEX([1]Sheet1!$A$1:$A$13,MATCH((AG60+AH60),[1]Sheet1!$B$1:$B$13)),0)</f>
        <v/>
      </c>
      <c r="AL60" s="6">
        <f>$AL$23*$E60</f>
        <v/>
      </c>
      <c r="AM60" s="8" t="n"/>
      <c r="AN60" s="8">
        <f>IFERROR(($J60/$I60)*AM60,0)</f>
        <v/>
      </c>
      <c r="AO60" s="8">
        <f>(AM60+AN60)*$E60</f>
        <v/>
      </c>
      <c r="AP60" s="8">
        <f>IF(AO60&gt;0,IF(AO60*$AL$23&lt;2.5,2.5/$AL$23,AO60),0)</f>
        <v/>
      </c>
      <c r="AQ60" s="8">
        <f>IFERROR((AM60+AN60)*INDEX([1]Sheet1!$A$1:$A$13,MATCH((AM60+AN60),[1]Sheet1!$B$1:$B$13)),0)</f>
        <v/>
      </c>
      <c r="AR60" s="6">
        <f>$AR$23*$E60</f>
        <v/>
      </c>
      <c r="AS60" s="8" t="n"/>
      <c r="AT60" s="8">
        <f>IFERROR(($J60/$I60)*AS60,0)</f>
        <v/>
      </c>
      <c r="AU60" s="8">
        <f>(AS60+AT60)*$E60</f>
        <v/>
      </c>
      <c r="AV60" s="8">
        <f>IF(AU60&gt;0,IF(AU60*$AR$23&lt;2.5,2.5/$AR$23,AU60),0)</f>
        <v/>
      </c>
      <c r="AW60" s="8">
        <f>IFERROR((AS60+AT60)*INDEX([1]Sheet1!$A$1:$A$13,MATCH((AS60+AT60),[1]Sheet1!$B$1:$B$13)),0)</f>
        <v/>
      </c>
      <c r="BC60" s="1">
        <f>IF(E60&gt;0,(IF(I60&gt;0,"","ERROR")),"")</f>
        <v/>
      </c>
    </row>
    <row r="61" ht="18" customHeight="1">
      <c r="A61" s="4" t="n"/>
      <c r="B61" s="5" t="n"/>
      <c r="C61" s="6" t="n"/>
      <c r="D61" s="6" t="n"/>
      <c r="E61" s="6" t="n"/>
      <c r="F61" s="4" t="n"/>
      <c r="G61" s="7" t="n"/>
      <c r="H61" s="6">
        <f>$H$23*$E61</f>
        <v/>
      </c>
      <c r="I61" s="8" t="n"/>
      <c r="J61" s="8" t="n"/>
      <c r="K61" s="8">
        <f>(I61+J61)*$E61</f>
        <v/>
      </c>
      <c r="L61" s="8">
        <f>IF(K61&gt;0,IF(K61*$H$23&lt;2.5,2.5/$H$23,K61),0)</f>
        <v/>
      </c>
      <c r="M61" s="8">
        <f>IFERROR((I61+J61)*INDEX([1]Sheet1!$A$1:$A$13,MATCH((I61+J61),[1]Sheet1!$B$1:$B$13)),0)</f>
        <v/>
      </c>
      <c r="N61" s="6">
        <f>$N$23*$E61</f>
        <v/>
      </c>
      <c r="O61" s="8" t="n"/>
      <c r="P61" s="8">
        <f>IFERROR(($J61/$I61)*O61,0)</f>
        <v/>
      </c>
      <c r="Q61" s="8">
        <f>(O61+P61)*$E61</f>
        <v/>
      </c>
      <c r="R61" s="8">
        <f>IF(Q61&gt;0,IF(Q61*$N$23&lt;2.5,2.5/$N$23,Q61),0)</f>
        <v/>
      </c>
      <c r="S61" s="8">
        <f>IFERROR((O61+P61)*INDEX([1]Sheet1!$A$1:$A$13,MATCH((O61+P61),[1]Sheet1!$B$1:$B$13)),0)</f>
        <v/>
      </c>
      <c r="T61" s="6">
        <f>$T$23*$E61</f>
        <v/>
      </c>
      <c r="U61" s="8" t="n"/>
      <c r="V61" s="8">
        <f>IFERROR(($J61/$I61)*U61,0)</f>
        <v/>
      </c>
      <c r="W61" s="8">
        <f>(U61+V61)*$E61</f>
        <v/>
      </c>
      <c r="X61" s="8">
        <f>IF(W61&gt;0,IF(W61*$T$23&lt;2.5,2.5/$T$23,W61),0)</f>
        <v/>
      </c>
      <c r="Y61" s="8">
        <f>IFERROR((U61+V61)*INDEX([1]Sheet1!$A$1:$A$13,MATCH((U61+V61),[1]Sheet1!$B$1:$B$13)),0)</f>
        <v/>
      </c>
      <c r="Z61" s="6">
        <f>$Z$23*$E61</f>
        <v/>
      </c>
      <c r="AA61" s="8" t="n"/>
      <c r="AB61" s="8">
        <f>IFERROR(($J61/$I61)*AA61,0)</f>
        <v/>
      </c>
      <c r="AC61" s="8">
        <f>(AA61+AB61)*$E61</f>
        <v/>
      </c>
      <c r="AD61" s="8">
        <f>IF(AC61&gt;0,IF(AC61*$Z$23&lt;2.5,2.5/$Z$23,AC61),0)</f>
        <v/>
      </c>
      <c r="AE61" s="8">
        <f>IFERROR((AA61+AB61)*INDEX([1]Sheet1!$A$1:$A$13,MATCH((AA61+AB61),[1]Sheet1!$B$1:$B$13)),0)</f>
        <v/>
      </c>
      <c r="AF61" s="6">
        <f>$AF$23*$E61</f>
        <v/>
      </c>
      <c r="AG61" s="8" t="n"/>
      <c r="AH61" s="8">
        <f>IFERROR(($J61/$I61)*AG61,0)</f>
        <v/>
      </c>
      <c r="AI61" s="8">
        <f>(AG61+AH61)*$E61</f>
        <v/>
      </c>
      <c r="AJ61" s="8">
        <f>IF(AI61&gt;0,IF(AI61*$AF$23&lt;2.5,2.5/$AF$23,AI61),0)</f>
        <v/>
      </c>
      <c r="AK61" s="8">
        <f>IFERROR((AG61+AH61)*INDEX([1]Sheet1!$A$1:$A$13,MATCH((AG61+AH61),[1]Sheet1!$B$1:$B$13)),0)</f>
        <v/>
      </c>
      <c r="AL61" s="6">
        <f>$AL$23*$E61</f>
        <v/>
      </c>
      <c r="AM61" s="8" t="n"/>
      <c r="AN61" s="8">
        <f>IFERROR(($J61/$I61)*AM61,0)</f>
        <v/>
      </c>
      <c r="AO61" s="8">
        <f>(AM61+AN61)*$E61</f>
        <v/>
      </c>
      <c r="AP61" s="8">
        <f>IF(AO61&gt;0,IF(AO61*$AL$23&lt;2.5,2.5/$AL$23,AO61),0)</f>
        <v/>
      </c>
      <c r="AQ61" s="8">
        <f>IFERROR((AM61+AN61)*INDEX([1]Sheet1!$A$1:$A$13,MATCH((AM61+AN61),[1]Sheet1!$B$1:$B$13)),0)</f>
        <v/>
      </c>
      <c r="AR61" s="6">
        <f>$AR$23*$E61</f>
        <v/>
      </c>
      <c r="AS61" s="8" t="n"/>
      <c r="AT61" s="8">
        <f>IFERROR(($J61/$I61)*AS61,0)</f>
        <v/>
      </c>
      <c r="AU61" s="8">
        <f>(AS61+AT61)*$E61</f>
        <v/>
      </c>
      <c r="AV61" s="8">
        <f>IF(AU61&gt;0,IF(AU61*$AR$23&lt;2.5,2.5/$AR$23,AU61),0)</f>
        <v/>
      </c>
      <c r="AW61" s="8">
        <f>IFERROR((AS61+AT61)*INDEX([1]Sheet1!$A$1:$A$13,MATCH((AS61+AT61),[1]Sheet1!$B$1:$B$13)),0)</f>
        <v/>
      </c>
      <c r="BC61" s="1">
        <f>IF(E61&gt;0,(IF(I61&gt;0,"","ERROR")),"")</f>
        <v/>
      </c>
    </row>
    <row r="62" ht="18" customHeight="1">
      <c r="A62" s="4" t="n"/>
      <c r="B62" s="5" t="n"/>
      <c r="C62" s="6" t="n"/>
      <c r="D62" s="6" t="n"/>
      <c r="E62" s="6" t="n"/>
      <c r="F62" s="4" t="n"/>
      <c r="G62" s="7" t="n"/>
      <c r="H62" s="6">
        <f>$H$23*$E62</f>
        <v/>
      </c>
      <c r="I62" s="8" t="n"/>
      <c r="J62" s="8" t="n"/>
      <c r="K62" s="8">
        <f>(I62+J62)*$E62</f>
        <v/>
      </c>
      <c r="L62" s="8">
        <f>IF(K62&gt;0,IF(K62*$H$23&lt;2.5,2.5/$H$23,K62),0)</f>
        <v/>
      </c>
      <c r="M62" s="8">
        <f>IFERROR((I62+J62)*INDEX([1]Sheet1!$A$1:$A$13,MATCH((I62+J62),[1]Sheet1!$B$1:$B$13)),0)</f>
        <v/>
      </c>
      <c r="N62" s="6">
        <f>$N$23*$E62</f>
        <v/>
      </c>
      <c r="O62" s="8" t="n"/>
      <c r="P62" s="8">
        <f>IFERROR(($J62/$I62)*O62,0)</f>
        <v/>
      </c>
      <c r="Q62" s="8">
        <f>(O62+P62)*$E62</f>
        <v/>
      </c>
      <c r="R62" s="8">
        <f>IF(Q62&gt;0,IF(Q62*$N$23&lt;2.5,2.5/$N$23,Q62),0)</f>
        <v/>
      </c>
      <c r="S62" s="8">
        <f>IFERROR((O62+P62)*INDEX([1]Sheet1!$A$1:$A$13,MATCH((O62+P62),[1]Sheet1!$B$1:$B$13)),0)</f>
        <v/>
      </c>
      <c r="T62" s="6">
        <f>$T$23*$E62</f>
        <v/>
      </c>
      <c r="U62" s="8" t="n"/>
      <c r="V62" s="8">
        <f>IFERROR(($J62/$I62)*U62,0)</f>
        <v/>
      </c>
      <c r="W62" s="8">
        <f>(U62+V62)*$E62</f>
        <v/>
      </c>
      <c r="X62" s="8">
        <f>IF(W62&gt;0,IF(W62*$T$23&lt;2.5,2.5/$T$23,W62),0)</f>
        <v/>
      </c>
      <c r="Y62" s="8">
        <f>IFERROR((U62+V62)*INDEX([1]Sheet1!$A$1:$A$13,MATCH((U62+V62),[1]Sheet1!$B$1:$B$13)),0)</f>
        <v/>
      </c>
      <c r="Z62" s="6">
        <f>$Z$23*$E62</f>
        <v/>
      </c>
      <c r="AA62" s="8" t="n"/>
      <c r="AB62" s="8">
        <f>IFERROR(($J62/$I62)*AA62,0)</f>
        <v/>
      </c>
      <c r="AC62" s="8">
        <f>(AA62+AB62)*$E62</f>
        <v/>
      </c>
      <c r="AD62" s="8">
        <f>IF(AC62&gt;0,IF(AC62*$Z$23&lt;2.5,2.5/$Z$23,AC62),0)</f>
        <v/>
      </c>
      <c r="AE62" s="8">
        <f>IFERROR((AA62+AB62)*INDEX([1]Sheet1!$A$1:$A$13,MATCH((AA62+AB62),[1]Sheet1!$B$1:$B$13)),0)</f>
        <v/>
      </c>
      <c r="AF62" s="6">
        <f>$AF$23*$E62</f>
        <v/>
      </c>
      <c r="AG62" s="8" t="n"/>
      <c r="AH62" s="8">
        <f>IFERROR(($J62/$I62)*AG62,0)</f>
        <v/>
      </c>
      <c r="AI62" s="8">
        <f>(AG62+AH62)*$E62</f>
        <v/>
      </c>
      <c r="AJ62" s="8">
        <f>IF(AI62&gt;0,IF(AI62*$AF$23&lt;2.5,2.5/$AF$23,AI62),0)</f>
        <v/>
      </c>
      <c r="AK62" s="8">
        <f>IFERROR((AG62+AH62)*INDEX([1]Sheet1!$A$1:$A$13,MATCH((AG62+AH62),[1]Sheet1!$B$1:$B$13)),0)</f>
        <v/>
      </c>
      <c r="AL62" s="6">
        <f>$AL$23*$E62</f>
        <v/>
      </c>
      <c r="AM62" s="8" t="n"/>
      <c r="AN62" s="8">
        <f>IFERROR(($J62/$I62)*AM62,0)</f>
        <v/>
      </c>
      <c r="AO62" s="8">
        <f>(AM62+AN62)*$E62</f>
        <v/>
      </c>
      <c r="AP62" s="8">
        <f>IF(AO62&gt;0,IF(AO62*$AL$23&lt;2.5,2.5/$AL$23,AO62),0)</f>
        <v/>
      </c>
      <c r="AQ62" s="8">
        <f>IFERROR((AM62+AN62)*INDEX([1]Sheet1!$A$1:$A$13,MATCH((AM62+AN62),[1]Sheet1!$B$1:$B$13)),0)</f>
        <v/>
      </c>
      <c r="AR62" s="6">
        <f>$AR$23*$E62</f>
        <v/>
      </c>
      <c r="AS62" s="8" t="n"/>
      <c r="AT62" s="8">
        <f>IFERROR(($J62/$I62)*AS62,0)</f>
        <v/>
      </c>
      <c r="AU62" s="8">
        <f>(AS62+AT62)*$E62</f>
        <v/>
      </c>
      <c r="AV62" s="8">
        <f>IF(AU62&gt;0,IF(AU62*$AR$23&lt;2.5,2.5/$AR$23,AU62),0)</f>
        <v/>
      </c>
      <c r="AW62" s="8">
        <f>IFERROR((AS62+AT62)*INDEX([1]Sheet1!$A$1:$A$13,MATCH((AS62+AT62),[1]Sheet1!$B$1:$B$13)),0)</f>
        <v/>
      </c>
      <c r="BC62" s="1">
        <f>IF(E62&gt;0,(IF(I62&gt;0,"","ERROR")),"")</f>
        <v/>
      </c>
    </row>
    <row r="63" ht="18" customHeight="1">
      <c r="A63" s="4" t="n"/>
      <c r="B63" s="5" t="n"/>
      <c r="C63" s="6" t="n"/>
      <c r="D63" s="6" t="n"/>
      <c r="E63" s="6" t="n"/>
      <c r="F63" s="4" t="n"/>
      <c r="G63" s="7" t="n"/>
      <c r="H63" s="6">
        <f>$H$23*$E63</f>
        <v/>
      </c>
      <c r="I63" s="8" t="n"/>
      <c r="J63" s="8" t="n"/>
      <c r="K63" s="8">
        <f>(I63+J63)*$E63</f>
        <v/>
      </c>
      <c r="L63" s="8">
        <f>IF(K63&gt;0,IF(K63*$H$23&lt;2.5,2.5/$H$23,K63),0)</f>
        <v/>
      </c>
      <c r="M63" s="8">
        <f>IFERROR((I63+J63)*INDEX([1]Sheet1!$A$1:$A$13,MATCH((I63+J63),[1]Sheet1!$B$1:$B$13)),0)</f>
        <v/>
      </c>
      <c r="N63" s="6">
        <f>$N$23*$E63</f>
        <v/>
      </c>
      <c r="O63" s="8" t="n"/>
      <c r="P63" s="8">
        <f>IFERROR(($J63/$I63)*O63,0)</f>
        <v/>
      </c>
      <c r="Q63" s="8">
        <f>(O63+P63)*$E63</f>
        <v/>
      </c>
      <c r="R63" s="8">
        <f>IF(Q63&gt;0,IF(Q63*$N$23&lt;2.5,2.5/$N$23,Q63),0)</f>
        <v/>
      </c>
      <c r="S63" s="8">
        <f>IFERROR((O63+P63)*INDEX([1]Sheet1!$A$1:$A$13,MATCH((O63+P63),[1]Sheet1!$B$1:$B$13)),0)</f>
        <v/>
      </c>
      <c r="T63" s="6">
        <f>$T$23*$E63</f>
        <v/>
      </c>
      <c r="U63" s="8" t="n"/>
      <c r="V63" s="8">
        <f>IFERROR(($J63/$I63)*U63,0)</f>
        <v/>
      </c>
      <c r="W63" s="8">
        <f>(U63+V63)*$E63</f>
        <v/>
      </c>
      <c r="X63" s="8">
        <f>IF(W63&gt;0,IF(W63*$T$23&lt;2.5,2.5/$T$23,W63),0)</f>
        <v/>
      </c>
      <c r="Y63" s="8">
        <f>IFERROR((U63+V63)*INDEX([1]Sheet1!$A$1:$A$13,MATCH((U63+V63),[1]Sheet1!$B$1:$B$13)),0)</f>
        <v/>
      </c>
      <c r="Z63" s="6">
        <f>$Z$23*$E63</f>
        <v/>
      </c>
      <c r="AA63" s="8" t="n"/>
      <c r="AB63" s="8">
        <f>IFERROR(($J63/$I63)*AA63,0)</f>
        <v/>
      </c>
      <c r="AC63" s="8">
        <f>(AA63+AB63)*$E63</f>
        <v/>
      </c>
      <c r="AD63" s="8">
        <f>IF(AC63&gt;0,IF(AC63*$Z$23&lt;2.5,2.5/$Z$23,AC63),0)</f>
        <v/>
      </c>
      <c r="AE63" s="8">
        <f>IFERROR((AA63+AB63)*INDEX([1]Sheet1!$A$1:$A$13,MATCH((AA63+AB63),[1]Sheet1!$B$1:$B$13)),0)</f>
        <v/>
      </c>
      <c r="AF63" s="6">
        <f>$AF$23*$E63</f>
        <v/>
      </c>
      <c r="AG63" s="8" t="n"/>
      <c r="AH63" s="8">
        <f>IFERROR(($J63/$I63)*AG63,0)</f>
        <v/>
      </c>
      <c r="AI63" s="8">
        <f>(AG63+AH63)*$E63</f>
        <v/>
      </c>
      <c r="AJ63" s="8">
        <f>IF(AI63&gt;0,IF(AI63*$AF$23&lt;2.5,2.5/$AF$23,AI63),0)</f>
        <v/>
      </c>
      <c r="AK63" s="8">
        <f>IFERROR((AG63+AH63)*INDEX([1]Sheet1!$A$1:$A$13,MATCH((AG63+AH63),[1]Sheet1!$B$1:$B$13)),0)</f>
        <v/>
      </c>
      <c r="AL63" s="6">
        <f>$AL$23*$E63</f>
        <v/>
      </c>
      <c r="AM63" s="8" t="n"/>
      <c r="AN63" s="8">
        <f>IFERROR(($J63/$I63)*AM63,0)</f>
        <v/>
      </c>
      <c r="AO63" s="8">
        <f>(AM63+AN63)*$E63</f>
        <v/>
      </c>
      <c r="AP63" s="8">
        <f>IF(AO63&gt;0,IF(AO63*$AL$23&lt;2.5,2.5/$AL$23,AO63),0)</f>
        <v/>
      </c>
      <c r="AQ63" s="8">
        <f>IFERROR((AM63+AN63)*INDEX([1]Sheet1!$A$1:$A$13,MATCH((AM63+AN63),[1]Sheet1!$B$1:$B$13)),0)</f>
        <v/>
      </c>
      <c r="AR63" s="6">
        <f>$AR$23*$E63</f>
        <v/>
      </c>
      <c r="AS63" s="8" t="n"/>
      <c r="AT63" s="8">
        <f>IFERROR(($J63/$I63)*AS63,0)</f>
        <v/>
      </c>
      <c r="AU63" s="8">
        <f>(AS63+AT63)*$E63</f>
        <v/>
      </c>
      <c r="AV63" s="8">
        <f>IF(AU63&gt;0,IF(AU63*$AR$23&lt;2.5,2.5/$AR$23,AU63),0)</f>
        <v/>
      </c>
      <c r="AW63" s="8">
        <f>IFERROR((AS63+AT63)*INDEX([1]Sheet1!$A$1:$A$13,MATCH((AS63+AT63),[1]Sheet1!$B$1:$B$13)),0)</f>
        <v/>
      </c>
      <c r="BC63" s="1">
        <f>IF(E63&gt;0,(IF(I63&gt;0,"","ERROR")),"")</f>
        <v/>
      </c>
    </row>
    <row r="64" ht="18" customHeight="1">
      <c r="A64" s="4" t="n"/>
      <c r="B64" s="5" t="n"/>
      <c r="C64" s="6" t="n"/>
      <c r="D64" s="6" t="n"/>
      <c r="E64" s="6" t="n"/>
      <c r="F64" s="4" t="n"/>
      <c r="G64" s="7" t="n"/>
      <c r="H64" s="6">
        <f>$H$23*$E64</f>
        <v/>
      </c>
      <c r="I64" s="8" t="n"/>
      <c r="J64" s="8" t="n"/>
      <c r="K64" s="8">
        <f>(I64+J64)*$E64</f>
        <v/>
      </c>
      <c r="L64" s="8">
        <f>IF(K64&gt;0,IF(K64*$H$23&lt;2.5,2.5/$H$23,K64),0)</f>
        <v/>
      </c>
      <c r="M64" s="8">
        <f>IFERROR((I64+J64)*INDEX([1]Sheet1!$A$1:$A$13,MATCH((I64+J64),[1]Sheet1!$B$1:$B$13)),0)</f>
        <v/>
      </c>
      <c r="N64" s="6">
        <f>$N$23*$E64</f>
        <v/>
      </c>
      <c r="O64" s="8" t="n"/>
      <c r="P64" s="8">
        <f>IFERROR(($J64/$I64)*O64,0)</f>
        <v/>
      </c>
      <c r="Q64" s="8">
        <f>(O64+P64)*$E64</f>
        <v/>
      </c>
      <c r="R64" s="8">
        <f>IF(Q64&gt;0,IF(Q64*$N$23&lt;2.5,2.5/$N$23,Q64),0)</f>
        <v/>
      </c>
      <c r="S64" s="8">
        <f>IFERROR((O64+P64)*INDEX([1]Sheet1!$A$1:$A$13,MATCH((O64+P64),[1]Sheet1!$B$1:$B$13)),0)</f>
        <v/>
      </c>
      <c r="T64" s="6">
        <f>$T$23*$E64</f>
        <v/>
      </c>
      <c r="U64" s="8" t="n"/>
      <c r="V64" s="8">
        <f>IFERROR(($J64/$I64)*U64,0)</f>
        <v/>
      </c>
      <c r="W64" s="8">
        <f>(U64+V64)*$E64</f>
        <v/>
      </c>
      <c r="X64" s="8">
        <f>IF(W64&gt;0,IF(W64*$T$23&lt;2.5,2.5/$T$23,W64),0)</f>
        <v/>
      </c>
      <c r="Y64" s="8">
        <f>IFERROR((U64+V64)*INDEX([1]Sheet1!$A$1:$A$13,MATCH((U64+V64),[1]Sheet1!$B$1:$B$13)),0)</f>
        <v/>
      </c>
      <c r="Z64" s="6">
        <f>$Z$23*$E64</f>
        <v/>
      </c>
      <c r="AA64" s="8" t="n"/>
      <c r="AB64" s="8">
        <f>IFERROR(($J64/$I64)*AA64,0)</f>
        <v/>
      </c>
      <c r="AC64" s="8">
        <f>(AA64+AB64)*$E64</f>
        <v/>
      </c>
      <c r="AD64" s="8">
        <f>IF(AC64&gt;0,IF(AC64*$Z$23&lt;2.5,2.5/$Z$23,AC64),0)</f>
        <v/>
      </c>
      <c r="AE64" s="8">
        <f>IFERROR((AA64+AB64)*INDEX([1]Sheet1!$A$1:$A$13,MATCH((AA64+AB64),[1]Sheet1!$B$1:$B$13)),0)</f>
        <v/>
      </c>
      <c r="AF64" s="6">
        <f>$AF$23*$E64</f>
        <v/>
      </c>
      <c r="AG64" s="8" t="n"/>
      <c r="AH64" s="8">
        <f>IFERROR(($J64/$I64)*AG64,0)</f>
        <v/>
      </c>
      <c r="AI64" s="8">
        <f>(AG64+AH64)*$E64</f>
        <v/>
      </c>
      <c r="AJ64" s="8">
        <f>IF(AI64&gt;0,IF(AI64*$AF$23&lt;2.5,2.5/$AF$23,AI64),0)</f>
        <v/>
      </c>
      <c r="AK64" s="8">
        <f>IFERROR((AG64+AH64)*INDEX([1]Sheet1!$A$1:$A$13,MATCH((AG64+AH64),[1]Sheet1!$B$1:$B$13)),0)</f>
        <v/>
      </c>
      <c r="AL64" s="6">
        <f>$AL$23*$E64</f>
        <v/>
      </c>
      <c r="AM64" s="8" t="n"/>
      <c r="AN64" s="8">
        <f>IFERROR(($J64/$I64)*AM64,0)</f>
        <v/>
      </c>
      <c r="AO64" s="8">
        <f>(AM64+AN64)*$E64</f>
        <v/>
      </c>
      <c r="AP64" s="8">
        <f>IF(AO64&gt;0,IF(AO64*$AL$23&lt;2.5,2.5/$AL$23,AO64),0)</f>
        <v/>
      </c>
      <c r="AQ64" s="8">
        <f>IFERROR((AM64+AN64)*INDEX([1]Sheet1!$A$1:$A$13,MATCH((AM64+AN64),[1]Sheet1!$B$1:$B$13)),0)</f>
        <v/>
      </c>
      <c r="AR64" s="6">
        <f>$AR$23*$E64</f>
        <v/>
      </c>
      <c r="AS64" s="8" t="n"/>
      <c r="AT64" s="8">
        <f>IFERROR(($J64/$I64)*AS64,0)</f>
        <v/>
      </c>
      <c r="AU64" s="8">
        <f>(AS64+AT64)*$E64</f>
        <v/>
      </c>
      <c r="AV64" s="8">
        <f>IF(AU64&gt;0,IF(AU64*$AR$23&lt;2.5,2.5/$AR$23,AU64),0)</f>
        <v/>
      </c>
      <c r="AW64" s="8">
        <f>IFERROR((AS64+AT64)*INDEX([1]Sheet1!$A$1:$A$13,MATCH((AS64+AT64),[1]Sheet1!$B$1:$B$13)),0)</f>
        <v/>
      </c>
      <c r="BC64" s="1">
        <f>IF(E64&gt;0,(IF(I64&gt;0,"","ERROR")),"")</f>
        <v/>
      </c>
    </row>
    <row r="65" ht="18" customHeight="1">
      <c r="A65" s="4" t="n"/>
      <c r="B65" s="5" t="n"/>
      <c r="C65" s="6" t="n"/>
      <c r="D65" s="6" t="n"/>
      <c r="E65" s="6" t="n"/>
      <c r="F65" s="4" t="n"/>
      <c r="G65" s="7" t="n"/>
      <c r="H65" s="6">
        <f>$H$23*$E65</f>
        <v/>
      </c>
      <c r="I65" s="8" t="n"/>
      <c r="J65" s="8" t="n"/>
      <c r="K65" s="8">
        <f>(I65+J65)*$E65</f>
        <v/>
      </c>
      <c r="L65" s="8">
        <f>IF(K65&gt;0,IF(K65*$H$23&lt;2.5,2.5/$H$23,K65),0)</f>
        <v/>
      </c>
      <c r="M65" s="8">
        <f>IFERROR((I65+J65)*INDEX([1]Sheet1!$A$1:$A$13,MATCH((I65+J65),[1]Sheet1!$B$1:$B$13)),0)</f>
        <v/>
      </c>
      <c r="N65" s="6">
        <f>$N$23*$E65</f>
        <v/>
      </c>
      <c r="O65" s="8" t="n"/>
      <c r="P65" s="8">
        <f>IFERROR(($J65/$I65)*O65,0)</f>
        <v/>
      </c>
      <c r="Q65" s="8">
        <f>(O65+P65)*$E65</f>
        <v/>
      </c>
      <c r="R65" s="8">
        <f>IF(Q65&gt;0,IF(Q65*$N$23&lt;2.5,2.5/$N$23,Q65),0)</f>
        <v/>
      </c>
      <c r="S65" s="8">
        <f>IFERROR((O65+P65)*INDEX([1]Sheet1!$A$1:$A$13,MATCH((O65+P65),[1]Sheet1!$B$1:$B$13)),0)</f>
        <v/>
      </c>
      <c r="T65" s="6">
        <f>$T$23*$E65</f>
        <v/>
      </c>
      <c r="U65" s="8" t="n"/>
      <c r="V65" s="8">
        <f>IFERROR(($J65/$I65)*U65,0)</f>
        <v/>
      </c>
      <c r="W65" s="8">
        <f>(U65+V65)*$E65</f>
        <v/>
      </c>
      <c r="X65" s="8">
        <f>IF(W65&gt;0,IF(W65*$T$23&lt;2.5,2.5/$T$23,W65),0)</f>
        <v/>
      </c>
      <c r="Y65" s="8">
        <f>IFERROR((U65+V65)*INDEX([1]Sheet1!$A$1:$A$13,MATCH((U65+V65),[1]Sheet1!$B$1:$B$13)),0)</f>
        <v/>
      </c>
      <c r="Z65" s="6">
        <f>$Z$23*$E65</f>
        <v/>
      </c>
      <c r="AA65" s="8" t="n"/>
      <c r="AB65" s="8">
        <f>IFERROR(($J65/$I65)*AA65,0)</f>
        <v/>
      </c>
      <c r="AC65" s="8">
        <f>(AA65+AB65)*$E65</f>
        <v/>
      </c>
      <c r="AD65" s="8">
        <f>IF(AC65&gt;0,IF(AC65*$Z$23&lt;2.5,2.5/$Z$23,AC65),0)</f>
        <v/>
      </c>
      <c r="AE65" s="8">
        <f>IFERROR((AA65+AB65)*INDEX([1]Sheet1!$A$1:$A$13,MATCH((AA65+AB65),[1]Sheet1!$B$1:$B$13)),0)</f>
        <v/>
      </c>
      <c r="AF65" s="6">
        <f>$AF$23*$E65</f>
        <v/>
      </c>
      <c r="AG65" s="8" t="n"/>
      <c r="AH65" s="8">
        <f>IFERROR(($J65/$I65)*AG65,0)</f>
        <v/>
      </c>
      <c r="AI65" s="8">
        <f>(AG65+AH65)*$E65</f>
        <v/>
      </c>
      <c r="AJ65" s="8">
        <f>IF(AI65&gt;0,IF(AI65*$AF$23&lt;2.5,2.5/$AF$23,AI65),0)</f>
        <v/>
      </c>
      <c r="AK65" s="8">
        <f>IFERROR((AG65+AH65)*INDEX([1]Sheet1!$A$1:$A$13,MATCH((AG65+AH65),[1]Sheet1!$B$1:$B$13)),0)</f>
        <v/>
      </c>
      <c r="AL65" s="6">
        <f>$AL$23*$E65</f>
        <v/>
      </c>
      <c r="AM65" s="8" t="n"/>
      <c r="AN65" s="8">
        <f>IFERROR(($J65/$I65)*AM65,0)</f>
        <v/>
      </c>
      <c r="AO65" s="8">
        <f>(AM65+AN65)*$E65</f>
        <v/>
      </c>
      <c r="AP65" s="8">
        <f>IF(AO65&gt;0,IF(AO65*$AL$23&lt;2.5,2.5/$AL$23,AO65),0)</f>
        <v/>
      </c>
      <c r="AQ65" s="8">
        <f>IFERROR((AM65+AN65)*INDEX([1]Sheet1!$A$1:$A$13,MATCH((AM65+AN65),[1]Sheet1!$B$1:$B$13)),0)</f>
        <v/>
      </c>
      <c r="AR65" s="6">
        <f>$AR$23*$E65</f>
        <v/>
      </c>
      <c r="AS65" s="8" t="n"/>
      <c r="AT65" s="8">
        <f>IFERROR(($J65/$I65)*AS65,0)</f>
        <v/>
      </c>
      <c r="AU65" s="8">
        <f>(AS65+AT65)*$E65</f>
        <v/>
      </c>
      <c r="AV65" s="8">
        <f>IF(AU65&gt;0,IF(AU65*$AR$23&lt;2.5,2.5/$AR$23,AU65),0)</f>
        <v/>
      </c>
      <c r="AW65" s="8">
        <f>IFERROR((AS65+AT65)*INDEX([1]Sheet1!$A$1:$A$13,MATCH((AS65+AT65),[1]Sheet1!$B$1:$B$13)),0)</f>
        <v/>
      </c>
      <c r="BC65" s="1">
        <f>IF(E65&gt;0,(IF(I65&gt;0,"","ERROR")),"")</f>
        <v/>
      </c>
    </row>
    <row r="66" ht="18" customHeight="1">
      <c r="A66" s="4" t="n"/>
      <c r="B66" s="9" t="n"/>
      <c r="C66" s="6" t="n"/>
      <c r="D66" s="6" t="n"/>
      <c r="E66" s="6" t="n"/>
      <c r="F66" s="4" t="n"/>
      <c r="G66" s="7" t="n"/>
      <c r="H66" s="6">
        <f>$H$23*$E66</f>
        <v/>
      </c>
      <c r="I66" s="8" t="n"/>
      <c r="J66" s="8" t="n"/>
      <c r="K66" s="8">
        <f>(I66+J66)*$E66</f>
        <v/>
      </c>
      <c r="L66" s="8">
        <f>IF(K66&gt;0,IF(K66*$H$23&lt;2.5,2.5/$H$23,K66),0)</f>
        <v/>
      </c>
      <c r="M66" s="8">
        <f>IFERROR((I66+J66)*INDEX([1]Sheet1!$A$1:$A$13,MATCH((I66+J66),[1]Sheet1!$B$1:$B$13)),0)</f>
        <v/>
      </c>
      <c r="N66" s="6">
        <f>$N$23*$E66</f>
        <v/>
      </c>
      <c r="O66" s="8" t="n"/>
      <c r="P66" s="8">
        <f>IFERROR(($J66/$I66)*O66,0)</f>
        <v/>
      </c>
      <c r="Q66" s="8">
        <f>(O66+P66)*$E66</f>
        <v/>
      </c>
      <c r="R66" s="8">
        <f>IF(Q66&gt;0,IF(Q66*$N$23&lt;2.5,2.5/$N$23,Q66),0)</f>
        <v/>
      </c>
      <c r="S66" s="8">
        <f>IFERROR((O66+P66)*INDEX([1]Sheet1!$A$1:$A$13,MATCH((O66+P66),[1]Sheet1!$B$1:$B$13)),0)</f>
        <v/>
      </c>
      <c r="T66" s="6">
        <f>$T$23*$E66</f>
        <v/>
      </c>
      <c r="U66" s="8" t="n"/>
      <c r="V66" s="8">
        <f>IFERROR(($J66/$I66)*U66,0)</f>
        <v/>
      </c>
      <c r="W66" s="8">
        <f>(U66+V66)*$E66</f>
        <v/>
      </c>
      <c r="X66" s="8">
        <f>IF(W66&gt;0,IF(W66*$T$23&lt;2.5,2.5/$T$23,W66),0)</f>
        <v/>
      </c>
      <c r="Y66" s="8">
        <f>IFERROR((U66+V66)*INDEX([1]Sheet1!$A$1:$A$13,MATCH((U66+V66),[1]Sheet1!$B$1:$B$13)),0)</f>
        <v/>
      </c>
      <c r="Z66" s="6">
        <f>$Z$23*$E66</f>
        <v/>
      </c>
      <c r="AA66" s="8" t="n"/>
      <c r="AB66" s="8">
        <f>IFERROR(($J66/$I66)*AA66,0)</f>
        <v/>
      </c>
      <c r="AC66" s="8">
        <f>(AA66+AB66)*$E66</f>
        <v/>
      </c>
      <c r="AD66" s="8">
        <f>IF(AC66&gt;0,IF(AC66*$Z$23&lt;2.5,2.5/$Z$23,AC66),0)</f>
        <v/>
      </c>
      <c r="AE66" s="8">
        <f>IFERROR((AA66+AB66)*INDEX([1]Sheet1!$A$1:$A$13,MATCH((AA66+AB66),[1]Sheet1!$B$1:$B$13)),0)</f>
        <v/>
      </c>
      <c r="AF66" s="6">
        <f>$AF$23*$E66</f>
        <v/>
      </c>
      <c r="AG66" s="8" t="n"/>
      <c r="AH66" s="8">
        <f>IFERROR(($J66/$I66)*AG66,0)</f>
        <v/>
      </c>
      <c r="AI66" s="8">
        <f>(AG66+AH66)*$E66</f>
        <v/>
      </c>
      <c r="AJ66" s="8">
        <f>IF(AI66&gt;0,IF(AI66*$AF$23&lt;2.5,2.5/$AF$23,AI66),0)</f>
        <v/>
      </c>
      <c r="AK66" s="8">
        <f>IFERROR((AG66+AH66)*INDEX([1]Sheet1!$A$1:$A$13,MATCH((AG66+AH66),[1]Sheet1!$B$1:$B$13)),0)</f>
        <v/>
      </c>
      <c r="AL66" s="6">
        <f>$AL$23*$E66</f>
        <v/>
      </c>
      <c r="AM66" s="8" t="n"/>
      <c r="AN66" s="8">
        <f>IFERROR(($J66/$I66)*AM66,0)</f>
        <v/>
      </c>
      <c r="AO66" s="8">
        <f>(AM66+AN66)*$E66</f>
        <v/>
      </c>
      <c r="AP66" s="8">
        <f>IF(AO66&gt;0,IF(AO66*$AL$23&lt;2.5,2.5/$AL$23,AO66),0)</f>
        <v/>
      </c>
      <c r="AQ66" s="8">
        <f>IFERROR((AM66+AN66)*INDEX([1]Sheet1!$A$1:$A$13,MATCH((AM66+AN66),[1]Sheet1!$B$1:$B$13)),0)</f>
        <v/>
      </c>
      <c r="AR66" s="6">
        <f>$AR$23*$E66</f>
        <v/>
      </c>
      <c r="AS66" s="8" t="n"/>
      <c r="AT66" s="8">
        <f>IFERROR(($J66/$I66)*AS66,0)</f>
        <v/>
      </c>
      <c r="AU66" s="8">
        <f>(AS66+AT66)*$E66</f>
        <v/>
      </c>
      <c r="AV66" s="8">
        <f>IF(AU66&gt;0,IF(AU66*$AR$23&lt;2.5,2.5/$AR$23,AU66),0)</f>
        <v/>
      </c>
      <c r="AW66" s="8">
        <f>IFERROR((AS66+AT66)*INDEX([1]Sheet1!$A$1:$A$13,MATCH((AS66+AT66),[1]Sheet1!$B$1:$B$13)),0)</f>
        <v/>
      </c>
      <c r="BC66" s="1">
        <f>IF(E66&gt;0,(IF(I66&gt;0,"","ERROR")),"")</f>
        <v/>
      </c>
    </row>
    <row r="67" ht="18" customHeight="1">
      <c r="A67" s="4" t="n"/>
      <c r="B67" s="9" t="n"/>
      <c r="C67" s="6" t="n"/>
      <c r="D67" s="6" t="n"/>
      <c r="E67" s="6" t="n"/>
      <c r="F67" s="4" t="n"/>
      <c r="G67" s="6" t="n"/>
      <c r="H67" s="6">
        <f>$H$23*$E67</f>
        <v/>
      </c>
      <c r="I67" s="8" t="n"/>
      <c r="J67" s="8" t="n"/>
      <c r="K67" s="8">
        <f>(I67+J67)*$E67</f>
        <v/>
      </c>
      <c r="L67" s="8">
        <f>IF(K67&gt;0,IF(K67*$H$23&lt;2.5,2.5/$H$23,K67),0)</f>
        <v/>
      </c>
      <c r="M67" s="8">
        <f>IFERROR((I67+J67)*INDEX([1]Sheet1!$A$1:$A$13,MATCH((I67+J67),[1]Sheet1!$B$1:$B$13)),0)</f>
        <v/>
      </c>
      <c r="N67" s="6">
        <f>$N$23*$E67</f>
        <v/>
      </c>
      <c r="O67" s="8" t="n"/>
      <c r="P67" s="8">
        <f>IFERROR(($J67/$I67)*O67,0)</f>
        <v/>
      </c>
      <c r="Q67" s="8">
        <f>(O67+P67)*$E67</f>
        <v/>
      </c>
      <c r="R67" s="8">
        <f>IF(Q67&gt;0,IF(Q67*$N$23&lt;2.5,2.5/$N$23,Q67),0)</f>
        <v/>
      </c>
      <c r="S67" s="8">
        <f>IFERROR((O67+P67)*INDEX([1]Sheet1!$A$1:$A$13,MATCH((O67+P67),[1]Sheet1!$B$1:$B$13)),0)</f>
        <v/>
      </c>
      <c r="T67" s="6">
        <f>$T$23*$E67</f>
        <v/>
      </c>
      <c r="U67" s="8" t="n"/>
      <c r="V67" s="8">
        <f>IFERROR(($J67/$I67)*U67,0)</f>
        <v/>
      </c>
      <c r="W67" s="8">
        <f>(U67+V67)*$E67</f>
        <v/>
      </c>
      <c r="X67" s="8">
        <f>IF(W67&gt;0,IF(W67*$T$23&lt;2.5,2.5/$T$23,W67),0)</f>
        <v/>
      </c>
      <c r="Y67" s="8">
        <f>IFERROR((U67+V67)*INDEX([1]Sheet1!$A$1:$A$13,MATCH((U67+V67),[1]Sheet1!$B$1:$B$13)),0)</f>
        <v/>
      </c>
      <c r="Z67" s="6">
        <f>$Z$23*$E67</f>
        <v/>
      </c>
      <c r="AA67" s="8" t="n"/>
      <c r="AB67" s="8">
        <f>IFERROR(($J67/$I67)*AA67,0)</f>
        <v/>
      </c>
      <c r="AC67" s="8">
        <f>(AA67+AB67)*$E67</f>
        <v/>
      </c>
      <c r="AD67" s="8">
        <f>IF(AC67&gt;0,IF(AC67*$Z$23&lt;2.5,2.5/$Z$23,AC67),0)</f>
        <v/>
      </c>
      <c r="AE67" s="8">
        <f>IFERROR((AA67+AB67)*INDEX([1]Sheet1!$A$1:$A$13,MATCH((AA67+AB67),[1]Sheet1!$B$1:$B$13)),0)</f>
        <v/>
      </c>
      <c r="AF67" s="6">
        <f>$AF$23*$E67</f>
        <v/>
      </c>
      <c r="AG67" s="8" t="n"/>
      <c r="AH67" s="8">
        <f>IFERROR(($J67/$I67)*AG67,0)</f>
        <v/>
      </c>
      <c r="AI67" s="8">
        <f>(AG67+AH67)*$E67</f>
        <v/>
      </c>
      <c r="AJ67" s="8">
        <f>IF(AI67&gt;0,IF(AI67*$AF$23&lt;2.5,2.5/$AF$23,AI67),0)</f>
        <v/>
      </c>
      <c r="AK67" s="8">
        <f>IFERROR((AG67+AH67)*INDEX([1]Sheet1!$A$1:$A$13,MATCH((AG67+AH67),[1]Sheet1!$B$1:$B$13)),0)</f>
        <v/>
      </c>
      <c r="AL67" s="6">
        <f>$AL$23*$E67</f>
        <v/>
      </c>
      <c r="AM67" s="8" t="n"/>
      <c r="AN67" s="8">
        <f>IFERROR(($J67/$I67)*AM67,0)</f>
        <v/>
      </c>
      <c r="AO67" s="8">
        <f>(AM67+AN67)*$E67</f>
        <v/>
      </c>
      <c r="AP67" s="8">
        <f>IF(AO67&gt;0,IF(AO67*$AL$23&lt;2.5,2.5/$AL$23,AO67),0)</f>
        <v/>
      </c>
      <c r="AQ67" s="8">
        <f>IFERROR((AM67+AN67)*INDEX([1]Sheet1!$A$1:$A$13,MATCH((AM67+AN67),[1]Sheet1!$B$1:$B$13)),0)</f>
        <v/>
      </c>
      <c r="AR67" s="6">
        <f>$AR$23*$E67</f>
        <v/>
      </c>
      <c r="AS67" s="8" t="n"/>
      <c r="AT67" s="8">
        <f>IFERROR(($J67/$I67)*AS67,0)</f>
        <v/>
      </c>
      <c r="AU67" s="8">
        <f>(AS67+AT67)*$E67</f>
        <v/>
      </c>
      <c r="AV67" s="8">
        <f>IF(AU67&gt;0,IF(AU67*$AR$23&lt;2.5,2.5/$AR$23,AU67),0)</f>
        <v/>
      </c>
      <c r="AW67" s="8">
        <f>IFERROR((AS67+AT67)*INDEX([1]Sheet1!$A$1:$A$13,MATCH((AS67+AT67),[1]Sheet1!$B$1:$B$13)),0)</f>
        <v/>
      </c>
      <c r="BC67" s="1">
        <f>IF(E67&gt;0,(IF(I67&gt;0,"","ERROR")),"")</f>
        <v/>
      </c>
    </row>
    <row r="68" ht="18" customHeight="1">
      <c r="A68" s="4" t="n"/>
      <c r="B68" s="5" t="n"/>
      <c r="C68" s="6" t="n"/>
      <c r="D68" s="6" t="n"/>
      <c r="E68" s="6" t="n"/>
      <c r="F68" s="4" t="n"/>
      <c r="G68" s="6" t="n"/>
      <c r="H68" s="6">
        <f>$H$23*$E68</f>
        <v/>
      </c>
      <c r="I68" s="8" t="n"/>
      <c r="J68" s="8" t="n"/>
      <c r="K68" s="8">
        <f>(I68+J68)*$E68</f>
        <v/>
      </c>
      <c r="L68" s="8">
        <f>IF(K68&gt;0,IF(K68*$H$23&lt;2.5,2.5/$H$23,K68),0)</f>
        <v/>
      </c>
      <c r="M68" s="8">
        <f>IFERROR((I68+J68)*INDEX([1]Sheet1!$A$1:$A$13,MATCH((I68+J68),[1]Sheet1!$B$1:$B$13)),0)</f>
        <v/>
      </c>
      <c r="N68" s="6">
        <f>$N$23*$E68</f>
        <v/>
      </c>
      <c r="O68" s="8" t="n"/>
      <c r="P68" s="8">
        <f>IFERROR(($J68/$I68)*O68,0)</f>
        <v/>
      </c>
      <c r="Q68" s="8">
        <f>(O68+P68)*$E68</f>
        <v/>
      </c>
      <c r="R68" s="8">
        <f>IF(Q68&gt;0,IF(Q68*$N$23&lt;2.5,2.5/$N$23,Q68),0)</f>
        <v/>
      </c>
      <c r="S68" s="8">
        <f>IFERROR((O68+P68)*INDEX([1]Sheet1!$A$1:$A$13,MATCH((O68+P68),[1]Sheet1!$B$1:$B$13)),0)</f>
        <v/>
      </c>
      <c r="T68" s="6">
        <f>$T$23*$E68</f>
        <v/>
      </c>
      <c r="U68" s="8" t="n"/>
      <c r="V68" s="8">
        <f>IFERROR(($J68/$I68)*U68,0)</f>
        <v/>
      </c>
      <c r="W68" s="8">
        <f>(U68+V68)*$E68</f>
        <v/>
      </c>
      <c r="X68" s="8">
        <f>IF(W68&gt;0,IF(W68*$T$23&lt;2.5,2.5/$T$23,W68),0)</f>
        <v/>
      </c>
      <c r="Y68" s="8">
        <f>IFERROR((U68+V68)*INDEX([1]Sheet1!$A$1:$A$13,MATCH((U68+V68),[1]Sheet1!$B$1:$B$13)),0)</f>
        <v/>
      </c>
      <c r="Z68" s="6">
        <f>$Z$23*$E68</f>
        <v/>
      </c>
      <c r="AA68" s="8" t="n"/>
      <c r="AB68" s="8">
        <f>IFERROR(($J68/$I68)*AA68,0)</f>
        <v/>
      </c>
      <c r="AC68" s="8">
        <f>(AA68+AB68)*$E68</f>
        <v/>
      </c>
      <c r="AD68" s="8">
        <f>IF(AC68&gt;0,IF(AC68*$Z$23&lt;2.5,2.5/$Z$23,AC68),0)</f>
        <v/>
      </c>
      <c r="AE68" s="8">
        <f>IFERROR((AA68+AB68)*INDEX([1]Sheet1!$A$1:$A$13,MATCH((AA68+AB68),[1]Sheet1!$B$1:$B$13)),0)</f>
        <v/>
      </c>
      <c r="AF68" s="6">
        <f>$AF$23*$E68</f>
        <v/>
      </c>
      <c r="AG68" s="8" t="n"/>
      <c r="AH68" s="8">
        <f>IFERROR(($J68/$I68)*AG68,0)</f>
        <v/>
      </c>
      <c r="AI68" s="8">
        <f>(AG68+AH68)*$E68</f>
        <v/>
      </c>
      <c r="AJ68" s="8">
        <f>IF(AI68&gt;0,IF(AI68*$AF$23&lt;2.5,2.5/$AF$23,AI68),0)</f>
        <v/>
      </c>
      <c r="AK68" s="8">
        <f>IFERROR((AG68+AH68)*INDEX([1]Sheet1!$A$1:$A$13,MATCH((AG68+AH68),[1]Sheet1!$B$1:$B$13)),0)</f>
        <v/>
      </c>
      <c r="AL68" s="6">
        <f>$AL$23*$E68</f>
        <v/>
      </c>
      <c r="AM68" s="8" t="n"/>
      <c r="AN68" s="8">
        <f>IFERROR(($J68/$I68)*AM68,0)</f>
        <v/>
      </c>
      <c r="AO68" s="8">
        <f>(AM68+AN68)*$E68</f>
        <v/>
      </c>
      <c r="AP68" s="8">
        <f>IF(AO68&gt;0,IF(AO68*$AL$23&lt;2.5,2.5/$AL$23,AO68),0)</f>
        <v/>
      </c>
      <c r="AQ68" s="8">
        <f>IFERROR((AM68+AN68)*INDEX([1]Sheet1!$A$1:$A$13,MATCH((AM68+AN68),[1]Sheet1!$B$1:$B$13)),0)</f>
        <v/>
      </c>
      <c r="AR68" s="6">
        <f>$AR$23*$E68</f>
        <v/>
      </c>
      <c r="AS68" s="8" t="n"/>
      <c r="AT68" s="8">
        <f>IFERROR(($J68/$I68)*AS68,0)</f>
        <v/>
      </c>
      <c r="AU68" s="8">
        <f>(AS68+AT68)*$E68</f>
        <v/>
      </c>
      <c r="AV68" s="8">
        <f>IF(AU68&gt;0,IF(AU68*$AR$23&lt;2.5,2.5/$AR$23,AU68),0)</f>
        <v/>
      </c>
      <c r="AW68" s="8">
        <f>IFERROR((AS68+AT68)*INDEX([1]Sheet1!$A$1:$A$13,MATCH((AS68+AT68),[1]Sheet1!$B$1:$B$13)),0)</f>
        <v/>
      </c>
      <c r="BC68" s="1">
        <f>IF(E68&gt;0,(IF(I68&gt;0,"","ERROR")),"")</f>
        <v/>
      </c>
    </row>
    <row r="69" ht="18" customHeight="1">
      <c r="A69" s="4" t="n"/>
      <c r="B69" s="5" t="n"/>
      <c r="C69" s="6" t="n"/>
      <c r="D69" s="6" t="n"/>
      <c r="E69" s="6" t="n"/>
      <c r="F69" s="4" t="n"/>
      <c r="G69" s="6" t="n"/>
      <c r="H69" s="6">
        <f>$H$23*$E69</f>
        <v/>
      </c>
      <c r="I69" s="8" t="n"/>
      <c r="J69" s="8" t="n"/>
      <c r="K69" s="8">
        <f>(I69+J69)*$E69</f>
        <v/>
      </c>
      <c r="L69" s="8">
        <f>IF(K69&gt;0,IF(K69*$H$23&lt;2.5,2.5/$H$23,K69),0)</f>
        <v/>
      </c>
      <c r="M69" s="8">
        <f>IFERROR((I69+J69)*INDEX([1]Sheet1!$A$1:$A$13,MATCH((I69+J69),[1]Sheet1!$B$1:$B$13)),0)</f>
        <v/>
      </c>
      <c r="N69" s="6">
        <f>$N$23*$E69</f>
        <v/>
      </c>
      <c r="O69" s="8" t="n"/>
      <c r="P69" s="8">
        <f>IFERROR(($J69/$I69)*O69,0)</f>
        <v/>
      </c>
      <c r="Q69" s="8">
        <f>(O69+P69)*$E69</f>
        <v/>
      </c>
      <c r="R69" s="8">
        <f>IF(Q69&gt;0,IF(Q69*$N$23&lt;2.5,2.5/$N$23,Q69),0)</f>
        <v/>
      </c>
      <c r="S69" s="8">
        <f>IFERROR((O69+P69)*INDEX([1]Sheet1!$A$1:$A$13,MATCH((O69+P69),[1]Sheet1!$B$1:$B$13)),0)</f>
        <v/>
      </c>
      <c r="T69" s="6">
        <f>$T$23*$E69</f>
        <v/>
      </c>
      <c r="U69" s="8" t="n"/>
      <c r="V69" s="8">
        <f>IFERROR(($J69/$I69)*U69,0)</f>
        <v/>
      </c>
      <c r="W69" s="8">
        <f>(U69+V69)*$E69</f>
        <v/>
      </c>
      <c r="X69" s="8">
        <f>IF(W69&gt;0,IF(W69*$T$23&lt;2.5,2.5/$T$23,W69),0)</f>
        <v/>
      </c>
      <c r="Y69" s="8">
        <f>IFERROR((U69+V69)*INDEX([1]Sheet1!$A$1:$A$13,MATCH((U69+V69),[1]Sheet1!$B$1:$B$13)),0)</f>
        <v/>
      </c>
      <c r="Z69" s="6">
        <f>$Z$23*$E69</f>
        <v/>
      </c>
      <c r="AA69" s="8" t="n"/>
      <c r="AB69" s="8">
        <f>IFERROR(($J69/$I69)*AA69,0)</f>
        <v/>
      </c>
      <c r="AC69" s="8">
        <f>(AA69+AB69)*$E69</f>
        <v/>
      </c>
      <c r="AD69" s="8">
        <f>IF(AC69&gt;0,IF(AC69*$Z$23&lt;2.5,2.5/$Z$23,AC69),0)</f>
        <v/>
      </c>
      <c r="AE69" s="8">
        <f>IFERROR((AA69+AB69)*INDEX([1]Sheet1!$A$1:$A$13,MATCH((AA69+AB69),[1]Sheet1!$B$1:$B$13)),0)</f>
        <v/>
      </c>
      <c r="AF69" s="6">
        <f>$AF$23*$E69</f>
        <v/>
      </c>
      <c r="AG69" s="8" t="n"/>
      <c r="AH69" s="8">
        <f>IFERROR(($J69/$I69)*AG69,0)</f>
        <v/>
      </c>
      <c r="AI69" s="8">
        <f>(AG69+AH69)*$E69</f>
        <v/>
      </c>
      <c r="AJ69" s="8">
        <f>IF(AI69&gt;0,IF(AI69*$AF$23&lt;2.5,2.5/$AF$23,AI69),0)</f>
        <v/>
      </c>
      <c r="AK69" s="8">
        <f>IFERROR((AG69+AH69)*INDEX([1]Sheet1!$A$1:$A$13,MATCH((AG69+AH69),[1]Sheet1!$B$1:$B$13)),0)</f>
        <v/>
      </c>
      <c r="AL69" s="6">
        <f>$AL$23*$E69</f>
        <v/>
      </c>
      <c r="AM69" s="8" t="n"/>
      <c r="AN69" s="8">
        <f>IFERROR(($J69/$I69)*AM69,0)</f>
        <v/>
      </c>
      <c r="AO69" s="8">
        <f>(AM69+AN69)*$E69</f>
        <v/>
      </c>
      <c r="AP69" s="8">
        <f>IF(AO69&gt;0,IF(AO69*$AL$23&lt;2.5,2.5/$AL$23,AO69),0)</f>
        <v/>
      </c>
      <c r="AQ69" s="8">
        <f>IFERROR((AM69+AN69)*INDEX([1]Sheet1!$A$1:$A$13,MATCH((AM69+AN69),[1]Sheet1!$B$1:$B$13)),0)</f>
        <v/>
      </c>
      <c r="AR69" s="6">
        <f>$AR$23*$E69</f>
        <v/>
      </c>
      <c r="AS69" s="8" t="n"/>
      <c r="AT69" s="8">
        <f>IFERROR(($J69/$I69)*AS69,0)</f>
        <v/>
      </c>
      <c r="AU69" s="8">
        <f>(AS69+AT69)*$E69</f>
        <v/>
      </c>
      <c r="AV69" s="8">
        <f>IF(AU69&gt;0,IF(AU69*$AR$23&lt;2.5,2.5/$AR$23,AU69),0)</f>
        <v/>
      </c>
      <c r="AW69" s="8">
        <f>IFERROR((AS69+AT69)*INDEX([1]Sheet1!$A$1:$A$13,MATCH((AS69+AT69),[1]Sheet1!$B$1:$B$13)),0)</f>
        <v/>
      </c>
      <c r="BC69" s="1">
        <f>IF(E69&gt;0,(IF(I69&gt;0,"","ERROR")),"")</f>
        <v/>
      </c>
    </row>
    <row r="70" ht="18" customHeight="1">
      <c r="A70" s="4" t="n"/>
      <c r="B70" s="5" t="n"/>
      <c r="C70" s="6" t="n"/>
      <c r="D70" s="6" t="n"/>
      <c r="E70" s="6" t="n"/>
      <c r="F70" s="4" t="n"/>
      <c r="G70" s="6" t="n"/>
      <c r="H70" s="6">
        <f>$H$23*$E70</f>
        <v/>
      </c>
      <c r="I70" s="8" t="n"/>
      <c r="J70" s="8" t="n"/>
      <c r="K70" s="8">
        <f>(I70+J70)*$E70</f>
        <v/>
      </c>
      <c r="L70" s="8">
        <f>IF(K70&gt;0,IF(K70*$H$23&lt;2.5,2.5/$H$23,K70),0)</f>
        <v/>
      </c>
      <c r="M70" s="8">
        <f>IFERROR((I70+J70)*INDEX([1]Sheet1!$A$1:$A$13,MATCH((I70+J70),[1]Sheet1!$B$1:$B$13)),0)</f>
        <v/>
      </c>
      <c r="N70" s="6">
        <f>$N$23*$E70</f>
        <v/>
      </c>
      <c r="O70" s="8" t="n"/>
      <c r="P70" s="8">
        <f>IFERROR(($J70/$I70)*O70,0)</f>
        <v/>
      </c>
      <c r="Q70" s="8">
        <f>(O70+P70)*$E70</f>
        <v/>
      </c>
      <c r="R70" s="8">
        <f>IF(Q70&gt;0,IF(Q70*$N$23&lt;2.5,2.5/$N$23,Q70),0)</f>
        <v/>
      </c>
      <c r="S70" s="8">
        <f>IFERROR((O70+P70)*INDEX([1]Sheet1!$A$1:$A$13,MATCH((O70+P70),[1]Sheet1!$B$1:$B$13)),0)</f>
        <v/>
      </c>
      <c r="T70" s="6">
        <f>$T$23*$E70</f>
        <v/>
      </c>
      <c r="U70" s="8" t="n"/>
      <c r="V70" s="8">
        <f>IFERROR(($J70/$I70)*U70,0)</f>
        <v/>
      </c>
      <c r="W70" s="8">
        <f>(U70+V70)*$E70</f>
        <v/>
      </c>
      <c r="X70" s="8">
        <f>IF(W70&gt;0,IF(W70*$T$23&lt;2.5,2.5/$T$23,W70),0)</f>
        <v/>
      </c>
      <c r="Y70" s="8">
        <f>IFERROR((U70+V70)*INDEX([1]Sheet1!$A$1:$A$13,MATCH((U70+V70),[1]Sheet1!$B$1:$B$13)),0)</f>
        <v/>
      </c>
      <c r="Z70" s="6">
        <f>$Z$23*$E70</f>
        <v/>
      </c>
      <c r="AA70" s="8" t="n"/>
      <c r="AB70" s="8">
        <f>IFERROR(($J70/$I70)*AA70,0)</f>
        <v/>
      </c>
      <c r="AC70" s="8">
        <f>(AA70+AB70)*$E70</f>
        <v/>
      </c>
      <c r="AD70" s="8">
        <f>IF(AC70&gt;0,IF(AC70*$Z$23&lt;2.5,2.5/$Z$23,AC70),0)</f>
        <v/>
      </c>
      <c r="AE70" s="8">
        <f>IFERROR((AA70+AB70)*INDEX([1]Sheet1!$A$1:$A$13,MATCH((AA70+AB70),[1]Sheet1!$B$1:$B$13)),0)</f>
        <v/>
      </c>
      <c r="AF70" s="6">
        <f>$AF$23*$E70</f>
        <v/>
      </c>
      <c r="AG70" s="8" t="n"/>
      <c r="AH70" s="8">
        <f>IFERROR(($J70/$I70)*AG70,0)</f>
        <v/>
      </c>
      <c r="AI70" s="8">
        <f>(AG70+AH70)*$E70</f>
        <v/>
      </c>
      <c r="AJ70" s="8">
        <f>IF(AI70&gt;0,IF(AI70*$AF$23&lt;2.5,2.5/$AF$23,AI70),0)</f>
        <v/>
      </c>
      <c r="AK70" s="8">
        <f>IFERROR((AG70+AH70)*INDEX([1]Sheet1!$A$1:$A$13,MATCH((AG70+AH70),[1]Sheet1!$B$1:$B$13)),0)</f>
        <v/>
      </c>
      <c r="AL70" s="6">
        <f>$AL$23*$E70</f>
        <v/>
      </c>
      <c r="AM70" s="8" t="n"/>
      <c r="AN70" s="8">
        <f>IFERROR(($J70/$I70)*AM70,0)</f>
        <v/>
      </c>
      <c r="AO70" s="8">
        <f>(AM70+AN70)*$E70</f>
        <v/>
      </c>
      <c r="AP70" s="8">
        <f>IF(AO70&gt;0,IF(AO70*$AL$23&lt;2.5,2.5/$AL$23,AO70),0)</f>
        <v/>
      </c>
      <c r="AQ70" s="8">
        <f>IFERROR((AM70+AN70)*INDEX([1]Sheet1!$A$1:$A$13,MATCH((AM70+AN70),[1]Sheet1!$B$1:$B$13)),0)</f>
        <v/>
      </c>
      <c r="AR70" s="6">
        <f>$AR$23*$E70</f>
        <v/>
      </c>
      <c r="AS70" s="8" t="n"/>
      <c r="AT70" s="8">
        <f>IFERROR(($J70/$I70)*AS70,0)</f>
        <v/>
      </c>
      <c r="AU70" s="8">
        <f>(AS70+AT70)*$E70</f>
        <v/>
      </c>
      <c r="AV70" s="8">
        <f>IF(AU70&gt;0,IF(AU70*$AR$23&lt;2.5,2.5/$AR$23,AU70),0)</f>
        <v/>
      </c>
      <c r="AW70" s="8">
        <f>IFERROR((AS70+AT70)*INDEX([1]Sheet1!$A$1:$A$13,MATCH((AS70+AT70),[1]Sheet1!$B$1:$B$13)),0)</f>
        <v/>
      </c>
      <c r="BC70" s="1">
        <f>IF(E70&gt;0,(IF(I70&gt;0,"","ERROR")),"")</f>
        <v/>
      </c>
    </row>
    <row r="71" ht="18" customHeight="1">
      <c r="A71" s="4" t="n"/>
      <c r="B71" s="5" t="n"/>
      <c r="C71" s="6" t="n"/>
      <c r="D71" s="6" t="n"/>
      <c r="E71" s="6" t="n"/>
      <c r="F71" s="4" t="n"/>
      <c r="G71" s="6" t="n"/>
      <c r="H71" s="6">
        <f>$H$23*$E71</f>
        <v/>
      </c>
      <c r="I71" s="8" t="n"/>
      <c r="J71" s="8" t="n"/>
      <c r="K71" s="8">
        <f>(I71+J71)*$E71</f>
        <v/>
      </c>
      <c r="L71" s="8">
        <f>IF(K71&gt;0,IF(K71*$H$23&lt;2.5,2.5/$H$23,K71),0)</f>
        <v/>
      </c>
      <c r="M71" s="8">
        <f>IFERROR((I71+J71)*INDEX([1]Sheet1!$A$1:$A$13,MATCH((I71+J71),[1]Sheet1!$B$1:$B$13)),0)</f>
        <v/>
      </c>
      <c r="N71" s="6">
        <f>$N$23*$E71</f>
        <v/>
      </c>
      <c r="O71" s="8" t="n"/>
      <c r="P71" s="8">
        <f>IFERROR(($J71/$I71)*O71,0)</f>
        <v/>
      </c>
      <c r="Q71" s="8">
        <f>(O71+P71)*$E71</f>
        <v/>
      </c>
      <c r="R71" s="8">
        <f>IF(Q71&gt;0,IF(Q71*$N$23&lt;2.5,2.5/$N$23,Q71),0)</f>
        <v/>
      </c>
      <c r="S71" s="8">
        <f>IFERROR((O71+P71)*INDEX([1]Sheet1!$A$1:$A$13,MATCH((O71+P71),[1]Sheet1!$B$1:$B$13)),0)</f>
        <v/>
      </c>
      <c r="T71" s="6">
        <f>$T$23*$E71</f>
        <v/>
      </c>
      <c r="U71" s="8" t="n"/>
      <c r="V71" s="8">
        <f>IFERROR(($J71/$I71)*U71,0)</f>
        <v/>
      </c>
      <c r="W71" s="8">
        <f>(U71+V71)*$E71</f>
        <v/>
      </c>
      <c r="X71" s="8">
        <f>IF(W71&gt;0,IF(W71*$T$23&lt;2.5,2.5/$T$23,W71),0)</f>
        <v/>
      </c>
      <c r="Y71" s="8">
        <f>IFERROR((U71+V71)*INDEX([1]Sheet1!$A$1:$A$13,MATCH((U71+V71),[1]Sheet1!$B$1:$B$13)),0)</f>
        <v/>
      </c>
      <c r="Z71" s="6">
        <f>$Z$23*$E71</f>
        <v/>
      </c>
      <c r="AA71" s="8" t="n"/>
      <c r="AB71" s="8">
        <f>IFERROR(($J71/$I71)*AA71,0)</f>
        <v/>
      </c>
      <c r="AC71" s="8">
        <f>(AA71+AB71)*$E71</f>
        <v/>
      </c>
      <c r="AD71" s="8">
        <f>IF(AC71&gt;0,IF(AC71*$Z$23&lt;2.5,2.5/$Z$23,AC71),0)</f>
        <v/>
      </c>
      <c r="AE71" s="8">
        <f>IFERROR((AA71+AB71)*INDEX([1]Sheet1!$A$1:$A$13,MATCH((AA71+AB71),[1]Sheet1!$B$1:$B$13)),0)</f>
        <v/>
      </c>
      <c r="AF71" s="6">
        <f>$AF$23*$E71</f>
        <v/>
      </c>
      <c r="AG71" s="8" t="n"/>
      <c r="AH71" s="8">
        <f>IFERROR(($J71/$I71)*AG71,0)</f>
        <v/>
      </c>
      <c r="AI71" s="8">
        <f>(AG71+AH71)*$E71</f>
        <v/>
      </c>
      <c r="AJ71" s="8">
        <f>IF(AI71&gt;0,IF(AI71*$AF$23&lt;2.5,2.5/$AF$23,AI71),0)</f>
        <v/>
      </c>
      <c r="AK71" s="8">
        <f>IFERROR((AG71+AH71)*INDEX([1]Sheet1!$A$1:$A$13,MATCH((AG71+AH71),[1]Sheet1!$B$1:$B$13)),0)</f>
        <v/>
      </c>
      <c r="AL71" s="6">
        <f>$AL$23*$E71</f>
        <v/>
      </c>
      <c r="AM71" s="8" t="n"/>
      <c r="AN71" s="8">
        <f>IFERROR(($J71/$I71)*AM71,0)</f>
        <v/>
      </c>
      <c r="AO71" s="8">
        <f>(AM71+AN71)*$E71</f>
        <v/>
      </c>
      <c r="AP71" s="8">
        <f>IF(AO71&gt;0,IF(AO71*$AL$23&lt;2.5,2.5/$AL$23,AO71),0)</f>
        <v/>
      </c>
      <c r="AQ71" s="8">
        <f>IFERROR((AM71+AN71)*INDEX([1]Sheet1!$A$1:$A$13,MATCH((AM71+AN71),[1]Sheet1!$B$1:$B$13)),0)</f>
        <v/>
      </c>
      <c r="AR71" s="6">
        <f>$AR$23*$E71</f>
        <v/>
      </c>
      <c r="AS71" s="8" t="n"/>
      <c r="AT71" s="8">
        <f>IFERROR(($J71/$I71)*AS71,0)</f>
        <v/>
      </c>
      <c r="AU71" s="8">
        <f>(AS71+AT71)*$E71</f>
        <v/>
      </c>
      <c r="AV71" s="8">
        <f>IF(AU71&gt;0,IF(AU71*$AR$23&lt;2.5,2.5/$AR$23,AU71),0)</f>
        <v/>
      </c>
      <c r="AW71" s="8">
        <f>IFERROR((AS71+AT71)*INDEX([1]Sheet1!$A$1:$A$13,MATCH((AS71+AT71),[1]Sheet1!$B$1:$B$13)),0)</f>
        <v/>
      </c>
      <c r="BC71" s="1">
        <f>IF(E71&gt;0,(IF(I71&gt;0,"","ERROR")),"")</f>
        <v/>
      </c>
    </row>
    <row r="72" ht="18" customHeight="1">
      <c r="A72" s="4" t="n"/>
      <c r="B72" s="5" t="n"/>
      <c r="C72" s="6" t="n"/>
      <c r="D72" s="6" t="n"/>
      <c r="E72" s="6" t="n"/>
      <c r="F72" s="4" t="n"/>
      <c r="G72" s="6" t="n"/>
      <c r="H72" s="6">
        <f>$H$23*$E72</f>
        <v/>
      </c>
      <c r="I72" s="8" t="n"/>
      <c r="J72" s="8" t="n"/>
      <c r="K72" s="8">
        <f>(I72+J72)*$E72</f>
        <v/>
      </c>
      <c r="L72" s="8">
        <f>IF(K72&gt;0,IF(K72*$H$23&lt;2.5,2.5/$H$23,K72),0)</f>
        <v/>
      </c>
      <c r="M72" s="8">
        <f>IFERROR((I72+J72)*INDEX([1]Sheet1!$A$1:$A$13,MATCH((I72+J72),[1]Sheet1!$B$1:$B$13)),0)</f>
        <v/>
      </c>
      <c r="N72" s="6">
        <f>$N$23*$E72</f>
        <v/>
      </c>
      <c r="O72" s="8" t="n"/>
      <c r="P72" s="8">
        <f>IFERROR(($J72/$I72)*O72,0)</f>
        <v/>
      </c>
      <c r="Q72" s="8">
        <f>(O72+P72)*$E72</f>
        <v/>
      </c>
      <c r="R72" s="8">
        <f>IF(Q72&gt;0,IF(Q72*$N$23&lt;2.5,2.5/$N$23,Q72),0)</f>
        <v/>
      </c>
      <c r="S72" s="8">
        <f>IFERROR((O72+P72)*INDEX([1]Sheet1!$A$1:$A$13,MATCH((O72+P72),[1]Sheet1!$B$1:$B$13)),0)</f>
        <v/>
      </c>
      <c r="T72" s="6">
        <f>$T$23*$E72</f>
        <v/>
      </c>
      <c r="U72" s="8" t="n"/>
      <c r="V72" s="8">
        <f>IFERROR(($J72/$I72)*U72,0)</f>
        <v/>
      </c>
      <c r="W72" s="8">
        <f>(U72+V72)*$E72</f>
        <v/>
      </c>
      <c r="X72" s="8">
        <f>IF(W72&gt;0,IF(W72*$T$23&lt;2.5,2.5/$T$23,W72),0)</f>
        <v/>
      </c>
      <c r="Y72" s="8">
        <f>IFERROR((U72+V72)*INDEX([1]Sheet1!$A$1:$A$13,MATCH((U72+V72),[1]Sheet1!$B$1:$B$13)),0)</f>
        <v/>
      </c>
      <c r="Z72" s="6">
        <f>$Z$23*$E72</f>
        <v/>
      </c>
      <c r="AA72" s="8" t="n"/>
      <c r="AB72" s="8">
        <f>IFERROR(($J72/$I72)*AA72,0)</f>
        <v/>
      </c>
      <c r="AC72" s="8">
        <f>(AA72+AB72)*$E72</f>
        <v/>
      </c>
      <c r="AD72" s="8">
        <f>IF(AC72&gt;0,IF(AC72*$Z$23&lt;2.5,2.5/$Z$23,AC72),0)</f>
        <v/>
      </c>
      <c r="AE72" s="8">
        <f>IFERROR((AA72+AB72)*INDEX([1]Sheet1!$A$1:$A$13,MATCH((AA72+AB72),[1]Sheet1!$B$1:$B$13)),0)</f>
        <v/>
      </c>
      <c r="AF72" s="6">
        <f>$AF$23*$E72</f>
        <v/>
      </c>
      <c r="AG72" s="8" t="n"/>
      <c r="AH72" s="8">
        <f>IFERROR(($J72/$I72)*AG72,0)</f>
        <v/>
      </c>
      <c r="AI72" s="8">
        <f>(AG72+AH72)*$E72</f>
        <v/>
      </c>
      <c r="AJ72" s="8">
        <f>IF(AI72&gt;0,IF(AI72*$AF$23&lt;2.5,2.5/$AF$23,AI72),0)</f>
        <v/>
      </c>
      <c r="AK72" s="8">
        <f>IFERROR((AG72+AH72)*INDEX([1]Sheet1!$A$1:$A$13,MATCH((AG72+AH72),[1]Sheet1!$B$1:$B$13)),0)</f>
        <v/>
      </c>
      <c r="AL72" s="6">
        <f>$AL$23*$E72</f>
        <v/>
      </c>
      <c r="AM72" s="8" t="n"/>
      <c r="AN72" s="8">
        <f>IFERROR(($J72/$I72)*AM72,0)</f>
        <v/>
      </c>
      <c r="AO72" s="8">
        <f>(AM72+AN72)*$E72</f>
        <v/>
      </c>
      <c r="AP72" s="8">
        <f>IF(AO72&gt;0,IF(AO72*$AL$23&lt;2.5,2.5/$AL$23,AO72),0)</f>
        <v/>
      </c>
      <c r="AQ72" s="8">
        <f>IFERROR((AM72+AN72)*INDEX([1]Sheet1!$A$1:$A$13,MATCH((AM72+AN72),[1]Sheet1!$B$1:$B$13)),0)</f>
        <v/>
      </c>
      <c r="AR72" s="6">
        <f>$AR$23*$E72</f>
        <v/>
      </c>
      <c r="AS72" s="8" t="n"/>
      <c r="AT72" s="8">
        <f>IFERROR(($J72/$I72)*AS72,0)</f>
        <v/>
      </c>
      <c r="AU72" s="8">
        <f>(AS72+AT72)*$E72</f>
        <v/>
      </c>
      <c r="AV72" s="8">
        <f>IF(AU72&gt;0,IF(AU72*$AR$23&lt;2.5,2.5/$AR$23,AU72),0)</f>
        <v/>
      </c>
      <c r="AW72" s="8">
        <f>IFERROR((AS72+AT72)*INDEX([1]Sheet1!$A$1:$A$13,MATCH((AS72+AT72),[1]Sheet1!$B$1:$B$13)),0)</f>
        <v/>
      </c>
      <c r="BC72" s="1">
        <f>IF(E72&gt;0,(IF(I72&gt;0,"","ERROR")),"")</f>
        <v/>
      </c>
    </row>
    <row r="73" ht="18" customHeight="1">
      <c r="A73" s="4" t="n"/>
      <c r="B73" s="5" t="n"/>
      <c r="C73" s="6" t="n"/>
      <c r="D73" s="6" t="n"/>
      <c r="E73" s="6" t="n"/>
      <c r="F73" s="4" t="n"/>
      <c r="G73" s="6" t="n"/>
      <c r="H73" s="6">
        <f>$H$23*$E73</f>
        <v/>
      </c>
      <c r="I73" s="8" t="n"/>
      <c r="J73" s="8" t="n"/>
      <c r="K73" s="8">
        <f>(I73+J73)*$E73</f>
        <v/>
      </c>
      <c r="L73" s="8">
        <f>IF(K73&gt;0,IF(K73*$H$23&lt;2.5,2.5/$H$23,K73),0)</f>
        <v/>
      </c>
      <c r="M73" s="8">
        <f>IFERROR((I73+J73)*INDEX([1]Sheet1!$A$1:$A$13,MATCH((I73+J73),[1]Sheet1!$B$1:$B$13)),0)</f>
        <v/>
      </c>
      <c r="N73" s="6">
        <f>$N$23*$E73</f>
        <v/>
      </c>
      <c r="O73" s="8" t="n"/>
      <c r="P73" s="8">
        <f>IFERROR(($J73/$I73)*O73,0)</f>
        <v/>
      </c>
      <c r="Q73" s="8">
        <f>(O73+P73)*$E73</f>
        <v/>
      </c>
      <c r="R73" s="8">
        <f>IF(Q73&gt;0,IF(Q73*$N$23&lt;2.5,2.5/$N$23,Q73),0)</f>
        <v/>
      </c>
      <c r="S73" s="8">
        <f>IFERROR((O73+P73)*INDEX([1]Sheet1!$A$1:$A$13,MATCH((O73+P73),[1]Sheet1!$B$1:$B$13)),0)</f>
        <v/>
      </c>
      <c r="T73" s="6">
        <f>$T$23*$E73</f>
        <v/>
      </c>
      <c r="U73" s="8" t="n"/>
      <c r="V73" s="8">
        <f>IFERROR(($J73/$I73)*U73,0)</f>
        <v/>
      </c>
      <c r="W73" s="8">
        <f>(U73+V73)*$E73</f>
        <v/>
      </c>
      <c r="X73" s="8">
        <f>IF(W73&gt;0,IF(W73*$T$23&lt;2.5,2.5/$T$23,W73),0)</f>
        <v/>
      </c>
      <c r="Y73" s="8">
        <f>IFERROR((U73+V73)*INDEX([1]Sheet1!$A$1:$A$13,MATCH((U73+V73),[1]Sheet1!$B$1:$B$13)),0)</f>
        <v/>
      </c>
      <c r="Z73" s="6">
        <f>$Z$23*$E73</f>
        <v/>
      </c>
      <c r="AA73" s="8" t="n"/>
      <c r="AB73" s="8">
        <f>IFERROR(($J73/$I73)*AA73,0)</f>
        <v/>
      </c>
      <c r="AC73" s="8">
        <f>(AA73+AB73)*$E73</f>
        <v/>
      </c>
      <c r="AD73" s="8">
        <f>IF(AC73&gt;0,IF(AC73*$Z$23&lt;2.5,2.5/$Z$23,AC73),0)</f>
        <v/>
      </c>
      <c r="AE73" s="8">
        <f>IFERROR((AA73+AB73)*INDEX([1]Sheet1!$A$1:$A$13,MATCH((AA73+AB73),[1]Sheet1!$B$1:$B$13)),0)</f>
        <v/>
      </c>
      <c r="AF73" s="6">
        <f>$AF$23*$E73</f>
        <v/>
      </c>
      <c r="AG73" s="8" t="n"/>
      <c r="AH73" s="8">
        <f>IFERROR(($J73/$I73)*AG73,0)</f>
        <v/>
      </c>
      <c r="AI73" s="8">
        <f>(AG73+AH73)*$E73</f>
        <v/>
      </c>
      <c r="AJ73" s="8">
        <f>IF(AI73&gt;0,IF(AI73*$AF$23&lt;2.5,2.5/$AF$23,AI73),0)</f>
        <v/>
      </c>
      <c r="AK73" s="8">
        <f>IFERROR((AG73+AH73)*INDEX([1]Sheet1!$A$1:$A$13,MATCH((AG73+AH73),[1]Sheet1!$B$1:$B$13)),0)</f>
        <v/>
      </c>
      <c r="AL73" s="6">
        <f>$AL$23*$E73</f>
        <v/>
      </c>
      <c r="AM73" s="8" t="n"/>
      <c r="AN73" s="8">
        <f>IFERROR(($J73/$I73)*AM73,0)</f>
        <v/>
      </c>
      <c r="AO73" s="8">
        <f>(AM73+AN73)*$E73</f>
        <v/>
      </c>
      <c r="AP73" s="8">
        <f>IF(AO73&gt;0,IF(AO73*$AL$23&lt;2.5,2.5/$AL$23,AO73),0)</f>
        <v/>
      </c>
      <c r="AQ73" s="8">
        <f>IFERROR((AM73+AN73)*INDEX([1]Sheet1!$A$1:$A$13,MATCH((AM73+AN73),[1]Sheet1!$B$1:$B$13)),0)</f>
        <v/>
      </c>
      <c r="AR73" s="6">
        <f>$AR$23*$E73</f>
        <v/>
      </c>
      <c r="AS73" s="8" t="n"/>
      <c r="AT73" s="8">
        <f>IFERROR(($J73/$I73)*AS73,0)</f>
        <v/>
      </c>
      <c r="AU73" s="8">
        <f>(AS73+AT73)*$E73</f>
        <v/>
      </c>
      <c r="AV73" s="8">
        <f>IF(AU73&gt;0,IF(AU73*$AR$23&lt;2.5,2.5/$AR$23,AU73),0)</f>
        <v/>
      </c>
      <c r="AW73" s="8">
        <f>IFERROR((AS73+AT73)*INDEX([1]Sheet1!$A$1:$A$13,MATCH((AS73+AT73),[1]Sheet1!$B$1:$B$13)),0)</f>
        <v/>
      </c>
      <c r="BC73" s="1">
        <f>IF(E73&gt;0,(IF(I73&gt;0,"","ERROR")),"")</f>
        <v/>
      </c>
    </row>
    <row r="74" ht="18" customHeight="1">
      <c r="A74" s="4" t="n"/>
      <c r="B74" s="5" t="n"/>
      <c r="C74" s="6" t="n"/>
      <c r="D74" s="6" t="n"/>
      <c r="E74" s="6" t="n"/>
      <c r="F74" s="4" t="n"/>
      <c r="G74" s="6" t="n"/>
      <c r="H74" s="6">
        <f>$H$23*$E74</f>
        <v/>
      </c>
      <c r="I74" s="8" t="n"/>
      <c r="J74" s="8" t="n"/>
      <c r="K74" s="8">
        <f>(I74+J74)*$E74</f>
        <v/>
      </c>
      <c r="L74" s="8">
        <f>IF(K74&gt;0,IF(K74*$H$23&lt;2.5,2.5/$H$23,K74),0)</f>
        <v/>
      </c>
      <c r="M74" s="8">
        <f>IFERROR((I74+J74)*INDEX([1]Sheet1!$A$1:$A$13,MATCH((I74+J74),[1]Sheet1!$B$1:$B$13)),0)</f>
        <v/>
      </c>
      <c r="N74" s="6">
        <f>$N$23*$E74</f>
        <v/>
      </c>
      <c r="O74" s="8" t="n"/>
      <c r="P74" s="8">
        <f>IFERROR(($J74/$I74)*O74,0)</f>
        <v/>
      </c>
      <c r="Q74" s="8">
        <f>(O74+P74)*$E74</f>
        <v/>
      </c>
      <c r="R74" s="8">
        <f>IF(Q74&gt;0,IF(Q74*$N$23&lt;2.5,2.5/$N$23,Q74),0)</f>
        <v/>
      </c>
      <c r="S74" s="8">
        <f>IFERROR((O74+P74)*INDEX([1]Sheet1!$A$1:$A$13,MATCH((O74+P74),[1]Sheet1!$B$1:$B$13)),0)</f>
        <v/>
      </c>
      <c r="T74" s="6">
        <f>$T$23*$E74</f>
        <v/>
      </c>
      <c r="U74" s="8" t="n"/>
      <c r="V74" s="8">
        <f>IFERROR(($J74/$I74)*U74,0)</f>
        <v/>
      </c>
      <c r="W74" s="8">
        <f>(U74+V74)*$E74</f>
        <v/>
      </c>
      <c r="X74" s="8">
        <f>IF(W74&gt;0,IF(W74*$T$23&lt;2.5,2.5/$T$23,W74),0)</f>
        <v/>
      </c>
      <c r="Y74" s="8">
        <f>IFERROR((U74+V74)*INDEX([1]Sheet1!$A$1:$A$13,MATCH((U74+V74),[1]Sheet1!$B$1:$B$13)),0)</f>
        <v/>
      </c>
      <c r="Z74" s="6">
        <f>$Z$23*$E74</f>
        <v/>
      </c>
      <c r="AA74" s="8" t="n"/>
      <c r="AB74" s="8">
        <f>IFERROR(($J74/$I74)*AA74,0)</f>
        <v/>
      </c>
      <c r="AC74" s="8">
        <f>(AA74+AB74)*$E74</f>
        <v/>
      </c>
      <c r="AD74" s="8">
        <f>IF(AC74&gt;0,IF(AC74*$Z$23&lt;2.5,2.5/$Z$23,AC74),0)</f>
        <v/>
      </c>
      <c r="AE74" s="8">
        <f>IFERROR((AA74+AB74)*INDEX([1]Sheet1!$A$1:$A$13,MATCH((AA74+AB74),[1]Sheet1!$B$1:$B$13)),0)</f>
        <v/>
      </c>
      <c r="AF74" s="6">
        <f>$AF$23*$E74</f>
        <v/>
      </c>
      <c r="AG74" s="8" t="n"/>
      <c r="AH74" s="8">
        <f>IFERROR(($J74/$I74)*AG74,0)</f>
        <v/>
      </c>
      <c r="AI74" s="8">
        <f>(AG74+AH74)*$E74</f>
        <v/>
      </c>
      <c r="AJ74" s="8">
        <f>IF(AI74&gt;0,IF(AI74*$AF$23&lt;2.5,2.5/$AF$23,AI74),0)</f>
        <v/>
      </c>
      <c r="AK74" s="8">
        <f>IFERROR((AG74+AH74)*INDEX([1]Sheet1!$A$1:$A$13,MATCH((AG74+AH74),[1]Sheet1!$B$1:$B$13)),0)</f>
        <v/>
      </c>
      <c r="AL74" s="6">
        <f>$AL$23*$E74</f>
        <v/>
      </c>
      <c r="AM74" s="8" t="n"/>
      <c r="AN74" s="8">
        <f>IFERROR(($J74/$I74)*AM74,0)</f>
        <v/>
      </c>
      <c r="AO74" s="8">
        <f>(AM74+AN74)*$E74</f>
        <v/>
      </c>
      <c r="AP74" s="8">
        <f>IF(AO74&gt;0,IF(AO74*$AL$23&lt;2.5,2.5/$AL$23,AO74),0)</f>
        <v/>
      </c>
      <c r="AQ74" s="8">
        <f>IFERROR((AM74+AN74)*INDEX([1]Sheet1!$A$1:$A$13,MATCH((AM74+AN74),[1]Sheet1!$B$1:$B$13)),0)</f>
        <v/>
      </c>
      <c r="AR74" s="6">
        <f>$AR$23*$E74</f>
        <v/>
      </c>
      <c r="AS74" s="8" t="n"/>
      <c r="AT74" s="8">
        <f>IFERROR(($J74/$I74)*AS74,0)</f>
        <v/>
      </c>
      <c r="AU74" s="8">
        <f>(AS74+AT74)*$E74</f>
        <v/>
      </c>
      <c r="AV74" s="8">
        <f>IF(AU74&gt;0,IF(AU74*$AR$23&lt;2.5,2.5/$AR$23,AU74),0)</f>
        <v/>
      </c>
      <c r="AW74" s="8">
        <f>IFERROR((AS74+AT74)*INDEX([1]Sheet1!$A$1:$A$13,MATCH((AS74+AT74),[1]Sheet1!$B$1:$B$13)),0)</f>
        <v/>
      </c>
      <c r="BC74" s="1">
        <f>IF(E74&gt;0,(IF(I74&gt;0,"","ERROR")),"")</f>
        <v/>
      </c>
    </row>
    <row r="75" ht="18" customHeight="1">
      <c r="A75" s="4" t="n"/>
      <c r="B75" s="6" t="n"/>
      <c r="C75" s="6" t="n"/>
      <c r="D75" s="6" t="n"/>
      <c r="E75" s="6" t="n"/>
      <c r="F75" s="4" t="n"/>
      <c r="G75" s="6" t="n"/>
      <c r="H75" s="6">
        <f>$H$23*$E75</f>
        <v/>
      </c>
      <c r="I75" s="8" t="n"/>
      <c r="J75" s="8" t="n"/>
      <c r="K75" s="8">
        <f>(I75+J75)*$E75</f>
        <v/>
      </c>
      <c r="L75" s="8">
        <f>IF(K75&gt;0,IF(K75*$H$23&lt;2.5,2.5/$H$23,K75),0)</f>
        <v/>
      </c>
      <c r="M75" s="8">
        <f>IFERROR((I75+J75)*INDEX([1]Sheet1!$A$1:$A$13,MATCH((I75+J75),[1]Sheet1!$B$1:$B$13)),0)</f>
        <v/>
      </c>
      <c r="N75" s="6">
        <f>$N$23*$E75</f>
        <v/>
      </c>
      <c r="O75" s="8" t="n"/>
      <c r="P75" s="8">
        <f>IFERROR(($J75/$I75)*O75,0)</f>
        <v/>
      </c>
      <c r="Q75" s="8">
        <f>(O75+P75)*$E75</f>
        <v/>
      </c>
      <c r="R75" s="8">
        <f>IF(Q75&gt;0,IF(Q75*$N$23&lt;2.5,2.5/$N$23,Q75),0)</f>
        <v/>
      </c>
      <c r="S75" s="8">
        <f>IFERROR((O75+P75)*INDEX([1]Sheet1!$A$1:$A$13,MATCH((O75+P75),[1]Sheet1!$B$1:$B$13)),0)</f>
        <v/>
      </c>
      <c r="T75" s="6">
        <f>$T$23*$E75</f>
        <v/>
      </c>
      <c r="U75" s="8" t="n"/>
      <c r="V75" s="8">
        <f>IFERROR(($J75/$I75)*U75,0)</f>
        <v/>
      </c>
      <c r="W75" s="8">
        <f>(U75+V75)*$E75</f>
        <v/>
      </c>
      <c r="X75" s="8">
        <f>IF(W75&gt;0,IF(W75*$T$23&lt;2.5,2.5/$T$23,W75),0)</f>
        <v/>
      </c>
      <c r="Y75" s="8">
        <f>IFERROR((U75+V75)*INDEX([1]Sheet1!$A$1:$A$13,MATCH((U75+V75),[1]Sheet1!$B$1:$B$13)),0)</f>
        <v/>
      </c>
      <c r="Z75" s="6">
        <f>$Z$23*$E75</f>
        <v/>
      </c>
      <c r="AA75" s="8" t="n"/>
      <c r="AB75" s="8">
        <f>IFERROR(($J75/$I75)*AA75,0)</f>
        <v/>
      </c>
      <c r="AC75" s="8">
        <f>(AA75+AB75)*$E75</f>
        <v/>
      </c>
      <c r="AD75" s="8">
        <f>IF(AC75&gt;0,IF(AC75*$Z$23&lt;2.5,2.5/$Z$23,AC75),0)</f>
        <v/>
      </c>
      <c r="AE75" s="8">
        <f>IFERROR((AA75+AB75)*INDEX([1]Sheet1!$A$1:$A$13,MATCH((AA75+AB75),[1]Sheet1!$B$1:$B$13)),0)</f>
        <v/>
      </c>
      <c r="AF75" s="6">
        <f>$AF$23*$E75</f>
        <v/>
      </c>
      <c r="AG75" s="8" t="n"/>
      <c r="AH75" s="8">
        <f>IFERROR(($J75/$I75)*AG75,0)</f>
        <v/>
      </c>
      <c r="AI75" s="8">
        <f>(AG75+AH75)*$E75</f>
        <v/>
      </c>
      <c r="AJ75" s="8">
        <f>IF(AI75&gt;0,IF(AI75*$AF$23&lt;2.5,2.5/$AF$23,AI75),0)</f>
        <v/>
      </c>
      <c r="AK75" s="8">
        <f>IFERROR((AG75+AH75)*INDEX([1]Sheet1!$A$1:$A$13,MATCH((AG75+AH75),[1]Sheet1!$B$1:$B$13)),0)</f>
        <v/>
      </c>
      <c r="AL75" s="6">
        <f>$AL$23*$E75</f>
        <v/>
      </c>
      <c r="AM75" s="8" t="n"/>
      <c r="AN75" s="8">
        <f>IFERROR(($J75/$I75)*AM75,0)</f>
        <v/>
      </c>
      <c r="AO75" s="8">
        <f>(AM75+AN75)*$E75</f>
        <v/>
      </c>
      <c r="AP75" s="8">
        <f>IF(AO75&gt;0,IF(AO75*$AL$23&lt;2.5,2.5/$AL$23,AO75),0)</f>
        <v/>
      </c>
      <c r="AQ75" s="8">
        <f>IFERROR((AM75+AN75)*INDEX([1]Sheet1!$A$1:$A$13,MATCH((AM75+AN75),[1]Sheet1!$B$1:$B$13)),0)</f>
        <v/>
      </c>
      <c r="AR75" s="6">
        <f>$AR$23*$E75</f>
        <v/>
      </c>
      <c r="AS75" s="8" t="n"/>
      <c r="AT75" s="8">
        <f>IFERROR(($J75/$I75)*AS75,0)</f>
        <v/>
      </c>
      <c r="AU75" s="8">
        <f>(AS75+AT75)*$E75</f>
        <v/>
      </c>
      <c r="AV75" s="8">
        <f>IF(AU75&gt;0,IF(AU75*$AR$23&lt;2.5,2.5/$AR$23,AU75),0)</f>
        <v/>
      </c>
      <c r="AW75" s="8">
        <f>IFERROR((AS75+AT75)*INDEX([1]Sheet1!$A$1:$A$13,MATCH((AS75+AT75),[1]Sheet1!$B$1:$B$13)),0)</f>
        <v/>
      </c>
      <c r="BC75" s="1">
        <f>IF(E75&gt;0,(IF(I75&gt;0,"","ERROR")),"")</f>
        <v/>
      </c>
    </row>
    <row r="76" ht="18" customHeight="1">
      <c r="A76" s="4" t="n"/>
      <c r="B76" s="5" t="n"/>
      <c r="C76" s="6" t="n"/>
      <c r="D76" s="6" t="n"/>
      <c r="E76" s="6" t="n"/>
      <c r="F76" s="4" t="n"/>
      <c r="G76" s="6" t="n"/>
      <c r="H76" s="6">
        <f>$H$23*$E76</f>
        <v/>
      </c>
      <c r="I76" s="8" t="n"/>
      <c r="J76" s="8" t="n"/>
      <c r="K76" s="8">
        <f>(I76+J76)*$E76</f>
        <v/>
      </c>
      <c r="L76" s="8">
        <f>IF(K76&gt;0,IF(K76*$H$23&lt;2.5,2.5/$H$23,K76),0)</f>
        <v/>
      </c>
      <c r="M76" s="8">
        <f>IFERROR((I76+J76)*INDEX([1]Sheet1!$A$1:$A$13,MATCH((I76+J76),[1]Sheet1!$B$1:$B$13)),0)</f>
        <v/>
      </c>
      <c r="N76" s="6">
        <f>$N$23*$E76</f>
        <v/>
      </c>
      <c r="O76" s="8" t="n"/>
      <c r="P76" s="8">
        <f>IFERROR(($J76/$I76)*O76,0)</f>
        <v/>
      </c>
      <c r="Q76" s="8">
        <f>(O76+P76)*$E76</f>
        <v/>
      </c>
      <c r="R76" s="8">
        <f>IF(Q76&gt;0,IF(Q76*$N$23&lt;2.5,2.5/$N$23,Q76),0)</f>
        <v/>
      </c>
      <c r="S76" s="8">
        <f>IFERROR((O76+P76)*INDEX([1]Sheet1!$A$1:$A$13,MATCH((O76+P76),[1]Sheet1!$B$1:$B$13)),0)</f>
        <v/>
      </c>
      <c r="T76" s="6">
        <f>$T$23*$E76</f>
        <v/>
      </c>
      <c r="U76" s="8" t="n"/>
      <c r="V76" s="8">
        <f>IFERROR(($J76/$I76)*U76,0)</f>
        <v/>
      </c>
      <c r="W76" s="8">
        <f>(U76+V76)*$E76</f>
        <v/>
      </c>
      <c r="X76" s="8">
        <f>IF(W76&gt;0,IF(W76*$T$23&lt;2.5,2.5/$T$23,W76),0)</f>
        <v/>
      </c>
      <c r="Y76" s="8">
        <f>IFERROR((U76+V76)*INDEX([1]Sheet1!$A$1:$A$13,MATCH((U76+V76),[1]Sheet1!$B$1:$B$13)),0)</f>
        <v/>
      </c>
      <c r="Z76" s="6">
        <f>$Z$23*$E76</f>
        <v/>
      </c>
      <c r="AA76" s="8" t="n"/>
      <c r="AB76" s="8">
        <f>IFERROR(($J76/$I76)*AA76,0)</f>
        <v/>
      </c>
      <c r="AC76" s="8">
        <f>(AA76+AB76)*$E76</f>
        <v/>
      </c>
      <c r="AD76" s="8">
        <f>IF(AC76&gt;0,IF(AC76*$Z$23&lt;2.5,2.5/$Z$23,AC76),0)</f>
        <v/>
      </c>
      <c r="AE76" s="8">
        <f>IFERROR((AA76+AB76)*INDEX([1]Sheet1!$A$1:$A$13,MATCH((AA76+AB76),[1]Sheet1!$B$1:$B$13)),0)</f>
        <v/>
      </c>
      <c r="AF76" s="6">
        <f>$AF$23*$E76</f>
        <v/>
      </c>
      <c r="AG76" s="8" t="n"/>
      <c r="AH76" s="8">
        <f>IFERROR(($J76/$I76)*AG76,0)</f>
        <v/>
      </c>
      <c r="AI76" s="8">
        <f>(AG76+AH76)*$E76</f>
        <v/>
      </c>
      <c r="AJ76" s="8">
        <f>IF(AI76&gt;0,IF(AI76*$AF$23&lt;2.5,2.5/$AF$23,AI76),0)</f>
        <v/>
      </c>
      <c r="AK76" s="8">
        <f>IFERROR((AG76+AH76)*INDEX([1]Sheet1!$A$1:$A$13,MATCH((AG76+AH76),[1]Sheet1!$B$1:$B$13)),0)</f>
        <v/>
      </c>
      <c r="AL76" s="6">
        <f>$AL$23*$E76</f>
        <v/>
      </c>
      <c r="AM76" s="8" t="n"/>
      <c r="AN76" s="8">
        <f>IFERROR(($J76/$I76)*AM76,0)</f>
        <v/>
      </c>
      <c r="AO76" s="8">
        <f>(AM76+AN76)*$E76</f>
        <v/>
      </c>
      <c r="AP76" s="8">
        <f>IF(AO76&gt;0,IF(AO76*$AL$23&lt;2.5,2.5/$AL$23,AO76),0)</f>
        <v/>
      </c>
      <c r="AQ76" s="8">
        <f>IFERROR((AM76+AN76)*INDEX([1]Sheet1!$A$1:$A$13,MATCH((AM76+AN76),[1]Sheet1!$B$1:$B$13)),0)</f>
        <v/>
      </c>
      <c r="AR76" s="6">
        <f>$AR$23*$E76</f>
        <v/>
      </c>
      <c r="AS76" s="8" t="n"/>
      <c r="AT76" s="8">
        <f>IFERROR(($J76/$I76)*AS76,0)</f>
        <v/>
      </c>
      <c r="AU76" s="8">
        <f>(AS76+AT76)*$E76</f>
        <v/>
      </c>
      <c r="AV76" s="8">
        <f>IF(AU76&gt;0,IF(AU76*$AR$23&lt;2.5,2.5/$AR$23,AU76),0)</f>
        <v/>
      </c>
      <c r="AW76" s="8">
        <f>IFERROR((AS76+AT76)*INDEX([1]Sheet1!$A$1:$A$13,MATCH((AS76+AT76),[1]Sheet1!$B$1:$B$13)),0)</f>
        <v/>
      </c>
      <c r="BC76" s="1">
        <f>IF(E76&gt;0,(IF(I76&gt;0,"","ERROR")),"")</f>
        <v/>
      </c>
    </row>
    <row r="77" ht="18" customHeight="1">
      <c r="A77" s="4" t="n"/>
      <c r="B77" s="5" t="n"/>
      <c r="C77" s="6" t="n"/>
      <c r="D77" s="6" t="n"/>
      <c r="E77" s="6" t="n"/>
      <c r="F77" s="4" t="n"/>
      <c r="G77" s="6" t="n"/>
      <c r="H77" s="6">
        <f>$H$23*$E77</f>
        <v/>
      </c>
      <c r="I77" s="8" t="n"/>
      <c r="J77" s="8" t="n"/>
      <c r="K77" s="8">
        <f>(I77+J77)*$E77</f>
        <v/>
      </c>
      <c r="L77" s="8">
        <f>IF(K77&gt;0,IF(K77*$H$23&lt;2.5,2.5/$H$23,K77),0)</f>
        <v/>
      </c>
      <c r="M77" s="8">
        <f>IFERROR((I77+J77)*INDEX([1]Sheet1!$A$1:$A$13,MATCH((I77+J77),[1]Sheet1!$B$1:$B$13)),0)</f>
        <v/>
      </c>
      <c r="N77" s="6">
        <f>$N$23*$E77</f>
        <v/>
      </c>
      <c r="O77" s="8" t="n"/>
      <c r="P77" s="8">
        <f>IFERROR(($J77/$I77)*O77,0)</f>
        <v/>
      </c>
      <c r="Q77" s="8">
        <f>(O77+P77)*$E77</f>
        <v/>
      </c>
      <c r="R77" s="8">
        <f>IF(Q77&gt;0,IF(Q77*$N$23&lt;2.5,2.5/$N$23,Q77),0)</f>
        <v/>
      </c>
      <c r="S77" s="8">
        <f>IFERROR((O77+P77)*INDEX([1]Sheet1!$A$1:$A$13,MATCH((O77+P77),[1]Sheet1!$B$1:$B$13)),0)</f>
        <v/>
      </c>
      <c r="T77" s="6">
        <f>$T$23*$E77</f>
        <v/>
      </c>
      <c r="U77" s="8" t="n"/>
      <c r="V77" s="8">
        <f>IFERROR(($J77/$I77)*U77,0)</f>
        <v/>
      </c>
      <c r="W77" s="8">
        <f>(U77+V77)*$E77</f>
        <v/>
      </c>
      <c r="X77" s="8">
        <f>IF(W77&gt;0,IF(W77*$T$23&lt;2.5,2.5/$T$23,W77),0)</f>
        <v/>
      </c>
      <c r="Y77" s="8">
        <f>IFERROR((U77+V77)*INDEX([1]Sheet1!$A$1:$A$13,MATCH((U77+V77),[1]Sheet1!$B$1:$B$13)),0)</f>
        <v/>
      </c>
      <c r="Z77" s="6">
        <f>$Z$23*$E77</f>
        <v/>
      </c>
      <c r="AA77" s="8" t="n"/>
      <c r="AB77" s="8">
        <f>IFERROR(($J77/$I77)*AA77,0)</f>
        <v/>
      </c>
      <c r="AC77" s="8">
        <f>(AA77+AB77)*$E77</f>
        <v/>
      </c>
      <c r="AD77" s="8">
        <f>IF(AC77&gt;0,IF(AC77*$Z$23&lt;2.5,2.5/$Z$23,AC77),0)</f>
        <v/>
      </c>
      <c r="AE77" s="8">
        <f>IFERROR((AA77+AB77)*INDEX([1]Sheet1!$A$1:$A$13,MATCH((AA77+AB77),[1]Sheet1!$B$1:$B$13)),0)</f>
        <v/>
      </c>
      <c r="AF77" s="6">
        <f>$AF$23*$E77</f>
        <v/>
      </c>
      <c r="AG77" s="8" t="n"/>
      <c r="AH77" s="8">
        <f>IFERROR(($J77/$I77)*AG77,0)</f>
        <v/>
      </c>
      <c r="AI77" s="8">
        <f>(AG77+AH77)*$E77</f>
        <v/>
      </c>
      <c r="AJ77" s="8">
        <f>IF(AI77&gt;0,IF(AI77*$AF$23&lt;2.5,2.5/$AF$23,AI77),0)</f>
        <v/>
      </c>
      <c r="AK77" s="8">
        <f>IFERROR((AG77+AH77)*INDEX([1]Sheet1!$A$1:$A$13,MATCH((AG77+AH77),[1]Sheet1!$B$1:$B$13)),0)</f>
        <v/>
      </c>
      <c r="AL77" s="6">
        <f>$AL$23*$E77</f>
        <v/>
      </c>
      <c r="AM77" s="8" t="n"/>
      <c r="AN77" s="8">
        <f>IFERROR(($J77/$I77)*AM77,0)</f>
        <v/>
      </c>
      <c r="AO77" s="8">
        <f>(AM77+AN77)*$E77</f>
        <v/>
      </c>
      <c r="AP77" s="8">
        <f>IF(AO77&gt;0,IF(AO77*$AL$23&lt;2.5,2.5/$AL$23,AO77),0)</f>
        <v/>
      </c>
      <c r="AQ77" s="8">
        <f>IFERROR((AM77+AN77)*INDEX([1]Sheet1!$A$1:$A$13,MATCH((AM77+AN77),[1]Sheet1!$B$1:$B$13)),0)</f>
        <v/>
      </c>
      <c r="AR77" s="6">
        <f>$AR$23*$E77</f>
        <v/>
      </c>
      <c r="AS77" s="8" t="n"/>
      <c r="AT77" s="8">
        <f>IFERROR(($J77/$I77)*AS77,0)</f>
        <v/>
      </c>
      <c r="AU77" s="8">
        <f>(AS77+AT77)*$E77</f>
        <v/>
      </c>
      <c r="AV77" s="8">
        <f>IF(AU77&gt;0,IF(AU77*$AR$23&lt;2.5,2.5/$AR$23,AU77),0)</f>
        <v/>
      </c>
      <c r="AW77" s="8">
        <f>IFERROR((AS77+AT77)*INDEX([1]Sheet1!$A$1:$A$13,MATCH((AS77+AT77),[1]Sheet1!$B$1:$B$13)),0)</f>
        <v/>
      </c>
      <c r="BC77" s="1">
        <f>IF(E77&gt;0,(IF(I77&gt;0,"","ERROR")),"")</f>
        <v/>
      </c>
    </row>
    <row r="78" ht="18" customHeight="1">
      <c r="A78" s="4" t="n"/>
      <c r="B78" s="5" t="n"/>
      <c r="C78" s="6" t="n"/>
      <c r="D78" s="6" t="n"/>
      <c r="E78" s="6" t="n"/>
      <c r="F78" s="4" t="n"/>
      <c r="G78" s="6" t="n"/>
      <c r="H78" s="6">
        <f>$H$23*$E78</f>
        <v/>
      </c>
      <c r="I78" s="8" t="n"/>
      <c r="J78" s="8" t="n"/>
      <c r="K78" s="8">
        <f>(I78+J78)*$E78</f>
        <v/>
      </c>
      <c r="L78" s="8">
        <f>IF(K78&gt;0,IF(K78*$H$23&lt;2.5,2.5/$H$23,K78),0)</f>
        <v/>
      </c>
      <c r="M78" s="8">
        <f>IFERROR((I78+J78)*INDEX([1]Sheet1!$A$1:$A$13,MATCH((I78+J78),[1]Sheet1!$B$1:$B$13)),0)</f>
        <v/>
      </c>
      <c r="N78" s="6">
        <f>$N$23*$E78</f>
        <v/>
      </c>
      <c r="O78" s="8" t="n"/>
      <c r="P78" s="8">
        <f>IFERROR(($J78/$I78)*O78,0)</f>
        <v/>
      </c>
      <c r="Q78" s="8">
        <f>(O78+P78)*$E78</f>
        <v/>
      </c>
      <c r="R78" s="8">
        <f>IF(Q78&gt;0,IF(Q78*$N$23&lt;2.5,2.5/$N$23,Q78),0)</f>
        <v/>
      </c>
      <c r="S78" s="8">
        <f>IFERROR((O78+P78)*INDEX([1]Sheet1!$A$1:$A$13,MATCH((O78+P78),[1]Sheet1!$B$1:$B$13)),0)</f>
        <v/>
      </c>
      <c r="T78" s="6">
        <f>$T$23*$E78</f>
        <v/>
      </c>
      <c r="U78" s="8" t="n"/>
      <c r="V78" s="8">
        <f>IFERROR(($J78/$I78)*U78,0)</f>
        <v/>
      </c>
      <c r="W78" s="8">
        <f>(U78+V78)*$E78</f>
        <v/>
      </c>
      <c r="X78" s="8">
        <f>IF(W78&gt;0,IF(W78*$T$23&lt;2.5,2.5/$T$23,W78),0)</f>
        <v/>
      </c>
      <c r="Y78" s="8">
        <f>IFERROR((U78+V78)*INDEX([1]Sheet1!$A$1:$A$13,MATCH((U78+V78),[1]Sheet1!$B$1:$B$13)),0)</f>
        <v/>
      </c>
      <c r="Z78" s="6">
        <f>$Z$23*$E78</f>
        <v/>
      </c>
      <c r="AA78" s="8" t="n"/>
      <c r="AB78" s="8">
        <f>IFERROR(($J78/$I78)*AA78,0)</f>
        <v/>
      </c>
      <c r="AC78" s="8">
        <f>(AA78+AB78)*$E78</f>
        <v/>
      </c>
      <c r="AD78" s="8">
        <f>IF(AC78&gt;0,IF(AC78*$Z$23&lt;2.5,2.5/$Z$23,AC78),0)</f>
        <v/>
      </c>
      <c r="AE78" s="8">
        <f>IFERROR((AA78+AB78)*INDEX([1]Sheet1!$A$1:$A$13,MATCH((AA78+AB78),[1]Sheet1!$B$1:$B$13)),0)</f>
        <v/>
      </c>
      <c r="AF78" s="6">
        <f>$AF$23*$E78</f>
        <v/>
      </c>
      <c r="AG78" s="8" t="n"/>
      <c r="AH78" s="8">
        <f>IFERROR(($J78/$I78)*AG78,0)</f>
        <v/>
      </c>
      <c r="AI78" s="8">
        <f>(AG78+AH78)*$E78</f>
        <v/>
      </c>
      <c r="AJ78" s="8">
        <f>IF(AI78&gt;0,IF(AI78*$AF$23&lt;2.5,2.5/$AF$23,AI78),0)</f>
        <v/>
      </c>
      <c r="AK78" s="8">
        <f>IFERROR((AG78+AH78)*INDEX([1]Sheet1!$A$1:$A$13,MATCH((AG78+AH78),[1]Sheet1!$B$1:$B$13)),0)</f>
        <v/>
      </c>
      <c r="AL78" s="6">
        <f>$AL$23*$E78</f>
        <v/>
      </c>
      <c r="AM78" s="8" t="n"/>
      <c r="AN78" s="8">
        <f>IFERROR(($J78/$I78)*AM78,0)</f>
        <v/>
      </c>
      <c r="AO78" s="8">
        <f>(AM78+AN78)*$E78</f>
        <v/>
      </c>
      <c r="AP78" s="8">
        <f>IF(AO78&gt;0,IF(AO78*$AL$23&lt;2.5,2.5/$AL$23,AO78),0)</f>
        <v/>
      </c>
      <c r="AQ78" s="8">
        <f>IFERROR((AM78+AN78)*INDEX([1]Sheet1!$A$1:$A$13,MATCH((AM78+AN78),[1]Sheet1!$B$1:$B$13)),0)</f>
        <v/>
      </c>
      <c r="AR78" s="6">
        <f>$AR$23*$E78</f>
        <v/>
      </c>
      <c r="AS78" s="8" t="n"/>
      <c r="AT78" s="8">
        <f>IFERROR(($J78/$I78)*AS78,0)</f>
        <v/>
      </c>
      <c r="AU78" s="8">
        <f>(AS78+AT78)*$E78</f>
        <v/>
      </c>
      <c r="AV78" s="8">
        <f>IF(AU78&gt;0,IF(AU78*$AR$23&lt;2.5,2.5/$AR$23,AU78),0)</f>
        <v/>
      </c>
      <c r="AW78" s="8">
        <f>IFERROR((AS78+AT78)*INDEX([1]Sheet1!$A$1:$A$13,MATCH((AS78+AT78),[1]Sheet1!$B$1:$B$13)),0)</f>
        <v/>
      </c>
      <c r="BC78" s="1">
        <f>IF(E78&gt;0,(IF(I78&gt;0,"","ERROR")),"")</f>
        <v/>
      </c>
    </row>
    <row r="79" ht="18" customHeight="1">
      <c r="A79" s="4" t="n"/>
      <c r="B79" s="5" t="n"/>
      <c r="C79" s="6" t="n"/>
      <c r="D79" s="6" t="n"/>
      <c r="E79" s="6" t="n"/>
      <c r="F79" s="4" t="n"/>
      <c r="G79" s="6" t="n"/>
      <c r="H79" s="6">
        <f>$H$23*$E79</f>
        <v/>
      </c>
      <c r="I79" s="8" t="n"/>
      <c r="J79" s="8" t="n"/>
      <c r="K79" s="8">
        <f>(I79+J79)*$E79</f>
        <v/>
      </c>
      <c r="L79" s="8">
        <f>IF(K79&gt;0,IF(K79*$H$23&lt;2.5,2.5/$H$23,K79),0)</f>
        <v/>
      </c>
      <c r="M79" s="8">
        <f>IFERROR((I79+J79)*INDEX([1]Sheet1!$A$1:$A$13,MATCH((I79+J79),[1]Sheet1!$B$1:$B$13)),0)</f>
        <v/>
      </c>
      <c r="N79" s="6">
        <f>$N$23*$E79</f>
        <v/>
      </c>
      <c r="O79" s="8" t="n"/>
      <c r="P79" s="8">
        <f>IFERROR(($J79/$I79)*O79,0)</f>
        <v/>
      </c>
      <c r="Q79" s="8">
        <f>(O79+P79)*$E79</f>
        <v/>
      </c>
      <c r="R79" s="8">
        <f>IF(Q79&gt;0,IF(Q79*$N$23&lt;2.5,2.5/$N$23,Q79),0)</f>
        <v/>
      </c>
      <c r="S79" s="8">
        <f>IFERROR((O79+P79)*INDEX([1]Sheet1!$A$1:$A$13,MATCH((O79+P79),[1]Sheet1!$B$1:$B$13)),0)</f>
        <v/>
      </c>
      <c r="T79" s="6">
        <f>$T$23*$E79</f>
        <v/>
      </c>
      <c r="U79" s="8" t="n"/>
      <c r="V79" s="8">
        <f>IFERROR(($J79/$I79)*U79,0)</f>
        <v/>
      </c>
      <c r="W79" s="8">
        <f>(U79+V79)*$E79</f>
        <v/>
      </c>
      <c r="X79" s="8">
        <f>IF(W79&gt;0,IF(W79*$T$23&lt;2.5,2.5/$T$23,W79),0)</f>
        <v/>
      </c>
      <c r="Y79" s="8">
        <f>IFERROR((U79+V79)*INDEX([1]Sheet1!$A$1:$A$13,MATCH((U79+V79),[1]Sheet1!$B$1:$B$13)),0)</f>
        <v/>
      </c>
      <c r="Z79" s="6">
        <f>$Z$23*$E79</f>
        <v/>
      </c>
      <c r="AA79" s="8" t="n"/>
      <c r="AB79" s="8">
        <f>IFERROR(($J79/$I79)*AA79,0)</f>
        <v/>
      </c>
      <c r="AC79" s="8">
        <f>(AA79+AB79)*$E79</f>
        <v/>
      </c>
      <c r="AD79" s="8">
        <f>IF(AC79&gt;0,IF(AC79*$Z$23&lt;2.5,2.5/$Z$23,AC79),0)</f>
        <v/>
      </c>
      <c r="AE79" s="8">
        <f>IFERROR((AA79+AB79)*INDEX([1]Sheet1!$A$1:$A$13,MATCH((AA79+AB79),[1]Sheet1!$B$1:$B$13)),0)</f>
        <v/>
      </c>
      <c r="AF79" s="6">
        <f>$AF$23*$E79</f>
        <v/>
      </c>
      <c r="AG79" s="8" t="n"/>
      <c r="AH79" s="8">
        <f>IFERROR(($J79/$I79)*AG79,0)</f>
        <v/>
      </c>
      <c r="AI79" s="8">
        <f>(AG79+AH79)*$E79</f>
        <v/>
      </c>
      <c r="AJ79" s="8">
        <f>IF(AI79&gt;0,IF(AI79*$AF$23&lt;2.5,2.5/$AF$23,AI79),0)</f>
        <v/>
      </c>
      <c r="AK79" s="8">
        <f>IFERROR((AG79+AH79)*INDEX([1]Sheet1!$A$1:$A$13,MATCH((AG79+AH79),[1]Sheet1!$B$1:$B$13)),0)</f>
        <v/>
      </c>
      <c r="AL79" s="6">
        <f>$AL$23*$E79</f>
        <v/>
      </c>
      <c r="AM79" s="8" t="n"/>
      <c r="AN79" s="8">
        <f>IFERROR(($J79/$I79)*AM79,0)</f>
        <v/>
      </c>
      <c r="AO79" s="8">
        <f>(AM79+AN79)*$E79</f>
        <v/>
      </c>
      <c r="AP79" s="8">
        <f>IF(AO79&gt;0,IF(AO79*$AL$23&lt;2.5,2.5/$AL$23,AO79),0)</f>
        <v/>
      </c>
      <c r="AQ79" s="8">
        <f>IFERROR((AM79+AN79)*INDEX([1]Sheet1!$A$1:$A$13,MATCH((AM79+AN79),[1]Sheet1!$B$1:$B$13)),0)</f>
        <v/>
      </c>
      <c r="AR79" s="6">
        <f>$AR$23*$E79</f>
        <v/>
      </c>
      <c r="AS79" s="8" t="n"/>
      <c r="AT79" s="8">
        <f>IFERROR(($J79/$I79)*AS79,0)</f>
        <v/>
      </c>
      <c r="AU79" s="8">
        <f>(AS79+AT79)*$E79</f>
        <v/>
      </c>
      <c r="AV79" s="8">
        <f>IF(AU79&gt;0,IF(AU79*$AR$23&lt;2.5,2.5/$AR$23,AU79),0)</f>
        <v/>
      </c>
      <c r="AW79" s="8">
        <f>IFERROR((AS79+AT79)*INDEX([1]Sheet1!$A$1:$A$13,MATCH((AS79+AT79),[1]Sheet1!$B$1:$B$13)),0)</f>
        <v/>
      </c>
      <c r="BC79" s="1">
        <f>IF(E79&gt;0,(IF(I79&gt;0,"","ERROR")),"")</f>
        <v/>
      </c>
    </row>
    <row r="80" ht="18" customHeight="1">
      <c r="A80" s="4" t="n"/>
      <c r="B80" s="6" t="n"/>
      <c r="C80" s="6" t="n"/>
      <c r="D80" s="6" t="n"/>
      <c r="E80" s="6" t="n"/>
      <c r="F80" s="4" t="n"/>
      <c r="G80" s="6" t="n"/>
      <c r="H80" s="6">
        <f>$H$23*$E80</f>
        <v/>
      </c>
      <c r="I80" s="8" t="n"/>
      <c r="J80" s="8" t="n"/>
      <c r="K80" s="8">
        <f>(I80+J80)*$E80</f>
        <v/>
      </c>
      <c r="L80" s="8">
        <f>IF(K80&gt;0,IF(K80*$H$23&lt;2.5,2.5/$H$23,K80),0)</f>
        <v/>
      </c>
      <c r="M80" s="8">
        <f>IFERROR((I80+J80)*INDEX([1]Sheet1!$A$1:$A$13,MATCH((I80+J80),[1]Sheet1!$B$1:$B$13)),0)</f>
        <v/>
      </c>
      <c r="N80" s="6">
        <f>$N$23*$E80</f>
        <v/>
      </c>
      <c r="O80" s="8" t="n"/>
      <c r="P80" s="8">
        <f>IFERROR(($J80/$I80)*O80,0)</f>
        <v/>
      </c>
      <c r="Q80" s="8">
        <f>(O80+P80)*$E80</f>
        <v/>
      </c>
      <c r="R80" s="8">
        <f>IF(Q80&gt;0,IF(Q80*$N$23&lt;2.5,2.5/$N$23,Q80),0)</f>
        <v/>
      </c>
      <c r="S80" s="8">
        <f>IFERROR((O80+P80)*INDEX([1]Sheet1!$A$1:$A$13,MATCH((O80+P80),[1]Sheet1!$B$1:$B$13)),0)</f>
        <v/>
      </c>
      <c r="T80" s="6">
        <f>$T$23*$E80</f>
        <v/>
      </c>
      <c r="U80" s="8" t="n"/>
      <c r="V80" s="8">
        <f>IFERROR(($J80/$I80)*U80,0)</f>
        <v/>
      </c>
      <c r="W80" s="8">
        <f>(U80+V80)*$E80</f>
        <v/>
      </c>
      <c r="X80" s="8">
        <f>IF(W80&gt;0,IF(W80*$T$23&lt;2.5,2.5/$T$23,W80),0)</f>
        <v/>
      </c>
      <c r="Y80" s="8">
        <f>IFERROR((U80+V80)*INDEX([1]Sheet1!$A$1:$A$13,MATCH((U80+V80),[1]Sheet1!$B$1:$B$13)),0)</f>
        <v/>
      </c>
      <c r="Z80" s="6">
        <f>$Z$23*$E80</f>
        <v/>
      </c>
      <c r="AA80" s="8" t="n"/>
      <c r="AB80" s="8">
        <f>IFERROR(($J80/$I80)*AA80,0)</f>
        <v/>
      </c>
      <c r="AC80" s="8">
        <f>(AA80+AB80)*$E80</f>
        <v/>
      </c>
      <c r="AD80" s="8">
        <f>IF(AC80&gt;0,IF(AC80*$Z$23&lt;2.5,2.5/$Z$23,AC80),0)</f>
        <v/>
      </c>
      <c r="AE80" s="8">
        <f>IFERROR((AA80+AB80)*INDEX([1]Sheet1!$A$1:$A$13,MATCH((AA80+AB80),[1]Sheet1!$B$1:$B$13)),0)</f>
        <v/>
      </c>
      <c r="AF80" s="6">
        <f>$AF$23*$E80</f>
        <v/>
      </c>
      <c r="AG80" s="8" t="n"/>
      <c r="AH80" s="8">
        <f>IFERROR(($J80/$I80)*AG80,0)</f>
        <v/>
      </c>
      <c r="AI80" s="8">
        <f>(AG80+AH80)*$E80</f>
        <v/>
      </c>
      <c r="AJ80" s="8">
        <f>IF(AI80&gt;0,IF(AI80*$AF$23&lt;2.5,2.5/$AF$23,AI80),0)</f>
        <v/>
      </c>
      <c r="AK80" s="8">
        <f>IFERROR((AG80+AH80)*INDEX([1]Sheet1!$A$1:$A$13,MATCH((AG80+AH80),[1]Sheet1!$B$1:$B$13)),0)</f>
        <v/>
      </c>
      <c r="AL80" s="6">
        <f>$AL$23*$E80</f>
        <v/>
      </c>
      <c r="AM80" s="8" t="n"/>
      <c r="AN80" s="8">
        <f>IFERROR(($J80/$I80)*AM80,0)</f>
        <v/>
      </c>
      <c r="AO80" s="8">
        <f>(AM80+AN80)*$E80</f>
        <v/>
      </c>
      <c r="AP80" s="8">
        <f>IF(AO80&gt;0,IF(AO80*$AL$23&lt;2.5,2.5/$AL$23,AO80),0)</f>
        <v/>
      </c>
      <c r="AQ80" s="8">
        <f>IFERROR((AM80+AN80)*INDEX([1]Sheet1!$A$1:$A$13,MATCH((AM80+AN80),[1]Sheet1!$B$1:$B$13)),0)</f>
        <v/>
      </c>
      <c r="AR80" s="6">
        <f>$AR$23*$E80</f>
        <v/>
      </c>
      <c r="AS80" s="8" t="n"/>
      <c r="AT80" s="8">
        <f>IFERROR(($J80/$I80)*AS80,0)</f>
        <v/>
      </c>
      <c r="AU80" s="8">
        <f>(AS80+AT80)*$E80</f>
        <v/>
      </c>
      <c r="AV80" s="8">
        <f>IF(AU80&gt;0,IF(AU80*$AR$23&lt;2.5,2.5/$AR$23,AU80),0)</f>
        <v/>
      </c>
      <c r="AW80" s="8">
        <f>IFERROR((AS80+AT80)*INDEX([1]Sheet1!$A$1:$A$13,MATCH((AS80+AT80),[1]Sheet1!$B$1:$B$13)),0)</f>
        <v/>
      </c>
      <c r="BC80" s="1">
        <f>IF(E80&gt;0,(IF(I80&gt;0,"","ERROR")),"")</f>
        <v/>
      </c>
    </row>
    <row r="81" ht="18" customHeight="1">
      <c r="A81" s="4" t="n"/>
      <c r="B81" s="6" t="n"/>
      <c r="C81" s="6" t="n"/>
      <c r="D81" s="6" t="n"/>
      <c r="E81" s="6" t="n"/>
      <c r="F81" s="4" t="n"/>
      <c r="G81" s="6" t="n"/>
      <c r="H81" s="6">
        <f>$H$23*$E81</f>
        <v/>
      </c>
      <c r="I81" s="8" t="n"/>
      <c r="J81" s="8" t="n"/>
      <c r="K81" s="8">
        <f>(I81+J81)*$E81</f>
        <v/>
      </c>
      <c r="L81" s="8">
        <f>IF(K81&gt;0,IF(K81*$H$23&lt;2.5,2.5/$H$23,K81),0)</f>
        <v/>
      </c>
      <c r="M81" s="8">
        <f>IFERROR((I81+J81)*INDEX([1]Sheet1!$A$1:$A$13,MATCH((I81+J81),[1]Sheet1!$B$1:$B$13)),0)</f>
        <v/>
      </c>
      <c r="N81" s="6">
        <f>$N$23*$E81</f>
        <v/>
      </c>
      <c r="O81" s="8" t="n"/>
      <c r="P81" s="8">
        <f>IFERROR(($J81/$I81)*O81,0)</f>
        <v/>
      </c>
      <c r="Q81" s="8">
        <f>(O81+P81)*$E81</f>
        <v/>
      </c>
      <c r="R81" s="8">
        <f>IF(Q81&gt;0,IF(Q81*$N$23&lt;2.5,2.5/$N$23,Q81),0)</f>
        <v/>
      </c>
      <c r="S81" s="8">
        <f>IFERROR((O81+P81)*INDEX([1]Sheet1!$A$1:$A$13,MATCH((O81+P81),[1]Sheet1!$B$1:$B$13)),0)</f>
        <v/>
      </c>
      <c r="T81" s="6">
        <f>$T$23*$E81</f>
        <v/>
      </c>
      <c r="U81" s="8" t="n"/>
      <c r="V81" s="8">
        <f>IFERROR(($J81/$I81)*U81,0)</f>
        <v/>
      </c>
      <c r="W81" s="8">
        <f>(U81+V81)*$E81</f>
        <v/>
      </c>
      <c r="X81" s="8">
        <f>IF(W81&gt;0,IF(W81*$T$23&lt;2.5,2.5/$T$23,W81),0)</f>
        <v/>
      </c>
      <c r="Y81" s="8">
        <f>IFERROR((U81+V81)*INDEX([1]Sheet1!$A$1:$A$13,MATCH((U81+V81),[1]Sheet1!$B$1:$B$13)),0)</f>
        <v/>
      </c>
      <c r="Z81" s="6">
        <f>$Z$23*$E81</f>
        <v/>
      </c>
      <c r="AA81" s="8" t="n"/>
      <c r="AB81" s="8">
        <f>IFERROR(($J81/$I81)*AA81,0)</f>
        <v/>
      </c>
      <c r="AC81" s="8">
        <f>(AA81+AB81)*$E81</f>
        <v/>
      </c>
      <c r="AD81" s="8">
        <f>IF(AC81&gt;0,IF(AC81*$Z$23&lt;2.5,2.5/$Z$23,AC81),0)</f>
        <v/>
      </c>
      <c r="AE81" s="8">
        <f>IFERROR((AA81+AB81)*INDEX([1]Sheet1!$A$1:$A$13,MATCH((AA81+AB81),[1]Sheet1!$B$1:$B$13)),0)</f>
        <v/>
      </c>
      <c r="AF81" s="6">
        <f>$AF$23*$E81</f>
        <v/>
      </c>
      <c r="AG81" s="8" t="n"/>
      <c r="AH81" s="8">
        <f>IFERROR(($J81/$I81)*AG81,0)</f>
        <v/>
      </c>
      <c r="AI81" s="8">
        <f>(AG81+AH81)*$E81</f>
        <v/>
      </c>
      <c r="AJ81" s="8">
        <f>IF(AI81&gt;0,IF(AI81*$AF$23&lt;2.5,2.5/$AF$23,AI81),0)</f>
        <v/>
      </c>
      <c r="AK81" s="8">
        <f>IFERROR((AG81+AH81)*INDEX([1]Sheet1!$A$1:$A$13,MATCH((AG81+AH81),[1]Sheet1!$B$1:$B$13)),0)</f>
        <v/>
      </c>
      <c r="AL81" s="6">
        <f>$AL$23*$E81</f>
        <v/>
      </c>
      <c r="AM81" s="8" t="n"/>
      <c r="AN81" s="8">
        <f>IFERROR(($J81/$I81)*AM81,0)</f>
        <v/>
      </c>
      <c r="AO81" s="8">
        <f>(AM81+AN81)*$E81</f>
        <v/>
      </c>
      <c r="AP81" s="8">
        <f>IF(AO81&gt;0,IF(AO81*$AL$23&lt;2.5,2.5/$AL$23,AO81),0)</f>
        <v/>
      </c>
      <c r="AQ81" s="8">
        <f>IFERROR((AM81+AN81)*INDEX([1]Sheet1!$A$1:$A$13,MATCH((AM81+AN81),[1]Sheet1!$B$1:$B$13)),0)</f>
        <v/>
      </c>
      <c r="AR81" s="6">
        <f>$AR$23*$E81</f>
        <v/>
      </c>
      <c r="AS81" s="8" t="n"/>
      <c r="AT81" s="8">
        <f>IFERROR(($J81/$I81)*AS81,0)</f>
        <v/>
      </c>
      <c r="AU81" s="8">
        <f>(AS81+AT81)*$E81</f>
        <v/>
      </c>
      <c r="AV81" s="8">
        <f>IF(AU81&gt;0,IF(AU81*$AR$23&lt;2.5,2.5/$AR$23,AU81),0)</f>
        <v/>
      </c>
      <c r="AW81" s="8">
        <f>IFERROR((AS81+AT81)*INDEX([1]Sheet1!$A$1:$A$13,MATCH((AS81+AT81),[1]Sheet1!$B$1:$B$13)),0)</f>
        <v/>
      </c>
      <c r="BC81" s="1">
        <f>IF(E81&gt;0,(IF(I81&gt;0,"","ERROR")),"")</f>
        <v/>
      </c>
    </row>
    <row r="82" ht="18" customHeight="1">
      <c r="A82" s="4" t="n"/>
      <c r="B82" s="6" t="n"/>
      <c r="C82" s="6" t="n"/>
      <c r="D82" s="6" t="n"/>
      <c r="E82" s="6" t="n"/>
      <c r="F82" s="4" t="n"/>
      <c r="G82" s="6" t="n"/>
      <c r="H82" s="6">
        <f>$H$23*$E82</f>
        <v/>
      </c>
      <c r="I82" s="8" t="n"/>
      <c r="J82" s="8" t="n"/>
      <c r="K82" s="8">
        <f>(I82+J82)*$E82</f>
        <v/>
      </c>
      <c r="L82" s="8">
        <f>IF(K82&gt;0,IF(K82*$H$23&lt;2.5,2.5/$H$23,K82),0)</f>
        <v/>
      </c>
      <c r="M82" s="8">
        <f>IFERROR((I82+J82)*INDEX([1]Sheet1!$A$1:$A$13,MATCH((I82+J82),[1]Sheet1!$B$1:$B$13)),0)</f>
        <v/>
      </c>
      <c r="N82" s="6">
        <f>$N$23*$E82</f>
        <v/>
      </c>
      <c r="O82" s="8" t="n"/>
      <c r="P82" s="8">
        <f>IFERROR(($J82/$I82)*O82,0)</f>
        <v/>
      </c>
      <c r="Q82" s="8">
        <f>(O82+P82)*$E82</f>
        <v/>
      </c>
      <c r="R82" s="8">
        <f>IF(Q82&gt;0,IF(Q82*$N$23&lt;2.5,2.5/$N$23,Q82),0)</f>
        <v/>
      </c>
      <c r="S82" s="8">
        <f>IFERROR((O82+P82)*INDEX([1]Sheet1!$A$1:$A$13,MATCH((O82+P82),[1]Sheet1!$B$1:$B$13)),0)</f>
        <v/>
      </c>
      <c r="T82" s="6">
        <f>$T$23*$E82</f>
        <v/>
      </c>
      <c r="U82" s="8" t="n"/>
      <c r="V82" s="8">
        <f>IFERROR(($J82/$I82)*U82,0)</f>
        <v/>
      </c>
      <c r="W82" s="8">
        <f>(U82+V82)*$E82</f>
        <v/>
      </c>
      <c r="X82" s="8">
        <f>IF(W82&gt;0,IF(W82*$T$23&lt;2.5,2.5/$T$23,W82),0)</f>
        <v/>
      </c>
      <c r="Y82" s="8">
        <f>IFERROR((U82+V82)*INDEX([1]Sheet1!$A$1:$A$13,MATCH((U82+V82),[1]Sheet1!$B$1:$B$13)),0)</f>
        <v/>
      </c>
      <c r="Z82" s="6">
        <f>$Z$23*$E82</f>
        <v/>
      </c>
      <c r="AA82" s="8" t="n"/>
      <c r="AB82" s="8">
        <f>IFERROR(($J82/$I82)*AA82,0)</f>
        <v/>
      </c>
      <c r="AC82" s="8">
        <f>(AA82+AB82)*$E82</f>
        <v/>
      </c>
      <c r="AD82" s="8">
        <f>IF(AC82&gt;0,IF(AC82*$Z$23&lt;2.5,2.5/$Z$23,AC82),0)</f>
        <v/>
      </c>
      <c r="AE82" s="8">
        <f>IFERROR((AA82+AB82)*INDEX([1]Sheet1!$A$1:$A$13,MATCH((AA82+AB82),[1]Sheet1!$B$1:$B$13)),0)</f>
        <v/>
      </c>
      <c r="AF82" s="6">
        <f>$AF$23*$E82</f>
        <v/>
      </c>
      <c r="AG82" s="8" t="n"/>
      <c r="AH82" s="8">
        <f>IFERROR(($J82/$I82)*AG82,0)</f>
        <v/>
      </c>
      <c r="AI82" s="8">
        <f>(AG82+AH82)*$E82</f>
        <v/>
      </c>
      <c r="AJ82" s="8">
        <f>IF(AI82&gt;0,IF(AI82*$AF$23&lt;2.5,2.5/$AF$23,AI82),0)</f>
        <v/>
      </c>
      <c r="AK82" s="8">
        <f>IFERROR((AG82+AH82)*INDEX([1]Sheet1!$A$1:$A$13,MATCH((AG82+AH82),[1]Sheet1!$B$1:$B$13)),0)</f>
        <v/>
      </c>
      <c r="AL82" s="6">
        <f>$AL$23*$E82</f>
        <v/>
      </c>
      <c r="AM82" s="8" t="n"/>
      <c r="AN82" s="8">
        <f>IFERROR(($J82/$I82)*AM82,0)</f>
        <v/>
      </c>
      <c r="AO82" s="8">
        <f>(AM82+AN82)*$E82</f>
        <v/>
      </c>
      <c r="AP82" s="8">
        <f>IF(AO82&gt;0,IF(AO82*$AL$23&lt;2.5,2.5/$AL$23,AO82),0)</f>
        <v/>
      </c>
      <c r="AQ82" s="8">
        <f>IFERROR((AM82+AN82)*INDEX([1]Sheet1!$A$1:$A$13,MATCH((AM82+AN82),[1]Sheet1!$B$1:$B$13)),0)</f>
        <v/>
      </c>
      <c r="AR82" s="6">
        <f>$AR$23*$E82</f>
        <v/>
      </c>
      <c r="AS82" s="8" t="n"/>
      <c r="AT82" s="8">
        <f>IFERROR(($J82/$I82)*AS82,0)</f>
        <v/>
      </c>
      <c r="AU82" s="8">
        <f>(AS82+AT82)*$E82</f>
        <v/>
      </c>
      <c r="AV82" s="8">
        <f>IF(AU82&gt;0,IF(AU82*$AR$23&lt;2.5,2.5/$AR$23,AU82),0)</f>
        <v/>
      </c>
      <c r="AW82" s="8">
        <f>IFERROR((AS82+AT82)*INDEX([1]Sheet1!$A$1:$A$13,MATCH((AS82+AT82),[1]Sheet1!$B$1:$B$13)),0)</f>
        <v/>
      </c>
      <c r="BC82" s="1">
        <f>IF(E82&gt;0,(IF(I82&gt;0,"","ERROR")),"")</f>
        <v/>
      </c>
    </row>
    <row r="83" ht="18" customHeight="1">
      <c r="A83" s="4" t="n"/>
      <c r="B83" s="5" t="n"/>
      <c r="C83" s="6" t="n"/>
      <c r="D83" s="6" t="n"/>
      <c r="E83" s="6" t="n"/>
      <c r="F83" s="4" t="n"/>
      <c r="G83" s="6" t="n"/>
      <c r="H83" s="6">
        <f>$H$23*$E83</f>
        <v/>
      </c>
      <c r="I83" s="8" t="n"/>
      <c r="J83" s="8" t="n"/>
      <c r="K83" s="8">
        <f>(I83+J83)*$E83</f>
        <v/>
      </c>
      <c r="L83" s="8">
        <f>IF(K83&gt;0,IF(K83*$H$23&lt;2.5,2.5/$H$23,K83),0)</f>
        <v/>
      </c>
      <c r="M83" s="8">
        <f>IFERROR((I83+J83)*INDEX([1]Sheet1!$A$1:$A$13,MATCH((I83+J83),[1]Sheet1!$B$1:$B$13)),0)</f>
        <v/>
      </c>
      <c r="N83" s="6">
        <f>$N$23*$E83</f>
        <v/>
      </c>
      <c r="O83" s="8" t="n"/>
      <c r="P83" s="8">
        <f>IFERROR(($J83/$I83)*O83,0)</f>
        <v/>
      </c>
      <c r="Q83" s="8">
        <f>(O83+P83)*$E83</f>
        <v/>
      </c>
      <c r="R83" s="8">
        <f>IF(Q83&gt;0,IF(Q83*$N$23&lt;2.5,2.5/$N$23,Q83),0)</f>
        <v/>
      </c>
      <c r="S83" s="8">
        <f>IFERROR((O83+P83)*INDEX([1]Sheet1!$A$1:$A$13,MATCH((O83+P83),[1]Sheet1!$B$1:$B$13)),0)</f>
        <v/>
      </c>
      <c r="T83" s="6">
        <f>$T$23*$E83</f>
        <v/>
      </c>
      <c r="U83" s="8" t="n"/>
      <c r="V83" s="8">
        <f>IFERROR(($J83/$I83)*U83,0)</f>
        <v/>
      </c>
      <c r="W83" s="8">
        <f>(U83+V83)*$E83</f>
        <v/>
      </c>
      <c r="X83" s="8">
        <f>IF(W83&gt;0,IF(W83*$T$23&lt;2.5,2.5/$T$23,W83),0)</f>
        <v/>
      </c>
      <c r="Y83" s="8">
        <f>IFERROR((U83+V83)*INDEX([1]Sheet1!$A$1:$A$13,MATCH((U83+V83),[1]Sheet1!$B$1:$B$13)),0)</f>
        <v/>
      </c>
      <c r="Z83" s="6">
        <f>$Z$23*$E83</f>
        <v/>
      </c>
      <c r="AA83" s="8" t="n"/>
      <c r="AB83" s="8">
        <f>IFERROR(($J83/$I83)*AA83,0)</f>
        <v/>
      </c>
      <c r="AC83" s="8">
        <f>(AA83+AB83)*$E83</f>
        <v/>
      </c>
      <c r="AD83" s="8">
        <f>IF(AC83&gt;0,IF(AC83*$Z$23&lt;2.5,2.5/$Z$23,AC83),0)</f>
        <v/>
      </c>
      <c r="AE83" s="8">
        <f>IFERROR((AA83+AB83)*INDEX([1]Sheet1!$A$1:$A$13,MATCH((AA83+AB83),[1]Sheet1!$B$1:$B$13)),0)</f>
        <v/>
      </c>
      <c r="AF83" s="6">
        <f>$AF$23*$E83</f>
        <v/>
      </c>
      <c r="AG83" s="8" t="n"/>
      <c r="AH83" s="8">
        <f>IFERROR(($J83/$I83)*AG83,0)</f>
        <v/>
      </c>
      <c r="AI83" s="8">
        <f>(AG83+AH83)*$E83</f>
        <v/>
      </c>
      <c r="AJ83" s="8">
        <f>IF(AI83&gt;0,IF(AI83*$AF$23&lt;2.5,2.5/$AF$23,AI83),0)</f>
        <v/>
      </c>
      <c r="AK83" s="8">
        <f>IFERROR((AG83+AH83)*INDEX([1]Sheet1!$A$1:$A$13,MATCH((AG83+AH83),[1]Sheet1!$B$1:$B$13)),0)</f>
        <v/>
      </c>
      <c r="AL83" s="6">
        <f>$AL$23*$E83</f>
        <v/>
      </c>
      <c r="AM83" s="8" t="n"/>
      <c r="AN83" s="8">
        <f>IFERROR(($J83/$I83)*AM83,0)</f>
        <v/>
      </c>
      <c r="AO83" s="8">
        <f>(AM83+AN83)*$E83</f>
        <v/>
      </c>
      <c r="AP83" s="8">
        <f>IF(AO83&gt;0,IF(AO83*$AL$23&lt;2.5,2.5/$AL$23,AO83),0)</f>
        <v/>
      </c>
      <c r="AQ83" s="8">
        <f>IFERROR((AM83+AN83)*INDEX([1]Sheet1!$A$1:$A$13,MATCH((AM83+AN83),[1]Sheet1!$B$1:$B$13)),0)</f>
        <v/>
      </c>
      <c r="AR83" s="6">
        <f>$AR$23*$E83</f>
        <v/>
      </c>
      <c r="AS83" s="8" t="n"/>
      <c r="AT83" s="8">
        <f>IFERROR(($J83/$I83)*AS83,0)</f>
        <v/>
      </c>
      <c r="AU83" s="8">
        <f>(AS83+AT83)*$E83</f>
        <v/>
      </c>
      <c r="AV83" s="8">
        <f>IF(AU83&gt;0,IF(AU83*$AR$23&lt;2.5,2.5/$AR$23,AU83),0)</f>
        <v/>
      </c>
      <c r="AW83" s="8">
        <f>IFERROR((AS83+AT83)*INDEX([1]Sheet1!$A$1:$A$13,MATCH((AS83+AT83),[1]Sheet1!$B$1:$B$13)),0)</f>
        <v/>
      </c>
      <c r="BC83" s="1">
        <f>IF(E83&gt;0,(IF(I83&gt;0,"","ERROR")),"")</f>
        <v/>
      </c>
    </row>
    <row r="84" ht="18" customHeight="1">
      <c r="A84" s="4" t="n"/>
      <c r="B84" s="6" t="n"/>
      <c r="C84" s="6" t="n"/>
      <c r="D84" s="6" t="n"/>
      <c r="E84" s="6" t="n"/>
      <c r="F84" s="4" t="n"/>
      <c r="G84" s="6" t="n"/>
      <c r="H84" s="6">
        <f>$H$23*$E84</f>
        <v/>
      </c>
      <c r="I84" s="8" t="n"/>
      <c r="J84" s="8" t="n"/>
      <c r="K84" s="8">
        <f>(I84+J84)*$E84</f>
        <v/>
      </c>
      <c r="L84" s="8">
        <f>IF(K84&gt;0,IF(K84*$H$23&lt;2.5,2.5/$H$23,K84),0)</f>
        <v/>
      </c>
      <c r="M84" s="8">
        <f>IFERROR((I84+J84)*INDEX([1]Sheet1!$A$1:$A$13,MATCH((I84+J84),[1]Sheet1!$B$1:$B$13)),0)</f>
        <v/>
      </c>
      <c r="N84" s="6">
        <f>$N$23*$E84</f>
        <v/>
      </c>
      <c r="O84" s="8" t="n"/>
      <c r="P84" s="8">
        <f>IFERROR(($J84/$I84)*O84,0)</f>
        <v/>
      </c>
      <c r="Q84" s="8">
        <f>(O84+P84)*$E84</f>
        <v/>
      </c>
      <c r="R84" s="8">
        <f>IF(Q84&gt;0,IF(Q84*$N$23&lt;2.5,2.5/$N$23,Q84),0)</f>
        <v/>
      </c>
      <c r="S84" s="8">
        <f>IFERROR((O84+P84)*INDEX([1]Sheet1!$A$1:$A$13,MATCH((O84+P84),[1]Sheet1!$B$1:$B$13)),0)</f>
        <v/>
      </c>
      <c r="T84" s="6">
        <f>$T$23*$E84</f>
        <v/>
      </c>
      <c r="U84" s="8" t="n"/>
      <c r="V84" s="8">
        <f>IFERROR(($J84/$I84)*U84,0)</f>
        <v/>
      </c>
      <c r="W84" s="8">
        <f>(U84+V84)*$E84</f>
        <v/>
      </c>
      <c r="X84" s="8">
        <f>IF(W84&gt;0,IF(W84*$T$23&lt;2.5,2.5/$T$23,W84),0)</f>
        <v/>
      </c>
      <c r="Y84" s="8">
        <f>IFERROR((U84+V84)*INDEX([1]Sheet1!$A$1:$A$13,MATCH((U84+V84),[1]Sheet1!$B$1:$B$13)),0)</f>
        <v/>
      </c>
      <c r="Z84" s="6">
        <f>$Z$23*$E84</f>
        <v/>
      </c>
      <c r="AA84" s="8" t="n"/>
      <c r="AB84" s="8">
        <f>IFERROR(($J84/$I84)*AA84,0)</f>
        <v/>
      </c>
      <c r="AC84" s="8">
        <f>(AA84+AB84)*$E84</f>
        <v/>
      </c>
      <c r="AD84" s="8">
        <f>IF(AC84&gt;0,IF(AC84*$Z$23&lt;2.5,2.5/$Z$23,AC84),0)</f>
        <v/>
      </c>
      <c r="AE84" s="8">
        <f>IFERROR((AA84+AB84)*INDEX([1]Sheet1!$A$1:$A$13,MATCH((AA84+AB84),[1]Sheet1!$B$1:$B$13)),0)</f>
        <v/>
      </c>
      <c r="AF84" s="6">
        <f>$AF$23*$E84</f>
        <v/>
      </c>
      <c r="AG84" s="8" t="n"/>
      <c r="AH84" s="8">
        <f>IFERROR(($J84/$I84)*AG84,0)</f>
        <v/>
      </c>
      <c r="AI84" s="8">
        <f>(AG84+AH84)*$E84</f>
        <v/>
      </c>
      <c r="AJ84" s="8">
        <f>IF(AI84&gt;0,IF(AI84*$AF$23&lt;2.5,2.5/$AF$23,AI84),0)</f>
        <v/>
      </c>
      <c r="AK84" s="8">
        <f>IFERROR((AG84+AH84)*INDEX([1]Sheet1!$A$1:$A$13,MATCH((AG84+AH84),[1]Sheet1!$B$1:$B$13)),0)</f>
        <v/>
      </c>
      <c r="AL84" s="6">
        <f>$AL$23*$E84</f>
        <v/>
      </c>
      <c r="AM84" s="8" t="n"/>
      <c r="AN84" s="8">
        <f>IFERROR(($J84/$I84)*AM84,0)</f>
        <v/>
      </c>
      <c r="AO84" s="8">
        <f>(AM84+AN84)*$E84</f>
        <v/>
      </c>
      <c r="AP84" s="8">
        <f>IF(AO84&gt;0,IF(AO84*$AL$23&lt;2.5,2.5/$AL$23,AO84),0)</f>
        <v/>
      </c>
      <c r="AQ84" s="8">
        <f>IFERROR((AM84+AN84)*INDEX([1]Sheet1!$A$1:$A$13,MATCH((AM84+AN84),[1]Sheet1!$B$1:$B$13)),0)</f>
        <v/>
      </c>
      <c r="AR84" s="6">
        <f>$AR$23*$E84</f>
        <v/>
      </c>
      <c r="AS84" s="8" t="n"/>
      <c r="AT84" s="8">
        <f>IFERROR(($J84/$I84)*AS84,0)</f>
        <v/>
      </c>
      <c r="AU84" s="8">
        <f>(AS84+AT84)*$E84</f>
        <v/>
      </c>
      <c r="AV84" s="8">
        <f>IF(AU84&gt;0,IF(AU84*$AR$23&lt;2.5,2.5/$AR$23,AU84),0)</f>
        <v/>
      </c>
      <c r="AW84" s="8">
        <f>IFERROR((AS84+AT84)*INDEX([1]Sheet1!$A$1:$A$13,MATCH((AS84+AT84),[1]Sheet1!$B$1:$B$13)),0)</f>
        <v/>
      </c>
      <c r="BC84" s="1">
        <f>IF(E84&gt;0,(IF(I84&gt;0,"","ERROR")),"")</f>
        <v/>
      </c>
    </row>
    <row r="85" ht="18" customHeight="1">
      <c r="A85" s="4" t="n"/>
      <c r="B85" s="6" t="n"/>
      <c r="C85" s="6" t="n"/>
      <c r="D85" s="6" t="n"/>
      <c r="E85" s="6" t="n"/>
      <c r="F85" s="4" t="n"/>
      <c r="G85" s="7" t="n"/>
      <c r="H85" s="6">
        <f>$H$23*$E85</f>
        <v/>
      </c>
      <c r="I85" s="8" t="n"/>
      <c r="J85" s="8" t="n"/>
      <c r="K85" s="8">
        <f>(I85+J85)*$E85</f>
        <v/>
      </c>
      <c r="L85" s="8">
        <f>IF(K85&gt;0,IF(K85*$H$23&lt;2.5,2.5/$H$23,K85),0)</f>
        <v/>
      </c>
      <c r="M85" s="8">
        <f>IFERROR((I85+J85)*INDEX([1]Sheet1!$A$1:$A$13,MATCH((I85+J85),[1]Sheet1!$B$1:$B$13)),0)</f>
        <v/>
      </c>
      <c r="N85" s="6">
        <f>$N$23*$E85</f>
        <v/>
      </c>
      <c r="O85" s="8" t="n"/>
      <c r="P85" s="8">
        <f>IFERROR(($J85/$I85)*O85,0)</f>
        <v/>
      </c>
      <c r="Q85" s="8">
        <f>(O85+P85)*$E85</f>
        <v/>
      </c>
      <c r="R85" s="8">
        <f>IF(Q85&gt;0,IF(Q85*$N$23&lt;2.5,2.5/$N$23,Q85),0)</f>
        <v/>
      </c>
      <c r="S85" s="8">
        <f>IFERROR((O85+P85)*INDEX([1]Sheet1!$A$1:$A$13,MATCH((O85+P85),[1]Sheet1!$B$1:$B$13)),0)</f>
        <v/>
      </c>
      <c r="T85" s="6">
        <f>$T$23*$E85</f>
        <v/>
      </c>
      <c r="U85" s="8" t="n"/>
      <c r="V85" s="8">
        <f>IFERROR(($J85/$I85)*U85,0)</f>
        <v/>
      </c>
      <c r="W85" s="8">
        <f>(U85+V85)*$E85</f>
        <v/>
      </c>
      <c r="X85" s="8">
        <f>IF(W85&gt;0,IF(W85*$T$23&lt;2.5,2.5/$T$23,W85),0)</f>
        <v/>
      </c>
      <c r="Y85" s="8">
        <f>IFERROR((U85+V85)*INDEX([1]Sheet1!$A$1:$A$13,MATCH((U85+V85),[1]Sheet1!$B$1:$B$13)),0)</f>
        <v/>
      </c>
      <c r="Z85" s="6">
        <f>$Z$23*$E85</f>
        <v/>
      </c>
      <c r="AA85" s="8" t="n"/>
      <c r="AB85" s="8">
        <f>IFERROR(($J85/$I85)*AA85,0)</f>
        <v/>
      </c>
      <c r="AC85" s="8">
        <f>(AA85+AB85)*$E85</f>
        <v/>
      </c>
      <c r="AD85" s="8">
        <f>IF(AC85&gt;0,IF(AC85*$Z$23&lt;2.5,2.5/$Z$23,AC85),0)</f>
        <v/>
      </c>
      <c r="AE85" s="8">
        <f>IFERROR((AA85+AB85)*INDEX([1]Sheet1!$A$1:$A$13,MATCH((AA85+AB85),[1]Sheet1!$B$1:$B$13)),0)</f>
        <v/>
      </c>
      <c r="AF85" s="6">
        <f>$AF$23*$E85</f>
        <v/>
      </c>
      <c r="AG85" s="8" t="n"/>
      <c r="AH85" s="8">
        <f>IFERROR(($J85/$I85)*AG85,0)</f>
        <v/>
      </c>
      <c r="AI85" s="8">
        <f>(AG85+AH85)*$E85</f>
        <v/>
      </c>
      <c r="AJ85" s="8">
        <f>IF(AI85&gt;0,IF(AI85*$AF$23&lt;2.5,2.5/$AF$23,AI85),0)</f>
        <v/>
      </c>
      <c r="AK85" s="8">
        <f>IFERROR((AG85+AH85)*INDEX([1]Sheet1!$A$1:$A$13,MATCH((AG85+AH85),[1]Sheet1!$B$1:$B$13)),0)</f>
        <v/>
      </c>
      <c r="AL85" s="6">
        <f>$AL$23*$E85</f>
        <v/>
      </c>
      <c r="AM85" s="8" t="n"/>
      <c r="AN85" s="8">
        <f>IFERROR(($J85/$I85)*AM85,0)</f>
        <v/>
      </c>
      <c r="AO85" s="8">
        <f>(AM85+AN85)*$E85</f>
        <v/>
      </c>
      <c r="AP85" s="8">
        <f>IF(AO85&gt;0,IF(AO85*$AL$23&lt;2.5,2.5/$AL$23,AO85),0)</f>
        <v/>
      </c>
      <c r="AQ85" s="8">
        <f>IFERROR((AM85+AN85)*INDEX([1]Sheet1!$A$1:$A$13,MATCH((AM85+AN85),[1]Sheet1!$B$1:$B$13)),0)</f>
        <v/>
      </c>
      <c r="AR85" s="6">
        <f>$AR$23*$E85</f>
        <v/>
      </c>
      <c r="AS85" s="8" t="n"/>
      <c r="AT85" s="8">
        <f>IFERROR(($J85/$I85)*AS85,0)</f>
        <v/>
      </c>
      <c r="AU85" s="8">
        <f>(AS85+AT85)*$E85</f>
        <v/>
      </c>
      <c r="AV85" s="8">
        <f>IF(AU85&gt;0,IF(AU85*$AR$23&lt;2.5,2.5/$AR$23,AU85),0)</f>
        <v/>
      </c>
      <c r="AW85" s="8">
        <f>IFERROR((AS85+AT85)*INDEX([1]Sheet1!$A$1:$A$13,MATCH((AS85+AT85),[1]Sheet1!$B$1:$B$13)),0)</f>
        <v/>
      </c>
      <c r="BC85" s="1">
        <f>IF(E85&gt;0,(IF(I85&gt;0,"","ERROR")),"")</f>
        <v/>
      </c>
    </row>
    <row r="86" ht="18" customHeight="1">
      <c r="A86" s="4" t="n"/>
      <c r="B86" s="6" t="n"/>
      <c r="C86" s="6" t="n"/>
      <c r="D86" s="6" t="n"/>
      <c r="E86" s="6" t="n"/>
      <c r="F86" s="4" t="n"/>
      <c r="G86" s="7" t="n"/>
      <c r="H86" s="6">
        <f>$H$23*$E86</f>
        <v/>
      </c>
      <c r="I86" s="8" t="n"/>
      <c r="J86" s="8" t="n"/>
      <c r="K86" s="8">
        <f>(I86+J86)*$E86</f>
        <v/>
      </c>
      <c r="L86" s="8">
        <f>IF(K86&gt;0,IF(K86*$H$23&lt;2.5,2.5/$H$23,K86),0)</f>
        <v/>
      </c>
      <c r="M86" s="8">
        <f>IFERROR((I86+J86)*INDEX([1]Sheet1!$A$1:$A$13,MATCH((I86+J86),[1]Sheet1!$B$1:$B$13)),0)</f>
        <v/>
      </c>
      <c r="N86" s="6">
        <f>$N$23*$E86</f>
        <v/>
      </c>
      <c r="O86" s="8" t="n"/>
      <c r="P86" s="8">
        <f>IFERROR(($J86/$I86)*O86,0)</f>
        <v/>
      </c>
      <c r="Q86" s="8">
        <f>(O86+P86)*$E86</f>
        <v/>
      </c>
      <c r="R86" s="8">
        <f>IF(Q86&gt;0,IF(Q86*$N$23&lt;2.5,2.5/$N$23,Q86),0)</f>
        <v/>
      </c>
      <c r="S86" s="8">
        <f>IFERROR((O86+P86)*INDEX([1]Sheet1!$A$1:$A$13,MATCH((O86+P86),[1]Sheet1!$B$1:$B$13)),0)</f>
        <v/>
      </c>
      <c r="T86" s="6">
        <f>$T$23*$E86</f>
        <v/>
      </c>
      <c r="U86" s="8" t="n"/>
      <c r="V86" s="8">
        <f>IFERROR(($J86/$I86)*U86,0)</f>
        <v/>
      </c>
      <c r="W86" s="8">
        <f>(U86+V86)*$E86</f>
        <v/>
      </c>
      <c r="X86" s="8">
        <f>IF(W86&gt;0,IF(W86*$T$23&lt;2.5,2.5/$T$23,W86),0)</f>
        <v/>
      </c>
      <c r="Y86" s="8">
        <f>IFERROR((U86+V86)*INDEX([1]Sheet1!$A$1:$A$13,MATCH((U86+V86),[1]Sheet1!$B$1:$B$13)),0)</f>
        <v/>
      </c>
      <c r="Z86" s="6">
        <f>$Z$23*$E86</f>
        <v/>
      </c>
      <c r="AA86" s="8" t="n"/>
      <c r="AB86" s="8">
        <f>IFERROR(($J86/$I86)*AA86,0)</f>
        <v/>
      </c>
      <c r="AC86" s="8">
        <f>(AA86+AB86)*$E86</f>
        <v/>
      </c>
      <c r="AD86" s="8">
        <f>IF(AC86&gt;0,IF(AC86*$Z$23&lt;2.5,2.5/$Z$23,AC86),0)</f>
        <v/>
      </c>
      <c r="AE86" s="8">
        <f>IFERROR((AA86+AB86)*INDEX([1]Sheet1!$A$1:$A$13,MATCH((AA86+AB86),[1]Sheet1!$B$1:$B$13)),0)</f>
        <v/>
      </c>
      <c r="AF86" s="6">
        <f>$AF$23*$E86</f>
        <v/>
      </c>
      <c r="AG86" s="8" t="n"/>
      <c r="AH86" s="8">
        <f>IFERROR(($J86/$I86)*AG86,0)</f>
        <v/>
      </c>
      <c r="AI86" s="8">
        <f>(AG86+AH86)*$E86</f>
        <v/>
      </c>
      <c r="AJ86" s="8">
        <f>IF(AI86&gt;0,IF(AI86*$AF$23&lt;2.5,2.5/$AF$23,AI86),0)</f>
        <v/>
      </c>
      <c r="AK86" s="8">
        <f>IFERROR((AG86+AH86)*INDEX([1]Sheet1!$A$1:$A$13,MATCH((AG86+AH86),[1]Sheet1!$B$1:$B$13)),0)</f>
        <v/>
      </c>
      <c r="AL86" s="6">
        <f>$AL$23*$E86</f>
        <v/>
      </c>
      <c r="AM86" s="8" t="n"/>
      <c r="AN86" s="8">
        <f>IFERROR(($J86/$I86)*AM86,0)</f>
        <v/>
      </c>
      <c r="AO86" s="8">
        <f>(AM86+AN86)*$E86</f>
        <v/>
      </c>
      <c r="AP86" s="8">
        <f>IF(AO86&gt;0,IF(AO86*$AL$23&lt;2.5,2.5/$AL$23,AO86),0)</f>
        <v/>
      </c>
      <c r="AQ86" s="8">
        <f>IFERROR((AM86+AN86)*INDEX([1]Sheet1!$A$1:$A$13,MATCH((AM86+AN86),[1]Sheet1!$B$1:$B$13)),0)</f>
        <v/>
      </c>
      <c r="AR86" s="6">
        <f>$AR$23*$E86</f>
        <v/>
      </c>
      <c r="AS86" s="8" t="n"/>
      <c r="AT86" s="8">
        <f>IFERROR(($J86/$I86)*AS86,0)</f>
        <v/>
      </c>
      <c r="AU86" s="8">
        <f>(AS86+AT86)*$E86</f>
        <v/>
      </c>
      <c r="AV86" s="8">
        <f>IF(AU86&gt;0,IF(AU86*$AR$23&lt;2.5,2.5/$AR$23,AU86),0)</f>
        <v/>
      </c>
      <c r="AW86" s="8">
        <f>IFERROR((AS86+AT86)*INDEX([1]Sheet1!$A$1:$A$13,MATCH((AS86+AT86),[1]Sheet1!$B$1:$B$13)),0)</f>
        <v/>
      </c>
      <c r="BC86" s="1">
        <f>IF(E86&gt;0,(IF(I86&gt;0,"","ERROR")),"")</f>
        <v/>
      </c>
    </row>
    <row r="87" ht="18" customHeight="1">
      <c r="A87" s="4" t="n"/>
      <c r="B87" s="6" t="n"/>
      <c r="C87" s="6" t="n"/>
      <c r="D87" s="6" t="n"/>
      <c r="E87" s="6" t="n"/>
      <c r="F87" s="4" t="n"/>
      <c r="G87" s="7" t="n"/>
      <c r="H87" s="6">
        <f>$H$23*$E87</f>
        <v/>
      </c>
      <c r="I87" s="8" t="n"/>
      <c r="J87" s="8" t="n"/>
      <c r="K87" s="8">
        <f>(I87+J87)*$E87</f>
        <v/>
      </c>
      <c r="L87" s="8">
        <f>IF(K87&gt;0,IF(K87*$H$23&lt;2.5,2.5/$H$23,K87),0)</f>
        <v/>
      </c>
      <c r="M87" s="8">
        <f>IFERROR((I87+J87)*INDEX([1]Sheet1!$A$1:$A$13,MATCH((I87+J87),[1]Sheet1!$B$1:$B$13)),0)</f>
        <v/>
      </c>
      <c r="N87" s="6">
        <f>$N$23*$E87</f>
        <v/>
      </c>
      <c r="O87" s="8" t="n"/>
      <c r="P87" s="8">
        <f>IFERROR(($J87/$I87)*O87,0)</f>
        <v/>
      </c>
      <c r="Q87" s="8">
        <f>(O87+P87)*$E87</f>
        <v/>
      </c>
      <c r="R87" s="8">
        <f>IF(Q87&gt;0,IF(Q87*$N$23&lt;2.5,2.5/$N$23,Q87),0)</f>
        <v/>
      </c>
      <c r="S87" s="8">
        <f>IFERROR((O87+P87)*INDEX([1]Sheet1!$A$1:$A$13,MATCH((O87+P87),[1]Sheet1!$B$1:$B$13)),0)</f>
        <v/>
      </c>
      <c r="T87" s="6">
        <f>$T$23*$E87</f>
        <v/>
      </c>
      <c r="U87" s="8" t="n"/>
      <c r="V87" s="8">
        <f>IFERROR(($J87/$I87)*U87,0)</f>
        <v/>
      </c>
      <c r="W87" s="8">
        <f>(U87+V87)*$E87</f>
        <v/>
      </c>
      <c r="X87" s="8">
        <f>IF(W87&gt;0,IF(W87*$T$23&lt;2.5,2.5/$T$23,W87),0)</f>
        <v/>
      </c>
      <c r="Y87" s="8">
        <f>IFERROR((U87+V87)*INDEX([1]Sheet1!$A$1:$A$13,MATCH((U87+V87),[1]Sheet1!$B$1:$B$13)),0)</f>
        <v/>
      </c>
      <c r="Z87" s="6">
        <f>$Z$23*$E87</f>
        <v/>
      </c>
      <c r="AA87" s="8" t="n"/>
      <c r="AB87" s="8">
        <f>IFERROR(($J87/$I87)*AA87,0)</f>
        <v/>
      </c>
      <c r="AC87" s="8">
        <f>(AA87+AB87)*$E87</f>
        <v/>
      </c>
      <c r="AD87" s="8">
        <f>IF(AC87&gt;0,IF(AC87*$Z$23&lt;2.5,2.5/$Z$23,AC87),0)</f>
        <v/>
      </c>
      <c r="AE87" s="8">
        <f>IFERROR((AA87+AB87)*INDEX([1]Sheet1!$A$1:$A$13,MATCH((AA87+AB87),[1]Sheet1!$B$1:$B$13)),0)</f>
        <v/>
      </c>
      <c r="AF87" s="6">
        <f>$AF$23*$E87</f>
        <v/>
      </c>
      <c r="AG87" s="8" t="n"/>
      <c r="AH87" s="8">
        <f>IFERROR(($J87/$I87)*AG87,0)</f>
        <v/>
      </c>
      <c r="AI87" s="8">
        <f>(AG87+AH87)*$E87</f>
        <v/>
      </c>
      <c r="AJ87" s="8">
        <f>IF(AI87&gt;0,IF(AI87*$AF$23&lt;2.5,2.5/$AF$23,AI87),0)</f>
        <v/>
      </c>
      <c r="AK87" s="8">
        <f>IFERROR((AG87+AH87)*INDEX([1]Sheet1!$A$1:$A$13,MATCH((AG87+AH87),[1]Sheet1!$B$1:$B$13)),0)</f>
        <v/>
      </c>
      <c r="AL87" s="6">
        <f>$AL$23*$E87</f>
        <v/>
      </c>
      <c r="AM87" s="8" t="n"/>
      <c r="AN87" s="8">
        <f>IFERROR(($J87/$I87)*AM87,0)</f>
        <v/>
      </c>
      <c r="AO87" s="8">
        <f>(AM87+AN87)*$E87</f>
        <v/>
      </c>
      <c r="AP87" s="8">
        <f>IF(AO87&gt;0,IF(AO87*$AL$23&lt;2.5,2.5/$AL$23,AO87),0)</f>
        <v/>
      </c>
      <c r="AQ87" s="8">
        <f>IFERROR((AM87+AN87)*INDEX([1]Sheet1!$A$1:$A$13,MATCH((AM87+AN87),[1]Sheet1!$B$1:$B$13)),0)</f>
        <v/>
      </c>
      <c r="AR87" s="6">
        <f>$AR$23*$E87</f>
        <v/>
      </c>
      <c r="AS87" s="8" t="n"/>
      <c r="AT87" s="8">
        <f>IFERROR(($J87/$I87)*AS87,0)</f>
        <v/>
      </c>
      <c r="AU87" s="8">
        <f>(AS87+AT87)*$E87</f>
        <v/>
      </c>
      <c r="AV87" s="8">
        <f>IF(AU87&gt;0,IF(AU87*$AR$23&lt;2.5,2.5/$AR$23,AU87),0)</f>
        <v/>
      </c>
      <c r="AW87" s="8">
        <f>IFERROR((AS87+AT87)*INDEX([1]Sheet1!$A$1:$A$13,MATCH((AS87+AT87),[1]Sheet1!$B$1:$B$13)),0)</f>
        <v/>
      </c>
      <c r="BC87" s="1">
        <f>IF(E87&gt;0,(IF(I87&gt;0,"","ERROR")),"")</f>
        <v/>
      </c>
    </row>
    <row r="88" ht="18" customHeight="1">
      <c r="A88" s="4" t="n"/>
      <c r="B88" s="9" t="n"/>
      <c r="C88" s="6" t="n"/>
      <c r="D88" s="6" t="n"/>
      <c r="E88" s="6" t="n"/>
      <c r="F88" s="4" t="n"/>
      <c r="G88" s="7" t="n"/>
      <c r="H88" s="6">
        <f>$H$23*$E88</f>
        <v/>
      </c>
      <c r="I88" s="8" t="n"/>
      <c r="J88" s="8" t="n"/>
      <c r="K88" s="8">
        <f>(I88+J88)*$E88</f>
        <v/>
      </c>
      <c r="L88" s="8">
        <f>IF(K88&gt;0,IF(K88*$H$23&lt;2.5,2.5/$H$23,K88),0)</f>
        <v/>
      </c>
      <c r="M88" s="8">
        <f>IFERROR((I88+J88)*INDEX([1]Sheet1!$A$1:$A$13,MATCH((I88+J88),[1]Sheet1!$B$1:$B$13)),0)</f>
        <v/>
      </c>
      <c r="N88" s="6">
        <f>$N$23*$E88</f>
        <v/>
      </c>
      <c r="O88" s="8" t="n"/>
      <c r="P88" s="8">
        <f>IFERROR(($J88/$I88)*O88,0)</f>
        <v/>
      </c>
      <c r="Q88" s="8">
        <f>(O88+P88)*$E88</f>
        <v/>
      </c>
      <c r="R88" s="8">
        <f>IF(Q88&gt;0,IF(Q88*$N$23&lt;2.5,2.5/$N$23,Q88),0)</f>
        <v/>
      </c>
      <c r="S88" s="8">
        <f>IFERROR((O88+P88)*INDEX([1]Sheet1!$A$1:$A$13,MATCH((O88+P88),[1]Sheet1!$B$1:$B$13)),0)</f>
        <v/>
      </c>
      <c r="T88" s="6">
        <f>$T$23*$E88</f>
        <v/>
      </c>
      <c r="U88" s="8" t="n"/>
      <c r="V88" s="8">
        <f>IFERROR(($J88/$I88)*U88,0)</f>
        <v/>
      </c>
      <c r="W88" s="8">
        <f>(U88+V88)*$E88</f>
        <v/>
      </c>
      <c r="X88" s="8">
        <f>IF(W88&gt;0,IF(W88*$T$23&lt;2.5,2.5/$T$23,W88),0)</f>
        <v/>
      </c>
      <c r="Y88" s="8">
        <f>IFERROR((U88+V88)*INDEX([1]Sheet1!$A$1:$A$13,MATCH((U88+V88),[1]Sheet1!$B$1:$B$13)),0)</f>
        <v/>
      </c>
      <c r="Z88" s="6">
        <f>$Z$23*$E88</f>
        <v/>
      </c>
      <c r="AA88" s="8" t="n"/>
      <c r="AB88" s="8">
        <f>IFERROR(($J88/$I88)*AA88,0)</f>
        <v/>
      </c>
      <c r="AC88" s="8">
        <f>(AA88+AB88)*$E88</f>
        <v/>
      </c>
      <c r="AD88" s="8">
        <f>IF(AC88&gt;0,IF(AC88*$Z$23&lt;2.5,2.5/$Z$23,AC88),0)</f>
        <v/>
      </c>
      <c r="AE88" s="8">
        <f>IFERROR((AA88+AB88)*INDEX([1]Sheet1!$A$1:$A$13,MATCH((AA88+AB88),[1]Sheet1!$B$1:$B$13)),0)</f>
        <v/>
      </c>
      <c r="AF88" s="6">
        <f>$AF$23*$E88</f>
        <v/>
      </c>
      <c r="AG88" s="8" t="n"/>
      <c r="AH88" s="8">
        <f>IFERROR(($J88/$I88)*AG88,0)</f>
        <v/>
      </c>
      <c r="AI88" s="8">
        <f>(AG88+AH88)*$E88</f>
        <v/>
      </c>
      <c r="AJ88" s="8">
        <f>IF(AI88&gt;0,IF(AI88*$AF$23&lt;2.5,2.5/$AF$23,AI88),0)</f>
        <v/>
      </c>
      <c r="AK88" s="8">
        <f>IFERROR((AG88+AH88)*INDEX([1]Sheet1!$A$1:$A$13,MATCH((AG88+AH88),[1]Sheet1!$B$1:$B$13)),0)</f>
        <v/>
      </c>
      <c r="AL88" s="6">
        <f>$AL$23*$E88</f>
        <v/>
      </c>
      <c r="AM88" s="8" t="n"/>
      <c r="AN88" s="8">
        <f>IFERROR(($J88/$I88)*AM88,0)</f>
        <v/>
      </c>
      <c r="AO88" s="8">
        <f>(AM88+AN88)*$E88</f>
        <v/>
      </c>
      <c r="AP88" s="8">
        <f>IF(AO88&gt;0,IF(AO88*$AL$23&lt;2.5,2.5/$AL$23,AO88),0)</f>
        <v/>
      </c>
      <c r="AQ88" s="8">
        <f>IFERROR((AM88+AN88)*INDEX([1]Sheet1!$A$1:$A$13,MATCH((AM88+AN88),[1]Sheet1!$B$1:$B$13)),0)</f>
        <v/>
      </c>
      <c r="AR88" s="6">
        <f>$AR$23*$E88</f>
        <v/>
      </c>
      <c r="AS88" s="8" t="n"/>
      <c r="AT88" s="8">
        <f>IFERROR(($J88/$I88)*AS88,0)</f>
        <v/>
      </c>
      <c r="AU88" s="8">
        <f>(AS88+AT88)*$E88</f>
        <v/>
      </c>
      <c r="AV88" s="8">
        <f>IF(AU88&gt;0,IF(AU88*$AR$23&lt;2.5,2.5/$AR$23,AU88),0)</f>
        <v/>
      </c>
      <c r="AW88" s="8">
        <f>IFERROR((AS88+AT88)*INDEX([1]Sheet1!$A$1:$A$13,MATCH((AS88+AT88),[1]Sheet1!$B$1:$B$13)),0)</f>
        <v/>
      </c>
      <c r="BC88" s="1">
        <f>IF(E88&gt;0,(IF(I88&gt;0,"","ERROR")),"")</f>
        <v/>
      </c>
    </row>
    <row r="89" ht="18" customHeight="1">
      <c r="A89" s="4" t="n"/>
      <c r="B89" s="6" t="n"/>
      <c r="C89" s="6" t="n"/>
      <c r="D89" s="6" t="n"/>
      <c r="E89" s="6" t="n"/>
      <c r="F89" s="4" t="n"/>
      <c r="G89" s="7" t="n"/>
      <c r="H89" s="6">
        <f>$H$23*$E89</f>
        <v/>
      </c>
      <c r="I89" s="8" t="n"/>
      <c r="J89" s="8" t="n"/>
      <c r="K89" s="8">
        <f>(I89+J89)*$E89</f>
        <v/>
      </c>
      <c r="L89" s="8">
        <f>IF(K89&gt;0,IF(K89*$H$23&lt;2.5,2.5/$H$23,K89),0)</f>
        <v/>
      </c>
      <c r="M89" s="8">
        <f>IFERROR((I89+J89)*INDEX([1]Sheet1!$A$1:$A$13,MATCH((I89+J89),[1]Sheet1!$B$1:$B$13)),0)</f>
        <v/>
      </c>
      <c r="N89" s="6">
        <f>$N$23*$E89</f>
        <v/>
      </c>
      <c r="O89" s="8" t="n"/>
      <c r="P89" s="8">
        <f>IFERROR(($J89/$I89)*O89,0)</f>
        <v/>
      </c>
      <c r="Q89" s="8">
        <f>(O89+P89)*$E89</f>
        <v/>
      </c>
      <c r="R89" s="8">
        <f>IF(Q89&gt;0,IF(Q89*$N$23&lt;2.5,2.5/$N$23,Q89),0)</f>
        <v/>
      </c>
      <c r="S89" s="8">
        <f>IFERROR((O89+P89)*INDEX([1]Sheet1!$A$1:$A$13,MATCH((O89+P89),[1]Sheet1!$B$1:$B$13)),0)</f>
        <v/>
      </c>
      <c r="T89" s="6">
        <f>$T$23*$E89</f>
        <v/>
      </c>
      <c r="U89" s="8" t="n"/>
      <c r="V89" s="8">
        <f>IFERROR(($J89/$I89)*U89,0)</f>
        <v/>
      </c>
      <c r="W89" s="8">
        <f>(U89+V89)*$E89</f>
        <v/>
      </c>
      <c r="X89" s="8">
        <f>IF(W89&gt;0,IF(W89*$T$23&lt;2.5,2.5/$T$23,W89),0)</f>
        <v/>
      </c>
      <c r="Y89" s="8">
        <f>IFERROR((U89+V89)*INDEX([1]Sheet1!$A$1:$A$13,MATCH((U89+V89),[1]Sheet1!$B$1:$B$13)),0)</f>
        <v/>
      </c>
      <c r="Z89" s="6">
        <f>$Z$23*$E89</f>
        <v/>
      </c>
      <c r="AA89" s="8" t="n"/>
      <c r="AB89" s="8">
        <f>IFERROR(($J89/$I89)*AA89,0)</f>
        <v/>
      </c>
      <c r="AC89" s="8">
        <f>(AA89+AB89)*$E89</f>
        <v/>
      </c>
      <c r="AD89" s="8">
        <f>IF(AC89&gt;0,IF(AC89*$Z$23&lt;2.5,2.5/$Z$23,AC89),0)</f>
        <v/>
      </c>
      <c r="AE89" s="8">
        <f>IFERROR((AA89+AB89)*INDEX([1]Sheet1!$A$1:$A$13,MATCH((AA89+AB89),[1]Sheet1!$B$1:$B$13)),0)</f>
        <v/>
      </c>
      <c r="AF89" s="6">
        <f>$AF$23*$E89</f>
        <v/>
      </c>
      <c r="AG89" s="8" t="n"/>
      <c r="AH89" s="8">
        <f>IFERROR(($J89/$I89)*AG89,0)</f>
        <v/>
      </c>
      <c r="AI89" s="8">
        <f>(AG89+AH89)*$E89</f>
        <v/>
      </c>
      <c r="AJ89" s="8">
        <f>IF(AI89&gt;0,IF(AI89*$AF$23&lt;2.5,2.5/$AF$23,AI89),0)</f>
        <v/>
      </c>
      <c r="AK89" s="8">
        <f>IFERROR((AG89+AH89)*INDEX([1]Sheet1!$A$1:$A$13,MATCH((AG89+AH89),[1]Sheet1!$B$1:$B$13)),0)</f>
        <v/>
      </c>
      <c r="AL89" s="6">
        <f>$AL$23*$E89</f>
        <v/>
      </c>
      <c r="AM89" s="8" t="n"/>
      <c r="AN89" s="8">
        <f>IFERROR(($J89/$I89)*AM89,0)</f>
        <v/>
      </c>
      <c r="AO89" s="8">
        <f>(AM89+AN89)*$E89</f>
        <v/>
      </c>
      <c r="AP89" s="8">
        <f>IF(AO89&gt;0,IF(AO89*$AL$23&lt;2.5,2.5/$AL$23,AO89),0)</f>
        <v/>
      </c>
      <c r="AQ89" s="8">
        <f>IFERROR((AM89+AN89)*INDEX([1]Sheet1!$A$1:$A$13,MATCH((AM89+AN89),[1]Sheet1!$B$1:$B$13)),0)</f>
        <v/>
      </c>
      <c r="AR89" s="6">
        <f>$AR$23*$E89</f>
        <v/>
      </c>
      <c r="AS89" s="8" t="n"/>
      <c r="AT89" s="8">
        <f>IFERROR(($J89/$I89)*AS89,0)</f>
        <v/>
      </c>
      <c r="AU89" s="8">
        <f>(AS89+AT89)*$E89</f>
        <v/>
      </c>
      <c r="AV89" s="8">
        <f>IF(AU89&gt;0,IF(AU89*$AR$23&lt;2.5,2.5/$AR$23,AU89),0)</f>
        <v/>
      </c>
      <c r="AW89" s="8">
        <f>IFERROR((AS89+AT89)*INDEX([1]Sheet1!$A$1:$A$13,MATCH((AS89+AT89),[1]Sheet1!$B$1:$B$13)),0)</f>
        <v/>
      </c>
      <c r="BC89" s="1">
        <f>IF(E89&gt;0,(IF(I89&gt;0,"","ERROR")),"")</f>
        <v/>
      </c>
    </row>
    <row r="90" ht="18" customHeight="1">
      <c r="A90" s="4" t="n"/>
      <c r="B90" s="9" t="n"/>
      <c r="C90" s="6" t="n"/>
      <c r="D90" s="6" t="n"/>
      <c r="E90" s="6" t="n"/>
      <c r="F90" s="4" t="n"/>
      <c r="G90" s="7" t="n"/>
      <c r="H90" s="6">
        <f>$H$23*$E90</f>
        <v/>
      </c>
      <c r="I90" s="8" t="n"/>
      <c r="J90" s="8" t="n"/>
      <c r="K90" s="8">
        <f>(I90+J90)*$E90</f>
        <v/>
      </c>
      <c r="L90" s="8">
        <f>IF(K90&gt;0,IF(K90*$H$23&lt;2.5,2.5/$H$23,K90),0)</f>
        <v/>
      </c>
      <c r="M90" s="8">
        <f>IFERROR((I90+J90)*INDEX([1]Sheet1!$A$1:$A$13,MATCH((I90+J90),[1]Sheet1!$B$1:$B$13)),0)</f>
        <v/>
      </c>
      <c r="N90" s="6">
        <f>$N$23*$E90</f>
        <v/>
      </c>
      <c r="O90" s="8" t="n"/>
      <c r="P90" s="8">
        <f>IFERROR(($J90/$I90)*O90,0)</f>
        <v/>
      </c>
      <c r="Q90" s="8">
        <f>(O90+P90)*$E90</f>
        <v/>
      </c>
      <c r="R90" s="8">
        <f>IF(Q90&gt;0,IF(Q90*$N$23&lt;2.5,2.5/$N$23,Q90),0)</f>
        <v/>
      </c>
      <c r="S90" s="8">
        <f>IFERROR((O90+P90)*INDEX([1]Sheet1!$A$1:$A$13,MATCH((O90+P90),[1]Sheet1!$B$1:$B$13)),0)</f>
        <v/>
      </c>
      <c r="T90" s="6">
        <f>$T$23*$E90</f>
        <v/>
      </c>
      <c r="U90" s="8" t="n"/>
      <c r="V90" s="8">
        <f>IFERROR(($J90/$I90)*U90,0)</f>
        <v/>
      </c>
      <c r="W90" s="8">
        <f>(U90+V90)*$E90</f>
        <v/>
      </c>
      <c r="X90" s="8">
        <f>IF(W90&gt;0,IF(W90*$T$23&lt;2.5,2.5/$T$23,W90),0)</f>
        <v/>
      </c>
      <c r="Y90" s="8">
        <f>IFERROR((U90+V90)*INDEX([1]Sheet1!$A$1:$A$13,MATCH((U90+V90),[1]Sheet1!$B$1:$B$13)),0)</f>
        <v/>
      </c>
      <c r="Z90" s="6">
        <f>$Z$23*$E90</f>
        <v/>
      </c>
      <c r="AA90" s="8" t="n"/>
      <c r="AB90" s="8">
        <f>IFERROR(($J90/$I90)*AA90,0)</f>
        <v/>
      </c>
      <c r="AC90" s="8">
        <f>(AA90+AB90)*$E90</f>
        <v/>
      </c>
      <c r="AD90" s="8">
        <f>IF(AC90&gt;0,IF(AC90*$Z$23&lt;2.5,2.5/$Z$23,AC90),0)</f>
        <v/>
      </c>
      <c r="AE90" s="8">
        <f>IFERROR((AA90+AB90)*INDEX([1]Sheet1!$A$1:$A$13,MATCH((AA90+AB90),[1]Sheet1!$B$1:$B$13)),0)</f>
        <v/>
      </c>
      <c r="AF90" s="6">
        <f>$AF$23*$E90</f>
        <v/>
      </c>
      <c r="AG90" s="8" t="n"/>
      <c r="AH90" s="8">
        <f>IFERROR(($J90/$I90)*AG90,0)</f>
        <v/>
      </c>
      <c r="AI90" s="8">
        <f>(AG90+AH90)*$E90</f>
        <v/>
      </c>
      <c r="AJ90" s="8">
        <f>IF(AI90&gt;0,IF(AI90*$AF$23&lt;2.5,2.5/$AF$23,AI90),0)</f>
        <v/>
      </c>
      <c r="AK90" s="8">
        <f>IFERROR((AG90+AH90)*INDEX([1]Sheet1!$A$1:$A$13,MATCH((AG90+AH90),[1]Sheet1!$B$1:$B$13)),0)</f>
        <v/>
      </c>
      <c r="AL90" s="6">
        <f>$AL$23*$E90</f>
        <v/>
      </c>
      <c r="AM90" s="8" t="n"/>
      <c r="AN90" s="8">
        <f>IFERROR(($J90/$I90)*AM90,0)</f>
        <v/>
      </c>
      <c r="AO90" s="8">
        <f>(AM90+AN90)*$E90</f>
        <v/>
      </c>
      <c r="AP90" s="8">
        <f>IF(AO90&gt;0,IF(AO90*$AL$23&lt;2.5,2.5/$AL$23,AO90),0)</f>
        <v/>
      </c>
      <c r="AQ90" s="8">
        <f>IFERROR((AM90+AN90)*INDEX([1]Sheet1!$A$1:$A$13,MATCH((AM90+AN90),[1]Sheet1!$B$1:$B$13)),0)</f>
        <v/>
      </c>
      <c r="AR90" s="6">
        <f>$AR$23*$E90</f>
        <v/>
      </c>
      <c r="AS90" s="8" t="n"/>
      <c r="AT90" s="8">
        <f>IFERROR(($J90/$I90)*AS90,0)</f>
        <v/>
      </c>
      <c r="AU90" s="8">
        <f>(AS90+AT90)*$E90</f>
        <v/>
      </c>
      <c r="AV90" s="8">
        <f>IF(AU90&gt;0,IF(AU90*$AR$23&lt;2.5,2.5/$AR$23,AU90),0)</f>
        <v/>
      </c>
      <c r="AW90" s="8">
        <f>IFERROR((AS90+AT90)*INDEX([1]Sheet1!$A$1:$A$13,MATCH((AS90+AT90),[1]Sheet1!$B$1:$B$13)),0)</f>
        <v/>
      </c>
      <c r="BC90" s="1">
        <f>IF(E90&gt;0,(IF(I90&gt;0,"","ERROR")),"")</f>
        <v/>
      </c>
    </row>
    <row r="91" ht="18" customHeight="1">
      <c r="A91" s="4" t="n"/>
      <c r="B91" s="6" t="n"/>
      <c r="C91" s="6" t="n"/>
      <c r="D91" s="6" t="n"/>
      <c r="E91" s="6" t="n"/>
      <c r="F91" s="4" t="n"/>
      <c r="G91" s="7" t="n"/>
      <c r="H91" s="6">
        <f>$H$23*$E91</f>
        <v/>
      </c>
      <c r="I91" s="8" t="n"/>
      <c r="J91" s="8" t="n"/>
      <c r="K91" s="8">
        <f>(I91+J91)*$E91</f>
        <v/>
      </c>
      <c r="L91" s="8">
        <f>IF(K91&gt;0,IF(K91*$H$23&lt;2.5,2.5/$H$23,K91),0)</f>
        <v/>
      </c>
      <c r="M91" s="8">
        <f>IFERROR((I91+J91)*INDEX([1]Sheet1!$A$1:$A$13,MATCH((I91+J91),[1]Sheet1!$B$1:$B$13)),0)</f>
        <v/>
      </c>
      <c r="N91" s="6">
        <f>$N$23*$E91</f>
        <v/>
      </c>
      <c r="O91" s="8" t="n"/>
      <c r="P91" s="8">
        <f>IFERROR(($J91/$I91)*O91,0)</f>
        <v/>
      </c>
      <c r="Q91" s="8">
        <f>(O91+P91)*$E91</f>
        <v/>
      </c>
      <c r="R91" s="8">
        <f>IF(Q91&gt;0,IF(Q91*$N$23&lt;2.5,2.5/$N$23,Q91),0)</f>
        <v/>
      </c>
      <c r="S91" s="8">
        <f>IFERROR((O91+P91)*INDEX([1]Sheet1!$A$1:$A$13,MATCH((O91+P91),[1]Sheet1!$B$1:$B$13)),0)</f>
        <v/>
      </c>
      <c r="T91" s="6">
        <f>$T$23*$E91</f>
        <v/>
      </c>
      <c r="U91" s="8" t="n"/>
      <c r="V91" s="8">
        <f>IFERROR(($J91/$I91)*U91,0)</f>
        <v/>
      </c>
      <c r="W91" s="8">
        <f>(U91+V91)*$E91</f>
        <v/>
      </c>
      <c r="X91" s="8">
        <f>IF(W91&gt;0,IF(W91*$T$23&lt;2.5,2.5/$T$23,W91),0)</f>
        <v/>
      </c>
      <c r="Y91" s="8">
        <f>IFERROR((U91+V91)*INDEX([1]Sheet1!$A$1:$A$13,MATCH((U91+V91),[1]Sheet1!$B$1:$B$13)),0)</f>
        <v/>
      </c>
      <c r="Z91" s="6">
        <f>$Z$23*$E91</f>
        <v/>
      </c>
      <c r="AA91" s="8" t="n"/>
      <c r="AB91" s="8">
        <f>IFERROR(($J91/$I91)*AA91,0)</f>
        <v/>
      </c>
      <c r="AC91" s="8">
        <f>(AA91+AB91)*$E91</f>
        <v/>
      </c>
      <c r="AD91" s="8">
        <f>IF(AC91&gt;0,IF(AC91*$Z$23&lt;2.5,2.5/$Z$23,AC91),0)</f>
        <v/>
      </c>
      <c r="AE91" s="8">
        <f>IFERROR((AA91+AB91)*INDEX([1]Sheet1!$A$1:$A$13,MATCH((AA91+AB91),[1]Sheet1!$B$1:$B$13)),0)</f>
        <v/>
      </c>
      <c r="AF91" s="6">
        <f>$AF$23*$E91</f>
        <v/>
      </c>
      <c r="AG91" s="8" t="n"/>
      <c r="AH91" s="8">
        <f>IFERROR(($J91/$I91)*AG91,0)</f>
        <v/>
      </c>
      <c r="AI91" s="8">
        <f>(AG91+AH91)*$E91</f>
        <v/>
      </c>
      <c r="AJ91" s="8">
        <f>IF(AI91&gt;0,IF(AI91*$AF$23&lt;2.5,2.5/$AF$23,AI91),0)</f>
        <v/>
      </c>
      <c r="AK91" s="8">
        <f>IFERROR((AG91+AH91)*INDEX([1]Sheet1!$A$1:$A$13,MATCH((AG91+AH91),[1]Sheet1!$B$1:$B$13)),0)</f>
        <v/>
      </c>
      <c r="AL91" s="6">
        <f>$AL$23*$E91</f>
        <v/>
      </c>
      <c r="AM91" s="8" t="n"/>
      <c r="AN91" s="8">
        <f>IFERROR(($J91/$I91)*AM91,0)</f>
        <v/>
      </c>
      <c r="AO91" s="8">
        <f>(AM91+AN91)*$E91</f>
        <v/>
      </c>
      <c r="AP91" s="8">
        <f>IF(AO91&gt;0,IF(AO91*$AL$23&lt;2.5,2.5/$AL$23,AO91),0)</f>
        <v/>
      </c>
      <c r="AQ91" s="8">
        <f>IFERROR((AM91+AN91)*INDEX([1]Sheet1!$A$1:$A$13,MATCH((AM91+AN91),[1]Sheet1!$B$1:$B$13)),0)</f>
        <v/>
      </c>
      <c r="AR91" s="6">
        <f>$AR$23*$E91</f>
        <v/>
      </c>
      <c r="AS91" s="8" t="n"/>
      <c r="AT91" s="8">
        <f>IFERROR(($J91/$I91)*AS91,0)</f>
        <v/>
      </c>
      <c r="AU91" s="8">
        <f>(AS91+AT91)*$E91</f>
        <v/>
      </c>
      <c r="AV91" s="8">
        <f>IF(AU91&gt;0,IF(AU91*$AR$23&lt;2.5,2.5/$AR$23,AU91),0)</f>
        <v/>
      </c>
      <c r="AW91" s="8">
        <f>IFERROR((AS91+AT91)*INDEX([1]Sheet1!$A$1:$A$13,MATCH((AS91+AT91),[1]Sheet1!$B$1:$B$13)),0)</f>
        <v/>
      </c>
      <c r="BC91" s="1">
        <f>IF(E91&gt;0,(IF(I91&gt;0,"","ERROR")),"")</f>
        <v/>
      </c>
    </row>
    <row r="92" ht="18" customHeight="1">
      <c r="A92" s="4" t="n"/>
      <c r="B92" s="6" t="n"/>
      <c r="C92" s="6" t="n"/>
      <c r="D92" s="6" t="n"/>
      <c r="E92" s="6" t="n"/>
      <c r="F92" s="4" t="n"/>
      <c r="G92" s="7" t="n"/>
      <c r="H92" s="6">
        <f>$H$23*$E92</f>
        <v/>
      </c>
      <c r="I92" s="8" t="n"/>
      <c r="J92" s="8" t="n"/>
      <c r="K92" s="8">
        <f>(I92+J92)*$E92</f>
        <v/>
      </c>
      <c r="L92" s="8">
        <f>IF(K92&gt;0,IF(K92*$H$23&lt;2.5,2.5/$H$23,K92),0)</f>
        <v/>
      </c>
      <c r="M92" s="8">
        <f>IFERROR((I92+J92)*INDEX([1]Sheet1!$A$1:$A$13,MATCH((I92+J92),[1]Sheet1!$B$1:$B$13)),0)</f>
        <v/>
      </c>
      <c r="N92" s="6">
        <f>$N$23*$E92</f>
        <v/>
      </c>
      <c r="O92" s="8" t="n"/>
      <c r="P92" s="8">
        <f>IFERROR(($J92/$I92)*O92,0)</f>
        <v/>
      </c>
      <c r="Q92" s="8">
        <f>(O92+P92)*$E92</f>
        <v/>
      </c>
      <c r="R92" s="8">
        <f>IF(Q92&gt;0,IF(Q92*$N$23&lt;2.5,2.5/$N$23,Q92),0)</f>
        <v/>
      </c>
      <c r="S92" s="8">
        <f>IFERROR((O92+P92)*INDEX([1]Sheet1!$A$1:$A$13,MATCH((O92+P92),[1]Sheet1!$B$1:$B$13)),0)</f>
        <v/>
      </c>
      <c r="T92" s="6">
        <f>$T$23*$E92</f>
        <v/>
      </c>
      <c r="U92" s="8" t="n"/>
      <c r="V92" s="8">
        <f>IFERROR(($J92/$I92)*U92,0)</f>
        <v/>
      </c>
      <c r="W92" s="8">
        <f>(U92+V92)*$E92</f>
        <v/>
      </c>
      <c r="X92" s="8">
        <f>IF(W92&gt;0,IF(W92*$T$23&lt;2.5,2.5/$T$23,W92),0)</f>
        <v/>
      </c>
      <c r="Y92" s="8">
        <f>IFERROR((U92+V92)*INDEX([1]Sheet1!$A$1:$A$13,MATCH((U92+V92),[1]Sheet1!$B$1:$B$13)),0)</f>
        <v/>
      </c>
      <c r="Z92" s="6">
        <f>$Z$23*$E92</f>
        <v/>
      </c>
      <c r="AA92" s="8" t="n"/>
      <c r="AB92" s="8">
        <f>IFERROR(($J92/$I92)*AA92,0)</f>
        <v/>
      </c>
      <c r="AC92" s="8">
        <f>(AA92+AB92)*$E92</f>
        <v/>
      </c>
      <c r="AD92" s="8">
        <f>IF(AC92&gt;0,IF(AC92*$Z$23&lt;2.5,2.5/$Z$23,AC92),0)</f>
        <v/>
      </c>
      <c r="AE92" s="8">
        <f>IFERROR((AA92+AB92)*INDEX([1]Sheet1!$A$1:$A$13,MATCH((AA92+AB92),[1]Sheet1!$B$1:$B$13)),0)</f>
        <v/>
      </c>
      <c r="AF92" s="6">
        <f>$AF$23*$E92</f>
        <v/>
      </c>
      <c r="AG92" s="8" t="n"/>
      <c r="AH92" s="8">
        <f>IFERROR(($J92/$I92)*AG92,0)</f>
        <v/>
      </c>
      <c r="AI92" s="8">
        <f>(AG92+AH92)*$E92</f>
        <v/>
      </c>
      <c r="AJ92" s="8">
        <f>IF(AI92&gt;0,IF(AI92*$AF$23&lt;2.5,2.5/$AF$23,AI92),0)</f>
        <v/>
      </c>
      <c r="AK92" s="8">
        <f>IFERROR((AG92+AH92)*INDEX([1]Sheet1!$A$1:$A$13,MATCH((AG92+AH92),[1]Sheet1!$B$1:$B$13)),0)</f>
        <v/>
      </c>
      <c r="AL92" s="6">
        <f>$AL$23*$E92</f>
        <v/>
      </c>
      <c r="AM92" s="8" t="n"/>
      <c r="AN92" s="8">
        <f>IFERROR(($J92/$I92)*AM92,0)</f>
        <v/>
      </c>
      <c r="AO92" s="8">
        <f>(AM92+AN92)*$E92</f>
        <v/>
      </c>
      <c r="AP92" s="8">
        <f>IF(AO92&gt;0,IF(AO92*$AL$23&lt;2.5,2.5/$AL$23,AO92),0)</f>
        <v/>
      </c>
      <c r="AQ92" s="8">
        <f>IFERROR((AM92+AN92)*INDEX([1]Sheet1!$A$1:$A$13,MATCH((AM92+AN92),[1]Sheet1!$B$1:$B$13)),0)</f>
        <v/>
      </c>
      <c r="AR92" s="6">
        <f>$AR$23*$E92</f>
        <v/>
      </c>
      <c r="AS92" s="8" t="n"/>
      <c r="AT92" s="8">
        <f>IFERROR(($J92/$I92)*AS92,0)</f>
        <v/>
      </c>
      <c r="AU92" s="8">
        <f>(AS92+AT92)*$E92</f>
        <v/>
      </c>
      <c r="AV92" s="8">
        <f>IF(AU92&gt;0,IF(AU92*$AR$23&lt;2.5,2.5/$AR$23,AU92),0)</f>
        <v/>
      </c>
      <c r="AW92" s="8">
        <f>IFERROR((AS92+AT92)*INDEX([1]Sheet1!$A$1:$A$13,MATCH((AS92+AT92),[1]Sheet1!$B$1:$B$13)),0)</f>
        <v/>
      </c>
      <c r="BC92" s="1">
        <f>IF(E92&gt;0,(IF(I92&gt;0,"","ERROR")),"")</f>
        <v/>
      </c>
    </row>
    <row r="93" ht="18" customHeight="1">
      <c r="A93" s="4" t="n"/>
      <c r="B93" s="5" t="n"/>
      <c r="C93" s="6" t="n"/>
      <c r="D93" s="6" t="n"/>
      <c r="E93" s="6" t="n"/>
      <c r="F93" s="4" t="n"/>
      <c r="G93" s="7" t="n"/>
      <c r="H93" s="6">
        <f>$H$23*$E93</f>
        <v/>
      </c>
      <c r="I93" s="8" t="n"/>
      <c r="J93" s="8" t="n"/>
      <c r="K93" s="8">
        <f>(I93+J93)*$E93</f>
        <v/>
      </c>
      <c r="L93" s="8">
        <f>IF(K93&gt;0,IF(K93*$H$23&lt;2.5,2.5/$H$23,K93),0)</f>
        <v/>
      </c>
      <c r="M93" s="8">
        <f>IFERROR((I93+J93)*INDEX([1]Sheet1!$A$1:$A$13,MATCH((I93+J93),[1]Sheet1!$B$1:$B$13)),0)</f>
        <v/>
      </c>
      <c r="N93" s="6">
        <f>$N$23*$E93</f>
        <v/>
      </c>
      <c r="O93" s="8" t="n"/>
      <c r="P93" s="8">
        <f>IFERROR(($J93/$I93)*O93,0)</f>
        <v/>
      </c>
      <c r="Q93" s="8">
        <f>(O93+P93)*$E93</f>
        <v/>
      </c>
      <c r="R93" s="8">
        <f>IF(Q93&gt;0,IF(Q93*$N$23&lt;2.5,2.5/$N$23,Q93),0)</f>
        <v/>
      </c>
      <c r="S93" s="8">
        <f>IFERROR((O93+P93)*INDEX([1]Sheet1!$A$1:$A$13,MATCH((O93+P93),[1]Sheet1!$B$1:$B$13)),0)</f>
        <v/>
      </c>
      <c r="T93" s="6">
        <f>$T$23*$E93</f>
        <v/>
      </c>
      <c r="U93" s="8" t="n"/>
      <c r="V93" s="8">
        <f>IFERROR(($J93/$I93)*U93,0)</f>
        <v/>
      </c>
      <c r="W93" s="8">
        <f>(U93+V93)*$E93</f>
        <v/>
      </c>
      <c r="X93" s="8">
        <f>IF(W93&gt;0,IF(W93*$T$23&lt;2.5,2.5/$T$23,W93),0)</f>
        <v/>
      </c>
      <c r="Y93" s="8">
        <f>IFERROR((U93+V93)*INDEX([1]Sheet1!$A$1:$A$13,MATCH((U93+V93),[1]Sheet1!$B$1:$B$13)),0)</f>
        <v/>
      </c>
      <c r="Z93" s="6">
        <f>$Z$23*$E93</f>
        <v/>
      </c>
      <c r="AA93" s="8" t="n"/>
      <c r="AB93" s="8">
        <f>IFERROR(($J93/$I93)*AA93,0)</f>
        <v/>
      </c>
      <c r="AC93" s="8">
        <f>(AA93+AB93)*$E93</f>
        <v/>
      </c>
      <c r="AD93" s="8">
        <f>IF(AC93&gt;0,IF(AC93*$Z$23&lt;2.5,2.5/$Z$23,AC93),0)</f>
        <v/>
      </c>
      <c r="AE93" s="8">
        <f>IFERROR((AA93+AB93)*INDEX([1]Sheet1!$A$1:$A$13,MATCH((AA93+AB93),[1]Sheet1!$B$1:$B$13)),0)</f>
        <v/>
      </c>
      <c r="AF93" s="6">
        <f>$AF$23*$E93</f>
        <v/>
      </c>
      <c r="AG93" s="8" t="n"/>
      <c r="AH93" s="8">
        <f>IFERROR(($J93/$I93)*AG93,0)</f>
        <v/>
      </c>
      <c r="AI93" s="8">
        <f>(AG93+AH93)*$E93</f>
        <v/>
      </c>
      <c r="AJ93" s="8">
        <f>IF(AI93&gt;0,IF(AI93*$AF$23&lt;2.5,2.5/$AF$23,AI93),0)</f>
        <v/>
      </c>
      <c r="AK93" s="8">
        <f>IFERROR((AG93+AH93)*INDEX([1]Sheet1!$A$1:$A$13,MATCH((AG93+AH93),[1]Sheet1!$B$1:$B$13)),0)</f>
        <v/>
      </c>
      <c r="AL93" s="6">
        <f>$AL$23*$E93</f>
        <v/>
      </c>
      <c r="AM93" s="8" t="n"/>
      <c r="AN93" s="8">
        <f>IFERROR(($J93/$I93)*AM93,0)</f>
        <v/>
      </c>
      <c r="AO93" s="8">
        <f>(AM93+AN93)*$E93</f>
        <v/>
      </c>
      <c r="AP93" s="8">
        <f>IF(AO93&gt;0,IF(AO93*$AL$23&lt;2.5,2.5/$AL$23,AO93),0)</f>
        <v/>
      </c>
      <c r="AQ93" s="8">
        <f>IFERROR((AM93+AN93)*INDEX([1]Sheet1!$A$1:$A$13,MATCH((AM93+AN93),[1]Sheet1!$B$1:$B$13)),0)</f>
        <v/>
      </c>
      <c r="AR93" s="6">
        <f>$AR$23*$E93</f>
        <v/>
      </c>
      <c r="AS93" s="8" t="n"/>
      <c r="AT93" s="8">
        <f>IFERROR(($J93/$I93)*AS93,0)</f>
        <v/>
      </c>
      <c r="AU93" s="8">
        <f>(AS93+AT93)*$E93</f>
        <v/>
      </c>
      <c r="AV93" s="8">
        <f>IF(AU93&gt;0,IF(AU93*$AR$23&lt;2.5,2.5/$AR$23,AU93),0)</f>
        <v/>
      </c>
      <c r="AW93" s="8">
        <f>IFERROR((AS93+AT93)*INDEX([1]Sheet1!$A$1:$A$13,MATCH((AS93+AT93),[1]Sheet1!$B$1:$B$13)),0)</f>
        <v/>
      </c>
      <c r="BC93" s="1">
        <f>IF(E93&gt;0,(IF(I93&gt;0,"","ERROR")),"")</f>
        <v/>
      </c>
    </row>
    <row r="94" ht="18" customHeight="1">
      <c r="A94" s="4" t="n"/>
      <c r="B94" s="5" t="n"/>
      <c r="C94" s="6" t="n"/>
      <c r="D94" s="6" t="n"/>
      <c r="E94" s="6" t="n"/>
      <c r="F94" s="4" t="n"/>
      <c r="G94" s="7" t="n"/>
      <c r="H94" s="6">
        <f>$H$23*$E94</f>
        <v/>
      </c>
      <c r="I94" s="8" t="n"/>
      <c r="J94" s="8" t="n"/>
      <c r="K94" s="8">
        <f>(I94+J94)*$E94</f>
        <v/>
      </c>
      <c r="L94" s="8">
        <f>IF(K94&gt;0,IF(K94*$H$23&lt;2.5,2.5/$H$23,K94),0)</f>
        <v/>
      </c>
      <c r="M94" s="8">
        <f>IFERROR((I94+J94)*INDEX([1]Sheet1!$A$1:$A$13,MATCH((I94+J94),[1]Sheet1!$B$1:$B$13)),0)</f>
        <v/>
      </c>
      <c r="N94" s="6">
        <f>$N$23*$E94</f>
        <v/>
      </c>
      <c r="O94" s="8" t="n"/>
      <c r="P94" s="8">
        <f>IFERROR(($J94/$I94)*O94,0)</f>
        <v/>
      </c>
      <c r="Q94" s="8">
        <f>(O94+P94)*$E94</f>
        <v/>
      </c>
      <c r="R94" s="8">
        <f>IF(Q94&gt;0,IF(Q94*$N$23&lt;2.5,2.5/$N$23,Q94),0)</f>
        <v/>
      </c>
      <c r="S94" s="8">
        <f>IFERROR((O94+P94)*INDEX([1]Sheet1!$A$1:$A$13,MATCH((O94+P94),[1]Sheet1!$B$1:$B$13)),0)</f>
        <v/>
      </c>
      <c r="T94" s="6">
        <f>$T$23*$E94</f>
        <v/>
      </c>
      <c r="U94" s="8" t="n"/>
      <c r="V94" s="8">
        <f>IFERROR(($J94/$I94)*U94,0)</f>
        <v/>
      </c>
      <c r="W94" s="8">
        <f>(U94+V94)*$E94</f>
        <v/>
      </c>
      <c r="X94" s="8">
        <f>IF(W94&gt;0,IF(W94*$T$23&lt;2.5,2.5/$T$23,W94),0)</f>
        <v/>
      </c>
      <c r="Y94" s="8">
        <f>IFERROR((U94+V94)*INDEX([1]Sheet1!$A$1:$A$13,MATCH((U94+V94),[1]Sheet1!$B$1:$B$13)),0)</f>
        <v/>
      </c>
      <c r="Z94" s="6">
        <f>$Z$23*$E94</f>
        <v/>
      </c>
      <c r="AA94" s="8" t="n"/>
      <c r="AB94" s="8">
        <f>IFERROR(($J94/$I94)*AA94,0)</f>
        <v/>
      </c>
      <c r="AC94" s="8">
        <f>(AA94+AB94)*$E94</f>
        <v/>
      </c>
      <c r="AD94" s="8">
        <f>IF(AC94&gt;0,IF(AC94*$Z$23&lt;2.5,2.5/$Z$23,AC94),0)</f>
        <v/>
      </c>
      <c r="AE94" s="8">
        <f>IFERROR((AA94+AB94)*INDEX([1]Sheet1!$A$1:$A$13,MATCH((AA94+AB94),[1]Sheet1!$B$1:$B$13)),0)</f>
        <v/>
      </c>
      <c r="AF94" s="6">
        <f>$AF$23*$E94</f>
        <v/>
      </c>
      <c r="AG94" s="8" t="n"/>
      <c r="AH94" s="8">
        <f>IFERROR(($J94/$I94)*AG94,0)</f>
        <v/>
      </c>
      <c r="AI94" s="8">
        <f>(AG94+AH94)*$E94</f>
        <v/>
      </c>
      <c r="AJ94" s="8">
        <f>IF(AI94&gt;0,IF(AI94*$AF$23&lt;2.5,2.5/$AF$23,AI94),0)</f>
        <v/>
      </c>
      <c r="AK94" s="8">
        <f>IFERROR((AG94+AH94)*INDEX([1]Sheet1!$A$1:$A$13,MATCH((AG94+AH94),[1]Sheet1!$B$1:$B$13)),0)</f>
        <v/>
      </c>
      <c r="AL94" s="6">
        <f>$AL$23*$E94</f>
        <v/>
      </c>
      <c r="AM94" s="8" t="n"/>
      <c r="AN94" s="8">
        <f>IFERROR(($J94/$I94)*AM94,0)</f>
        <v/>
      </c>
      <c r="AO94" s="8">
        <f>(AM94+AN94)*$E94</f>
        <v/>
      </c>
      <c r="AP94" s="8">
        <f>IF(AO94&gt;0,IF(AO94*$AL$23&lt;2.5,2.5/$AL$23,AO94),0)</f>
        <v/>
      </c>
      <c r="AQ94" s="8">
        <f>IFERROR((AM94+AN94)*INDEX([1]Sheet1!$A$1:$A$13,MATCH((AM94+AN94),[1]Sheet1!$B$1:$B$13)),0)</f>
        <v/>
      </c>
      <c r="AR94" s="6">
        <f>$AR$23*$E94</f>
        <v/>
      </c>
      <c r="AS94" s="8" t="n"/>
      <c r="AT94" s="8">
        <f>IFERROR(($J94/$I94)*AS94,0)</f>
        <v/>
      </c>
      <c r="AU94" s="8">
        <f>(AS94+AT94)*$E94</f>
        <v/>
      </c>
      <c r="AV94" s="8">
        <f>IF(AU94&gt;0,IF(AU94*$AR$23&lt;2.5,2.5/$AR$23,AU94),0)</f>
        <v/>
      </c>
      <c r="AW94" s="8">
        <f>IFERROR((AS94+AT94)*INDEX([1]Sheet1!$A$1:$A$13,MATCH((AS94+AT94),[1]Sheet1!$B$1:$B$13)),0)</f>
        <v/>
      </c>
      <c r="BC94" s="1">
        <f>IF(E94&gt;0,(IF(I94&gt;0,"","ERROR")),"")</f>
        <v/>
      </c>
    </row>
    <row r="95" ht="18" customHeight="1">
      <c r="A95" s="4" t="n"/>
      <c r="B95" s="5" t="n"/>
      <c r="C95" s="6" t="n"/>
      <c r="D95" s="6" t="n"/>
      <c r="E95" s="6" t="n"/>
      <c r="F95" s="4" t="n"/>
      <c r="G95" s="7" t="n"/>
      <c r="H95" s="6">
        <f>$H$23*$E95</f>
        <v/>
      </c>
      <c r="I95" s="8" t="n"/>
      <c r="J95" s="8" t="n"/>
      <c r="K95" s="8">
        <f>(I95+J95)*$E95</f>
        <v/>
      </c>
      <c r="L95" s="8">
        <f>IF(K95&gt;0,IF(K95*$H$23&lt;2.5,2.5/$H$23,K95),0)</f>
        <v/>
      </c>
      <c r="M95" s="8">
        <f>IFERROR((I95+J95)*INDEX([1]Sheet1!$A$1:$A$13,MATCH((I95+J95),[1]Sheet1!$B$1:$B$13)),0)</f>
        <v/>
      </c>
      <c r="N95" s="6">
        <f>$N$23*$E95</f>
        <v/>
      </c>
      <c r="O95" s="8" t="n"/>
      <c r="P95" s="8">
        <f>IFERROR(($J95/$I95)*O95,0)</f>
        <v/>
      </c>
      <c r="Q95" s="8">
        <f>(O95+P95)*$E95</f>
        <v/>
      </c>
      <c r="R95" s="8">
        <f>IF(Q95&gt;0,IF(Q95*$N$23&lt;2.5,2.5/$N$23,Q95),0)</f>
        <v/>
      </c>
      <c r="S95" s="8">
        <f>IFERROR((O95+P95)*INDEX([1]Sheet1!$A$1:$A$13,MATCH((O95+P95),[1]Sheet1!$B$1:$B$13)),0)</f>
        <v/>
      </c>
      <c r="T95" s="6">
        <f>$T$23*$E95</f>
        <v/>
      </c>
      <c r="U95" s="8" t="n"/>
      <c r="V95" s="8">
        <f>IFERROR(($J95/$I95)*U95,0)</f>
        <v/>
      </c>
      <c r="W95" s="8">
        <f>(U95+V95)*$E95</f>
        <v/>
      </c>
      <c r="X95" s="8">
        <f>IF(W95&gt;0,IF(W95*$T$23&lt;2.5,2.5/$T$23,W95),0)</f>
        <v/>
      </c>
      <c r="Y95" s="8">
        <f>IFERROR((U95+V95)*INDEX([1]Sheet1!$A$1:$A$13,MATCH((U95+V95),[1]Sheet1!$B$1:$B$13)),0)</f>
        <v/>
      </c>
      <c r="Z95" s="6">
        <f>$Z$23*$E95</f>
        <v/>
      </c>
      <c r="AA95" s="8" t="n"/>
      <c r="AB95" s="8">
        <f>IFERROR(($J95/$I95)*AA95,0)</f>
        <v/>
      </c>
      <c r="AC95" s="8">
        <f>(AA95+AB95)*$E95</f>
        <v/>
      </c>
      <c r="AD95" s="8">
        <f>IF(AC95&gt;0,IF(AC95*$Z$23&lt;2.5,2.5/$Z$23,AC95),0)</f>
        <v/>
      </c>
      <c r="AE95" s="8">
        <f>IFERROR((AA95+AB95)*INDEX([1]Sheet1!$A$1:$A$13,MATCH((AA95+AB95),[1]Sheet1!$B$1:$B$13)),0)</f>
        <v/>
      </c>
      <c r="AF95" s="6">
        <f>$AF$23*$E95</f>
        <v/>
      </c>
      <c r="AG95" s="8" t="n"/>
      <c r="AH95" s="8">
        <f>IFERROR(($J95/$I95)*AG95,0)</f>
        <v/>
      </c>
      <c r="AI95" s="8">
        <f>(AG95+AH95)*$E95</f>
        <v/>
      </c>
      <c r="AJ95" s="8">
        <f>IF(AI95&gt;0,IF(AI95*$AF$23&lt;2.5,2.5/$AF$23,AI95),0)</f>
        <v/>
      </c>
      <c r="AK95" s="8">
        <f>IFERROR((AG95+AH95)*INDEX([1]Sheet1!$A$1:$A$13,MATCH((AG95+AH95),[1]Sheet1!$B$1:$B$13)),0)</f>
        <v/>
      </c>
      <c r="AL95" s="6">
        <f>$AL$23*$E95</f>
        <v/>
      </c>
      <c r="AM95" s="8" t="n"/>
      <c r="AN95" s="8">
        <f>IFERROR(($J95/$I95)*AM95,0)</f>
        <v/>
      </c>
      <c r="AO95" s="8">
        <f>(AM95+AN95)*$E95</f>
        <v/>
      </c>
      <c r="AP95" s="8">
        <f>IF(AO95&gt;0,IF(AO95*$AL$23&lt;2.5,2.5/$AL$23,AO95),0)</f>
        <v/>
      </c>
      <c r="AQ95" s="8">
        <f>IFERROR((AM95+AN95)*INDEX([1]Sheet1!$A$1:$A$13,MATCH((AM95+AN95),[1]Sheet1!$B$1:$B$13)),0)</f>
        <v/>
      </c>
      <c r="AR95" s="6">
        <f>$AR$23*$E95</f>
        <v/>
      </c>
      <c r="AS95" s="8" t="n"/>
      <c r="AT95" s="8">
        <f>IFERROR(($J95/$I95)*AS95,0)</f>
        <v/>
      </c>
      <c r="AU95" s="8">
        <f>(AS95+AT95)*$E95</f>
        <v/>
      </c>
      <c r="AV95" s="8">
        <f>IF(AU95&gt;0,IF(AU95*$AR$23&lt;2.5,2.5/$AR$23,AU95),0)</f>
        <v/>
      </c>
      <c r="AW95" s="8">
        <f>IFERROR((AS95+AT95)*INDEX([1]Sheet1!$A$1:$A$13,MATCH((AS95+AT95),[1]Sheet1!$B$1:$B$13)),0)</f>
        <v/>
      </c>
      <c r="BC95" s="1">
        <f>IF(E95&gt;0,(IF(I95&gt;0,"","ERROR")),"")</f>
        <v/>
      </c>
    </row>
    <row r="96" ht="18" customHeight="1">
      <c r="A96" s="4" t="n"/>
      <c r="B96" s="6" t="n"/>
      <c r="C96" s="6" t="n"/>
      <c r="D96" s="6" t="n"/>
      <c r="E96" s="6" t="n"/>
      <c r="F96" s="4" t="n"/>
      <c r="G96" s="7" t="n"/>
      <c r="H96" s="6">
        <f>$H$23*$E96</f>
        <v/>
      </c>
      <c r="I96" s="8" t="n"/>
      <c r="J96" s="8" t="n"/>
      <c r="K96" s="8">
        <f>(I96+J96)*$E96</f>
        <v/>
      </c>
      <c r="L96" s="8">
        <f>IF(K96&gt;0,IF(K96*$H$23&lt;2.5,2.5/$H$23,K96),0)</f>
        <v/>
      </c>
      <c r="M96" s="8">
        <f>IFERROR((I96+J96)*INDEX([1]Sheet1!$A$1:$A$13,MATCH((I96+J96),[1]Sheet1!$B$1:$B$13)),0)</f>
        <v/>
      </c>
      <c r="N96" s="6">
        <f>$N$23*$E96</f>
        <v/>
      </c>
      <c r="O96" s="8" t="n"/>
      <c r="P96" s="8">
        <f>IFERROR(($J96/$I96)*O96,0)</f>
        <v/>
      </c>
      <c r="Q96" s="8">
        <f>(O96+P96)*$E96</f>
        <v/>
      </c>
      <c r="R96" s="8">
        <f>IF(Q96&gt;0,IF(Q96*$N$23&lt;2.5,2.5/$N$23,Q96),0)</f>
        <v/>
      </c>
      <c r="S96" s="8">
        <f>IFERROR((O96+P96)*INDEX([1]Sheet1!$A$1:$A$13,MATCH((O96+P96),[1]Sheet1!$B$1:$B$13)),0)</f>
        <v/>
      </c>
      <c r="T96" s="6">
        <f>$T$23*$E96</f>
        <v/>
      </c>
      <c r="U96" s="8" t="n"/>
      <c r="V96" s="8">
        <f>IFERROR(($J96/$I96)*U96,0)</f>
        <v/>
      </c>
      <c r="W96" s="8">
        <f>(U96+V96)*$E96</f>
        <v/>
      </c>
      <c r="X96" s="8">
        <f>IF(W96&gt;0,IF(W96*$T$23&lt;2.5,2.5/$T$23,W96),0)</f>
        <v/>
      </c>
      <c r="Y96" s="8">
        <f>IFERROR((U96+V96)*INDEX([1]Sheet1!$A$1:$A$13,MATCH((U96+V96),[1]Sheet1!$B$1:$B$13)),0)</f>
        <v/>
      </c>
      <c r="Z96" s="6">
        <f>$Z$23*$E96</f>
        <v/>
      </c>
      <c r="AA96" s="8" t="n"/>
      <c r="AB96" s="8">
        <f>IFERROR(($J96/$I96)*AA96,0)</f>
        <v/>
      </c>
      <c r="AC96" s="8">
        <f>(AA96+AB96)*$E96</f>
        <v/>
      </c>
      <c r="AD96" s="8">
        <f>IF(AC96&gt;0,IF(AC96*$Z$23&lt;2.5,2.5/$Z$23,AC96),0)</f>
        <v/>
      </c>
      <c r="AE96" s="8">
        <f>IFERROR((AA96+AB96)*INDEX([1]Sheet1!$A$1:$A$13,MATCH((AA96+AB96),[1]Sheet1!$B$1:$B$13)),0)</f>
        <v/>
      </c>
      <c r="AF96" s="6">
        <f>$AF$23*$E96</f>
        <v/>
      </c>
      <c r="AG96" s="8" t="n"/>
      <c r="AH96" s="8">
        <f>IFERROR(($J96/$I96)*AG96,0)</f>
        <v/>
      </c>
      <c r="AI96" s="8">
        <f>(AG96+AH96)*$E96</f>
        <v/>
      </c>
      <c r="AJ96" s="8">
        <f>IF(AI96&gt;0,IF(AI96*$AF$23&lt;2.5,2.5/$AF$23,AI96),0)</f>
        <v/>
      </c>
      <c r="AK96" s="8">
        <f>IFERROR((AG96+AH96)*INDEX([1]Sheet1!$A$1:$A$13,MATCH((AG96+AH96),[1]Sheet1!$B$1:$B$13)),0)</f>
        <v/>
      </c>
      <c r="AL96" s="6">
        <f>$AL$23*$E96</f>
        <v/>
      </c>
      <c r="AM96" s="8" t="n"/>
      <c r="AN96" s="8">
        <f>IFERROR(($J96/$I96)*AM96,0)</f>
        <v/>
      </c>
      <c r="AO96" s="8">
        <f>(AM96+AN96)*$E96</f>
        <v/>
      </c>
      <c r="AP96" s="8">
        <f>IF(AO96&gt;0,IF(AO96*$AL$23&lt;2.5,2.5/$AL$23,AO96),0)</f>
        <v/>
      </c>
      <c r="AQ96" s="8">
        <f>IFERROR((AM96+AN96)*INDEX([1]Sheet1!$A$1:$A$13,MATCH((AM96+AN96),[1]Sheet1!$B$1:$B$13)),0)</f>
        <v/>
      </c>
      <c r="AR96" s="6">
        <f>$AR$23*$E96</f>
        <v/>
      </c>
      <c r="AS96" s="8" t="n"/>
      <c r="AT96" s="8">
        <f>IFERROR(($J96/$I96)*AS96,0)</f>
        <v/>
      </c>
      <c r="AU96" s="8">
        <f>(AS96+AT96)*$E96</f>
        <v/>
      </c>
      <c r="AV96" s="8">
        <f>IF(AU96&gt;0,IF(AU96*$AR$23&lt;2.5,2.5/$AR$23,AU96),0)</f>
        <v/>
      </c>
      <c r="AW96" s="8">
        <f>IFERROR((AS96+AT96)*INDEX([1]Sheet1!$A$1:$A$13,MATCH((AS96+AT96),[1]Sheet1!$B$1:$B$13)),0)</f>
        <v/>
      </c>
      <c r="BC96" s="1">
        <f>IF(E96&gt;0,(IF(I96&gt;0,"","ERROR")),"")</f>
        <v/>
      </c>
    </row>
    <row r="97" ht="18" customHeight="1">
      <c r="A97" s="4" t="n"/>
      <c r="B97" s="5" t="n"/>
      <c r="C97" s="6" t="n"/>
      <c r="D97" s="6" t="n"/>
      <c r="E97" s="6" t="n"/>
      <c r="F97" s="4" t="n"/>
      <c r="G97" s="7" t="n"/>
      <c r="H97" s="6">
        <f>$H$23*$E97</f>
        <v/>
      </c>
      <c r="I97" s="8" t="n"/>
      <c r="J97" s="8" t="n"/>
      <c r="K97" s="8">
        <f>(I97+J97)*$E97</f>
        <v/>
      </c>
      <c r="L97" s="8">
        <f>IF(K97&gt;0,IF(K97*$H$23&lt;2.5,2.5/$H$23,K97),0)</f>
        <v/>
      </c>
      <c r="M97" s="8">
        <f>IFERROR((I97+J97)*INDEX([1]Sheet1!$A$1:$A$13,MATCH((I97+J97),[1]Sheet1!$B$1:$B$13)),0)</f>
        <v/>
      </c>
      <c r="N97" s="6">
        <f>$N$23*$E97</f>
        <v/>
      </c>
      <c r="O97" s="8" t="n"/>
      <c r="P97" s="8">
        <f>IFERROR(($J97/$I97)*O97,0)</f>
        <v/>
      </c>
      <c r="Q97" s="8">
        <f>(O97+P97)*$E97</f>
        <v/>
      </c>
      <c r="R97" s="8">
        <f>IF(Q97&gt;0,IF(Q97*$N$23&lt;2.5,2.5/$N$23,Q97),0)</f>
        <v/>
      </c>
      <c r="S97" s="8">
        <f>IFERROR((O97+P97)*INDEX([1]Sheet1!$A$1:$A$13,MATCH((O97+P97),[1]Sheet1!$B$1:$B$13)),0)</f>
        <v/>
      </c>
      <c r="T97" s="6">
        <f>$T$23*$E97</f>
        <v/>
      </c>
      <c r="U97" s="8" t="n"/>
      <c r="V97" s="8">
        <f>IFERROR(($J97/$I97)*U97,0)</f>
        <v/>
      </c>
      <c r="W97" s="8">
        <f>(U97+V97)*$E97</f>
        <v/>
      </c>
      <c r="X97" s="8">
        <f>IF(W97&gt;0,IF(W97*$T$23&lt;2.5,2.5/$T$23,W97),0)</f>
        <v/>
      </c>
      <c r="Y97" s="8">
        <f>IFERROR((U97+V97)*INDEX([1]Sheet1!$A$1:$A$13,MATCH((U97+V97),[1]Sheet1!$B$1:$B$13)),0)</f>
        <v/>
      </c>
      <c r="Z97" s="6">
        <f>$Z$23*$E97</f>
        <v/>
      </c>
      <c r="AA97" s="8" t="n"/>
      <c r="AB97" s="8">
        <f>IFERROR(($J97/$I97)*AA97,0)</f>
        <v/>
      </c>
      <c r="AC97" s="8">
        <f>(AA97+AB97)*$E97</f>
        <v/>
      </c>
      <c r="AD97" s="8">
        <f>IF(AC97&gt;0,IF(AC97*$Z$23&lt;2.5,2.5/$Z$23,AC97),0)</f>
        <v/>
      </c>
      <c r="AE97" s="8">
        <f>IFERROR((AA97+AB97)*INDEX([1]Sheet1!$A$1:$A$13,MATCH((AA97+AB97),[1]Sheet1!$B$1:$B$13)),0)</f>
        <v/>
      </c>
      <c r="AF97" s="6">
        <f>$AF$23*$E97</f>
        <v/>
      </c>
      <c r="AG97" s="8" t="n"/>
      <c r="AH97" s="8">
        <f>IFERROR(($J97/$I97)*AG97,0)</f>
        <v/>
      </c>
      <c r="AI97" s="8">
        <f>(AG97+AH97)*$E97</f>
        <v/>
      </c>
      <c r="AJ97" s="8">
        <f>IF(AI97&gt;0,IF(AI97*$AF$23&lt;2.5,2.5/$AF$23,AI97),0)</f>
        <v/>
      </c>
      <c r="AK97" s="8">
        <f>IFERROR((AG97+AH97)*INDEX([1]Sheet1!$A$1:$A$13,MATCH((AG97+AH97),[1]Sheet1!$B$1:$B$13)),0)</f>
        <v/>
      </c>
      <c r="AL97" s="6">
        <f>$AL$23*$E97</f>
        <v/>
      </c>
      <c r="AM97" s="8" t="n"/>
      <c r="AN97" s="8">
        <f>IFERROR(($J97/$I97)*AM97,0)</f>
        <v/>
      </c>
      <c r="AO97" s="8">
        <f>(AM97+AN97)*$E97</f>
        <v/>
      </c>
      <c r="AP97" s="8">
        <f>IF(AO97&gt;0,IF(AO97*$AL$23&lt;2.5,2.5/$AL$23,AO97),0)</f>
        <v/>
      </c>
      <c r="AQ97" s="8">
        <f>IFERROR((AM97+AN97)*INDEX([1]Sheet1!$A$1:$A$13,MATCH((AM97+AN97),[1]Sheet1!$B$1:$B$13)),0)</f>
        <v/>
      </c>
      <c r="AR97" s="6">
        <f>$AR$23*$E97</f>
        <v/>
      </c>
      <c r="AS97" s="8" t="n"/>
      <c r="AT97" s="8">
        <f>IFERROR(($J97/$I97)*AS97,0)</f>
        <v/>
      </c>
      <c r="AU97" s="8">
        <f>(AS97+AT97)*$E97</f>
        <v/>
      </c>
      <c r="AV97" s="8">
        <f>IF(AU97&gt;0,IF(AU97*$AR$23&lt;2.5,2.5/$AR$23,AU97),0)</f>
        <v/>
      </c>
      <c r="AW97" s="8">
        <f>IFERROR((AS97+AT97)*INDEX([1]Sheet1!$A$1:$A$13,MATCH((AS97+AT97),[1]Sheet1!$B$1:$B$13)),0)</f>
        <v/>
      </c>
      <c r="BC97" s="1">
        <f>IF(E97&gt;0,(IF(I97&gt;0,"","ERROR")),"")</f>
        <v/>
      </c>
    </row>
    <row r="98" ht="18" customHeight="1">
      <c r="A98" s="4" t="n"/>
      <c r="B98" s="5" t="n"/>
      <c r="C98" s="6" t="n"/>
      <c r="D98" s="6" t="n"/>
      <c r="E98" s="6" t="n"/>
      <c r="F98" s="4" t="n"/>
      <c r="G98" s="7" t="n"/>
      <c r="H98" s="6">
        <f>$H$23*$E98</f>
        <v/>
      </c>
      <c r="I98" s="8" t="n"/>
      <c r="J98" s="8" t="n"/>
      <c r="K98" s="8">
        <f>(I98+J98)*$E98</f>
        <v/>
      </c>
      <c r="L98" s="8">
        <f>IF(K98&gt;0,IF(K98*$H$23&lt;2.5,2.5/$H$23,K98),0)</f>
        <v/>
      </c>
      <c r="M98" s="8">
        <f>IFERROR((I98+J98)*INDEX([1]Sheet1!$A$1:$A$13,MATCH((I98+J98),[1]Sheet1!$B$1:$B$13)),0)</f>
        <v/>
      </c>
      <c r="N98" s="6">
        <f>$N$23*$E98</f>
        <v/>
      </c>
      <c r="O98" s="8" t="n"/>
      <c r="P98" s="8">
        <f>IFERROR(($J98/$I98)*O98,0)</f>
        <v/>
      </c>
      <c r="Q98" s="8">
        <f>(O98+P98)*$E98</f>
        <v/>
      </c>
      <c r="R98" s="8">
        <f>IF(Q98&gt;0,IF(Q98*$N$23&lt;2.5,2.5/$N$23,Q98),0)</f>
        <v/>
      </c>
      <c r="S98" s="8">
        <f>IFERROR((O98+P98)*INDEX([1]Sheet1!$A$1:$A$13,MATCH((O98+P98),[1]Sheet1!$B$1:$B$13)),0)</f>
        <v/>
      </c>
      <c r="T98" s="6">
        <f>$T$23*$E98</f>
        <v/>
      </c>
      <c r="U98" s="8" t="n"/>
      <c r="V98" s="8">
        <f>IFERROR(($J98/$I98)*U98,0)</f>
        <v/>
      </c>
      <c r="W98" s="8">
        <f>(U98+V98)*$E98</f>
        <v/>
      </c>
      <c r="X98" s="8">
        <f>IF(W98&gt;0,IF(W98*$T$23&lt;2.5,2.5/$T$23,W98),0)</f>
        <v/>
      </c>
      <c r="Y98" s="8">
        <f>IFERROR((U98+V98)*INDEX([1]Sheet1!$A$1:$A$13,MATCH((U98+V98),[1]Sheet1!$B$1:$B$13)),0)</f>
        <v/>
      </c>
      <c r="Z98" s="6">
        <f>$Z$23*$E98</f>
        <v/>
      </c>
      <c r="AA98" s="8" t="n"/>
      <c r="AB98" s="8">
        <f>IFERROR(($J98/$I98)*AA98,0)</f>
        <v/>
      </c>
      <c r="AC98" s="8">
        <f>(AA98+AB98)*$E98</f>
        <v/>
      </c>
      <c r="AD98" s="8">
        <f>IF(AC98&gt;0,IF(AC98*$Z$23&lt;2.5,2.5/$Z$23,AC98),0)</f>
        <v/>
      </c>
      <c r="AE98" s="8">
        <f>IFERROR((AA98+AB98)*INDEX([1]Sheet1!$A$1:$A$13,MATCH((AA98+AB98),[1]Sheet1!$B$1:$B$13)),0)</f>
        <v/>
      </c>
      <c r="AF98" s="6">
        <f>$AF$23*$E98</f>
        <v/>
      </c>
      <c r="AG98" s="8" t="n"/>
      <c r="AH98" s="8">
        <f>IFERROR(($J98/$I98)*AG98,0)</f>
        <v/>
      </c>
      <c r="AI98" s="8">
        <f>(AG98+AH98)*$E98</f>
        <v/>
      </c>
      <c r="AJ98" s="8">
        <f>IF(AI98&gt;0,IF(AI98*$AF$23&lt;2.5,2.5/$AF$23,AI98),0)</f>
        <v/>
      </c>
      <c r="AK98" s="8">
        <f>IFERROR((AG98+AH98)*INDEX([1]Sheet1!$A$1:$A$13,MATCH((AG98+AH98),[1]Sheet1!$B$1:$B$13)),0)</f>
        <v/>
      </c>
      <c r="AL98" s="6">
        <f>$AL$23*$E98</f>
        <v/>
      </c>
      <c r="AM98" s="8" t="n"/>
      <c r="AN98" s="8">
        <f>IFERROR(($J98/$I98)*AM98,0)</f>
        <v/>
      </c>
      <c r="AO98" s="8">
        <f>(AM98+AN98)*$E98</f>
        <v/>
      </c>
      <c r="AP98" s="8">
        <f>IF(AO98&gt;0,IF(AO98*$AL$23&lt;2.5,2.5/$AL$23,AO98),0)</f>
        <v/>
      </c>
      <c r="AQ98" s="8">
        <f>IFERROR((AM98+AN98)*INDEX([1]Sheet1!$A$1:$A$13,MATCH((AM98+AN98),[1]Sheet1!$B$1:$B$13)),0)</f>
        <v/>
      </c>
      <c r="AR98" s="6">
        <f>$AR$23*$E98</f>
        <v/>
      </c>
      <c r="AS98" s="8" t="n"/>
      <c r="AT98" s="8">
        <f>IFERROR(($J98/$I98)*AS98,0)</f>
        <v/>
      </c>
      <c r="AU98" s="8">
        <f>(AS98+AT98)*$E98</f>
        <v/>
      </c>
      <c r="AV98" s="8">
        <f>IF(AU98&gt;0,IF(AU98*$AR$23&lt;2.5,2.5/$AR$23,AU98),0)</f>
        <v/>
      </c>
      <c r="AW98" s="8">
        <f>IFERROR((AS98+AT98)*INDEX([1]Sheet1!$A$1:$A$13,MATCH((AS98+AT98),[1]Sheet1!$B$1:$B$13)),0)</f>
        <v/>
      </c>
      <c r="BC98" s="1">
        <f>IF(E98&gt;0,(IF(I98&gt;0,"","ERROR")),"")</f>
        <v/>
      </c>
    </row>
    <row r="99" ht="18" customHeight="1">
      <c r="A99" s="4" t="n"/>
      <c r="B99" s="5" t="n"/>
      <c r="C99" s="6" t="n"/>
      <c r="D99" s="6" t="n"/>
      <c r="E99" s="6" t="n"/>
      <c r="F99" s="4" t="n"/>
      <c r="G99" s="7" t="n"/>
      <c r="H99" s="6">
        <f>$H$23*$E99</f>
        <v/>
      </c>
      <c r="I99" s="8" t="n"/>
      <c r="J99" s="8" t="n"/>
      <c r="K99" s="8">
        <f>(I99+J99)*$E99</f>
        <v/>
      </c>
      <c r="L99" s="8">
        <f>IF(K99&gt;0,IF(K99*$H$23&lt;2.5,2.5/$H$23,K99),0)</f>
        <v/>
      </c>
      <c r="M99" s="8">
        <f>IFERROR((I99+J99)*INDEX([1]Sheet1!$A$1:$A$13,MATCH((I99+J99),[1]Sheet1!$B$1:$B$13)),0)</f>
        <v/>
      </c>
      <c r="N99" s="6">
        <f>$N$23*$E99</f>
        <v/>
      </c>
      <c r="O99" s="8" t="n"/>
      <c r="P99" s="8">
        <f>IFERROR(($J99/$I99)*O99,0)</f>
        <v/>
      </c>
      <c r="Q99" s="8">
        <f>(O99+P99)*$E99</f>
        <v/>
      </c>
      <c r="R99" s="8">
        <f>IF(Q99&gt;0,IF(Q99*$N$23&lt;2.5,2.5/$N$23,Q99),0)</f>
        <v/>
      </c>
      <c r="S99" s="8">
        <f>IFERROR((O99+P99)*INDEX([1]Sheet1!$A$1:$A$13,MATCH((O99+P99),[1]Sheet1!$B$1:$B$13)),0)</f>
        <v/>
      </c>
      <c r="T99" s="6">
        <f>$T$23*$E99</f>
        <v/>
      </c>
      <c r="U99" s="8" t="n"/>
      <c r="V99" s="8">
        <f>IFERROR(($J99/$I99)*U99,0)</f>
        <v/>
      </c>
      <c r="W99" s="8">
        <f>(U99+V99)*$E99</f>
        <v/>
      </c>
      <c r="X99" s="8">
        <f>IF(W99&gt;0,IF(W99*$T$23&lt;2.5,2.5/$T$23,W99),0)</f>
        <v/>
      </c>
      <c r="Y99" s="8">
        <f>IFERROR((U99+V99)*INDEX([1]Sheet1!$A$1:$A$13,MATCH((U99+V99),[1]Sheet1!$B$1:$B$13)),0)</f>
        <v/>
      </c>
      <c r="Z99" s="6">
        <f>$Z$23*$E99</f>
        <v/>
      </c>
      <c r="AA99" s="8" t="n"/>
      <c r="AB99" s="8">
        <f>IFERROR(($J99/$I99)*AA99,0)</f>
        <v/>
      </c>
      <c r="AC99" s="8">
        <f>(AA99+AB99)*$E99</f>
        <v/>
      </c>
      <c r="AD99" s="8">
        <f>IF(AC99&gt;0,IF(AC99*$Z$23&lt;2.5,2.5/$Z$23,AC99),0)</f>
        <v/>
      </c>
      <c r="AE99" s="8">
        <f>IFERROR((AA99+AB99)*INDEX([1]Sheet1!$A$1:$A$13,MATCH((AA99+AB99),[1]Sheet1!$B$1:$B$13)),0)</f>
        <v/>
      </c>
      <c r="AF99" s="6">
        <f>$AF$23*$E99</f>
        <v/>
      </c>
      <c r="AG99" s="8" t="n"/>
      <c r="AH99" s="8">
        <f>IFERROR(($J99/$I99)*AG99,0)</f>
        <v/>
      </c>
      <c r="AI99" s="8">
        <f>(AG99+AH99)*$E99</f>
        <v/>
      </c>
      <c r="AJ99" s="8">
        <f>IF(AI99&gt;0,IF(AI99*$AF$23&lt;2.5,2.5/$AF$23,AI99),0)</f>
        <v/>
      </c>
      <c r="AK99" s="8">
        <f>IFERROR((AG99+AH99)*INDEX([1]Sheet1!$A$1:$A$13,MATCH((AG99+AH99),[1]Sheet1!$B$1:$B$13)),0)</f>
        <v/>
      </c>
      <c r="AL99" s="6">
        <f>$AL$23*$E99</f>
        <v/>
      </c>
      <c r="AM99" s="8" t="n"/>
      <c r="AN99" s="8">
        <f>IFERROR(($J99/$I99)*AM99,0)</f>
        <v/>
      </c>
      <c r="AO99" s="8">
        <f>(AM99+AN99)*$E99</f>
        <v/>
      </c>
      <c r="AP99" s="8">
        <f>IF(AO99&gt;0,IF(AO99*$AL$23&lt;2.5,2.5/$AL$23,AO99),0)</f>
        <v/>
      </c>
      <c r="AQ99" s="8">
        <f>IFERROR((AM99+AN99)*INDEX([1]Sheet1!$A$1:$A$13,MATCH((AM99+AN99),[1]Sheet1!$B$1:$B$13)),0)</f>
        <v/>
      </c>
      <c r="AR99" s="6">
        <f>$AR$23*$E99</f>
        <v/>
      </c>
      <c r="AS99" s="8" t="n"/>
      <c r="AT99" s="8">
        <f>IFERROR(($J99/$I99)*AS99,0)</f>
        <v/>
      </c>
      <c r="AU99" s="8">
        <f>(AS99+AT99)*$E99</f>
        <v/>
      </c>
      <c r="AV99" s="8">
        <f>IF(AU99&gt;0,IF(AU99*$AR$23&lt;2.5,2.5/$AR$23,AU99),0)</f>
        <v/>
      </c>
      <c r="AW99" s="8">
        <f>IFERROR((AS99+AT99)*INDEX([1]Sheet1!$A$1:$A$13,MATCH((AS99+AT99),[1]Sheet1!$B$1:$B$13)),0)</f>
        <v/>
      </c>
      <c r="BC99" s="1">
        <f>IF(E99&gt;0,(IF(I99&gt;0,"","ERROR")),"")</f>
        <v/>
      </c>
    </row>
    <row r="100" ht="18" customHeight="1">
      <c r="A100" s="4" t="n"/>
      <c r="B100" s="5" t="n"/>
      <c r="C100" s="6" t="n"/>
      <c r="D100" s="6" t="n"/>
      <c r="E100" s="6" t="n"/>
      <c r="F100" s="4" t="n"/>
      <c r="G100" s="7" t="n"/>
      <c r="H100" s="6">
        <f>$H$23*$E100</f>
        <v/>
      </c>
      <c r="I100" s="8" t="n"/>
      <c r="J100" s="8" t="n"/>
      <c r="K100" s="8">
        <f>(I100+J100)*$E100</f>
        <v/>
      </c>
      <c r="L100" s="8">
        <f>IF(K100&gt;0,IF(K100*$H$23&lt;2.5,2.5/$H$23,K100),0)</f>
        <v/>
      </c>
      <c r="M100" s="8">
        <f>IFERROR((I100+J100)*INDEX([1]Sheet1!$A$1:$A$13,MATCH((I100+J100),[1]Sheet1!$B$1:$B$13)),0)</f>
        <v/>
      </c>
      <c r="N100" s="6">
        <f>$N$23*$E100</f>
        <v/>
      </c>
      <c r="O100" s="8" t="n"/>
      <c r="P100" s="8">
        <f>IFERROR(($J100/$I100)*O100,0)</f>
        <v/>
      </c>
      <c r="Q100" s="8">
        <f>(O100+P100)*$E100</f>
        <v/>
      </c>
      <c r="R100" s="8">
        <f>IF(Q100&gt;0,IF(Q100*$N$23&lt;2.5,2.5/$N$23,Q100),0)</f>
        <v/>
      </c>
      <c r="S100" s="8">
        <f>IFERROR((O100+P100)*INDEX([1]Sheet1!$A$1:$A$13,MATCH((O100+P100),[1]Sheet1!$B$1:$B$13)),0)</f>
        <v/>
      </c>
      <c r="T100" s="6">
        <f>$T$23*$E100</f>
        <v/>
      </c>
      <c r="U100" s="8" t="n"/>
      <c r="V100" s="8">
        <f>IFERROR(($J100/$I100)*U100,0)</f>
        <v/>
      </c>
      <c r="W100" s="8">
        <f>(U100+V100)*$E100</f>
        <v/>
      </c>
      <c r="X100" s="8">
        <f>IF(W100&gt;0,IF(W100*$T$23&lt;2.5,2.5/$T$23,W100),0)</f>
        <v/>
      </c>
      <c r="Y100" s="8">
        <f>IFERROR((U100+V100)*INDEX([1]Sheet1!$A$1:$A$13,MATCH((U100+V100),[1]Sheet1!$B$1:$B$13)),0)</f>
        <v/>
      </c>
      <c r="Z100" s="6">
        <f>$Z$23*$E100</f>
        <v/>
      </c>
      <c r="AA100" s="8" t="n"/>
      <c r="AB100" s="8">
        <f>IFERROR(($J100/$I100)*AA100,0)</f>
        <v/>
      </c>
      <c r="AC100" s="8">
        <f>(AA100+AB100)*$E100</f>
        <v/>
      </c>
      <c r="AD100" s="8">
        <f>IF(AC100&gt;0,IF(AC100*$Z$23&lt;2.5,2.5/$Z$23,AC100),0)</f>
        <v/>
      </c>
      <c r="AE100" s="8">
        <f>IFERROR((AA100+AB100)*INDEX([1]Sheet1!$A$1:$A$13,MATCH((AA100+AB100),[1]Sheet1!$B$1:$B$13)),0)</f>
        <v/>
      </c>
      <c r="AF100" s="6">
        <f>$AF$23*$E100</f>
        <v/>
      </c>
      <c r="AG100" s="8" t="n"/>
      <c r="AH100" s="8">
        <f>IFERROR(($J100/$I100)*AG100,0)</f>
        <v/>
      </c>
      <c r="AI100" s="8">
        <f>(AG100+AH100)*$E100</f>
        <v/>
      </c>
      <c r="AJ100" s="8">
        <f>IF(AI100&gt;0,IF(AI100*$AF$23&lt;2.5,2.5/$AF$23,AI100),0)</f>
        <v/>
      </c>
      <c r="AK100" s="8">
        <f>IFERROR((AG100+AH100)*INDEX([1]Sheet1!$A$1:$A$13,MATCH((AG100+AH100),[1]Sheet1!$B$1:$B$13)),0)</f>
        <v/>
      </c>
      <c r="AL100" s="6">
        <f>$AL$23*$E100</f>
        <v/>
      </c>
      <c r="AM100" s="8" t="n"/>
      <c r="AN100" s="8">
        <f>IFERROR(($J100/$I100)*AM100,0)</f>
        <v/>
      </c>
      <c r="AO100" s="8">
        <f>(AM100+AN100)*$E100</f>
        <v/>
      </c>
      <c r="AP100" s="8">
        <f>IF(AO100&gt;0,IF(AO100*$AL$23&lt;2.5,2.5/$AL$23,AO100),0)</f>
        <v/>
      </c>
      <c r="AQ100" s="8">
        <f>IFERROR((AM100+AN100)*INDEX([1]Sheet1!$A$1:$A$13,MATCH((AM100+AN100),[1]Sheet1!$B$1:$B$13)),0)</f>
        <v/>
      </c>
      <c r="AR100" s="6">
        <f>$AR$23*$E100</f>
        <v/>
      </c>
      <c r="AS100" s="8" t="n"/>
      <c r="AT100" s="8">
        <f>IFERROR(($J100/$I100)*AS100,0)</f>
        <v/>
      </c>
      <c r="AU100" s="8">
        <f>(AS100+AT100)*$E100</f>
        <v/>
      </c>
      <c r="AV100" s="8">
        <f>IF(AU100&gt;0,IF(AU100*$AR$23&lt;2.5,2.5/$AR$23,AU100),0)</f>
        <v/>
      </c>
      <c r="AW100" s="8">
        <f>IFERROR((AS100+AT100)*INDEX([1]Sheet1!$A$1:$A$13,MATCH((AS100+AT100),[1]Sheet1!$B$1:$B$13)),0)</f>
        <v/>
      </c>
      <c r="BC100" s="1">
        <f>IF(E100&gt;0,(IF(I100&gt;0,"","ERROR")),"")</f>
        <v/>
      </c>
    </row>
    <row r="101" ht="18" customHeight="1">
      <c r="A101" s="4" t="n"/>
      <c r="B101" s="6" t="n"/>
      <c r="C101" s="6" t="n"/>
      <c r="D101" s="6" t="n"/>
      <c r="E101" s="6" t="n"/>
      <c r="F101" s="4" t="n"/>
      <c r="G101" s="7" t="n"/>
      <c r="H101" s="6">
        <f>$H$23*$E101</f>
        <v/>
      </c>
      <c r="I101" s="8" t="n"/>
      <c r="J101" s="8" t="n"/>
      <c r="K101" s="8">
        <f>(I101+J101)*$E101</f>
        <v/>
      </c>
      <c r="L101" s="8">
        <f>IF(K101&gt;0,IF(K101*$H$23&lt;2.5,2.5/$H$23,K101),0)</f>
        <v/>
      </c>
      <c r="M101" s="8">
        <f>IFERROR((I101+J101)*INDEX([1]Sheet1!$A$1:$A$13,MATCH((I101+J101),[1]Sheet1!$B$1:$B$13)),0)</f>
        <v/>
      </c>
      <c r="N101" s="6">
        <f>$N$23*$E101</f>
        <v/>
      </c>
      <c r="O101" s="8" t="n"/>
      <c r="P101" s="8">
        <f>IFERROR(($J101/$I101)*O101,0)</f>
        <v/>
      </c>
      <c r="Q101" s="8">
        <f>(O101+P101)*$E101</f>
        <v/>
      </c>
      <c r="R101" s="8">
        <f>IF(Q101&gt;0,IF(Q101*$N$23&lt;2.5,2.5/$N$23,Q101),0)</f>
        <v/>
      </c>
      <c r="S101" s="8">
        <f>IFERROR((O101+P101)*INDEX([1]Sheet1!$A$1:$A$13,MATCH((O101+P101),[1]Sheet1!$B$1:$B$13)),0)</f>
        <v/>
      </c>
      <c r="T101" s="6">
        <f>$T$23*$E101</f>
        <v/>
      </c>
      <c r="U101" s="8" t="n"/>
      <c r="V101" s="8">
        <f>IFERROR(($J101/$I101)*U101,0)</f>
        <v/>
      </c>
      <c r="W101" s="8">
        <f>(U101+V101)*$E101</f>
        <v/>
      </c>
      <c r="X101" s="8">
        <f>IF(W101&gt;0,IF(W101*$T$23&lt;2.5,2.5/$T$23,W101),0)</f>
        <v/>
      </c>
      <c r="Y101" s="8">
        <f>IFERROR((U101+V101)*INDEX([1]Sheet1!$A$1:$A$13,MATCH((U101+V101),[1]Sheet1!$B$1:$B$13)),0)</f>
        <v/>
      </c>
      <c r="Z101" s="6">
        <f>$Z$23*$E101</f>
        <v/>
      </c>
      <c r="AA101" s="8" t="n"/>
      <c r="AB101" s="8">
        <f>IFERROR(($J101/$I101)*AA101,0)</f>
        <v/>
      </c>
      <c r="AC101" s="8">
        <f>(AA101+AB101)*$E101</f>
        <v/>
      </c>
      <c r="AD101" s="8">
        <f>IF(AC101&gt;0,IF(AC101*$Z$23&lt;2.5,2.5/$Z$23,AC101),0)</f>
        <v/>
      </c>
      <c r="AE101" s="8">
        <f>IFERROR((AA101+AB101)*INDEX([1]Sheet1!$A$1:$A$13,MATCH((AA101+AB101),[1]Sheet1!$B$1:$B$13)),0)</f>
        <v/>
      </c>
      <c r="AF101" s="6">
        <f>$AF$23*$E101</f>
        <v/>
      </c>
      <c r="AG101" s="8" t="n"/>
      <c r="AH101" s="8">
        <f>IFERROR(($J101/$I101)*AG101,0)</f>
        <v/>
      </c>
      <c r="AI101" s="8">
        <f>(AG101+AH101)*$E101</f>
        <v/>
      </c>
      <c r="AJ101" s="8">
        <f>IF(AI101&gt;0,IF(AI101*$AF$23&lt;2.5,2.5/$AF$23,AI101),0)</f>
        <v/>
      </c>
      <c r="AK101" s="8">
        <f>IFERROR((AG101+AH101)*INDEX([1]Sheet1!$A$1:$A$13,MATCH((AG101+AH101),[1]Sheet1!$B$1:$B$13)),0)</f>
        <v/>
      </c>
      <c r="AL101" s="6">
        <f>$AL$23*$E101</f>
        <v/>
      </c>
      <c r="AM101" s="8" t="n"/>
      <c r="AN101" s="8">
        <f>IFERROR(($J101/$I101)*AM101,0)</f>
        <v/>
      </c>
      <c r="AO101" s="8">
        <f>(AM101+AN101)*$E101</f>
        <v/>
      </c>
      <c r="AP101" s="8">
        <f>IF(AO101&gt;0,IF(AO101*$AL$23&lt;2.5,2.5/$AL$23,AO101),0)</f>
        <v/>
      </c>
      <c r="AQ101" s="8">
        <f>IFERROR((AM101+AN101)*INDEX([1]Sheet1!$A$1:$A$13,MATCH((AM101+AN101),[1]Sheet1!$B$1:$B$13)),0)</f>
        <v/>
      </c>
      <c r="AR101" s="6">
        <f>$AR$23*$E101</f>
        <v/>
      </c>
      <c r="AS101" s="8" t="n"/>
      <c r="AT101" s="8">
        <f>IFERROR(($J101/$I101)*AS101,0)</f>
        <v/>
      </c>
      <c r="AU101" s="8">
        <f>(AS101+AT101)*$E101</f>
        <v/>
      </c>
      <c r="AV101" s="8">
        <f>IF(AU101&gt;0,IF(AU101*$AR$23&lt;2.5,2.5/$AR$23,AU101),0)</f>
        <v/>
      </c>
      <c r="AW101" s="8">
        <f>IFERROR((AS101+AT101)*INDEX([1]Sheet1!$A$1:$A$13,MATCH((AS101+AT101),[1]Sheet1!$B$1:$B$13)),0)</f>
        <v/>
      </c>
      <c r="BC101" s="1">
        <f>IF(E101&gt;0,(IF(I101&gt;0,"","ERROR")),"")</f>
        <v/>
      </c>
    </row>
    <row r="102" ht="18" customHeight="1">
      <c r="A102" s="4" t="n"/>
      <c r="B102" s="6" t="n"/>
      <c r="C102" s="6" t="n"/>
      <c r="D102" s="6" t="n"/>
      <c r="E102" s="6" t="n"/>
      <c r="F102" s="4" t="n"/>
      <c r="G102" s="7" t="n"/>
      <c r="H102" s="6">
        <f>$H$23*$E102</f>
        <v/>
      </c>
      <c r="I102" s="8" t="n"/>
      <c r="J102" s="8" t="n"/>
      <c r="K102" s="8">
        <f>(I102+J102)*$E102</f>
        <v/>
      </c>
      <c r="L102" s="8">
        <f>IF(K102&gt;0,IF(K102*$H$23&lt;2.5,2.5/$H$23,K102),0)</f>
        <v/>
      </c>
      <c r="M102" s="8">
        <f>IFERROR((I102+J102)*INDEX([1]Sheet1!$A$1:$A$13,MATCH((I102+J102),[1]Sheet1!$B$1:$B$13)),0)</f>
        <v/>
      </c>
      <c r="N102" s="6">
        <f>$N$23*$E102</f>
        <v/>
      </c>
      <c r="O102" s="8" t="n"/>
      <c r="P102" s="8">
        <f>IFERROR(($J102/$I102)*O102,0)</f>
        <v/>
      </c>
      <c r="Q102" s="8">
        <f>(O102+P102)*$E102</f>
        <v/>
      </c>
      <c r="R102" s="8">
        <f>IF(Q102&gt;0,IF(Q102*$N$23&lt;2.5,2.5/$N$23,Q102),0)</f>
        <v/>
      </c>
      <c r="S102" s="8">
        <f>IFERROR((O102+P102)*INDEX([1]Sheet1!$A$1:$A$13,MATCH((O102+P102),[1]Sheet1!$B$1:$B$13)),0)</f>
        <v/>
      </c>
      <c r="T102" s="6">
        <f>$T$23*$E102</f>
        <v/>
      </c>
      <c r="U102" s="8" t="n"/>
      <c r="V102" s="8">
        <f>IFERROR(($J102/$I102)*U102,0)</f>
        <v/>
      </c>
      <c r="W102" s="8">
        <f>(U102+V102)*$E102</f>
        <v/>
      </c>
      <c r="X102" s="8">
        <f>IF(W102&gt;0,IF(W102*$T$23&lt;2.5,2.5/$T$23,W102),0)</f>
        <v/>
      </c>
      <c r="Y102" s="8">
        <f>IFERROR((U102+V102)*INDEX([1]Sheet1!$A$1:$A$13,MATCH((U102+V102),[1]Sheet1!$B$1:$B$13)),0)</f>
        <v/>
      </c>
      <c r="Z102" s="6">
        <f>$Z$23*$E102</f>
        <v/>
      </c>
      <c r="AA102" s="8" t="n"/>
      <c r="AB102" s="8">
        <f>IFERROR(($J102/$I102)*AA102,0)</f>
        <v/>
      </c>
      <c r="AC102" s="8">
        <f>(AA102+AB102)*$E102</f>
        <v/>
      </c>
      <c r="AD102" s="8">
        <f>IF(AC102&gt;0,IF(AC102*$Z$23&lt;2.5,2.5/$Z$23,AC102),0)</f>
        <v/>
      </c>
      <c r="AE102" s="8">
        <f>IFERROR((AA102+AB102)*INDEX([1]Sheet1!$A$1:$A$13,MATCH((AA102+AB102),[1]Sheet1!$B$1:$B$13)),0)</f>
        <v/>
      </c>
      <c r="AF102" s="6">
        <f>$AF$23*$E102</f>
        <v/>
      </c>
      <c r="AG102" s="8" t="n"/>
      <c r="AH102" s="8">
        <f>IFERROR(($J102/$I102)*AG102,0)</f>
        <v/>
      </c>
      <c r="AI102" s="8">
        <f>(AG102+AH102)*$E102</f>
        <v/>
      </c>
      <c r="AJ102" s="8">
        <f>IF(AI102&gt;0,IF(AI102*$AF$23&lt;2.5,2.5/$AF$23,AI102),0)</f>
        <v/>
      </c>
      <c r="AK102" s="8">
        <f>IFERROR((AG102+AH102)*INDEX([1]Sheet1!$A$1:$A$13,MATCH((AG102+AH102),[1]Sheet1!$B$1:$B$13)),0)</f>
        <v/>
      </c>
      <c r="AL102" s="6">
        <f>$AL$23*$E102</f>
        <v/>
      </c>
      <c r="AM102" s="8" t="n"/>
      <c r="AN102" s="8">
        <f>IFERROR(($J102/$I102)*AM102,0)</f>
        <v/>
      </c>
      <c r="AO102" s="8">
        <f>(AM102+AN102)*$E102</f>
        <v/>
      </c>
      <c r="AP102" s="8">
        <f>IF(AO102&gt;0,IF(AO102*$AL$23&lt;2.5,2.5/$AL$23,AO102),0)</f>
        <v/>
      </c>
      <c r="AQ102" s="8">
        <f>IFERROR((AM102+AN102)*INDEX([1]Sheet1!$A$1:$A$13,MATCH((AM102+AN102),[1]Sheet1!$B$1:$B$13)),0)</f>
        <v/>
      </c>
      <c r="AR102" s="6">
        <f>$AR$23*$E102</f>
        <v/>
      </c>
      <c r="AS102" s="8" t="n"/>
      <c r="AT102" s="8">
        <f>IFERROR(($J102/$I102)*AS102,0)</f>
        <v/>
      </c>
      <c r="AU102" s="8">
        <f>(AS102+AT102)*$E102</f>
        <v/>
      </c>
      <c r="AV102" s="8">
        <f>IF(AU102&gt;0,IF(AU102*$AR$23&lt;2.5,2.5/$AR$23,AU102),0)</f>
        <v/>
      </c>
      <c r="AW102" s="8">
        <f>IFERROR((AS102+AT102)*INDEX([1]Sheet1!$A$1:$A$13,MATCH((AS102+AT102),[1]Sheet1!$B$1:$B$13)),0)</f>
        <v/>
      </c>
      <c r="BC102" s="1">
        <f>IF(E102&gt;0,(IF(I102&gt;0,"","ERROR")),"")</f>
        <v/>
      </c>
    </row>
    <row r="103" ht="18" customHeight="1">
      <c r="A103" s="4" t="n"/>
      <c r="B103" s="6" t="n"/>
      <c r="C103" s="6" t="n"/>
      <c r="D103" s="6" t="n"/>
      <c r="E103" s="6" t="n"/>
      <c r="F103" s="4" t="n"/>
      <c r="G103" s="7" t="n"/>
      <c r="H103" s="6">
        <f>$H$23*$E103</f>
        <v/>
      </c>
      <c r="I103" s="8" t="n"/>
      <c r="J103" s="8" t="n"/>
      <c r="K103" s="8">
        <f>(I103+J103)*$E103</f>
        <v/>
      </c>
      <c r="L103" s="8">
        <f>IF(K103&gt;0,IF(K103*$H$23&lt;2.5,2.5/$H$23,K103),0)</f>
        <v/>
      </c>
      <c r="M103" s="8">
        <f>IFERROR((I103+J103)*INDEX([1]Sheet1!$A$1:$A$13,MATCH((I103+J103),[1]Sheet1!$B$1:$B$13)),0)</f>
        <v/>
      </c>
      <c r="N103" s="6">
        <f>$N$23*$E103</f>
        <v/>
      </c>
      <c r="O103" s="8" t="n"/>
      <c r="P103" s="8">
        <f>IFERROR(($J103/$I103)*O103,0)</f>
        <v/>
      </c>
      <c r="Q103" s="8">
        <f>(O103+P103)*$E103</f>
        <v/>
      </c>
      <c r="R103" s="8">
        <f>IF(Q103&gt;0,IF(Q103*$N$23&lt;2.5,2.5/$N$23,Q103),0)</f>
        <v/>
      </c>
      <c r="S103" s="8">
        <f>IFERROR((O103+P103)*INDEX([1]Sheet1!$A$1:$A$13,MATCH((O103+P103),[1]Sheet1!$B$1:$B$13)),0)</f>
        <v/>
      </c>
      <c r="T103" s="6">
        <f>$T$23*$E103</f>
        <v/>
      </c>
      <c r="U103" s="8" t="n"/>
      <c r="V103" s="8">
        <f>IFERROR(($J103/$I103)*U103,0)</f>
        <v/>
      </c>
      <c r="W103" s="8">
        <f>(U103+V103)*$E103</f>
        <v/>
      </c>
      <c r="X103" s="8">
        <f>IF(W103&gt;0,IF(W103*$T$23&lt;2.5,2.5/$T$23,W103),0)</f>
        <v/>
      </c>
      <c r="Y103" s="8">
        <f>IFERROR((U103+V103)*INDEX([1]Sheet1!$A$1:$A$13,MATCH((U103+V103),[1]Sheet1!$B$1:$B$13)),0)</f>
        <v/>
      </c>
      <c r="Z103" s="6">
        <f>$Z$23*$E103</f>
        <v/>
      </c>
      <c r="AA103" s="8" t="n"/>
      <c r="AB103" s="8">
        <f>IFERROR(($J103/$I103)*AA103,0)</f>
        <v/>
      </c>
      <c r="AC103" s="8">
        <f>(AA103+AB103)*$E103</f>
        <v/>
      </c>
      <c r="AD103" s="8">
        <f>IF(AC103&gt;0,IF(AC103*$Z$23&lt;2.5,2.5/$Z$23,AC103),0)</f>
        <v/>
      </c>
      <c r="AE103" s="8">
        <f>IFERROR((AA103+AB103)*INDEX([1]Sheet1!$A$1:$A$13,MATCH((AA103+AB103),[1]Sheet1!$B$1:$B$13)),0)</f>
        <v/>
      </c>
      <c r="AF103" s="6">
        <f>$AF$23*$E103</f>
        <v/>
      </c>
      <c r="AG103" s="8" t="n"/>
      <c r="AH103" s="8">
        <f>IFERROR(($J103/$I103)*AG103,0)</f>
        <v/>
      </c>
      <c r="AI103" s="8">
        <f>(AG103+AH103)*$E103</f>
        <v/>
      </c>
      <c r="AJ103" s="8">
        <f>IF(AI103&gt;0,IF(AI103*$AF$23&lt;2.5,2.5/$AF$23,AI103),0)</f>
        <v/>
      </c>
      <c r="AK103" s="8">
        <f>IFERROR((AG103+AH103)*INDEX([1]Sheet1!$A$1:$A$13,MATCH((AG103+AH103),[1]Sheet1!$B$1:$B$13)),0)</f>
        <v/>
      </c>
      <c r="AL103" s="6">
        <f>$AL$23*$E103</f>
        <v/>
      </c>
      <c r="AM103" s="8" t="n"/>
      <c r="AN103" s="8">
        <f>IFERROR(($J103/$I103)*AM103,0)</f>
        <v/>
      </c>
      <c r="AO103" s="8">
        <f>(AM103+AN103)*$E103</f>
        <v/>
      </c>
      <c r="AP103" s="8">
        <f>IF(AO103&gt;0,IF(AO103*$AL$23&lt;2.5,2.5/$AL$23,AO103),0)</f>
        <v/>
      </c>
      <c r="AQ103" s="8">
        <f>IFERROR((AM103+AN103)*INDEX([1]Sheet1!$A$1:$A$13,MATCH((AM103+AN103),[1]Sheet1!$B$1:$B$13)),0)</f>
        <v/>
      </c>
      <c r="AR103" s="6">
        <f>$AR$23*$E103</f>
        <v/>
      </c>
      <c r="AS103" s="8" t="n"/>
      <c r="AT103" s="8">
        <f>IFERROR(($J103/$I103)*AS103,0)</f>
        <v/>
      </c>
      <c r="AU103" s="8">
        <f>(AS103+AT103)*$E103</f>
        <v/>
      </c>
      <c r="AV103" s="8">
        <f>IF(AU103&gt;0,IF(AU103*$AR$23&lt;2.5,2.5/$AR$23,AU103),0)</f>
        <v/>
      </c>
      <c r="AW103" s="8">
        <f>IFERROR((AS103+AT103)*INDEX([1]Sheet1!$A$1:$A$13,MATCH((AS103+AT103),[1]Sheet1!$B$1:$B$13)),0)</f>
        <v/>
      </c>
      <c r="BC103" s="1">
        <f>IF(E103&gt;0,(IF(I103&gt;0,"","ERROR")),"")</f>
        <v/>
      </c>
    </row>
    <row r="104" ht="18" customHeight="1">
      <c r="A104" s="4" t="n"/>
      <c r="B104" s="5" t="n"/>
      <c r="C104" s="6" t="n"/>
      <c r="D104" s="6" t="n"/>
      <c r="E104" s="6" t="n"/>
      <c r="F104" s="4" t="n"/>
      <c r="G104" s="7" t="n"/>
      <c r="H104" s="6">
        <f>$H$23*$E104</f>
        <v/>
      </c>
      <c r="I104" s="8" t="n"/>
      <c r="J104" s="8" t="n"/>
      <c r="K104" s="8">
        <f>(I104+J104)*$E104</f>
        <v/>
      </c>
      <c r="L104" s="8">
        <f>IF(K104&gt;0,IF(K104*$H$23&lt;2.5,2.5/$H$23,K104),0)</f>
        <v/>
      </c>
      <c r="M104" s="8">
        <f>IFERROR((I104+J104)*INDEX([1]Sheet1!$A$1:$A$13,MATCH((I104+J104),[1]Sheet1!$B$1:$B$13)),0)</f>
        <v/>
      </c>
      <c r="N104" s="6">
        <f>$N$23*$E104</f>
        <v/>
      </c>
      <c r="O104" s="8" t="n"/>
      <c r="P104" s="8">
        <f>IFERROR(($J104/$I104)*O104,0)</f>
        <v/>
      </c>
      <c r="Q104" s="8">
        <f>(O104+P104)*$E104</f>
        <v/>
      </c>
      <c r="R104" s="8">
        <f>IF(Q104&gt;0,IF(Q104*$N$23&lt;2.5,2.5/$N$23,Q104),0)</f>
        <v/>
      </c>
      <c r="S104" s="8">
        <f>IFERROR((O104+P104)*INDEX([1]Sheet1!$A$1:$A$13,MATCH((O104+P104),[1]Sheet1!$B$1:$B$13)),0)</f>
        <v/>
      </c>
      <c r="T104" s="6">
        <f>$T$23*$E104</f>
        <v/>
      </c>
      <c r="U104" s="8" t="n"/>
      <c r="V104" s="8">
        <f>IFERROR(($J104/$I104)*U104,0)</f>
        <v/>
      </c>
      <c r="W104" s="8">
        <f>(U104+V104)*$E104</f>
        <v/>
      </c>
      <c r="X104" s="8">
        <f>IF(W104&gt;0,IF(W104*$T$23&lt;2.5,2.5/$T$23,W104),0)</f>
        <v/>
      </c>
      <c r="Y104" s="8">
        <f>IFERROR((U104+V104)*INDEX([1]Sheet1!$A$1:$A$13,MATCH((U104+V104),[1]Sheet1!$B$1:$B$13)),0)</f>
        <v/>
      </c>
      <c r="Z104" s="6">
        <f>$Z$23*$E104</f>
        <v/>
      </c>
      <c r="AA104" s="8" t="n"/>
      <c r="AB104" s="8">
        <f>IFERROR(($J104/$I104)*AA104,0)</f>
        <v/>
      </c>
      <c r="AC104" s="8">
        <f>(AA104+AB104)*$E104</f>
        <v/>
      </c>
      <c r="AD104" s="8">
        <f>IF(AC104&gt;0,IF(AC104*$Z$23&lt;2.5,2.5/$Z$23,AC104),0)</f>
        <v/>
      </c>
      <c r="AE104" s="8">
        <f>IFERROR((AA104+AB104)*INDEX([1]Sheet1!$A$1:$A$13,MATCH((AA104+AB104),[1]Sheet1!$B$1:$B$13)),0)</f>
        <v/>
      </c>
      <c r="AF104" s="6">
        <f>$AF$23*$E104</f>
        <v/>
      </c>
      <c r="AG104" s="8" t="n"/>
      <c r="AH104" s="8">
        <f>IFERROR(($J104/$I104)*AG104,0)</f>
        <v/>
      </c>
      <c r="AI104" s="8">
        <f>(AG104+AH104)*$E104</f>
        <v/>
      </c>
      <c r="AJ104" s="8">
        <f>IF(AI104&gt;0,IF(AI104*$AF$23&lt;2.5,2.5/$AF$23,AI104),0)</f>
        <v/>
      </c>
      <c r="AK104" s="8">
        <f>IFERROR((AG104+AH104)*INDEX([1]Sheet1!$A$1:$A$13,MATCH((AG104+AH104),[1]Sheet1!$B$1:$B$13)),0)</f>
        <v/>
      </c>
      <c r="AL104" s="6">
        <f>$AL$23*$E104</f>
        <v/>
      </c>
      <c r="AM104" s="8" t="n"/>
      <c r="AN104" s="8">
        <f>IFERROR(($J104/$I104)*AM104,0)</f>
        <v/>
      </c>
      <c r="AO104" s="8">
        <f>(AM104+AN104)*$E104</f>
        <v/>
      </c>
      <c r="AP104" s="8">
        <f>IF(AO104&gt;0,IF(AO104*$AL$23&lt;2.5,2.5/$AL$23,AO104),0)</f>
        <v/>
      </c>
      <c r="AQ104" s="8">
        <f>IFERROR((AM104+AN104)*INDEX([1]Sheet1!$A$1:$A$13,MATCH((AM104+AN104),[1]Sheet1!$B$1:$B$13)),0)</f>
        <v/>
      </c>
      <c r="AR104" s="6">
        <f>$AR$23*$E104</f>
        <v/>
      </c>
      <c r="AS104" s="8" t="n"/>
      <c r="AT104" s="8">
        <f>IFERROR(($J104/$I104)*AS104,0)</f>
        <v/>
      </c>
      <c r="AU104" s="8">
        <f>(AS104+AT104)*$E104</f>
        <v/>
      </c>
      <c r="AV104" s="8">
        <f>IF(AU104&gt;0,IF(AU104*$AR$23&lt;2.5,2.5/$AR$23,AU104),0)</f>
        <v/>
      </c>
      <c r="AW104" s="8">
        <f>IFERROR((AS104+AT104)*INDEX([1]Sheet1!$A$1:$A$13,MATCH((AS104+AT104),[1]Sheet1!$B$1:$B$13)),0)</f>
        <v/>
      </c>
      <c r="BC104" s="1">
        <f>IF(E104&gt;0,(IF(I104&gt;0,"","ERROR")),"")</f>
        <v/>
      </c>
    </row>
    <row r="105" ht="18" customHeight="1">
      <c r="A105" s="4" t="n"/>
      <c r="B105" s="6" t="n"/>
      <c r="C105" s="6" t="n"/>
      <c r="D105" s="6" t="n"/>
      <c r="E105" s="6" t="n"/>
      <c r="F105" s="4" t="n"/>
      <c r="G105" s="7" t="n"/>
      <c r="H105" s="6">
        <f>$H$23*$E105</f>
        <v/>
      </c>
      <c r="I105" s="8" t="n"/>
      <c r="J105" s="8" t="n"/>
      <c r="K105" s="8">
        <f>(I105+J105)*$E105</f>
        <v/>
      </c>
      <c r="L105" s="8">
        <f>IF(K105&gt;0,IF(K105*$H$23&lt;2.5,2.5/$H$23,K105),0)</f>
        <v/>
      </c>
      <c r="M105" s="8">
        <f>IFERROR((I105+J105)*INDEX([1]Sheet1!$A$1:$A$13,MATCH((I105+J105),[1]Sheet1!$B$1:$B$13)),0)</f>
        <v/>
      </c>
      <c r="N105" s="6">
        <f>$N$23*$E105</f>
        <v/>
      </c>
      <c r="O105" s="8" t="n"/>
      <c r="P105" s="8">
        <f>IFERROR(($J105/$I105)*O105,0)</f>
        <v/>
      </c>
      <c r="Q105" s="8">
        <f>(O105+P105)*$E105</f>
        <v/>
      </c>
      <c r="R105" s="8">
        <f>IF(Q105&gt;0,IF(Q105*$N$23&lt;2.5,2.5/$N$23,Q105),0)</f>
        <v/>
      </c>
      <c r="S105" s="8">
        <f>IFERROR((O105+P105)*INDEX([1]Sheet1!$A$1:$A$13,MATCH((O105+P105),[1]Sheet1!$B$1:$B$13)),0)</f>
        <v/>
      </c>
      <c r="T105" s="6">
        <f>$T$23*$E105</f>
        <v/>
      </c>
      <c r="U105" s="8" t="n"/>
      <c r="V105" s="8">
        <f>IFERROR(($J105/$I105)*U105,0)</f>
        <v/>
      </c>
      <c r="W105" s="8">
        <f>(U105+V105)*$E105</f>
        <v/>
      </c>
      <c r="X105" s="8">
        <f>IF(W105&gt;0,IF(W105*$T$23&lt;2.5,2.5/$T$23,W105),0)</f>
        <v/>
      </c>
      <c r="Y105" s="8">
        <f>IFERROR((U105+V105)*INDEX([1]Sheet1!$A$1:$A$13,MATCH((U105+V105),[1]Sheet1!$B$1:$B$13)),0)</f>
        <v/>
      </c>
      <c r="Z105" s="6">
        <f>$Z$23*$E105</f>
        <v/>
      </c>
      <c r="AA105" s="8" t="n"/>
      <c r="AB105" s="8">
        <f>IFERROR(($J105/$I105)*AA105,0)</f>
        <v/>
      </c>
      <c r="AC105" s="8">
        <f>(AA105+AB105)*$E105</f>
        <v/>
      </c>
      <c r="AD105" s="8">
        <f>IF(AC105&gt;0,IF(AC105*$Z$23&lt;2.5,2.5/$Z$23,AC105),0)</f>
        <v/>
      </c>
      <c r="AE105" s="8">
        <f>IFERROR((AA105+AB105)*INDEX([1]Sheet1!$A$1:$A$13,MATCH((AA105+AB105),[1]Sheet1!$B$1:$B$13)),0)</f>
        <v/>
      </c>
      <c r="AF105" s="6">
        <f>$AF$23*$E105</f>
        <v/>
      </c>
      <c r="AG105" s="8" t="n"/>
      <c r="AH105" s="8">
        <f>IFERROR(($J105/$I105)*AG105,0)</f>
        <v/>
      </c>
      <c r="AI105" s="8">
        <f>(AG105+AH105)*$E105</f>
        <v/>
      </c>
      <c r="AJ105" s="8">
        <f>IF(AI105&gt;0,IF(AI105*$AF$23&lt;2.5,2.5/$AF$23,AI105),0)</f>
        <v/>
      </c>
      <c r="AK105" s="8">
        <f>IFERROR((AG105+AH105)*INDEX([1]Sheet1!$A$1:$A$13,MATCH((AG105+AH105),[1]Sheet1!$B$1:$B$13)),0)</f>
        <v/>
      </c>
      <c r="AL105" s="6">
        <f>$AL$23*$E105</f>
        <v/>
      </c>
      <c r="AM105" s="8" t="n"/>
      <c r="AN105" s="8">
        <f>IFERROR(($J105/$I105)*AM105,0)</f>
        <v/>
      </c>
      <c r="AO105" s="8">
        <f>(AM105+AN105)*$E105</f>
        <v/>
      </c>
      <c r="AP105" s="8">
        <f>IF(AO105&gt;0,IF(AO105*$AL$23&lt;2.5,2.5/$AL$23,AO105),0)</f>
        <v/>
      </c>
      <c r="AQ105" s="8">
        <f>IFERROR((AM105+AN105)*INDEX([1]Sheet1!$A$1:$A$13,MATCH((AM105+AN105),[1]Sheet1!$B$1:$B$13)),0)</f>
        <v/>
      </c>
      <c r="AR105" s="6">
        <f>$AR$23*$E105</f>
        <v/>
      </c>
      <c r="AS105" s="8" t="n"/>
      <c r="AT105" s="8">
        <f>IFERROR(($J105/$I105)*AS105,0)</f>
        <v/>
      </c>
      <c r="AU105" s="8">
        <f>(AS105+AT105)*$E105</f>
        <v/>
      </c>
      <c r="AV105" s="8">
        <f>IF(AU105&gt;0,IF(AU105*$AR$23&lt;2.5,2.5/$AR$23,AU105),0)</f>
        <v/>
      </c>
      <c r="AW105" s="8">
        <f>IFERROR((AS105+AT105)*INDEX([1]Sheet1!$A$1:$A$13,MATCH((AS105+AT105),[1]Sheet1!$B$1:$B$13)),0)</f>
        <v/>
      </c>
      <c r="BC105" s="1">
        <f>IF(E105&gt;0,(IF(I105&gt;0,"","ERROR")),"")</f>
        <v/>
      </c>
    </row>
    <row r="106" ht="18" customHeight="1">
      <c r="A106" s="4" t="n"/>
      <c r="B106" s="6" t="n"/>
      <c r="C106" s="6" t="n"/>
      <c r="D106" s="6" t="n"/>
      <c r="E106" s="6" t="n"/>
      <c r="F106" s="4" t="n"/>
      <c r="G106" s="7" t="n"/>
      <c r="H106" s="6">
        <f>$H$23*$E106</f>
        <v/>
      </c>
      <c r="I106" s="8" t="n"/>
      <c r="J106" s="8" t="n"/>
      <c r="K106" s="8">
        <f>(I106+J106)*$E106</f>
        <v/>
      </c>
      <c r="L106" s="8">
        <f>IF(K106&gt;0,IF(K106*$H$23&lt;2.5,2.5/$H$23,K106),0)</f>
        <v/>
      </c>
      <c r="M106" s="8">
        <f>IFERROR((I106+J106)*INDEX([1]Sheet1!$A$1:$A$13,MATCH((I106+J106),[1]Sheet1!$B$1:$B$13)),0)</f>
        <v/>
      </c>
      <c r="N106" s="6">
        <f>$N$23*$E106</f>
        <v/>
      </c>
      <c r="O106" s="8" t="n"/>
      <c r="P106" s="8">
        <f>IFERROR(($J106/$I106)*O106,0)</f>
        <v/>
      </c>
      <c r="Q106" s="8">
        <f>(O106+P106)*$E106</f>
        <v/>
      </c>
      <c r="R106" s="8">
        <f>IF(Q106&gt;0,IF(Q106*$N$23&lt;2.5,2.5/$N$23,Q106),0)</f>
        <v/>
      </c>
      <c r="S106" s="8">
        <f>IFERROR((O106+P106)*INDEX([1]Sheet1!$A$1:$A$13,MATCH((O106+P106),[1]Sheet1!$B$1:$B$13)),0)</f>
        <v/>
      </c>
      <c r="T106" s="6">
        <f>$T$23*$E106</f>
        <v/>
      </c>
      <c r="U106" s="8" t="n"/>
      <c r="V106" s="8">
        <f>IFERROR(($J106/$I106)*U106,0)</f>
        <v/>
      </c>
      <c r="W106" s="8">
        <f>(U106+V106)*$E106</f>
        <v/>
      </c>
      <c r="X106" s="8">
        <f>IF(W106&gt;0,IF(W106*$T$23&lt;2.5,2.5/$T$23,W106),0)</f>
        <v/>
      </c>
      <c r="Y106" s="8">
        <f>IFERROR((U106+V106)*INDEX([1]Sheet1!$A$1:$A$13,MATCH((U106+V106),[1]Sheet1!$B$1:$B$13)),0)</f>
        <v/>
      </c>
      <c r="Z106" s="6">
        <f>$Z$23*$E106</f>
        <v/>
      </c>
      <c r="AA106" s="8" t="n"/>
      <c r="AB106" s="8">
        <f>IFERROR(($J106/$I106)*AA106,0)</f>
        <v/>
      </c>
      <c r="AC106" s="8">
        <f>(AA106+AB106)*$E106</f>
        <v/>
      </c>
      <c r="AD106" s="8">
        <f>IF(AC106&gt;0,IF(AC106*$Z$23&lt;2.5,2.5/$Z$23,AC106),0)</f>
        <v/>
      </c>
      <c r="AE106" s="8">
        <f>IFERROR((AA106+AB106)*INDEX([1]Sheet1!$A$1:$A$13,MATCH((AA106+AB106),[1]Sheet1!$B$1:$B$13)),0)</f>
        <v/>
      </c>
      <c r="AF106" s="6">
        <f>$AF$23*$E106</f>
        <v/>
      </c>
      <c r="AG106" s="8" t="n"/>
      <c r="AH106" s="8">
        <f>IFERROR(($J106/$I106)*AG106,0)</f>
        <v/>
      </c>
      <c r="AI106" s="8">
        <f>(AG106+AH106)*$E106</f>
        <v/>
      </c>
      <c r="AJ106" s="8">
        <f>IF(AI106&gt;0,IF(AI106*$AF$23&lt;2.5,2.5/$AF$23,AI106),0)</f>
        <v/>
      </c>
      <c r="AK106" s="8">
        <f>IFERROR((AG106+AH106)*INDEX([1]Sheet1!$A$1:$A$13,MATCH((AG106+AH106),[1]Sheet1!$B$1:$B$13)),0)</f>
        <v/>
      </c>
      <c r="AL106" s="6">
        <f>$AL$23*$E106</f>
        <v/>
      </c>
      <c r="AM106" s="8" t="n"/>
      <c r="AN106" s="8">
        <f>IFERROR(($J106/$I106)*AM106,0)</f>
        <v/>
      </c>
      <c r="AO106" s="8">
        <f>(AM106+AN106)*$E106</f>
        <v/>
      </c>
      <c r="AP106" s="8">
        <f>IF(AO106&gt;0,IF(AO106*$AL$23&lt;2.5,2.5/$AL$23,AO106),0)</f>
        <v/>
      </c>
      <c r="AQ106" s="8">
        <f>IFERROR((AM106+AN106)*INDEX([1]Sheet1!$A$1:$A$13,MATCH((AM106+AN106),[1]Sheet1!$B$1:$B$13)),0)</f>
        <v/>
      </c>
      <c r="AR106" s="6">
        <f>$AR$23*$E106</f>
        <v/>
      </c>
      <c r="AS106" s="8" t="n"/>
      <c r="AT106" s="8">
        <f>IFERROR(($J106/$I106)*AS106,0)</f>
        <v/>
      </c>
      <c r="AU106" s="8">
        <f>(AS106+AT106)*$E106</f>
        <v/>
      </c>
      <c r="AV106" s="8">
        <f>IF(AU106&gt;0,IF(AU106*$AR$23&lt;2.5,2.5/$AR$23,AU106),0)</f>
        <v/>
      </c>
      <c r="AW106" s="8">
        <f>IFERROR((AS106+AT106)*INDEX([1]Sheet1!$A$1:$A$13,MATCH((AS106+AT106),[1]Sheet1!$B$1:$B$13)),0)</f>
        <v/>
      </c>
      <c r="BC106" s="1">
        <f>IF(E106&gt;0,(IF(I106&gt;0,"","ERROR")),"")</f>
        <v/>
      </c>
    </row>
    <row r="107" ht="18" customHeight="1">
      <c r="A107" s="4" t="n"/>
      <c r="B107" s="6" t="n"/>
      <c r="C107" s="6" t="n"/>
      <c r="D107" s="6" t="n"/>
      <c r="E107" s="6" t="n"/>
      <c r="F107" s="4" t="n"/>
      <c r="G107" s="7" t="n"/>
      <c r="H107" s="6">
        <f>$H$23*$E107</f>
        <v/>
      </c>
      <c r="I107" s="8" t="n"/>
      <c r="J107" s="8" t="n"/>
      <c r="K107" s="8">
        <f>(I107+J107)*$E107</f>
        <v/>
      </c>
      <c r="L107" s="8">
        <f>IF(K107&gt;0,IF(K107*$H$23&lt;2.5,2.5/$H$23,K107),0)</f>
        <v/>
      </c>
      <c r="M107" s="8">
        <f>IFERROR((I107+J107)*INDEX([1]Sheet1!$A$1:$A$13,MATCH((I107+J107),[1]Sheet1!$B$1:$B$13)),0)</f>
        <v/>
      </c>
      <c r="N107" s="6">
        <f>$N$23*$E107</f>
        <v/>
      </c>
      <c r="O107" s="8" t="n"/>
      <c r="P107" s="8">
        <f>IFERROR(($J107/$I107)*O107,0)</f>
        <v/>
      </c>
      <c r="Q107" s="8">
        <f>(O107+P107)*$E107</f>
        <v/>
      </c>
      <c r="R107" s="8">
        <f>IF(Q107&gt;0,IF(Q107*$N$23&lt;2.5,2.5/$N$23,Q107),0)</f>
        <v/>
      </c>
      <c r="S107" s="8">
        <f>IFERROR((O107+P107)*INDEX([1]Sheet1!$A$1:$A$13,MATCH((O107+P107),[1]Sheet1!$B$1:$B$13)),0)</f>
        <v/>
      </c>
      <c r="T107" s="6">
        <f>$T$23*$E107</f>
        <v/>
      </c>
      <c r="U107" s="8" t="n"/>
      <c r="V107" s="8">
        <f>IFERROR(($J107/$I107)*U107,0)</f>
        <v/>
      </c>
      <c r="W107" s="8">
        <f>(U107+V107)*$E107</f>
        <v/>
      </c>
      <c r="X107" s="8">
        <f>IF(W107&gt;0,IF(W107*$T$23&lt;2.5,2.5/$T$23,W107),0)</f>
        <v/>
      </c>
      <c r="Y107" s="8">
        <f>IFERROR((U107+V107)*INDEX([1]Sheet1!$A$1:$A$13,MATCH((U107+V107),[1]Sheet1!$B$1:$B$13)),0)</f>
        <v/>
      </c>
      <c r="Z107" s="6">
        <f>$Z$23*$E107</f>
        <v/>
      </c>
      <c r="AA107" s="8" t="n"/>
      <c r="AB107" s="8">
        <f>IFERROR(($J107/$I107)*AA107,0)</f>
        <v/>
      </c>
      <c r="AC107" s="8">
        <f>(AA107+AB107)*$E107</f>
        <v/>
      </c>
      <c r="AD107" s="8">
        <f>IF(AC107&gt;0,IF(AC107*$Z$23&lt;2.5,2.5/$Z$23,AC107),0)</f>
        <v/>
      </c>
      <c r="AE107" s="8">
        <f>IFERROR((AA107+AB107)*INDEX([1]Sheet1!$A$1:$A$13,MATCH((AA107+AB107),[1]Sheet1!$B$1:$B$13)),0)</f>
        <v/>
      </c>
      <c r="AF107" s="6">
        <f>$AF$23*$E107</f>
        <v/>
      </c>
      <c r="AG107" s="8" t="n"/>
      <c r="AH107" s="8">
        <f>IFERROR(($J107/$I107)*AG107,0)</f>
        <v/>
      </c>
      <c r="AI107" s="8">
        <f>(AG107+AH107)*$E107</f>
        <v/>
      </c>
      <c r="AJ107" s="8">
        <f>IF(AI107&gt;0,IF(AI107*$AF$23&lt;2.5,2.5/$AF$23,AI107),0)</f>
        <v/>
      </c>
      <c r="AK107" s="8">
        <f>IFERROR((AG107+AH107)*INDEX([1]Sheet1!$A$1:$A$13,MATCH((AG107+AH107),[1]Sheet1!$B$1:$B$13)),0)</f>
        <v/>
      </c>
      <c r="AL107" s="6">
        <f>$AL$23*$E107</f>
        <v/>
      </c>
      <c r="AM107" s="8" t="n"/>
      <c r="AN107" s="8">
        <f>IFERROR(($J107/$I107)*AM107,0)</f>
        <v/>
      </c>
      <c r="AO107" s="8">
        <f>(AM107+AN107)*$E107</f>
        <v/>
      </c>
      <c r="AP107" s="8">
        <f>IF(AO107&gt;0,IF(AO107*$AL$23&lt;2.5,2.5/$AL$23,AO107),0)</f>
        <v/>
      </c>
      <c r="AQ107" s="8">
        <f>IFERROR((AM107+AN107)*INDEX([1]Sheet1!$A$1:$A$13,MATCH((AM107+AN107),[1]Sheet1!$B$1:$B$13)),0)</f>
        <v/>
      </c>
      <c r="AR107" s="6">
        <f>$AR$23*$E107</f>
        <v/>
      </c>
      <c r="AS107" s="8" t="n"/>
      <c r="AT107" s="8">
        <f>IFERROR(($J107/$I107)*AS107,0)</f>
        <v/>
      </c>
      <c r="AU107" s="8">
        <f>(AS107+AT107)*$E107</f>
        <v/>
      </c>
      <c r="AV107" s="8">
        <f>IF(AU107&gt;0,IF(AU107*$AR$23&lt;2.5,2.5/$AR$23,AU107),0)</f>
        <v/>
      </c>
      <c r="AW107" s="8">
        <f>IFERROR((AS107+AT107)*INDEX([1]Sheet1!$A$1:$A$13,MATCH((AS107+AT107),[1]Sheet1!$B$1:$B$13)),0)</f>
        <v/>
      </c>
      <c r="BC107" s="1">
        <f>IF(E107&gt;0,(IF(I107&gt;0,"","ERROR")),"")</f>
        <v/>
      </c>
    </row>
    <row r="108" ht="18" customHeight="1">
      <c r="A108" s="4" t="n"/>
      <c r="B108" s="6" t="n"/>
      <c r="C108" s="6" t="n"/>
      <c r="D108" s="6" t="n"/>
      <c r="E108" s="6" t="n"/>
      <c r="F108" s="4" t="n"/>
      <c r="G108" s="7" t="n"/>
      <c r="H108" s="6">
        <f>$H$23*$E108</f>
        <v/>
      </c>
      <c r="I108" s="8" t="n"/>
      <c r="J108" s="8" t="n"/>
      <c r="K108" s="8">
        <f>(I108+J108)*$E108</f>
        <v/>
      </c>
      <c r="L108" s="8">
        <f>IF(K108&gt;0,IF(K108*$H$23&lt;2.5,2.5/$H$23,K108),0)</f>
        <v/>
      </c>
      <c r="M108" s="8">
        <f>IFERROR((I108+J108)*INDEX([1]Sheet1!$A$1:$A$13,MATCH((I108+J108),[1]Sheet1!$B$1:$B$13)),0)</f>
        <v/>
      </c>
      <c r="N108" s="6">
        <f>$N$23*$E108</f>
        <v/>
      </c>
      <c r="O108" s="8" t="n"/>
      <c r="P108" s="8">
        <f>IFERROR(($J108/$I108)*O108,0)</f>
        <v/>
      </c>
      <c r="Q108" s="8">
        <f>(O108+P108)*$E108</f>
        <v/>
      </c>
      <c r="R108" s="8">
        <f>IF(Q108&gt;0,IF(Q108*$N$23&lt;2.5,2.5/$N$23,Q108),0)</f>
        <v/>
      </c>
      <c r="S108" s="8">
        <f>IFERROR((O108+P108)*INDEX([1]Sheet1!$A$1:$A$13,MATCH((O108+P108),[1]Sheet1!$B$1:$B$13)),0)</f>
        <v/>
      </c>
      <c r="T108" s="6">
        <f>$T$23*$E108</f>
        <v/>
      </c>
      <c r="U108" s="8" t="n"/>
      <c r="V108" s="8">
        <f>IFERROR(($J108/$I108)*U108,0)</f>
        <v/>
      </c>
      <c r="W108" s="8">
        <f>(U108+V108)*$E108</f>
        <v/>
      </c>
      <c r="X108" s="8">
        <f>IF(W108&gt;0,IF(W108*$T$23&lt;2.5,2.5/$T$23,W108),0)</f>
        <v/>
      </c>
      <c r="Y108" s="8">
        <f>IFERROR((U108+V108)*INDEX([1]Sheet1!$A$1:$A$13,MATCH((U108+V108),[1]Sheet1!$B$1:$B$13)),0)</f>
        <v/>
      </c>
      <c r="Z108" s="6">
        <f>$Z$23*$E108</f>
        <v/>
      </c>
      <c r="AA108" s="8" t="n"/>
      <c r="AB108" s="8">
        <f>IFERROR(($J108/$I108)*AA108,0)</f>
        <v/>
      </c>
      <c r="AC108" s="8">
        <f>(AA108+AB108)*$E108</f>
        <v/>
      </c>
      <c r="AD108" s="8">
        <f>IF(AC108&gt;0,IF(AC108*$Z$23&lt;2.5,2.5/$Z$23,AC108),0)</f>
        <v/>
      </c>
      <c r="AE108" s="8">
        <f>IFERROR((AA108+AB108)*INDEX([1]Sheet1!$A$1:$A$13,MATCH((AA108+AB108),[1]Sheet1!$B$1:$B$13)),0)</f>
        <v/>
      </c>
      <c r="AF108" s="6">
        <f>$AF$23*$E108</f>
        <v/>
      </c>
      <c r="AG108" s="8" t="n"/>
      <c r="AH108" s="8">
        <f>IFERROR(($J108/$I108)*AG108,0)</f>
        <v/>
      </c>
      <c r="AI108" s="8">
        <f>(AG108+AH108)*$E108</f>
        <v/>
      </c>
      <c r="AJ108" s="8">
        <f>IF(AI108&gt;0,IF(AI108*$AF$23&lt;2.5,2.5/$AF$23,AI108),0)</f>
        <v/>
      </c>
      <c r="AK108" s="8">
        <f>IFERROR((AG108+AH108)*INDEX([1]Sheet1!$A$1:$A$13,MATCH((AG108+AH108),[1]Sheet1!$B$1:$B$13)),0)</f>
        <v/>
      </c>
      <c r="AL108" s="6">
        <f>$AL$23*$E108</f>
        <v/>
      </c>
      <c r="AM108" s="8" t="n"/>
      <c r="AN108" s="8">
        <f>IFERROR(($J108/$I108)*AM108,0)</f>
        <v/>
      </c>
      <c r="AO108" s="8">
        <f>(AM108+AN108)*$E108</f>
        <v/>
      </c>
      <c r="AP108" s="8">
        <f>IF(AO108&gt;0,IF(AO108*$AL$23&lt;2.5,2.5/$AL$23,AO108),0)</f>
        <v/>
      </c>
      <c r="AQ108" s="8">
        <f>IFERROR((AM108+AN108)*INDEX([1]Sheet1!$A$1:$A$13,MATCH((AM108+AN108),[1]Sheet1!$B$1:$B$13)),0)</f>
        <v/>
      </c>
      <c r="AR108" s="6">
        <f>$AR$23*$E108</f>
        <v/>
      </c>
      <c r="AS108" s="8" t="n"/>
      <c r="AT108" s="8">
        <f>IFERROR(($J108/$I108)*AS108,0)</f>
        <v/>
      </c>
      <c r="AU108" s="8">
        <f>(AS108+AT108)*$E108</f>
        <v/>
      </c>
      <c r="AV108" s="8">
        <f>IF(AU108&gt;0,IF(AU108*$AR$23&lt;2.5,2.5/$AR$23,AU108),0)</f>
        <v/>
      </c>
      <c r="AW108" s="8">
        <f>IFERROR((AS108+AT108)*INDEX([1]Sheet1!$A$1:$A$13,MATCH((AS108+AT108),[1]Sheet1!$B$1:$B$13)),0)</f>
        <v/>
      </c>
      <c r="BC108" s="1">
        <f>IF(E108&gt;0,(IF(I108&gt;0,"","ERROR")),"")</f>
        <v/>
      </c>
    </row>
    <row r="109" ht="18" customHeight="1">
      <c r="A109" s="4" t="n"/>
      <c r="B109" s="9" t="n"/>
      <c r="C109" s="6" t="n"/>
      <c r="D109" s="6" t="n"/>
      <c r="E109" s="6" t="n"/>
      <c r="F109" s="4" t="n"/>
      <c r="G109" s="7" t="n"/>
      <c r="H109" s="6">
        <f>$H$23*$E109</f>
        <v/>
      </c>
      <c r="I109" s="8" t="n"/>
      <c r="J109" s="8" t="n"/>
      <c r="K109" s="8">
        <f>(I109+J109)*$E109</f>
        <v/>
      </c>
      <c r="L109" s="8">
        <f>IF(K109&gt;0,IF(K109*$H$23&lt;2.5,2.5/$H$23,K109),0)</f>
        <v/>
      </c>
      <c r="M109" s="8">
        <f>IFERROR((I109+J109)*INDEX([1]Sheet1!$A$1:$A$13,MATCH((I109+J109),[1]Sheet1!$B$1:$B$13)),0)</f>
        <v/>
      </c>
      <c r="N109" s="6">
        <f>$N$23*$E109</f>
        <v/>
      </c>
      <c r="O109" s="8" t="n"/>
      <c r="P109" s="8">
        <f>IFERROR(($J109/$I109)*O109,0)</f>
        <v/>
      </c>
      <c r="Q109" s="8">
        <f>(O109+P109)*$E109</f>
        <v/>
      </c>
      <c r="R109" s="8">
        <f>IF(Q109&gt;0,IF(Q109*$N$23&lt;2.5,2.5/$N$23,Q109),0)</f>
        <v/>
      </c>
      <c r="S109" s="8">
        <f>IFERROR((O109+P109)*INDEX([1]Sheet1!$A$1:$A$13,MATCH((O109+P109),[1]Sheet1!$B$1:$B$13)),0)</f>
        <v/>
      </c>
      <c r="T109" s="6">
        <f>$T$23*$E109</f>
        <v/>
      </c>
      <c r="U109" s="8" t="n"/>
      <c r="V109" s="8">
        <f>IFERROR(($J109/$I109)*U109,0)</f>
        <v/>
      </c>
      <c r="W109" s="8">
        <f>(U109+V109)*$E109</f>
        <v/>
      </c>
      <c r="X109" s="8">
        <f>IF(W109&gt;0,IF(W109*$T$23&lt;2.5,2.5/$T$23,W109),0)</f>
        <v/>
      </c>
      <c r="Y109" s="8">
        <f>IFERROR((U109+V109)*INDEX([1]Sheet1!$A$1:$A$13,MATCH((U109+V109),[1]Sheet1!$B$1:$B$13)),0)</f>
        <v/>
      </c>
      <c r="Z109" s="6">
        <f>$Z$23*$E109</f>
        <v/>
      </c>
      <c r="AA109" s="8" t="n"/>
      <c r="AB109" s="8">
        <f>IFERROR(($J109/$I109)*AA109,0)</f>
        <v/>
      </c>
      <c r="AC109" s="8">
        <f>(AA109+AB109)*$E109</f>
        <v/>
      </c>
      <c r="AD109" s="8">
        <f>IF(AC109&gt;0,IF(AC109*$Z$23&lt;2.5,2.5/$Z$23,AC109),0)</f>
        <v/>
      </c>
      <c r="AE109" s="8">
        <f>IFERROR((AA109+AB109)*INDEX([1]Sheet1!$A$1:$A$13,MATCH((AA109+AB109),[1]Sheet1!$B$1:$B$13)),0)</f>
        <v/>
      </c>
      <c r="AF109" s="6">
        <f>$AF$23*$E109</f>
        <v/>
      </c>
      <c r="AG109" s="8" t="n"/>
      <c r="AH109" s="8">
        <f>IFERROR(($J109/$I109)*AG109,0)</f>
        <v/>
      </c>
      <c r="AI109" s="8">
        <f>(AG109+AH109)*$E109</f>
        <v/>
      </c>
      <c r="AJ109" s="8">
        <f>IF(AI109&gt;0,IF(AI109*$AF$23&lt;2.5,2.5/$AF$23,AI109),0)</f>
        <v/>
      </c>
      <c r="AK109" s="8">
        <f>IFERROR((AG109+AH109)*INDEX([1]Sheet1!$A$1:$A$13,MATCH((AG109+AH109),[1]Sheet1!$B$1:$B$13)),0)</f>
        <v/>
      </c>
      <c r="AL109" s="6">
        <f>$AL$23*$E109</f>
        <v/>
      </c>
      <c r="AM109" s="8" t="n"/>
      <c r="AN109" s="8">
        <f>IFERROR(($J109/$I109)*AM109,0)</f>
        <v/>
      </c>
      <c r="AO109" s="8">
        <f>(AM109+AN109)*$E109</f>
        <v/>
      </c>
      <c r="AP109" s="8">
        <f>IF(AO109&gt;0,IF(AO109*$AL$23&lt;2.5,2.5/$AL$23,AO109),0)</f>
        <v/>
      </c>
      <c r="AQ109" s="8">
        <f>IFERROR((AM109+AN109)*INDEX([1]Sheet1!$A$1:$A$13,MATCH((AM109+AN109),[1]Sheet1!$B$1:$B$13)),0)</f>
        <v/>
      </c>
      <c r="AR109" s="6">
        <f>$AR$23*$E109</f>
        <v/>
      </c>
      <c r="AS109" s="8" t="n"/>
      <c r="AT109" s="8">
        <f>IFERROR(($J109/$I109)*AS109,0)</f>
        <v/>
      </c>
      <c r="AU109" s="8">
        <f>(AS109+AT109)*$E109</f>
        <v/>
      </c>
      <c r="AV109" s="8">
        <f>IF(AU109&gt;0,IF(AU109*$AR$23&lt;2.5,2.5/$AR$23,AU109),0)</f>
        <v/>
      </c>
      <c r="AW109" s="8">
        <f>IFERROR((AS109+AT109)*INDEX([1]Sheet1!$A$1:$A$13,MATCH((AS109+AT109),[1]Sheet1!$B$1:$B$13)),0)</f>
        <v/>
      </c>
      <c r="BC109" s="1">
        <f>IF(E109&gt;0,(IF(I109&gt;0,"","ERROR")),"")</f>
        <v/>
      </c>
    </row>
    <row r="110" ht="18" customHeight="1">
      <c r="A110" s="4" t="n"/>
      <c r="B110" s="6" t="n"/>
      <c r="C110" s="6" t="n"/>
      <c r="D110" s="6" t="n"/>
      <c r="E110" s="6" t="n"/>
      <c r="F110" s="4" t="n"/>
      <c r="G110" s="7" t="n"/>
      <c r="H110" s="6">
        <f>$H$23*$E110</f>
        <v/>
      </c>
      <c r="I110" s="8" t="n"/>
      <c r="J110" s="8" t="n"/>
      <c r="K110" s="8">
        <f>(I110+J110)*$E110</f>
        <v/>
      </c>
      <c r="L110" s="8">
        <f>IF(K110&gt;0,IF(K110*$H$23&lt;2.5,2.5/$H$23,K110),0)</f>
        <v/>
      </c>
      <c r="M110" s="8">
        <f>IFERROR((I110+J110)*INDEX([1]Sheet1!$A$1:$A$13,MATCH((I110+J110),[1]Sheet1!$B$1:$B$13)),0)</f>
        <v/>
      </c>
      <c r="N110" s="6">
        <f>$N$23*$E110</f>
        <v/>
      </c>
      <c r="O110" s="8" t="n"/>
      <c r="P110" s="8">
        <f>IFERROR(($J110/$I110)*O110,0)</f>
        <v/>
      </c>
      <c r="Q110" s="8">
        <f>(O110+P110)*$E110</f>
        <v/>
      </c>
      <c r="R110" s="8">
        <f>IF(Q110&gt;0,IF(Q110*$N$23&lt;2.5,2.5/$N$23,Q110),0)</f>
        <v/>
      </c>
      <c r="S110" s="8">
        <f>IFERROR((O110+P110)*INDEX([1]Sheet1!$A$1:$A$13,MATCH((O110+P110),[1]Sheet1!$B$1:$B$13)),0)</f>
        <v/>
      </c>
      <c r="T110" s="6">
        <f>$T$23*$E110</f>
        <v/>
      </c>
      <c r="U110" s="8" t="n"/>
      <c r="V110" s="8">
        <f>IFERROR(($J110/$I110)*U110,0)</f>
        <v/>
      </c>
      <c r="W110" s="8">
        <f>(U110+V110)*$E110</f>
        <v/>
      </c>
      <c r="X110" s="8">
        <f>IF(W110&gt;0,IF(W110*$T$23&lt;2.5,2.5/$T$23,W110),0)</f>
        <v/>
      </c>
      <c r="Y110" s="8">
        <f>IFERROR((U110+V110)*INDEX([1]Sheet1!$A$1:$A$13,MATCH((U110+V110),[1]Sheet1!$B$1:$B$13)),0)</f>
        <v/>
      </c>
      <c r="Z110" s="6">
        <f>$Z$23*$E110</f>
        <v/>
      </c>
      <c r="AA110" s="8" t="n"/>
      <c r="AB110" s="8">
        <f>IFERROR(($J110/$I110)*AA110,0)</f>
        <v/>
      </c>
      <c r="AC110" s="8">
        <f>(AA110+AB110)*$E110</f>
        <v/>
      </c>
      <c r="AD110" s="8">
        <f>IF(AC110&gt;0,IF(AC110*$Z$23&lt;2.5,2.5/$Z$23,AC110),0)</f>
        <v/>
      </c>
      <c r="AE110" s="8">
        <f>IFERROR((AA110+AB110)*INDEX([1]Sheet1!$A$1:$A$13,MATCH((AA110+AB110),[1]Sheet1!$B$1:$B$13)),0)</f>
        <v/>
      </c>
      <c r="AF110" s="6">
        <f>$AF$23*$E110</f>
        <v/>
      </c>
      <c r="AG110" s="8" t="n"/>
      <c r="AH110" s="8">
        <f>IFERROR(($J110/$I110)*AG110,0)</f>
        <v/>
      </c>
      <c r="AI110" s="8">
        <f>(AG110+AH110)*$E110</f>
        <v/>
      </c>
      <c r="AJ110" s="8">
        <f>IF(AI110&gt;0,IF(AI110*$AF$23&lt;2.5,2.5/$AF$23,AI110),0)</f>
        <v/>
      </c>
      <c r="AK110" s="8">
        <f>IFERROR((AG110+AH110)*INDEX([1]Sheet1!$A$1:$A$13,MATCH((AG110+AH110),[1]Sheet1!$B$1:$B$13)),0)</f>
        <v/>
      </c>
      <c r="AL110" s="6">
        <f>$AL$23*$E110</f>
        <v/>
      </c>
      <c r="AM110" s="8" t="n"/>
      <c r="AN110" s="8">
        <f>IFERROR(($J110/$I110)*AM110,0)</f>
        <v/>
      </c>
      <c r="AO110" s="8">
        <f>(AM110+AN110)*$E110</f>
        <v/>
      </c>
      <c r="AP110" s="8">
        <f>IF(AO110&gt;0,IF(AO110*$AL$23&lt;2.5,2.5/$AL$23,AO110),0)</f>
        <v/>
      </c>
      <c r="AQ110" s="8">
        <f>IFERROR((AM110+AN110)*INDEX([1]Sheet1!$A$1:$A$13,MATCH((AM110+AN110),[1]Sheet1!$B$1:$B$13)),0)</f>
        <v/>
      </c>
      <c r="AR110" s="6">
        <f>$AR$23*$E110</f>
        <v/>
      </c>
      <c r="AS110" s="8" t="n"/>
      <c r="AT110" s="8">
        <f>IFERROR(($J110/$I110)*AS110,0)</f>
        <v/>
      </c>
      <c r="AU110" s="8">
        <f>(AS110+AT110)*$E110</f>
        <v/>
      </c>
      <c r="AV110" s="8">
        <f>IF(AU110&gt;0,IF(AU110*$AR$23&lt;2.5,2.5/$AR$23,AU110),0)</f>
        <v/>
      </c>
      <c r="AW110" s="8">
        <f>IFERROR((AS110+AT110)*INDEX([1]Sheet1!$A$1:$A$13,MATCH((AS110+AT110),[1]Sheet1!$B$1:$B$13)),0)</f>
        <v/>
      </c>
      <c r="BC110" s="1">
        <f>IF(E110&gt;0,(IF(I110&gt;0,"","ERROR")),"")</f>
        <v/>
      </c>
    </row>
    <row r="111" ht="18" customHeight="1">
      <c r="A111" s="4" t="n"/>
      <c r="B111" s="9" t="n"/>
      <c r="C111" s="6" t="n"/>
      <c r="D111" s="6" t="n"/>
      <c r="E111" s="6" t="n"/>
      <c r="F111" s="4" t="n"/>
      <c r="G111" s="7" t="n"/>
      <c r="H111" s="6">
        <f>$H$23*$E111</f>
        <v/>
      </c>
      <c r="I111" s="8" t="n"/>
      <c r="J111" s="8" t="n"/>
      <c r="K111" s="8">
        <f>(I111+J111)*$E111</f>
        <v/>
      </c>
      <c r="L111" s="8">
        <f>IF(K111&gt;0,IF(K111*$H$23&lt;2.5,2.5/$H$23,K111),0)</f>
        <v/>
      </c>
      <c r="M111" s="8">
        <f>IFERROR((I111+J111)*INDEX([1]Sheet1!$A$1:$A$13,MATCH((I111+J111),[1]Sheet1!$B$1:$B$13)),0)</f>
        <v/>
      </c>
      <c r="N111" s="6">
        <f>$N$23*$E111</f>
        <v/>
      </c>
      <c r="O111" s="8" t="n"/>
      <c r="P111" s="8">
        <f>IFERROR(($J111/$I111)*O111,0)</f>
        <v/>
      </c>
      <c r="Q111" s="8">
        <f>(O111+P111)*$E111</f>
        <v/>
      </c>
      <c r="R111" s="8">
        <f>IF(Q111&gt;0,IF(Q111*$N$23&lt;2.5,2.5/$N$23,Q111),0)</f>
        <v/>
      </c>
      <c r="S111" s="8">
        <f>IFERROR((O111+P111)*INDEX([1]Sheet1!$A$1:$A$13,MATCH((O111+P111),[1]Sheet1!$B$1:$B$13)),0)</f>
        <v/>
      </c>
      <c r="T111" s="6">
        <f>$T$23*$E111</f>
        <v/>
      </c>
      <c r="U111" s="8" t="n"/>
      <c r="V111" s="8">
        <f>IFERROR(($J111/$I111)*U111,0)</f>
        <v/>
      </c>
      <c r="W111" s="8">
        <f>(U111+V111)*$E111</f>
        <v/>
      </c>
      <c r="X111" s="8">
        <f>IF(W111&gt;0,IF(W111*$T$23&lt;2.5,2.5/$T$23,W111),0)</f>
        <v/>
      </c>
      <c r="Y111" s="8">
        <f>IFERROR((U111+V111)*INDEX([1]Sheet1!$A$1:$A$13,MATCH((U111+V111),[1]Sheet1!$B$1:$B$13)),0)</f>
        <v/>
      </c>
      <c r="Z111" s="6">
        <f>$Z$23*$E111</f>
        <v/>
      </c>
      <c r="AA111" s="8" t="n"/>
      <c r="AB111" s="8">
        <f>IFERROR(($J111/$I111)*AA111,0)</f>
        <v/>
      </c>
      <c r="AC111" s="8">
        <f>(AA111+AB111)*$E111</f>
        <v/>
      </c>
      <c r="AD111" s="8">
        <f>IF(AC111&gt;0,IF(AC111*$Z$23&lt;2.5,2.5/$Z$23,AC111),0)</f>
        <v/>
      </c>
      <c r="AE111" s="8">
        <f>IFERROR((AA111+AB111)*INDEX([1]Sheet1!$A$1:$A$13,MATCH((AA111+AB111),[1]Sheet1!$B$1:$B$13)),0)</f>
        <v/>
      </c>
      <c r="AF111" s="6">
        <f>$AF$23*$E111</f>
        <v/>
      </c>
      <c r="AG111" s="8" t="n"/>
      <c r="AH111" s="8">
        <f>IFERROR(($J111/$I111)*AG111,0)</f>
        <v/>
      </c>
      <c r="AI111" s="8">
        <f>(AG111+AH111)*$E111</f>
        <v/>
      </c>
      <c r="AJ111" s="8">
        <f>IF(AI111&gt;0,IF(AI111*$AF$23&lt;2.5,2.5/$AF$23,AI111),0)</f>
        <v/>
      </c>
      <c r="AK111" s="8">
        <f>IFERROR((AG111+AH111)*INDEX([1]Sheet1!$A$1:$A$13,MATCH((AG111+AH111),[1]Sheet1!$B$1:$B$13)),0)</f>
        <v/>
      </c>
      <c r="AL111" s="6">
        <f>$AL$23*$E111</f>
        <v/>
      </c>
      <c r="AM111" s="8" t="n"/>
      <c r="AN111" s="8">
        <f>IFERROR(($J111/$I111)*AM111,0)</f>
        <v/>
      </c>
      <c r="AO111" s="8">
        <f>(AM111+AN111)*$E111</f>
        <v/>
      </c>
      <c r="AP111" s="8">
        <f>IF(AO111&gt;0,IF(AO111*$AL$23&lt;2.5,2.5/$AL$23,AO111),0)</f>
        <v/>
      </c>
      <c r="AQ111" s="8">
        <f>IFERROR((AM111+AN111)*INDEX([1]Sheet1!$A$1:$A$13,MATCH((AM111+AN111),[1]Sheet1!$B$1:$B$13)),0)</f>
        <v/>
      </c>
      <c r="AR111" s="6">
        <f>$AR$23*$E111</f>
        <v/>
      </c>
      <c r="AS111" s="8" t="n"/>
      <c r="AT111" s="8">
        <f>IFERROR(($J111/$I111)*AS111,0)</f>
        <v/>
      </c>
      <c r="AU111" s="8">
        <f>(AS111+AT111)*$E111</f>
        <v/>
      </c>
      <c r="AV111" s="8">
        <f>IF(AU111&gt;0,IF(AU111*$AR$23&lt;2.5,2.5/$AR$23,AU111),0)</f>
        <v/>
      </c>
      <c r="AW111" s="8">
        <f>IFERROR((AS111+AT111)*INDEX([1]Sheet1!$A$1:$A$13,MATCH((AS111+AT111),[1]Sheet1!$B$1:$B$13)),0)</f>
        <v/>
      </c>
      <c r="BC111" s="1">
        <f>IF(E111&gt;0,(IF(I111&gt;0,"","ERROR")),"")</f>
        <v/>
      </c>
    </row>
    <row r="112" ht="18" customHeight="1">
      <c r="A112" s="4" t="n"/>
      <c r="B112" s="6" t="n"/>
      <c r="C112" s="6" t="n"/>
      <c r="D112" s="6" t="n"/>
      <c r="E112" s="6" t="n"/>
      <c r="F112" s="4" t="n"/>
      <c r="G112" s="7" t="n"/>
      <c r="H112" s="6">
        <f>$H$23*$E112</f>
        <v/>
      </c>
      <c r="I112" s="8" t="n"/>
      <c r="J112" s="8" t="n"/>
      <c r="K112" s="8">
        <f>(I112+J112)*$E112</f>
        <v/>
      </c>
      <c r="L112" s="8">
        <f>IF(K112&gt;0,IF(K112*$H$23&lt;2.5,2.5/$H$23,K112),0)</f>
        <v/>
      </c>
      <c r="M112" s="8">
        <f>IFERROR((I112+J112)*INDEX([1]Sheet1!$A$1:$A$13,MATCH((I112+J112),[1]Sheet1!$B$1:$B$13)),0)</f>
        <v/>
      </c>
      <c r="N112" s="6">
        <f>$N$23*$E112</f>
        <v/>
      </c>
      <c r="O112" s="8" t="n"/>
      <c r="P112" s="8">
        <f>IFERROR(($J112/$I112)*O112,0)</f>
        <v/>
      </c>
      <c r="Q112" s="8">
        <f>(O112+P112)*$E112</f>
        <v/>
      </c>
      <c r="R112" s="8">
        <f>IF(Q112&gt;0,IF(Q112*$N$23&lt;2.5,2.5/$N$23,Q112),0)</f>
        <v/>
      </c>
      <c r="S112" s="8">
        <f>IFERROR((O112+P112)*INDEX([1]Sheet1!$A$1:$A$13,MATCH((O112+P112),[1]Sheet1!$B$1:$B$13)),0)</f>
        <v/>
      </c>
      <c r="T112" s="6">
        <f>$T$23*$E112</f>
        <v/>
      </c>
      <c r="U112" s="8" t="n"/>
      <c r="V112" s="8">
        <f>IFERROR(($J112/$I112)*U112,0)</f>
        <v/>
      </c>
      <c r="W112" s="8">
        <f>(U112+V112)*$E112</f>
        <v/>
      </c>
      <c r="X112" s="8">
        <f>IF(W112&gt;0,IF(W112*$T$23&lt;2.5,2.5/$T$23,W112),0)</f>
        <v/>
      </c>
      <c r="Y112" s="8">
        <f>IFERROR((U112+V112)*INDEX([1]Sheet1!$A$1:$A$13,MATCH((U112+V112),[1]Sheet1!$B$1:$B$13)),0)</f>
        <v/>
      </c>
      <c r="Z112" s="6">
        <f>$Z$23*$E112</f>
        <v/>
      </c>
      <c r="AA112" s="8" t="n"/>
      <c r="AB112" s="8">
        <f>IFERROR(($J112/$I112)*AA112,0)</f>
        <v/>
      </c>
      <c r="AC112" s="8">
        <f>(AA112+AB112)*$E112</f>
        <v/>
      </c>
      <c r="AD112" s="8">
        <f>IF(AC112&gt;0,IF(AC112*$Z$23&lt;2.5,2.5/$Z$23,AC112),0)</f>
        <v/>
      </c>
      <c r="AE112" s="8">
        <f>IFERROR((AA112+AB112)*INDEX([1]Sheet1!$A$1:$A$13,MATCH((AA112+AB112),[1]Sheet1!$B$1:$B$13)),0)</f>
        <v/>
      </c>
      <c r="AF112" s="6">
        <f>$AF$23*$E112</f>
        <v/>
      </c>
      <c r="AG112" s="8" t="n"/>
      <c r="AH112" s="8">
        <f>IFERROR(($J112/$I112)*AG112,0)</f>
        <v/>
      </c>
      <c r="AI112" s="8">
        <f>(AG112+AH112)*$E112</f>
        <v/>
      </c>
      <c r="AJ112" s="8">
        <f>IF(AI112&gt;0,IF(AI112*$AF$23&lt;2.5,2.5/$AF$23,AI112),0)</f>
        <v/>
      </c>
      <c r="AK112" s="8">
        <f>IFERROR((AG112+AH112)*INDEX([1]Sheet1!$A$1:$A$13,MATCH((AG112+AH112),[1]Sheet1!$B$1:$B$13)),0)</f>
        <v/>
      </c>
      <c r="AL112" s="6">
        <f>$AL$23*$E112</f>
        <v/>
      </c>
      <c r="AM112" s="8" t="n"/>
      <c r="AN112" s="8">
        <f>IFERROR(($J112/$I112)*AM112,0)</f>
        <v/>
      </c>
      <c r="AO112" s="8">
        <f>(AM112+AN112)*$E112</f>
        <v/>
      </c>
      <c r="AP112" s="8">
        <f>IF(AO112&gt;0,IF(AO112*$AL$23&lt;2.5,2.5/$AL$23,AO112),0)</f>
        <v/>
      </c>
      <c r="AQ112" s="8">
        <f>IFERROR((AM112+AN112)*INDEX([1]Sheet1!$A$1:$A$13,MATCH((AM112+AN112),[1]Sheet1!$B$1:$B$13)),0)</f>
        <v/>
      </c>
      <c r="AR112" s="6">
        <f>$AR$23*$E112</f>
        <v/>
      </c>
      <c r="AS112" s="8" t="n"/>
      <c r="AT112" s="8">
        <f>IFERROR(($J112/$I112)*AS112,0)</f>
        <v/>
      </c>
      <c r="AU112" s="8">
        <f>(AS112+AT112)*$E112</f>
        <v/>
      </c>
      <c r="AV112" s="8">
        <f>IF(AU112&gt;0,IF(AU112*$AR$23&lt;2.5,2.5/$AR$23,AU112),0)</f>
        <v/>
      </c>
      <c r="AW112" s="8">
        <f>IFERROR((AS112+AT112)*INDEX([1]Sheet1!$A$1:$A$13,MATCH((AS112+AT112),[1]Sheet1!$B$1:$B$13)),0)</f>
        <v/>
      </c>
      <c r="BC112" s="1">
        <f>IF(E112&gt;0,(IF(I112&gt;0,"","ERROR")),"")</f>
        <v/>
      </c>
    </row>
    <row r="113" ht="18" customHeight="1">
      <c r="A113" s="4" t="n"/>
      <c r="B113" s="6" t="n"/>
      <c r="C113" s="6" t="n"/>
      <c r="D113" s="6" t="n"/>
      <c r="E113" s="6" t="n"/>
      <c r="F113" s="4" t="n"/>
      <c r="G113" s="7" t="n"/>
      <c r="H113" s="6">
        <f>$H$23*$E113</f>
        <v/>
      </c>
      <c r="I113" s="8" t="n"/>
      <c r="J113" s="8" t="n"/>
      <c r="K113" s="8">
        <f>(I113+J113)*$E113</f>
        <v/>
      </c>
      <c r="L113" s="8">
        <f>IF(K113&gt;0,IF(K113*$H$23&lt;2.5,2.5/$H$23,K113),0)</f>
        <v/>
      </c>
      <c r="M113" s="8">
        <f>IFERROR((I113+J113)*INDEX([1]Sheet1!$A$1:$A$13,MATCH((I113+J113),[1]Sheet1!$B$1:$B$13)),0)</f>
        <v/>
      </c>
      <c r="N113" s="6">
        <f>$N$23*$E113</f>
        <v/>
      </c>
      <c r="O113" s="8" t="n"/>
      <c r="P113" s="8">
        <f>IFERROR(($J113/$I113)*O113,0)</f>
        <v/>
      </c>
      <c r="Q113" s="8">
        <f>(O113+P113)*$E113</f>
        <v/>
      </c>
      <c r="R113" s="8">
        <f>IF(Q113&gt;0,IF(Q113*$N$23&lt;2.5,2.5/$N$23,Q113),0)</f>
        <v/>
      </c>
      <c r="S113" s="8">
        <f>IFERROR((O113+P113)*INDEX([1]Sheet1!$A$1:$A$13,MATCH((O113+P113),[1]Sheet1!$B$1:$B$13)),0)</f>
        <v/>
      </c>
      <c r="T113" s="6">
        <f>$T$23*$E113</f>
        <v/>
      </c>
      <c r="U113" s="8" t="n"/>
      <c r="V113" s="8">
        <f>IFERROR(($J113/$I113)*U113,0)</f>
        <v/>
      </c>
      <c r="W113" s="8">
        <f>(U113+V113)*$E113</f>
        <v/>
      </c>
      <c r="X113" s="8">
        <f>IF(W113&gt;0,IF(W113*$T$23&lt;2.5,2.5/$T$23,W113),0)</f>
        <v/>
      </c>
      <c r="Y113" s="8">
        <f>IFERROR((U113+V113)*INDEX([1]Sheet1!$A$1:$A$13,MATCH((U113+V113),[1]Sheet1!$B$1:$B$13)),0)</f>
        <v/>
      </c>
      <c r="Z113" s="6">
        <f>$Z$23*$E113</f>
        <v/>
      </c>
      <c r="AA113" s="8" t="n"/>
      <c r="AB113" s="8">
        <f>IFERROR(($J113/$I113)*AA113,0)</f>
        <v/>
      </c>
      <c r="AC113" s="8">
        <f>(AA113+AB113)*$E113</f>
        <v/>
      </c>
      <c r="AD113" s="8">
        <f>IF(AC113&gt;0,IF(AC113*$Z$23&lt;2.5,2.5/$Z$23,AC113),0)</f>
        <v/>
      </c>
      <c r="AE113" s="8">
        <f>IFERROR((AA113+AB113)*INDEX([1]Sheet1!$A$1:$A$13,MATCH((AA113+AB113),[1]Sheet1!$B$1:$B$13)),0)</f>
        <v/>
      </c>
      <c r="AF113" s="6">
        <f>$AF$23*$E113</f>
        <v/>
      </c>
      <c r="AG113" s="8" t="n"/>
      <c r="AH113" s="8">
        <f>IFERROR(($J113/$I113)*AG113,0)</f>
        <v/>
      </c>
      <c r="AI113" s="8">
        <f>(AG113+AH113)*$E113</f>
        <v/>
      </c>
      <c r="AJ113" s="8">
        <f>IF(AI113&gt;0,IF(AI113*$AF$23&lt;2.5,2.5/$AF$23,AI113),0)</f>
        <v/>
      </c>
      <c r="AK113" s="8">
        <f>IFERROR((AG113+AH113)*INDEX([1]Sheet1!$A$1:$A$13,MATCH((AG113+AH113),[1]Sheet1!$B$1:$B$13)),0)</f>
        <v/>
      </c>
      <c r="AL113" s="6">
        <f>$AL$23*$E113</f>
        <v/>
      </c>
      <c r="AM113" s="8" t="n"/>
      <c r="AN113" s="8">
        <f>IFERROR(($J113/$I113)*AM113,0)</f>
        <v/>
      </c>
      <c r="AO113" s="8">
        <f>(AM113+AN113)*$E113</f>
        <v/>
      </c>
      <c r="AP113" s="8">
        <f>IF(AO113&gt;0,IF(AO113*$AL$23&lt;2.5,2.5/$AL$23,AO113),0)</f>
        <v/>
      </c>
      <c r="AQ113" s="8">
        <f>IFERROR((AM113+AN113)*INDEX([1]Sheet1!$A$1:$A$13,MATCH((AM113+AN113),[1]Sheet1!$B$1:$B$13)),0)</f>
        <v/>
      </c>
      <c r="AR113" s="6">
        <f>$AR$23*$E113</f>
        <v/>
      </c>
      <c r="AS113" s="8" t="n"/>
      <c r="AT113" s="8">
        <f>IFERROR(($J113/$I113)*AS113,0)</f>
        <v/>
      </c>
      <c r="AU113" s="8">
        <f>(AS113+AT113)*$E113</f>
        <v/>
      </c>
      <c r="AV113" s="8">
        <f>IF(AU113&gt;0,IF(AU113*$AR$23&lt;2.5,2.5/$AR$23,AU113),0)</f>
        <v/>
      </c>
      <c r="AW113" s="8">
        <f>IFERROR((AS113+AT113)*INDEX([1]Sheet1!$A$1:$A$13,MATCH((AS113+AT113),[1]Sheet1!$B$1:$B$13)),0)</f>
        <v/>
      </c>
      <c r="BC113" s="1">
        <f>IF(E113&gt;0,(IF(I113&gt;0,"","ERROR")),"")</f>
        <v/>
      </c>
    </row>
    <row r="114" ht="18" customHeight="1">
      <c r="A114" s="4" t="n"/>
      <c r="B114" s="5" t="n"/>
      <c r="C114" s="6" t="n"/>
      <c r="D114" s="6" t="n"/>
      <c r="E114" s="6" t="n"/>
      <c r="F114" s="4" t="n"/>
      <c r="G114" s="7" t="n"/>
      <c r="H114" s="6">
        <f>$H$23*$E114</f>
        <v/>
      </c>
      <c r="I114" s="8" t="n"/>
      <c r="J114" s="8" t="n"/>
      <c r="K114" s="8">
        <f>(I114+J114)*$E114</f>
        <v/>
      </c>
      <c r="L114" s="8">
        <f>IF(K114&gt;0,IF(K114*$H$23&lt;2.5,2.5/$H$23,K114),0)</f>
        <v/>
      </c>
      <c r="M114" s="8">
        <f>IFERROR((I114+J114)*INDEX([1]Sheet1!$A$1:$A$13,MATCH((I114+J114),[1]Sheet1!$B$1:$B$13)),0)</f>
        <v/>
      </c>
      <c r="N114" s="6">
        <f>$N$23*$E114</f>
        <v/>
      </c>
      <c r="O114" s="8" t="n"/>
      <c r="P114" s="8">
        <f>IFERROR(($J114/$I114)*O114,0)</f>
        <v/>
      </c>
      <c r="Q114" s="8">
        <f>(O114+P114)*$E114</f>
        <v/>
      </c>
      <c r="R114" s="8">
        <f>IF(Q114&gt;0,IF(Q114*$N$23&lt;2.5,2.5/$N$23,Q114),0)</f>
        <v/>
      </c>
      <c r="S114" s="8">
        <f>IFERROR((O114+P114)*INDEX([1]Sheet1!$A$1:$A$13,MATCH((O114+P114),[1]Sheet1!$B$1:$B$13)),0)</f>
        <v/>
      </c>
      <c r="T114" s="6">
        <f>$T$23*$E114</f>
        <v/>
      </c>
      <c r="U114" s="8" t="n"/>
      <c r="V114" s="8">
        <f>IFERROR(($J114/$I114)*U114,0)</f>
        <v/>
      </c>
      <c r="W114" s="8">
        <f>(U114+V114)*$E114</f>
        <v/>
      </c>
      <c r="X114" s="8">
        <f>IF(W114&gt;0,IF(W114*$T$23&lt;2.5,2.5/$T$23,W114),0)</f>
        <v/>
      </c>
      <c r="Y114" s="8">
        <f>IFERROR((U114+V114)*INDEX([1]Sheet1!$A$1:$A$13,MATCH((U114+V114),[1]Sheet1!$B$1:$B$13)),0)</f>
        <v/>
      </c>
      <c r="Z114" s="6">
        <f>$Z$23*$E114</f>
        <v/>
      </c>
      <c r="AA114" s="8" t="n"/>
      <c r="AB114" s="8">
        <f>IFERROR(($J114/$I114)*AA114,0)</f>
        <v/>
      </c>
      <c r="AC114" s="8">
        <f>(AA114+AB114)*$E114</f>
        <v/>
      </c>
      <c r="AD114" s="8">
        <f>IF(AC114&gt;0,IF(AC114*$Z$23&lt;2.5,2.5/$Z$23,AC114),0)</f>
        <v/>
      </c>
      <c r="AE114" s="8">
        <f>IFERROR((AA114+AB114)*INDEX([1]Sheet1!$A$1:$A$13,MATCH((AA114+AB114),[1]Sheet1!$B$1:$B$13)),0)</f>
        <v/>
      </c>
      <c r="AF114" s="6">
        <f>$AF$23*$E114</f>
        <v/>
      </c>
      <c r="AG114" s="8" t="n"/>
      <c r="AH114" s="8">
        <f>IFERROR(($J114/$I114)*AG114,0)</f>
        <v/>
      </c>
      <c r="AI114" s="8">
        <f>(AG114+AH114)*$E114</f>
        <v/>
      </c>
      <c r="AJ114" s="8">
        <f>IF(AI114&gt;0,IF(AI114*$AF$23&lt;2.5,2.5/$AF$23,AI114),0)</f>
        <v/>
      </c>
      <c r="AK114" s="8">
        <f>IFERROR((AG114+AH114)*INDEX([1]Sheet1!$A$1:$A$13,MATCH((AG114+AH114),[1]Sheet1!$B$1:$B$13)),0)</f>
        <v/>
      </c>
      <c r="AL114" s="6">
        <f>$AL$23*$E114</f>
        <v/>
      </c>
      <c r="AM114" s="8" t="n"/>
      <c r="AN114" s="8">
        <f>IFERROR(($J114/$I114)*AM114,0)</f>
        <v/>
      </c>
      <c r="AO114" s="8">
        <f>(AM114+AN114)*$E114</f>
        <v/>
      </c>
      <c r="AP114" s="8">
        <f>IF(AO114&gt;0,IF(AO114*$AL$23&lt;2.5,2.5/$AL$23,AO114),0)</f>
        <v/>
      </c>
      <c r="AQ114" s="8">
        <f>IFERROR((AM114+AN114)*INDEX([1]Sheet1!$A$1:$A$13,MATCH((AM114+AN114),[1]Sheet1!$B$1:$B$13)),0)</f>
        <v/>
      </c>
      <c r="AR114" s="6">
        <f>$AR$23*$E114</f>
        <v/>
      </c>
      <c r="AS114" s="8" t="n"/>
      <c r="AT114" s="8">
        <f>IFERROR(($J114/$I114)*AS114,0)</f>
        <v/>
      </c>
      <c r="AU114" s="8">
        <f>(AS114+AT114)*$E114</f>
        <v/>
      </c>
      <c r="AV114" s="8">
        <f>IF(AU114&gt;0,IF(AU114*$AR$23&lt;2.5,2.5/$AR$23,AU114),0)</f>
        <v/>
      </c>
      <c r="AW114" s="8">
        <f>IFERROR((AS114+AT114)*INDEX([1]Sheet1!$A$1:$A$13,MATCH((AS114+AT114),[1]Sheet1!$B$1:$B$13)),0)</f>
        <v/>
      </c>
      <c r="BC114" s="1">
        <f>IF(E114&gt;0,(IF(I114&gt;0,"","ERROR")),"")</f>
        <v/>
      </c>
    </row>
    <row r="115" ht="18" customHeight="1">
      <c r="A115" s="4" t="n"/>
      <c r="B115" s="5" t="n"/>
      <c r="C115" s="6" t="n"/>
      <c r="D115" s="6" t="n"/>
      <c r="E115" s="6" t="n"/>
      <c r="F115" s="4" t="n"/>
      <c r="G115" s="7" t="n"/>
      <c r="H115" s="6">
        <f>$H$23*$E115</f>
        <v/>
      </c>
      <c r="I115" s="8" t="n"/>
      <c r="J115" s="8" t="n"/>
      <c r="K115" s="8">
        <f>(I115+J115)*$E115</f>
        <v/>
      </c>
      <c r="L115" s="8">
        <f>IF(K115&gt;0,IF(K115*$H$23&lt;2.5,2.5/$H$23,K115),0)</f>
        <v/>
      </c>
      <c r="M115" s="8">
        <f>IFERROR((I115+J115)*INDEX([1]Sheet1!$A$1:$A$13,MATCH((I115+J115),[1]Sheet1!$B$1:$B$13)),0)</f>
        <v/>
      </c>
      <c r="N115" s="6">
        <f>$N$23*$E115</f>
        <v/>
      </c>
      <c r="O115" s="8" t="n"/>
      <c r="P115" s="8">
        <f>IFERROR(($J115/$I115)*O115,0)</f>
        <v/>
      </c>
      <c r="Q115" s="8">
        <f>(O115+P115)*$E115</f>
        <v/>
      </c>
      <c r="R115" s="8">
        <f>IF(Q115&gt;0,IF(Q115*$N$23&lt;2.5,2.5/$N$23,Q115),0)</f>
        <v/>
      </c>
      <c r="S115" s="8">
        <f>IFERROR((O115+P115)*INDEX([1]Sheet1!$A$1:$A$13,MATCH((O115+P115),[1]Sheet1!$B$1:$B$13)),0)</f>
        <v/>
      </c>
      <c r="T115" s="6">
        <f>$T$23*$E115</f>
        <v/>
      </c>
      <c r="U115" s="8" t="n"/>
      <c r="V115" s="8">
        <f>IFERROR(($J115/$I115)*U115,0)</f>
        <v/>
      </c>
      <c r="W115" s="8">
        <f>(U115+V115)*$E115</f>
        <v/>
      </c>
      <c r="X115" s="8">
        <f>IF(W115&gt;0,IF(W115*$T$23&lt;2.5,2.5/$T$23,W115),0)</f>
        <v/>
      </c>
      <c r="Y115" s="8">
        <f>IFERROR((U115+V115)*INDEX([1]Sheet1!$A$1:$A$13,MATCH((U115+V115),[1]Sheet1!$B$1:$B$13)),0)</f>
        <v/>
      </c>
      <c r="Z115" s="6">
        <f>$Z$23*$E115</f>
        <v/>
      </c>
      <c r="AA115" s="8" t="n"/>
      <c r="AB115" s="8">
        <f>IFERROR(($J115/$I115)*AA115,0)</f>
        <v/>
      </c>
      <c r="AC115" s="8">
        <f>(AA115+AB115)*$E115</f>
        <v/>
      </c>
      <c r="AD115" s="8">
        <f>IF(AC115&gt;0,IF(AC115*$Z$23&lt;2.5,2.5/$Z$23,AC115),0)</f>
        <v/>
      </c>
      <c r="AE115" s="8">
        <f>IFERROR((AA115+AB115)*INDEX([1]Sheet1!$A$1:$A$13,MATCH((AA115+AB115),[1]Sheet1!$B$1:$B$13)),0)</f>
        <v/>
      </c>
      <c r="AF115" s="6">
        <f>$AF$23*$E115</f>
        <v/>
      </c>
      <c r="AG115" s="8" t="n"/>
      <c r="AH115" s="8">
        <f>IFERROR(($J115/$I115)*AG115,0)</f>
        <v/>
      </c>
      <c r="AI115" s="8">
        <f>(AG115+AH115)*$E115</f>
        <v/>
      </c>
      <c r="AJ115" s="8">
        <f>IF(AI115&gt;0,IF(AI115*$AF$23&lt;2.5,2.5/$AF$23,AI115),0)</f>
        <v/>
      </c>
      <c r="AK115" s="8">
        <f>IFERROR((AG115+AH115)*INDEX([1]Sheet1!$A$1:$A$13,MATCH((AG115+AH115),[1]Sheet1!$B$1:$B$13)),0)</f>
        <v/>
      </c>
      <c r="AL115" s="6">
        <f>$AL$23*$E115</f>
        <v/>
      </c>
      <c r="AM115" s="8" t="n"/>
      <c r="AN115" s="8">
        <f>IFERROR(($J115/$I115)*AM115,0)</f>
        <v/>
      </c>
      <c r="AO115" s="8">
        <f>(AM115+AN115)*$E115</f>
        <v/>
      </c>
      <c r="AP115" s="8">
        <f>IF(AO115&gt;0,IF(AO115*$AL$23&lt;2.5,2.5/$AL$23,AO115),0)</f>
        <v/>
      </c>
      <c r="AQ115" s="8">
        <f>IFERROR((AM115+AN115)*INDEX([1]Sheet1!$A$1:$A$13,MATCH((AM115+AN115),[1]Sheet1!$B$1:$B$13)),0)</f>
        <v/>
      </c>
      <c r="AR115" s="6">
        <f>$AR$23*$E115</f>
        <v/>
      </c>
      <c r="AS115" s="8" t="n"/>
      <c r="AT115" s="8">
        <f>IFERROR(($J115/$I115)*AS115,0)</f>
        <v/>
      </c>
      <c r="AU115" s="8">
        <f>(AS115+AT115)*$E115</f>
        <v/>
      </c>
      <c r="AV115" s="8">
        <f>IF(AU115&gt;0,IF(AU115*$AR$23&lt;2.5,2.5/$AR$23,AU115),0)</f>
        <v/>
      </c>
      <c r="AW115" s="8">
        <f>IFERROR((AS115+AT115)*INDEX([1]Sheet1!$A$1:$A$13,MATCH((AS115+AT115),[1]Sheet1!$B$1:$B$13)),0)</f>
        <v/>
      </c>
      <c r="BC115" s="1">
        <f>IF(E115&gt;0,(IF(I115&gt;0,"","ERROR")),"")</f>
        <v/>
      </c>
    </row>
    <row r="116" ht="18" customHeight="1">
      <c r="A116" s="4" t="n"/>
      <c r="B116" s="5" t="n"/>
      <c r="C116" s="6" t="n"/>
      <c r="D116" s="6" t="n"/>
      <c r="E116" s="6" t="n"/>
      <c r="F116" s="4" t="n"/>
      <c r="G116" s="7" t="n"/>
      <c r="H116" s="6">
        <f>$H$23*$E116</f>
        <v/>
      </c>
      <c r="I116" s="8" t="n"/>
      <c r="J116" s="8" t="n"/>
      <c r="K116" s="8">
        <f>(I116+J116)*$E116</f>
        <v/>
      </c>
      <c r="L116" s="8">
        <f>IF(K116&gt;0,IF(K116*$H$23&lt;2.5,2.5/$H$23,K116),0)</f>
        <v/>
      </c>
      <c r="M116" s="8">
        <f>IFERROR((I116+J116)*INDEX([1]Sheet1!$A$1:$A$13,MATCH((I116+J116),[1]Sheet1!$B$1:$B$13)),0)</f>
        <v/>
      </c>
      <c r="N116" s="6">
        <f>$N$23*$E116</f>
        <v/>
      </c>
      <c r="O116" s="8" t="n"/>
      <c r="P116" s="8">
        <f>IFERROR(($J116/$I116)*O116,0)</f>
        <v/>
      </c>
      <c r="Q116" s="8">
        <f>(O116+P116)*$E116</f>
        <v/>
      </c>
      <c r="R116" s="8">
        <f>IF(Q116&gt;0,IF(Q116*$N$23&lt;2.5,2.5/$N$23,Q116),0)</f>
        <v/>
      </c>
      <c r="S116" s="8">
        <f>IFERROR((O116+P116)*INDEX([1]Sheet1!$A$1:$A$13,MATCH((O116+P116),[1]Sheet1!$B$1:$B$13)),0)</f>
        <v/>
      </c>
      <c r="T116" s="6">
        <f>$T$23*$E116</f>
        <v/>
      </c>
      <c r="U116" s="8" t="n"/>
      <c r="V116" s="8">
        <f>IFERROR(($J116/$I116)*U116,0)</f>
        <v/>
      </c>
      <c r="W116" s="8">
        <f>(U116+V116)*$E116</f>
        <v/>
      </c>
      <c r="X116" s="8">
        <f>IF(W116&gt;0,IF(W116*$T$23&lt;2.5,2.5/$T$23,W116),0)</f>
        <v/>
      </c>
      <c r="Y116" s="8">
        <f>IFERROR((U116+V116)*INDEX([1]Sheet1!$A$1:$A$13,MATCH((U116+V116),[1]Sheet1!$B$1:$B$13)),0)</f>
        <v/>
      </c>
      <c r="Z116" s="6">
        <f>$Z$23*$E116</f>
        <v/>
      </c>
      <c r="AA116" s="8" t="n"/>
      <c r="AB116" s="8">
        <f>IFERROR(($J116/$I116)*AA116,0)</f>
        <v/>
      </c>
      <c r="AC116" s="8">
        <f>(AA116+AB116)*$E116</f>
        <v/>
      </c>
      <c r="AD116" s="8">
        <f>IF(AC116&gt;0,IF(AC116*$Z$23&lt;2.5,2.5/$Z$23,AC116),0)</f>
        <v/>
      </c>
      <c r="AE116" s="8">
        <f>IFERROR((AA116+AB116)*INDEX([1]Sheet1!$A$1:$A$13,MATCH((AA116+AB116),[1]Sheet1!$B$1:$B$13)),0)</f>
        <v/>
      </c>
      <c r="AF116" s="6">
        <f>$AF$23*$E116</f>
        <v/>
      </c>
      <c r="AG116" s="8" t="n"/>
      <c r="AH116" s="8">
        <f>IFERROR(($J116/$I116)*AG116,0)</f>
        <v/>
      </c>
      <c r="AI116" s="8">
        <f>(AG116+AH116)*$E116</f>
        <v/>
      </c>
      <c r="AJ116" s="8">
        <f>IF(AI116&gt;0,IF(AI116*$AF$23&lt;2.5,2.5/$AF$23,AI116),0)</f>
        <v/>
      </c>
      <c r="AK116" s="8">
        <f>IFERROR((AG116+AH116)*INDEX([1]Sheet1!$A$1:$A$13,MATCH((AG116+AH116),[1]Sheet1!$B$1:$B$13)),0)</f>
        <v/>
      </c>
      <c r="AL116" s="6">
        <f>$AL$23*$E116</f>
        <v/>
      </c>
      <c r="AM116" s="8" t="n"/>
      <c r="AN116" s="8">
        <f>IFERROR(($J116/$I116)*AM116,0)</f>
        <v/>
      </c>
      <c r="AO116" s="8">
        <f>(AM116+AN116)*$E116</f>
        <v/>
      </c>
      <c r="AP116" s="8">
        <f>IF(AO116&gt;0,IF(AO116*$AL$23&lt;2.5,2.5/$AL$23,AO116),0)</f>
        <v/>
      </c>
      <c r="AQ116" s="8">
        <f>IFERROR((AM116+AN116)*INDEX([1]Sheet1!$A$1:$A$13,MATCH((AM116+AN116),[1]Sheet1!$B$1:$B$13)),0)</f>
        <v/>
      </c>
      <c r="AR116" s="6">
        <f>$AR$23*$E116</f>
        <v/>
      </c>
      <c r="AS116" s="8" t="n"/>
      <c r="AT116" s="8">
        <f>IFERROR(($J116/$I116)*AS116,0)</f>
        <v/>
      </c>
      <c r="AU116" s="8">
        <f>(AS116+AT116)*$E116</f>
        <v/>
      </c>
      <c r="AV116" s="8">
        <f>IF(AU116&gt;0,IF(AU116*$AR$23&lt;2.5,2.5/$AR$23,AU116),0)</f>
        <v/>
      </c>
      <c r="AW116" s="8">
        <f>IFERROR((AS116+AT116)*INDEX([1]Sheet1!$A$1:$A$13,MATCH((AS116+AT116),[1]Sheet1!$B$1:$B$13)),0)</f>
        <v/>
      </c>
      <c r="BC116" s="1">
        <f>IF(E116&gt;0,(IF(I116&gt;0,"","ERROR")),"")</f>
        <v/>
      </c>
    </row>
    <row r="117" ht="18" customHeight="1">
      <c r="A117" s="4" t="n"/>
      <c r="B117" s="5" t="n"/>
      <c r="C117" s="6" t="n"/>
      <c r="D117" s="6" t="n"/>
      <c r="E117" s="6" t="n"/>
      <c r="F117" s="4" t="n"/>
      <c r="G117" s="7" t="n"/>
      <c r="H117" s="6">
        <f>$H$23*$E117</f>
        <v/>
      </c>
      <c r="I117" s="8" t="n"/>
      <c r="J117" s="8" t="n"/>
      <c r="K117" s="8">
        <f>(I117+J117)*$E117</f>
        <v/>
      </c>
      <c r="L117" s="8">
        <f>IF(K117&gt;0,IF(K117*$H$23&lt;2.5,2.5/$H$23,K117),0)</f>
        <v/>
      </c>
      <c r="M117" s="8">
        <f>IFERROR((I117+J117)*INDEX([1]Sheet1!$A$1:$A$13,MATCH((I117+J117),[1]Sheet1!$B$1:$B$13)),0)</f>
        <v/>
      </c>
      <c r="N117" s="6">
        <f>$N$23*$E117</f>
        <v/>
      </c>
      <c r="O117" s="8" t="n"/>
      <c r="P117" s="8">
        <f>IFERROR(($J117/$I117)*O117,0)</f>
        <v/>
      </c>
      <c r="Q117" s="8">
        <f>(O117+P117)*$E117</f>
        <v/>
      </c>
      <c r="R117" s="8">
        <f>IF(Q117&gt;0,IF(Q117*$N$23&lt;2.5,2.5/$N$23,Q117),0)</f>
        <v/>
      </c>
      <c r="S117" s="8">
        <f>IFERROR((O117+P117)*INDEX([1]Sheet1!$A$1:$A$13,MATCH((O117+P117),[1]Sheet1!$B$1:$B$13)),0)</f>
        <v/>
      </c>
      <c r="T117" s="6">
        <f>$T$23*$E117</f>
        <v/>
      </c>
      <c r="U117" s="8" t="n"/>
      <c r="V117" s="8">
        <f>IFERROR(($J117/$I117)*U117,0)</f>
        <v/>
      </c>
      <c r="W117" s="8">
        <f>(U117+V117)*$E117</f>
        <v/>
      </c>
      <c r="X117" s="8">
        <f>IF(W117&gt;0,IF(W117*$T$23&lt;2.5,2.5/$T$23,W117),0)</f>
        <v/>
      </c>
      <c r="Y117" s="8">
        <f>IFERROR((U117+V117)*INDEX([1]Sheet1!$A$1:$A$13,MATCH((U117+V117),[1]Sheet1!$B$1:$B$13)),0)</f>
        <v/>
      </c>
      <c r="Z117" s="6">
        <f>$Z$23*$E117</f>
        <v/>
      </c>
      <c r="AA117" s="8" t="n"/>
      <c r="AB117" s="8">
        <f>IFERROR(($J117/$I117)*AA117,0)</f>
        <v/>
      </c>
      <c r="AC117" s="8">
        <f>(AA117+AB117)*$E117</f>
        <v/>
      </c>
      <c r="AD117" s="8">
        <f>IF(AC117&gt;0,IF(AC117*$Z$23&lt;2.5,2.5/$Z$23,AC117),0)</f>
        <v/>
      </c>
      <c r="AE117" s="8">
        <f>IFERROR((AA117+AB117)*INDEX([1]Sheet1!$A$1:$A$13,MATCH((AA117+AB117),[1]Sheet1!$B$1:$B$13)),0)</f>
        <v/>
      </c>
      <c r="AF117" s="6">
        <f>$AF$23*$E117</f>
        <v/>
      </c>
      <c r="AG117" s="8" t="n"/>
      <c r="AH117" s="8">
        <f>IFERROR(($J117/$I117)*AG117,0)</f>
        <v/>
      </c>
      <c r="AI117" s="8">
        <f>(AG117+AH117)*$E117</f>
        <v/>
      </c>
      <c r="AJ117" s="8">
        <f>IF(AI117&gt;0,IF(AI117*$AF$23&lt;2.5,2.5/$AF$23,AI117),0)</f>
        <v/>
      </c>
      <c r="AK117" s="8">
        <f>IFERROR((AG117+AH117)*INDEX([1]Sheet1!$A$1:$A$13,MATCH((AG117+AH117),[1]Sheet1!$B$1:$B$13)),0)</f>
        <v/>
      </c>
      <c r="AL117" s="6">
        <f>$AL$23*$E117</f>
        <v/>
      </c>
      <c r="AM117" s="8" t="n"/>
      <c r="AN117" s="8">
        <f>IFERROR(($J117/$I117)*AM117,0)</f>
        <v/>
      </c>
      <c r="AO117" s="8">
        <f>(AM117+AN117)*$E117</f>
        <v/>
      </c>
      <c r="AP117" s="8">
        <f>IF(AO117&gt;0,IF(AO117*$AL$23&lt;2.5,2.5/$AL$23,AO117),0)</f>
        <v/>
      </c>
      <c r="AQ117" s="8">
        <f>IFERROR((AM117+AN117)*INDEX([1]Sheet1!$A$1:$A$13,MATCH((AM117+AN117),[1]Sheet1!$B$1:$B$13)),0)</f>
        <v/>
      </c>
      <c r="AR117" s="6">
        <f>$AR$23*$E117</f>
        <v/>
      </c>
      <c r="AS117" s="8" t="n"/>
      <c r="AT117" s="8">
        <f>IFERROR(($J117/$I117)*AS117,0)</f>
        <v/>
      </c>
      <c r="AU117" s="8">
        <f>(AS117+AT117)*$E117</f>
        <v/>
      </c>
      <c r="AV117" s="8">
        <f>IF(AU117&gt;0,IF(AU117*$AR$23&lt;2.5,2.5/$AR$23,AU117),0)</f>
        <v/>
      </c>
      <c r="AW117" s="8">
        <f>IFERROR((AS117+AT117)*INDEX([1]Sheet1!$A$1:$A$13,MATCH((AS117+AT117),[1]Sheet1!$B$1:$B$13)),0)</f>
        <v/>
      </c>
      <c r="BC117" s="1">
        <f>IF(E117&gt;0,(IF(I117&gt;0,"","ERROR")),"")</f>
        <v/>
      </c>
    </row>
    <row r="118" ht="18" customHeight="1">
      <c r="A118" s="4" t="n"/>
      <c r="B118" s="5" t="n"/>
      <c r="C118" s="6" t="n"/>
      <c r="D118" s="6" t="n"/>
      <c r="E118" s="6" t="n"/>
      <c r="F118" s="4" t="n"/>
      <c r="G118" s="7" t="n"/>
      <c r="H118" s="6">
        <f>$H$23*$E118</f>
        <v/>
      </c>
      <c r="I118" s="8" t="n"/>
      <c r="J118" s="8" t="n"/>
      <c r="K118" s="8">
        <f>(I118+J118)*$E118</f>
        <v/>
      </c>
      <c r="L118" s="8">
        <f>IF(K118&gt;0,IF(K118*$H$23&lt;2.5,2.5/$H$23,K118),0)</f>
        <v/>
      </c>
      <c r="M118" s="8">
        <f>IFERROR((I118+J118)*INDEX([1]Sheet1!$A$1:$A$13,MATCH((I118+J118),[1]Sheet1!$B$1:$B$13)),0)</f>
        <v/>
      </c>
      <c r="N118" s="6">
        <f>$N$23*$E118</f>
        <v/>
      </c>
      <c r="O118" s="8" t="n"/>
      <c r="P118" s="8">
        <f>IFERROR(($J118/$I118)*O118,0)</f>
        <v/>
      </c>
      <c r="Q118" s="8">
        <f>(O118+P118)*$E118</f>
        <v/>
      </c>
      <c r="R118" s="8">
        <f>IF(Q118&gt;0,IF(Q118*$N$23&lt;2.5,2.5/$N$23,Q118),0)</f>
        <v/>
      </c>
      <c r="S118" s="8">
        <f>IFERROR((O118+P118)*INDEX([1]Sheet1!$A$1:$A$13,MATCH((O118+P118),[1]Sheet1!$B$1:$B$13)),0)</f>
        <v/>
      </c>
      <c r="T118" s="6">
        <f>$T$23*$E118</f>
        <v/>
      </c>
      <c r="U118" s="8" t="n"/>
      <c r="V118" s="8">
        <f>IFERROR(($J118/$I118)*U118,0)</f>
        <v/>
      </c>
      <c r="W118" s="8">
        <f>(U118+V118)*$E118</f>
        <v/>
      </c>
      <c r="X118" s="8">
        <f>IF(W118&gt;0,IF(W118*$T$23&lt;2.5,2.5/$T$23,W118),0)</f>
        <v/>
      </c>
      <c r="Y118" s="8">
        <f>IFERROR((U118+V118)*INDEX([1]Sheet1!$A$1:$A$13,MATCH((U118+V118),[1]Sheet1!$B$1:$B$13)),0)</f>
        <v/>
      </c>
      <c r="Z118" s="6">
        <f>$Z$23*$E118</f>
        <v/>
      </c>
      <c r="AA118" s="8" t="n"/>
      <c r="AB118" s="8">
        <f>IFERROR(($J118/$I118)*AA118,0)</f>
        <v/>
      </c>
      <c r="AC118" s="8">
        <f>(AA118+AB118)*$E118</f>
        <v/>
      </c>
      <c r="AD118" s="8">
        <f>IF(AC118&gt;0,IF(AC118*$Z$23&lt;2.5,2.5/$Z$23,AC118),0)</f>
        <v/>
      </c>
      <c r="AE118" s="8">
        <f>IFERROR((AA118+AB118)*INDEX([1]Sheet1!$A$1:$A$13,MATCH((AA118+AB118),[1]Sheet1!$B$1:$B$13)),0)</f>
        <v/>
      </c>
      <c r="AF118" s="6">
        <f>$AF$23*$E118</f>
        <v/>
      </c>
      <c r="AG118" s="8" t="n"/>
      <c r="AH118" s="8">
        <f>IFERROR(($J118/$I118)*AG118,0)</f>
        <v/>
      </c>
      <c r="AI118" s="8">
        <f>(AG118+AH118)*$E118</f>
        <v/>
      </c>
      <c r="AJ118" s="8">
        <f>IF(AI118&gt;0,IF(AI118*$AF$23&lt;2.5,2.5/$AF$23,AI118),0)</f>
        <v/>
      </c>
      <c r="AK118" s="8">
        <f>IFERROR((AG118+AH118)*INDEX([1]Sheet1!$A$1:$A$13,MATCH((AG118+AH118),[1]Sheet1!$B$1:$B$13)),0)</f>
        <v/>
      </c>
      <c r="AL118" s="6">
        <f>$AL$23*$E118</f>
        <v/>
      </c>
      <c r="AM118" s="8" t="n"/>
      <c r="AN118" s="8">
        <f>IFERROR(($J118/$I118)*AM118,0)</f>
        <v/>
      </c>
      <c r="AO118" s="8">
        <f>(AM118+AN118)*$E118</f>
        <v/>
      </c>
      <c r="AP118" s="8">
        <f>IF(AO118&gt;0,IF(AO118*$AL$23&lt;2.5,2.5/$AL$23,AO118),0)</f>
        <v/>
      </c>
      <c r="AQ118" s="8">
        <f>IFERROR((AM118+AN118)*INDEX([1]Sheet1!$A$1:$A$13,MATCH((AM118+AN118),[1]Sheet1!$B$1:$B$13)),0)</f>
        <v/>
      </c>
      <c r="AR118" s="6">
        <f>$AR$23*$E118</f>
        <v/>
      </c>
      <c r="AS118" s="8" t="n"/>
      <c r="AT118" s="8">
        <f>IFERROR(($J118/$I118)*AS118,0)</f>
        <v/>
      </c>
      <c r="AU118" s="8">
        <f>(AS118+AT118)*$E118</f>
        <v/>
      </c>
      <c r="AV118" s="8">
        <f>IF(AU118&gt;0,IF(AU118*$AR$23&lt;2.5,2.5/$AR$23,AU118),0)</f>
        <v/>
      </c>
      <c r="AW118" s="8">
        <f>IFERROR((AS118+AT118)*INDEX([1]Sheet1!$A$1:$A$13,MATCH((AS118+AT118),[1]Sheet1!$B$1:$B$13)),0)</f>
        <v/>
      </c>
      <c r="BC118" s="1">
        <f>IF(E118&gt;0,(IF(I118&gt;0,"","ERROR")),"")</f>
        <v/>
      </c>
    </row>
    <row r="119" ht="18" customHeight="1">
      <c r="A119" s="4" t="n"/>
      <c r="B119" s="9" t="n"/>
      <c r="C119" s="6" t="n"/>
      <c r="D119" s="6" t="n"/>
      <c r="E119" s="6" t="n"/>
      <c r="F119" s="4" t="n"/>
      <c r="G119" s="7" t="n"/>
      <c r="H119" s="6">
        <f>$H$23*$E119</f>
        <v/>
      </c>
      <c r="I119" s="8" t="n"/>
      <c r="J119" s="8" t="n"/>
      <c r="K119" s="8">
        <f>(I119+J119)*$E119</f>
        <v/>
      </c>
      <c r="L119" s="8">
        <f>IF(K119&gt;0,IF(K119*$H$23&lt;2.5,2.5/$H$23,K119),0)</f>
        <v/>
      </c>
      <c r="M119" s="8">
        <f>IFERROR((I119+J119)*INDEX([1]Sheet1!$A$1:$A$13,MATCH((I119+J119),[1]Sheet1!$B$1:$B$13)),0)</f>
        <v/>
      </c>
      <c r="N119" s="6">
        <f>$N$23*$E119</f>
        <v/>
      </c>
      <c r="O119" s="8" t="n"/>
      <c r="P119" s="8">
        <f>IFERROR(($J119/$I119)*O119,0)</f>
        <v/>
      </c>
      <c r="Q119" s="8">
        <f>(O119+P119)*$E119</f>
        <v/>
      </c>
      <c r="R119" s="8">
        <f>IF(Q119&gt;0,IF(Q119*$N$23&lt;2.5,2.5/$N$23,Q119),0)</f>
        <v/>
      </c>
      <c r="S119" s="8">
        <f>IFERROR((O119+P119)*INDEX([1]Sheet1!$A$1:$A$13,MATCH((O119+P119),[1]Sheet1!$B$1:$B$13)),0)</f>
        <v/>
      </c>
      <c r="T119" s="6">
        <f>$T$23*$E119</f>
        <v/>
      </c>
      <c r="U119" s="8" t="n"/>
      <c r="V119" s="8">
        <f>IFERROR(($J119/$I119)*U119,0)</f>
        <v/>
      </c>
      <c r="W119" s="8">
        <f>(U119+V119)*$E119</f>
        <v/>
      </c>
      <c r="X119" s="8">
        <f>IF(W119&gt;0,IF(W119*$T$23&lt;2.5,2.5/$T$23,W119),0)</f>
        <v/>
      </c>
      <c r="Y119" s="8">
        <f>IFERROR((U119+V119)*INDEX([1]Sheet1!$A$1:$A$13,MATCH((U119+V119),[1]Sheet1!$B$1:$B$13)),0)</f>
        <v/>
      </c>
      <c r="Z119" s="6">
        <f>$Z$23*$E119</f>
        <v/>
      </c>
      <c r="AA119" s="8" t="n"/>
      <c r="AB119" s="8">
        <f>IFERROR(($J119/$I119)*AA119,0)</f>
        <v/>
      </c>
      <c r="AC119" s="8">
        <f>(AA119+AB119)*$E119</f>
        <v/>
      </c>
      <c r="AD119" s="8">
        <f>IF(AC119&gt;0,IF(AC119*$Z$23&lt;2.5,2.5/$Z$23,AC119),0)</f>
        <v/>
      </c>
      <c r="AE119" s="8">
        <f>IFERROR((AA119+AB119)*INDEX([1]Sheet1!$A$1:$A$13,MATCH((AA119+AB119),[1]Sheet1!$B$1:$B$13)),0)</f>
        <v/>
      </c>
      <c r="AF119" s="6">
        <f>$AF$23*$E119</f>
        <v/>
      </c>
      <c r="AG119" s="8" t="n"/>
      <c r="AH119" s="8">
        <f>IFERROR(($J119/$I119)*AG119,0)</f>
        <v/>
      </c>
      <c r="AI119" s="8">
        <f>(AG119+AH119)*$E119</f>
        <v/>
      </c>
      <c r="AJ119" s="8">
        <f>IF(AI119&gt;0,IF(AI119*$AF$23&lt;2.5,2.5/$AF$23,AI119),0)</f>
        <v/>
      </c>
      <c r="AK119" s="8">
        <f>IFERROR((AG119+AH119)*INDEX([1]Sheet1!$A$1:$A$13,MATCH((AG119+AH119),[1]Sheet1!$B$1:$B$13)),0)</f>
        <v/>
      </c>
      <c r="AL119" s="6">
        <f>$AL$23*$E119</f>
        <v/>
      </c>
      <c r="AM119" s="8" t="n"/>
      <c r="AN119" s="8">
        <f>IFERROR(($J119/$I119)*AM119,0)</f>
        <v/>
      </c>
      <c r="AO119" s="8">
        <f>(AM119+AN119)*$E119</f>
        <v/>
      </c>
      <c r="AP119" s="8">
        <f>IF(AO119&gt;0,IF(AO119*$AL$23&lt;2.5,2.5/$AL$23,AO119),0)</f>
        <v/>
      </c>
      <c r="AQ119" s="8">
        <f>IFERROR((AM119+AN119)*INDEX([1]Sheet1!$A$1:$A$13,MATCH((AM119+AN119),[1]Sheet1!$B$1:$B$13)),0)</f>
        <v/>
      </c>
      <c r="AR119" s="6">
        <f>$AR$23*$E119</f>
        <v/>
      </c>
      <c r="AS119" s="8" t="n"/>
      <c r="AT119" s="8">
        <f>IFERROR(($J119/$I119)*AS119,0)</f>
        <v/>
      </c>
      <c r="AU119" s="8">
        <f>(AS119+AT119)*$E119</f>
        <v/>
      </c>
      <c r="AV119" s="8">
        <f>IF(AU119&gt;0,IF(AU119*$AR$23&lt;2.5,2.5/$AR$23,AU119),0)</f>
        <v/>
      </c>
      <c r="AW119" s="8">
        <f>IFERROR((AS119+AT119)*INDEX([1]Sheet1!$A$1:$A$13,MATCH((AS119+AT119),[1]Sheet1!$B$1:$B$13)),0)</f>
        <v/>
      </c>
      <c r="BC119" s="1">
        <f>IF(E119&gt;0,(IF(I119&gt;0,"","ERROR")),"")</f>
        <v/>
      </c>
    </row>
    <row r="120" ht="18" customHeight="1">
      <c r="A120" s="4" t="n"/>
      <c r="B120" s="9" t="n"/>
      <c r="C120" s="6" t="n"/>
      <c r="D120" s="6" t="n"/>
      <c r="E120" s="6" t="n"/>
      <c r="F120" s="4" t="n"/>
      <c r="G120" s="6" t="n"/>
      <c r="H120" s="6">
        <f>$H$23*$E120</f>
        <v/>
      </c>
      <c r="I120" s="8" t="n"/>
      <c r="J120" s="8" t="n"/>
      <c r="K120" s="8">
        <f>(I120+J120)*$E120</f>
        <v/>
      </c>
      <c r="L120" s="8">
        <f>IF(K120&gt;0,IF(K120*$H$23&lt;2.5,2.5/$H$23,K120),0)</f>
        <v/>
      </c>
      <c r="M120" s="8">
        <f>IFERROR((I120+J120)*INDEX([1]Sheet1!$A$1:$A$13,MATCH((I120+J120),[1]Sheet1!$B$1:$B$13)),0)</f>
        <v/>
      </c>
      <c r="N120" s="6">
        <f>$N$23*$E120</f>
        <v/>
      </c>
      <c r="O120" s="8" t="n"/>
      <c r="P120" s="8">
        <f>IFERROR(($J120/$I120)*O120,0)</f>
        <v/>
      </c>
      <c r="Q120" s="8">
        <f>(O120+P120)*$E120</f>
        <v/>
      </c>
      <c r="R120" s="8">
        <f>IF(Q120&gt;0,IF(Q120*$N$23&lt;2.5,2.5/$N$23,Q120),0)</f>
        <v/>
      </c>
      <c r="S120" s="8">
        <f>IFERROR((O120+P120)*INDEX([1]Sheet1!$A$1:$A$13,MATCH((O120+P120),[1]Sheet1!$B$1:$B$13)),0)</f>
        <v/>
      </c>
      <c r="T120" s="6">
        <f>$T$23*$E120</f>
        <v/>
      </c>
      <c r="U120" s="8" t="n"/>
      <c r="V120" s="8">
        <f>IFERROR(($J120/$I120)*U120,0)</f>
        <v/>
      </c>
      <c r="W120" s="8">
        <f>(U120+V120)*$E120</f>
        <v/>
      </c>
      <c r="X120" s="8">
        <f>IF(W120&gt;0,IF(W120*$T$23&lt;2.5,2.5/$T$23,W120),0)</f>
        <v/>
      </c>
      <c r="Y120" s="8">
        <f>IFERROR((U120+V120)*INDEX([1]Sheet1!$A$1:$A$13,MATCH((U120+V120),[1]Sheet1!$B$1:$B$13)),0)</f>
        <v/>
      </c>
      <c r="Z120" s="6">
        <f>$Z$23*$E120</f>
        <v/>
      </c>
      <c r="AA120" s="8" t="n"/>
      <c r="AB120" s="8">
        <f>IFERROR(($J120/$I120)*AA120,0)</f>
        <v/>
      </c>
      <c r="AC120" s="8">
        <f>(AA120+AB120)*$E120</f>
        <v/>
      </c>
      <c r="AD120" s="8">
        <f>IF(AC120&gt;0,IF(AC120*$Z$23&lt;2.5,2.5/$Z$23,AC120),0)</f>
        <v/>
      </c>
      <c r="AE120" s="8">
        <f>IFERROR((AA120+AB120)*INDEX([1]Sheet1!$A$1:$A$13,MATCH((AA120+AB120),[1]Sheet1!$B$1:$B$13)),0)</f>
        <v/>
      </c>
      <c r="AF120" s="6">
        <f>$AF$23*$E120</f>
        <v/>
      </c>
      <c r="AG120" s="8" t="n"/>
      <c r="AH120" s="8">
        <f>IFERROR(($J120/$I120)*AG120,0)</f>
        <v/>
      </c>
      <c r="AI120" s="8">
        <f>(AG120+AH120)*$E120</f>
        <v/>
      </c>
      <c r="AJ120" s="8">
        <f>IF(AI120&gt;0,IF(AI120*$AF$23&lt;2.5,2.5/$AF$23,AI120),0)</f>
        <v/>
      </c>
      <c r="AK120" s="8">
        <f>IFERROR((AG120+AH120)*INDEX([1]Sheet1!$A$1:$A$13,MATCH((AG120+AH120),[1]Sheet1!$B$1:$B$13)),0)</f>
        <v/>
      </c>
      <c r="AL120" s="6">
        <f>$AL$23*$E120</f>
        <v/>
      </c>
      <c r="AM120" s="8" t="n"/>
      <c r="AN120" s="8">
        <f>IFERROR(($J120/$I120)*AM120,0)</f>
        <v/>
      </c>
      <c r="AO120" s="8">
        <f>(AM120+AN120)*$E120</f>
        <v/>
      </c>
      <c r="AP120" s="8">
        <f>IF(AO120&gt;0,IF(AO120*$AL$23&lt;2.5,2.5/$AL$23,AO120),0)</f>
        <v/>
      </c>
      <c r="AQ120" s="8">
        <f>IFERROR((AM120+AN120)*INDEX([1]Sheet1!$A$1:$A$13,MATCH((AM120+AN120),[1]Sheet1!$B$1:$B$13)),0)</f>
        <v/>
      </c>
      <c r="AR120" s="6">
        <f>$AR$23*$E120</f>
        <v/>
      </c>
      <c r="AS120" s="8" t="n"/>
      <c r="AT120" s="8">
        <f>IFERROR(($J120/$I120)*AS120,0)</f>
        <v/>
      </c>
      <c r="AU120" s="8">
        <f>(AS120+AT120)*$E120</f>
        <v/>
      </c>
      <c r="AV120" s="8">
        <f>IF(AU120&gt;0,IF(AU120*$AR$23&lt;2.5,2.5/$AR$23,AU120),0)</f>
        <v/>
      </c>
      <c r="AW120" s="8">
        <f>IFERROR((AS120+AT120)*INDEX([1]Sheet1!$A$1:$A$13,MATCH((AS120+AT120),[1]Sheet1!$B$1:$B$13)),0)</f>
        <v/>
      </c>
      <c r="BC120" s="1">
        <f>IF(E120&gt;0,(IF(I120&gt;0,"","ERROR")),"")</f>
        <v/>
      </c>
    </row>
    <row r="121" ht="18" customHeight="1">
      <c r="A121" s="4" t="n"/>
      <c r="B121" s="5" t="n"/>
      <c r="C121" s="6" t="n"/>
      <c r="D121" s="6" t="n"/>
      <c r="E121" s="6" t="n"/>
      <c r="F121" s="4" t="n"/>
      <c r="G121" s="6" t="n"/>
      <c r="H121" s="6">
        <f>$H$23*$E121</f>
        <v/>
      </c>
      <c r="I121" s="8" t="n"/>
      <c r="J121" s="8" t="n"/>
      <c r="K121" s="8">
        <f>(I121+J121)*$E121</f>
        <v/>
      </c>
      <c r="L121" s="8">
        <f>IF(K121&gt;0,IF(K121*$H$23&lt;2.5,2.5/$H$23,K121),0)</f>
        <v/>
      </c>
      <c r="M121" s="8">
        <f>IFERROR((I121+J121)*INDEX([1]Sheet1!$A$1:$A$13,MATCH((I121+J121),[1]Sheet1!$B$1:$B$13)),0)</f>
        <v/>
      </c>
      <c r="N121" s="6">
        <f>$N$23*$E121</f>
        <v/>
      </c>
      <c r="O121" s="8" t="n"/>
      <c r="P121" s="8">
        <f>IFERROR(($J121/$I121)*O121,0)</f>
        <v/>
      </c>
      <c r="Q121" s="8">
        <f>(O121+P121)*$E121</f>
        <v/>
      </c>
      <c r="R121" s="8">
        <f>IF(Q121&gt;0,IF(Q121*$N$23&lt;2.5,2.5/$N$23,Q121),0)</f>
        <v/>
      </c>
      <c r="S121" s="8">
        <f>IFERROR((O121+P121)*INDEX([1]Sheet1!$A$1:$A$13,MATCH((O121+P121),[1]Sheet1!$B$1:$B$13)),0)</f>
        <v/>
      </c>
      <c r="T121" s="6">
        <f>$T$23*$E121</f>
        <v/>
      </c>
      <c r="U121" s="8" t="n"/>
      <c r="V121" s="8">
        <f>IFERROR(($J121/$I121)*U121,0)</f>
        <v/>
      </c>
      <c r="W121" s="8">
        <f>(U121+V121)*$E121</f>
        <v/>
      </c>
      <c r="X121" s="8">
        <f>IF(W121&gt;0,IF(W121*$T$23&lt;2.5,2.5/$T$23,W121),0)</f>
        <v/>
      </c>
      <c r="Y121" s="8">
        <f>IFERROR((U121+V121)*INDEX([1]Sheet1!$A$1:$A$13,MATCH((U121+V121),[1]Sheet1!$B$1:$B$13)),0)</f>
        <v/>
      </c>
      <c r="Z121" s="6">
        <f>$Z$23*$E121</f>
        <v/>
      </c>
      <c r="AA121" s="8" t="n"/>
      <c r="AB121" s="8">
        <f>IFERROR(($J121/$I121)*AA121,0)</f>
        <v/>
      </c>
      <c r="AC121" s="8">
        <f>(AA121+AB121)*$E121</f>
        <v/>
      </c>
      <c r="AD121" s="8">
        <f>IF(AC121&gt;0,IF(AC121*$Z$23&lt;2.5,2.5/$Z$23,AC121),0)</f>
        <v/>
      </c>
      <c r="AE121" s="8">
        <f>IFERROR((AA121+AB121)*INDEX([1]Sheet1!$A$1:$A$13,MATCH((AA121+AB121),[1]Sheet1!$B$1:$B$13)),0)</f>
        <v/>
      </c>
      <c r="AF121" s="6">
        <f>$AF$23*$E121</f>
        <v/>
      </c>
      <c r="AG121" s="8" t="n"/>
      <c r="AH121" s="8">
        <f>IFERROR(($J121/$I121)*AG121,0)</f>
        <v/>
      </c>
      <c r="AI121" s="8">
        <f>(AG121+AH121)*$E121</f>
        <v/>
      </c>
      <c r="AJ121" s="8">
        <f>IF(AI121&gt;0,IF(AI121*$AF$23&lt;2.5,2.5/$AF$23,AI121),0)</f>
        <v/>
      </c>
      <c r="AK121" s="8">
        <f>IFERROR((AG121+AH121)*INDEX([1]Sheet1!$A$1:$A$13,MATCH((AG121+AH121),[1]Sheet1!$B$1:$B$13)),0)</f>
        <v/>
      </c>
      <c r="AL121" s="6">
        <f>$AL$23*$E121</f>
        <v/>
      </c>
      <c r="AM121" s="8" t="n"/>
      <c r="AN121" s="8">
        <f>IFERROR(($J121/$I121)*AM121,0)</f>
        <v/>
      </c>
      <c r="AO121" s="8">
        <f>(AM121+AN121)*$E121</f>
        <v/>
      </c>
      <c r="AP121" s="8">
        <f>IF(AO121&gt;0,IF(AO121*$AL$23&lt;2.5,2.5/$AL$23,AO121),0)</f>
        <v/>
      </c>
      <c r="AQ121" s="8">
        <f>IFERROR((AM121+AN121)*INDEX([1]Sheet1!$A$1:$A$13,MATCH((AM121+AN121),[1]Sheet1!$B$1:$B$13)),0)</f>
        <v/>
      </c>
      <c r="AR121" s="6">
        <f>$AR$23*$E121</f>
        <v/>
      </c>
      <c r="AS121" s="8" t="n"/>
      <c r="AT121" s="8">
        <f>IFERROR(($J121/$I121)*AS121,0)</f>
        <v/>
      </c>
      <c r="AU121" s="8">
        <f>(AS121+AT121)*$E121</f>
        <v/>
      </c>
      <c r="AV121" s="8">
        <f>IF(AU121&gt;0,IF(AU121*$AR$23&lt;2.5,2.5/$AR$23,AU121),0)</f>
        <v/>
      </c>
      <c r="AW121" s="8">
        <f>IFERROR((AS121+AT121)*INDEX([1]Sheet1!$A$1:$A$13,MATCH((AS121+AT121),[1]Sheet1!$B$1:$B$13)),0)</f>
        <v/>
      </c>
      <c r="BC121" s="1">
        <f>IF(E121&gt;0,(IF(I121&gt;0,"","ERROR")),"")</f>
        <v/>
      </c>
    </row>
    <row r="122" ht="18" customHeight="1">
      <c r="A122" s="4" t="n"/>
      <c r="B122" s="5" t="n"/>
      <c r="C122" s="6" t="n"/>
      <c r="D122" s="6" t="n"/>
      <c r="E122" s="6" t="n"/>
      <c r="F122" s="4" t="n"/>
      <c r="G122" s="6" t="n"/>
      <c r="H122" s="6">
        <f>$H$23*$E122</f>
        <v/>
      </c>
      <c r="I122" s="8" t="n"/>
      <c r="J122" s="8" t="n"/>
      <c r="K122" s="8">
        <f>(I122+J122)*$E122</f>
        <v/>
      </c>
      <c r="L122" s="8">
        <f>IF(K122&gt;0,IF(K122*$H$23&lt;2.5,2.5/$H$23,K122),0)</f>
        <v/>
      </c>
      <c r="M122" s="8">
        <f>IFERROR((I122+J122)*INDEX([1]Sheet1!$A$1:$A$13,MATCH((I122+J122),[1]Sheet1!$B$1:$B$13)),0)</f>
        <v/>
      </c>
      <c r="N122" s="6">
        <f>$N$23*$E122</f>
        <v/>
      </c>
      <c r="O122" s="8" t="n"/>
      <c r="P122" s="8">
        <f>IFERROR(($J122/$I122)*O122,0)</f>
        <v/>
      </c>
      <c r="Q122" s="8">
        <f>(O122+P122)*$E122</f>
        <v/>
      </c>
      <c r="R122" s="8">
        <f>IF(Q122&gt;0,IF(Q122*$N$23&lt;2.5,2.5/$N$23,Q122),0)</f>
        <v/>
      </c>
      <c r="S122" s="8">
        <f>IFERROR((O122+P122)*INDEX([1]Sheet1!$A$1:$A$13,MATCH((O122+P122),[1]Sheet1!$B$1:$B$13)),0)</f>
        <v/>
      </c>
      <c r="T122" s="6">
        <f>$T$23*$E122</f>
        <v/>
      </c>
      <c r="U122" s="8" t="n"/>
      <c r="V122" s="8">
        <f>IFERROR(($J122/$I122)*U122,0)</f>
        <v/>
      </c>
      <c r="W122" s="8">
        <f>(U122+V122)*$E122</f>
        <v/>
      </c>
      <c r="X122" s="8">
        <f>IF(W122&gt;0,IF(W122*$T$23&lt;2.5,2.5/$T$23,W122),0)</f>
        <v/>
      </c>
      <c r="Y122" s="8">
        <f>IFERROR((U122+V122)*INDEX([1]Sheet1!$A$1:$A$13,MATCH((U122+V122),[1]Sheet1!$B$1:$B$13)),0)</f>
        <v/>
      </c>
      <c r="Z122" s="6">
        <f>$Z$23*$E122</f>
        <v/>
      </c>
      <c r="AA122" s="8" t="n"/>
      <c r="AB122" s="8">
        <f>IFERROR(($J122/$I122)*AA122,0)</f>
        <v/>
      </c>
      <c r="AC122" s="8">
        <f>(AA122+AB122)*$E122</f>
        <v/>
      </c>
      <c r="AD122" s="8">
        <f>IF(AC122&gt;0,IF(AC122*$Z$23&lt;2.5,2.5/$Z$23,AC122),0)</f>
        <v/>
      </c>
      <c r="AE122" s="8">
        <f>IFERROR((AA122+AB122)*INDEX([1]Sheet1!$A$1:$A$13,MATCH((AA122+AB122),[1]Sheet1!$B$1:$B$13)),0)</f>
        <v/>
      </c>
      <c r="AF122" s="6">
        <f>$AF$23*$E122</f>
        <v/>
      </c>
      <c r="AG122" s="8" t="n"/>
      <c r="AH122" s="8">
        <f>IFERROR(($J122/$I122)*AG122,0)</f>
        <v/>
      </c>
      <c r="AI122" s="8">
        <f>(AG122+AH122)*$E122</f>
        <v/>
      </c>
      <c r="AJ122" s="8">
        <f>IF(AI122&gt;0,IF(AI122*$AF$23&lt;2.5,2.5/$AF$23,AI122),0)</f>
        <v/>
      </c>
      <c r="AK122" s="8">
        <f>IFERROR((AG122+AH122)*INDEX([1]Sheet1!$A$1:$A$13,MATCH((AG122+AH122),[1]Sheet1!$B$1:$B$13)),0)</f>
        <v/>
      </c>
      <c r="AL122" s="6">
        <f>$AL$23*$E122</f>
        <v/>
      </c>
      <c r="AM122" s="8" t="n"/>
      <c r="AN122" s="8">
        <f>IFERROR(($J122/$I122)*AM122,0)</f>
        <v/>
      </c>
      <c r="AO122" s="8">
        <f>(AM122+AN122)*$E122</f>
        <v/>
      </c>
      <c r="AP122" s="8">
        <f>IF(AO122&gt;0,IF(AO122*$AL$23&lt;2.5,2.5/$AL$23,AO122),0)</f>
        <v/>
      </c>
      <c r="AQ122" s="8">
        <f>IFERROR((AM122+AN122)*INDEX([1]Sheet1!$A$1:$A$13,MATCH((AM122+AN122),[1]Sheet1!$B$1:$B$13)),0)</f>
        <v/>
      </c>
      <c r="AR122" s="6">
        <f>$AR$23*$E122</f>
        <v/>
      </c>
      <c r="AS122" s="8" t="n"/>
      <c r="AT122" s="8">
        <f>IFERROR(($J122/$I122)*AS122,0)</f>
        <v/>
      </c>
      <c r="AU122" s="8">
        <f>(AS122+AT122)*$E122</f>
        <v/>
      </c>
      <c r="AV122" s="8">
        <f>IF(AU122&gt;0,IF(AU122*$AR$23&lt;2.5,2.5/$AR$23,AU122),0)</f>
        <v/>
      </c>
      <c r="AW122" s="8">
        <f>IFERROR((AS122+AT122)*INDEX([1]Sheet1!$A$1:$A$13,MATCH((AS122+AT122),[1]Sheet1!$B$1:$B$13)),0)</f>
        <v/>
      </c>
      <c r="BC122" s="1">
        <f>IF(E122&gt;0,(IF(I122&gt;0,"","ERROR")),"")</f>
        <v/>
      </c>
    </row>
    <row r="123" ht="18" customHeight="1">
      <c r="A123" s="4" t="n"/>
      <c r="B123" s="5" t="n"/>
      <c r="C123" s="6" t="n"/>
      <c r="D123" s="6" t="n"/>
      <c r="E123" s="6" t="n"/>
      <c r="F123" s="4" t="n"/>
      <c r="G123" s="6" t="n"/>
      <c r="H123" s="6">
        <f>$H$23*$E123</f>
        <v/>
      </c>
      <c r="I123" s="8" t="n"/>
      <c r="J123" s="8" t="n"/>
      <c r="K123" s="8">
        <f>(I123+J123)*$E123</f>
        <v/>
      </c>
      <c r="L123" s="8">
        <f>IF(K123&gt;0,IF(K123*$H$23&lt;2.5,2.5/$H$23,K123),0)</f>
        <v/>
      </c>
      <c r="M123" s="8">
        <f>IFERROR((I123+J123)*INDEX([1]Sheet1!$A$1:$A$13,MATCH((I123+J123),[1]Sheet1!$B$1:$B$13)),0)</f>
        <v/>
      </c>
      <c r="N123" s="6">
        <f>$N$23*$E123</f>
        <v/>
      </c>
      <c r="O123" s="8" t="n"/>
      <c r="P123" s="8">
        <f>IFERROR(($J123/$I123)*O123,0)</f>
        <v/>
      </c>
      <c r="Q123" s="8">
        <f>(O123+P123)*$E123</f>
        <v/>
      </c>
      <c r="R123" s="8">
        <f>IF(Q123&gt;0,IF(Q123*$N$23&lt;2.5,2.5/$N$23,Q123),0)</f>
        <v/>
      </c>
      <c r="S123" s="8">
        <f>IFERROR((O123+P123)*INDEX([1]Sheet1!$A$1:$A$13,MATCH((O123+P123),[1]Sheet1!$B$1:$B$13)),0)</f>
        <v/>
      </c>
      <c r="T123" s="6">
        <f>$T$23*$E123</f>
        <v/>
      </c>
      <c r="U123" s="8" t="n"/>
      <c r="V123" s="8">
        <f>IFERROR(($J123/$I123)*U123,0)</f>
        <v/>
      </c>
      <c r="W123" s="8">
        <f>(U123+V123)*$E123</f>
        <v/>
      </c>
      <c r="X123" s="8">
        <f>IF(W123&gt;0,IF(W123*$T$23&lt;2.5,2.5/$T$23,W123),0)</f>
        <v/>
      </c>
      <c r="Y123" s="8">
        <f>IFERROR((U123+V123)*INDEX([1]Sheet1!$A$1:$A$13,MATCH((U123+V123),[1]Sheet1!$B$1:$B$13)),0)</f>
        <v/>
      </c>
      <c r="Z123" s="6">
        <f>$Z$23*$E123</f>
        <v/>
      </c>
      <c r="AA123" s="8" t="n"/>
      <c r="AB123" s="8">
        <f>IFERROR(($J123/$I123)*AA123,0)</f>
        <v/>
      </c>
      <c r="AC123" s="8">
        <f>(AA123+AB123)*$E123</f>
        <v/>
      </c>
      <c r="AD123" s="8">
        <f>IF(AC123&gt;0,IF(AC123*$Z$23&lt;2.5,2.5/$Z$23,AC123),0)</f>
        <v/>
      </c>
      <c r="AE123" s="8">
        <f>IFERROR((AA123+AB123)*INDEX([1]Sheet1!$A$1:$A$13,MATCH((AA123+AB123),[1]Sheet1!$B$1:$B$13)),0)</f>
        <v/>
      </c>
      <c r="AF123" s="6">
        <f>$AF$23*$E123</f>
        <v/>
      </c>
      <c r="AG123" s="8" t="n"/>
      <c r="AH123" s="8">
        <f>IFERROR(($J123/$I123)*AG123,0)</f>
        <v/>
      </c>
      <c r="AI123" s="8">
        <f>(AG123+AH123)*$E123</f>
        <v/>
      </c>
      <c r="AJ123" s="8">
        <f>IF(AI123&gt;0,IF(AI123*$AF$23&lt;2.5,2.5/$AF$23,AI123),0)</f>
        <v/>
      </c>
      <c r="AK123" s="8">
        <f>IFERROR((AG123+AH123)*INDEX([1]Sheet1!$A$1:$A$13,MATCH((AG123+AH123),[1]Sheet1!$B$1:$B$13)),0)</f>
        <v/>
      </c>
      <c r="AL123" s="6">
        <f>$AL$23*$E123</f>
        <v/>
      </c>
      <c r="AM123" s="8" t="n"/>
      <c r="AN123" s="8">
        <f>IFERROR(($J123/$I123)*AM123,0)</f>
        <v/>
      </c>
      <c r="AO123" s="8">
        <f>(AM123+AN123)*$E123</f>
        <v/>
      </c>
      <c r="AP123" s="8">
        <f>IF(AO123&gt;0,IF(AO123*$AL$23&lt;2.5,2.5/$AL$23,AO123),0)</f>
        <v/>
      </c>
      <c r="AQ123" s="8">
        <f>IFERROR((AM123+AN123)*INDEX([1]Sheet1!$A$1:$A$13,MATCH((AM123+AN123),[1]Sheet1!$B$1:$B$13)),0)</f>
        <v/>
      </c>
      <c r="AR123" s="6">
        <f>$AR$23*$E123</f>
        <v/>
      </c>
      <c r="AS123" s="8" t="n"/>
      <c r="AT123" s="8">
        <f>IFERROR(($J123/$I123)*AS123,0)</f>
        <v/>
      </c>
      <c r="AU123" s="8">
        <f>(AS123+AT123)*$E123</f>
        <v/>
      </c>
      <c r="AV123" s="8">
        <f>IF(AU123&gt;0,IF(AU123*$AR$23&lt;2.5,2.5/$AR$23,AU123),0)</f>
        <v/>
      </c>
      <c r="AW123" s="8">
        <f>IFERROR((AS123+AT123)*INDEX([1]Sheet1!$A$1:$A$13,MATCH((AS123+AT123),[1]Sheet1!$B$1:$B$13)),0)</f>
        <v/>
      </c>
      <c r="BC123" s="1">
        <f>IF(E123&gt;0,(IF(I123&gt;0,"","ERROR")),"")</f>
        <v/>
      </c>
    </row>
    <row r="124" ht="18" customHeight="1">
      <c r="A124" s="4" t="n"/>
      <c r="B124" s="5" t="n"/>
      <c r="C124" s="6" t="n"/>
      <c r="D124" s="6" t="n"/>
      <c r="E124" s="6" t="n"/>
      <c r="F124" s="4" t="n"/>
      <c r="G124" s="6" t="n"/>
      <c r="H124" s="6">
        <f>$H$23*$E124</f>
        <v/>
      </c>
      <c r="I124" s="8" t="n"/>
      <c r="J124" s="8" t="n"/>
      <c r="K124" s="8">
        <f>(I124+J124)*$E124</f>
        <v/>
      </c>
      <c r="L124" s="8">
        <f>IF(K124&gt;0,IF(K124*$H$23&lt;2.5,2.5/$H$23,K124),0)</f>
        <v/>
      </c>
      <c r="M124" s="8">
        <f>IFERROR((I124+J124)*INDEX([1]Sheet1!$A$1:$A$13,MATCH((I124+J124),[1]Sheet1!$B$1:$B$13)),0)</f>
        <v/>
      </c>
      <c r="N124" s="6">
        <f>$N$23*$E124</f>
        <v/>
      </c>
      <c r="O124" s="8" t="n"/>
      <c r="P124" s="8">
        <f>IFERROR(($J124/$I124)*O124,0)</f>
        <v/>
      </c>
      <c r="Q124" s="8">
        <f>(O124+P124)*$E124</f>
        <v/>
      </c>
      <c r="R124" s="8">
        <f>IF(Q124&gt;0,IF(Q124*$N$23&lt;2.5,2.5/$N$23,Q124),0)</f>
        <v/>
      </c>
      <c r="S124" s="8">
        <f>IFERROR((O124+P124)*INDEX([1]Sheet1!$A$1:$A$13,MATCH((O124+P124),[1]Sheet1!$B$1:$B$13)),0)</f>
        <v/>
      </c>
      <c r="T124" s="6">
        <f>$T$23*$E124</f>
        <v/>
      </c>
      <c r="U124" s="8" t="n"/>
      <c r="V124" s="8">
        <f>IFERROR(($J124/$I124)*U124,0)</f>
        <v/>
      </c>
      <c r="W124" s="8">
        <f>(U124+V124)*$E124</f>
        <v/>
      </c>
      <c r="X124" s="8">
        <f>IF(W124&gt;0,IF(W124*$T$23&lt;2.5,2.5/$T$23,W124),0)</f>
        <v/>
      </c>
      <c r="Y124" s="8">
        <f>IFERROR((U124+V124)*INDEX([1]Sheet1!$A$1:$A$13,MATCH((U124+V124),[1]Sheet1!$B$1:$B$13)),0)</f>
        <v/>
      </c>
      <c r="Z124" s="6">
        <f>$Z$23*$E124</f>
        <v/>
      </c>
      <c r="AA124" s="8" t="n"/>
      <c r="AB124" s="8">
        <f>IFERROR(($J124/$I124)*AA124,0)</f>
        <v/>
      </c>
      <c r="AC124" s="8">
        <f>(AA124+AB124)*$E124</f>
        <v/>
      </c>
      <c r="AD124" s="8">
        <f>IF(AC124&gt;0,IF(AC124*$Z$23&lt;2.5,2.5/$Z$23,AC124),0)</f>
        <v/>
      </c>
      <c r="AE124" s="8">
        <f>IFERROR((AA124+AB124)*INDEX([1]Sheet1!$A$1:$A$13,MATCH((AA124+AB124),[1]Sheet1!$B$1:$B$13)),0)</f>
        <v/>
      </c>
      <c r="AF124" s="6">
        <f>$AF$23*$E124</f>
        <v/>
      </c>
      <c r="AG124" s="8" t="n"/>
      <c r="AH124" s="8">
        <f>IFERROR(($J124/$I124)*AG124,0)</f>
        <v/>
      </c>
      <c r="AI124" s="8">
        <f>(AG124+AH124)*$E124</f>
        <v/>
      </c>
      <c r="AJ124" s="8">
        <f>IF(AI124&gt;0,IF(AI124*$AF$23&lt;2.5,2.5/$AF$23,AI124),0)</f>
        <v/>
      </c>
      <c r="AK124" s="8">
        <f>IFERROR((AG124+AH124)*INDEX([1]Sheet1!$A$1:$A$13,MATCH((AG124+AH124),[1]Sheet1!$B$1:$B$13)),0)</f>
        <v/>
      </c>
      <c r="AL124" s="6">
        <f>$AL$23*$E124</f>
        <v/>
      </c>
      <c r="AM124" s="8" t="n"/>
      <c r="AN124" s="8">
        <f>IFERROR(($J124/$I124)*AM124,0)</f>
        <v/>
      </c>
      <c r="AO124" s="8">
        <f>(AM124+AN124)*$E124</f>
        <v/>
      </c>
      <c r="AP124" s="8">
        <f>IF(AO124&gt;0,IF(AO124*$AL$23&lt;2.5,2.5/$AL$23,AO124),0)</f>
        <v/>
      </c>
      <c r="AQ124" s="8">
        <f>IFERROR((AM124+AN124)*INDEX([1]Sheet1!$A$1:$A$13,MATCH((AM124+AN124),[1]Sheet1!$B$1:$B$13)),0)</f>
        <v/>
      </c>
      <c r="AR124" s="6">
        <f>$AR$23*$E124</f>
        <v/>
      </c>
      <c r="AS124" s="8" t="n"/>
      <c r="AT124" s="8">
        <f>IFERROR(($J124/$I124)*AS124,0)</f>
        <v/>
      </c>
      <c r="AU124" s="8">
        <f>(AS124+AT124)*$E124</f>
        <v/>
      </c>
      <c r="AV124" s="8">
        <f>IF(AU124&gt;0,IF(AU124*$AR$23&lt;2.5,2.5/$AR$23,AU124),0)</f>
        <v/>
      </c>
      <c r="AW124" s="8">
        <f>IFERROR((AS124+AT124)*INDEX([1]Sheet1!$A$1:$A$13,MATCH((AS124+AT124),[1]Sheet1!$B$1:$B$13)),0)</f>
        <v/>
      </c>
      <c r="BC124" s="1">
        <f>IF(E124&gt;0,(IF(I124&gt;0,"","ERROR")),"")</f>
        <v/>
      </c>
    </row>
    <row r="125" ht="18" customHeight="1">
      <c r="A125" s="4" t="n"/>
      <c r="B125" s="5" t="n"/>
      <c r="C125" s="6" t="n"/>
      <c r="D125" s="6" t="n"/>
      <c r="E125" s="6" t="n"/>
      <c r="F125" s="4" t="n"/>
      <c r="G125" s="6" t="n"/>
      <c r="H125" s="6">
        <f>$H$23*$E125</f>
        <v/>
      </c>
      <c r="I125" s="8" t="n"/>
      <c r="J125" s="8" t="n"/>
      <c r="K125" s="8">
        <f>(I125+J125)*$E125</f>
        <v/>
      </c>
      <c r="L125" s="8">
        <f>IF(K125&gt;0,IF(K125*$H$23&lt;2.5,2.5/$H$23,K125),0)</f>
        <v/>
      </c>
      <c r="M125" s="8">
        <f>IFERROR((I125+J125)*INDEX([1]Sheet1!$A$1:$A$13,MATCH((I125+J125),[1]Sheet1!$B$1:$B$13)),0)</f>
        <v/>
      </c>
      <c r="N125" s="6">
        <f>$N$23*$E125</f>
        <v/>
      </c>
      <c r="O125" s="8" t="n"/>
      <c r="P125" s="8">
        <f>IFERROR(($J125/$I125)*O125,0)</f>
        <v/>
      </c>
      <c r="Q125" s="8">
        <f>(O125+P125)*$E125</f>
        <v/>
      </c>
      <c r="R125" s="8">
        <f>IF(Q125&gt;0,IF(Q125*$N$23&lt;2.5,2.5/$N$23,Q125),0)</f>
        <v/>
      </c>
      <c r="S125" s="8">
        <f>IFERROR((O125+P125)*INDEX([1]Sheet1!$A$1:$A$13,MATCH((O125+P125),[1]Sheet1!$B$1:$B$13)),0)</f>
        <v/>
      </c>
      <c r="T125" s="6">
        <f>$T$23*$E125</f>
        <v/>
      </c>
      <c r="U125" s="8" t="n"/>
      <c r="V125" s="8">
        <f>IFERROR(($J125/$I125)*U125,0)</f>
        <v/>
      </c>
      <c r="W125" s="8">
        <f>(U125+V125)*$E125</f>
        <v/>
      </c>
      <c r="X125" s="8">
        <f>IF(W125&gt;0,IF(W125*$T$23&lt;2.5,2.5/$T$23,W125),0)</f>
        <v/>
      </c>
      <c r="Y125" s="8">
        <f>IFERROR((U125+V125)*INDEX([1]Sheet1!$A$1:$A$13,MATCH((U125+V125),[1]Sheet1!$B$1:$B$13)),0)</f>
        <v/>
      </c>
      <c r="Z125" s="6">
        <f>$Z$23*$E125</f>
        <v/>
      </c>
      <c r="AA125" s="8" t="n"/>
      <c r="AB125" s="8">
        <f>IFERROR(($J125/$I125)*AA125,0)</f>
        <v/>
      </c>
      <c r="AC125" s="8">
        <f>(AA125+AB125)*$E125</f>
        <v/>
      </c>
      <c r="AD125" s="8">
        <f>IF(AC125&gt;0,IF(AC125*$Z$23&lt;2.5,2.5/$Z$23,AC125),0)</f>
        <v/>
      </c>
      <c r="AE125" s="8">
        <f>IFERROR((AA125+AB125)*INDEX([1]Sheet1!$A$1:$A$13,MATCH((AA125+AB125),[1]Sheet1!$B$1:$B$13)),0)</f>
        <v/>
      </c>
      <c r="AF125" s="6">
        <f>$AF$23*$E125</f>
        <v/>
      </c>
      <c r="AG125" s="8" t="n"/>
      <c r="AH125" s="8">
        <f>IFERROR(($J125/$I125)*AG125,0)</f>
        <v/>
      </c>
      <c r="AI125" s="8">
        <f>(AG125+AH125)*$E125</f>
        <v/>
      </c>
      <c r="AJ125" s="8">
        <f>IF(AI125&gt;0,IF(AI125*$AF$23&lt;2.5,2.5/$AF$23,AI125),0)</f>
        <v/>
      </c>
      <c r="AK125" s="8">
        <f>IFERROR((AG125+AH125)*INDEX([1]Sheet1!$A$1:$A$13,MATCH((AG125+AH125),[1]Sheet1!$B$1:$B$13)),0)</f>
        <v/>
      </c>
      <c r="AL125" s="6">
        <f>$AL$23*$E125</f>
        <v/>
      </c>
      <c r="AM125" s="8" t="n"/>
      <c r="AN125" s="8">
        <f>IFERROR(($J125/$I125)*AM125,0)</f>
        <v/>
      </c>
      <c r="AO125" s="8">
        <f>(AM125+AN125)*$E125</f>
        <v/>
      </c>
      <c r="AP125" s="8">
        <f>IF(AO125&gt;0,IF(AO125*$AL$23&lt;2.5,2.5/$AL$23,AO125),0)</f>
        <v/>
      </c>
      <c r="AQ125" s="8">
        <f>IFERROR((AM125+AN125)*INDEX([1]Sheet1!$A$1:$A$13,MATCH((AM125+AN125),[1]Sheet1!$B$1:$B$13)),0)</f>
        <v/>
      </c>
      <c r="AR125" s="6">
        <f>$AR$23*$E125</f>
        <v/>
      </c>
      <c r="AS125" s="8" t="n"/>
      <c r="AT125" s="8">
        <f>IFERROR(($J125/$I125)*AS125,0)</f>
        <v/>
      </c>
      <c r="AU125" s="8">
        <f>(AS125+AT125)*$E125</f>
        <v/>
      </c>
      <c r="AV125" s="8">
        <f>IF(AU125&gt;0,IF(AU125*$AR$23&lt;2.5,2.5/$AR$23,AU125),0)</f>
        <v/>
      </c>
      <c r="AW125" s="8">
        <f>IFERROR((AS125+AT125)*INDEX([1]Sheet1!$A$1:$A$13,MATCH((AS125+AT125),[1]Sheet1!$B$1:$B$13)),0)</f>
        <v/>
      </c>
      <c r="BC125" s="1">
        <f>IF(E125&gt;0,(IF(I125&gt;0,"","ERROR")),"")</f>
        <v/>
      </c>
    </row>
    <row r="126" ht="18" customHeight="1">
      <c r="A126" s="4" t="n"/>
      <c r="B126" s="5" t="n"/>
      <c r="C126" s="6" t="n"/>
      <c r="D126" s="6" t="n"/>
      <c r="E126" s="6" t="n"/>
      <c r="F126" s="4" t="n"/>
      <c r="G126" s="6" t="n"/>
      <c r="H126" s="6">
        <f>$H$23*$E126</f>
        <v/>
      </c>
      <c r="I126" s="8" t="n"/>
      <c r="J126" s="8" t="n"/>
      <c r="K126" s="8">
        <f>(I126+J126)*$E126</f>
        <v/>
      </c>
      <c r="L126" s="8">
        <f>IF(K126&gt;0,IF(K126*$H$23&lt;2.5,2.5/$H$23,K126),0)</f>
        <v/>
      </c>
      <c r="M126" s="8">
        <f>IFERROR((I126+J126)*INDEX([1]Sheet1!$A$1:$A$13,MATCH((I126+J126),[1]Sheet1!$B$1:$B$13)),0)</f>
        <v/>
      </c>
      <c r="N126" s="6">
        <f>$N$23*$E126</f>
        <v/>
      </c>
      <c r="O126" s="8" t="n"/>
      <c r="P126" s="8">
        <f>IFERROR(($J126/$I126)*O126,0)</f>
        <v/>
      </c>
      <c r="Q126" s="8">
        <f>(O126+P126)*$E126</f>
        <v/>
      </c>
      <c r="R126" s="8">
        <f>IF(Q126&gt;0,IF(Q126*$N$23&lt;2.5,2.5/$N$23,Q126),0)</f>
        <v/>
      </c>
      <c r="S126" s="8">
        <f>IFERROR((O126+P126)*INDEX([1]Sheet1!$A$1:$A$13,MATCH((O126+P126),[1]Sheet1!$B$1:$B$13)),0)</f>
        <v/>
      </c>
      <c r="T126" s="6">
        <f>$T$23*$E126</f>
        <v/>
      </c>
      <c r="U126" s="8" t="n"/>
      <c r="V126" s="8">
        <f>IFERROR(($J126/$I126)*U126,0)</f>
        <v/>
      </c>
      <c r="W126" s="8">
        <f>(U126+V126)*$E126</f>
        <v/>
      </c>
      <c r="X126" s="8">
        <f>IF(W126&gt;0,IF(W126*$T$23&lt;2.5,2.5/$T$23,W126),0)</f>
        <v/>
      </c>
      <c r="Y126" s="8">
        <f>IFERROR((U126+V126)*INDEX([1]Sheet1!$A$1:$A$13,MATCH((U126+V126),[1]Sheet1!$B$1:$B$13)),0)</f>
        <v/>
      </c>
      <c r="Z126" s="6">
        <f>$Z$23*$E126</f>
        <v/>
      </c>
      <c r="AA126" s="8" t="n"/>
      <c r="AB126" s="8">
        <f>IFERROR(($J126/$I126)*AA126,0)</f>
        <v/>
      </c>
      <c r="AC126" s="8">
        <f>(AA126+AB126)*$E126</f>
        <v/>
      </c>
      <c r="AD126" s="8">
        <f>IF(AC126&gt;0,IF(AC126*$Z$23&lt;2.5,2.5/$Z$23,AC126),0)</f>
        <v/>
      </c>
      <c r="AE126" s="8">
        <f>IFERROR((AA126+AB126)*INDEX([1]Sheet1!$A$1:$A$13,MATCH((AA126+AB126),[1]Sheet1!$B$1:$B$13)),0)</f>
        <v/>
      </c>
      <c r="AF126" s="6">
        <f>$AF$23*$E126</f>
        <v/>
      </c>
      <c r="AG126" s="8" t="n"/>
      <c r="AH126" s="8">
        <f>IFERROR(($J126/$I126)*AG126,0)</f>
        <v/>
      </c>
      <c r="AI126" s="8">
        <f>(AG126+AH126)*$E126</f>
        <v/>
      </c>
      <c r="AJ126" s="8">
        <f>IF(AI126&gt;0,IF(AI126*$AF$23&lt;2.5,2.5/$AF$23,AI126),0)</f>
        <v/>
      </c>
      <c r="AK126" s="8">
        <f>IFERROR((AG126+AH126)*INDEX([1]Sheet1!$A$1:$A$13,MATCH((AG126+AH126),[1]Sheet1!$B$1:$B$13)),0)</f>
        <v/>
      </c>
      <c r="AL126" s="6">
        <f>$AL$23*$E126</f>
        <v/>
      </c>
      <c r="AM126" s="8" t="n"/>
      <c r="AN126" s="8">
        <f>IFERROR(($J126/$I126)*AM126,0)</f>
        <v/>
      </c>
      <c r="AO126" s="8">
        <f>(AM126+AN126)*$E126</f>
        <v/>
      </c>
      <c r="AP126" s="8">
        <f>IF(AO126&gt;0,IF(AO126*$AL$23&lt;2.5,2.5/$AL$23,AO126),0)</f>
        <v/>
      </c>
      <c r="AQ126" s="8">
        <f>IFERROR((AM126+AN126)*INDEX([1]Sheet1!$A$1:$A$13,MATCH((AM126+AN126),[1]Sheet1!$B$1:$B$13)),0)</f>
        <v/>
      </c>
      <c r="AR126" s="6">
        <f>$AR$23*$E126</f>
        <v/>
      </c>
      <c r="AS126" s="8" t="n"/>
      <c r="AT126" s="8">
        <f>IFERROR(($J126/$I126)*AS126,0)</f>
        <v/>
      </c>
      <c r="AU126" s="8">
        <f>(AS126+AT126)*$E126</f>
        <v/>
      </c>
      <c r="AV126" s="8">
        <f>IF(AU126&gt;0,IF(AU126*$AR$23&lt;2.5,2.5/$AR$23,AU126),0)</f>
        <v/>
      </c>
      <c r="AW126" s="8">
        <f>IFERROR((AS126+AT126)*INDEX([1]Sheet1!$A$1:$A$13,MATCH((AS126+AT126),[1]Sheet1!$B$1:$B$13)),0)</f>
        <v/>
      </c>
      <c r="BC126" s="1">
        <f>IF(E126&gt;0,(IF(I126&gt;0,"","ERROR")),"")</f>
        <v/>
      </c>
    </row>
    <row r="127" ht="18" customHeight="1">
      <c r="A127" s="4" t="n"/>
      <c r="B127" s="5" t="n"/>
      <c r="C127" s="6" t="n"/>
      <c r="D127" s="6" t="n"/>
      <c r="E127" s="6" t="n"/>
      <c r="F127" s="4" t="n"/>
      <c r="G127" s="6" t="n"/>
      <c r="H127" s="6">
        <f>$H$23*$E127</f>
        <v/>
      </c>
      <c r="I127" s="8" t="n"/>
      <c r="J127" s="8" t="n"/>
      <c r="K127" s="8">
        <f>(I127+J127)*$E127</f>
        <v/>
      </c>
      <c r="L127" s="8">
        <f>IF(K127&gt;0,IF(K127*$H$23&lt;2.5,2.5/$H$23,K127),0)</f>
        <v/>
      </c>
      <c r="M127" s="8">
        <f>IFERROR((I127+J127)*INDEX([1]Sheet1!$A$1:$A$13,MATCH((I127+J127),[1]Sheet1!$B$1:$B$13)),0)</f>
        <v/>
      </c>
      <c r="N127" s="6">
        <f>$N$23*$E127</f>
        <v/>
      </c>
      <c r="O127" s="8" t="n"/>
      <c r="P127" s="8">
        <f>IFERROR(($J127/$I127)*O127,0)</f>
        <v/>
      </c>
      <c r="Q127" s="8">
        <f>(O127+P127)*$E127</f>
        <v/>
      </c>
      <c r="R127" s="8">
        <f>IF(Q127&gt;0,IF(Q127*$N$23&lt;2.5,2.5/$N$23,Q127),0)</f>
        <v/>
      </c>
      <c r="S127" s="8">
        <f>IFERROR((O127+P127)*INDEX([1]Sheet1!$A$1:$A$13,MATCH((O127+P127),[1]Sheet1!$B$1:$B$13)),0)</f>
        <v/>
      </c>
      <c r="T127" s="6">
        <f>$T$23*$E127</f>
        <v/>
      </c>
      <c r="U127" s="8" t="n"/>
      <c r="V127" s="8">
        <f>IFERROR(($J127/$I127)*U127,0)</f>
        <v/>
      </c>
      <c r="W127" s="8">
        <f>(U127+V127)*$E127</f>
        <v/>
      </c>
      <c r="X127" s="8">
        <f>IF(W127&gt;0,IF(W127*$T$23&lt;2.5,2.5/$T$23,W127),0)</f>
        <v/>
      </c>
      <c r="Y127" s="8">
        <f>IFERROR((U127+V127)*INDEX([1]Sheet1!$A$1:$A$13,MATCH((U127+V127),[1]Sheet1!$B$1:$B$13)),0)</f>
        <v/>
      </c>
      <c r="Z127" s="6">
        <f>$Z$23*$E127</f>
        <v/>
      </c>
      <c r="AA127" s="8" t="n"/>
      <c r="AB127" s="8">
        <f>IFERROR(($J127/$I127)*AA127,0)</f>
        <v/>
      </c>
      <c r="AC127" s="8">
        <f>(AA127+AB127)*$E127</f>
        <v/>
      </c>
      <c r="AD127" s="8">
        <f>IF(AC127&gt;0,IF(AC127*$Z$23&lt;2.5,2.5/$Z$23,AC127),0)</f>
        <v/>
      </c>
      <c r="AE127" s="8">
        <f>IFERROR((AA127+AB127)*INDEX([1]Sheet1!$A$1:$A$13,MATCH((AA127+AB127),[1]Sheet1!$B$1:$B$13)),0)</f>
        <v/>
      </c>
      <c r="AF127" s="6">
        <f>$AF$23*$E127</f>
        <v/>
      </c>
      <c r="AG127" s="8" t="n"/>
      <c r="AH127" s="8">
        <f>IFERROR(($J127/$I127)*AG127,0)</f>
        <v/>
      </c>
      <c r="AI127" s="8">
        <f>(AG127+AH127)*$E127</f>
        <v/>
      </c>
      <c r="AJ127" s="8">
        <f>IF(AI127&gt;0,IF(AI127*$AF$23&lt;2.5,2.5/$AF$23,AI127),0)</f>
        <v/>
      </c>
      <c r="AK127" s="8">
        <f>IFERROR((AG127+AH127)*INDEX([1]Sheet1!$A$1:$A$13,MATCH((AG127+AH127),[1]Sheet1!$B$1:$B$13)),0)</f>
        <v/>
      </c>
      <c r="AL127" s="6">
        <f>$AL$23*$E127</f>
        <v/>
      </c>
      <c r="AM127" s="8" t="n"/>
      <c r="AN127" s="8">
        <f>IFERROR(($J127/$I127)*AM127,0)</f>
        <v/>
      </c>
      <c r="AO127" s="8">
        <f>(AM127+AN127)*$E127</f>
        <v/>
      </c>
      <c r="AP127" s="8">
        <f>IF(AO127&gt;0,IF(AO127*$AL$23&lt;2.5,2.5/$AL$23,AO127),0)</f>
        <v/>
      </c>
      <c r="AQ127" s="8">
        <f>IFERROR((AM127+AN127)*INDEX([1]Sheet1!$A$1:$A$13,MATCH((AM127+AN127),[1]Sheet1!$B$1:$B$13)),0)</f>
        <v/>
      </c>
      <c r="AR127" s="6">
        <f>$AR$23*$E127</f>
        <v/>
      </c>
      <c r="AS127" s="8" t="n"/>
      <c r="AT127" s="8">
        <f>IFERROR(($J127/$I127)*AS127,0)</f>
        <v/>
      </c>
      <c r="AU127" s="8">
        <f>(AS127+AT127)*$E127</f>
        <v/>
      </c>
      <c r="AV127" s="8">
        <f>IF(AU127&gt;0,IF(AU127*$AR$23&lt;2.5,2.5/$AR$23,AU127),0)</f>
        <v/>
      </c>
      <c r="AW127" s="8">
        <f>IFERROR((AS127+AT127)*INDEX([1]Sheet1!$A$1:$A$13,MATCH((AS127+AT127),[1]Sheet1!$B$1:$B$13)),0)</f>
        <v/>
      </c>
      <c r="BC127" s="1">
        <f>IF(E127&gt;0,(IF(I127&gt;0,"","ERROR")),"")</f>
        <v/>
      </c>
    </row>
    <row r="128" ht="18" customHeight="1">
      <c r="A128" s="4" t="n"/>
      <c r="B128" s="6" t="n"/>
      <c r="C128" s="6" t="n"/>
      <c r="D128" s="6" t="n"/>
      <c r="E128" s="6" t="n"/>
      <c r="F128" s="4" t="n"/>
      <c r="G128" s="6" t="n"/>
      <c r="H128" s="6">
        <f>$H$23*$E128</f>
        <v/>
      </c>
      <c r="I128" s="8" t="n"/>
      <c r="J128" s="8" t="n"/>
      <c r="K128" s="8">
        <f>(I128+J128)*$E128</f>
        <v/>
      </c>
      <c r="L128" s="8">
        <f>IF(K128&gt;0,IF(K128*$H$23&lt;2.5,2.5/$H$23,K128),0)</f>
        <v/>
      </c>
      <c r="M128" s="8">
        <f>IFERROR((I128+J128)*INDEX([1]Sheet1!$A$1:$A$13,MATCH((I128+J128),[1]Sheet1!$B$1:$B$13)),0)</f>
        <v/>
      </c>
      <c r="N128" s="6">
        <f>$N$23*$E128</f>
        <v/>
      </c>
      <c r="O128" s="8" t="n"/>
      <c r="P128" s="8">
        <f>IFERROR(($J128/$I128)*O128,0)</f>
        <v/>
      </c>
      <c r="Q128" s="8">
        <f>(O128+P128)*$E128</f>
        <v/>
      </c>
      <c r="R128" s="8">
        <f>IF(Q128&gt;0,IF(Q128*$N$23&lt;2.5,2.5/$N$23,Q128),0)</f>
        <v/>
      </c>
      <c r="S128" s="8">
        <f>IFERROR((O128+P128)*INDEX([1]Sheet1!$A$1:$A$13,MATCH((O128+P128),[1]Sheet1!$B$1:$B$13)),0)</f>
        <v/>
      </c>
      <c r="T128" s="6">
        <f>$T$23*$E128</f>
        <v/>
      </c>
      <c r="U128" s="8" t="n"/>
      <c r="V128" s="8">
        <f>IFERROR(($J128/$I128)*U128,0)</f>
        <v/>
      </c>
      <c r="W128" s="8">
        <f>(U128+V128)*$E128</f>
        <v/>
      </c>
      <c r="X128" s="8">
        <f>IF(W128&gt;0,IF(W128*$T$23&lt;2.5,2.5/$T$23,W128),0)</f>
        <v/>
      </c>
      <c r="Y128" s="8">
        <f>IFERROR((U128+V128)*INDEX([1]Sheet1!$A$1:$A$13,MATCH((U128+V128),[1]Sheet1!$B$1:$B$13)),0)</f>
        <v/>
      </c>
      <c r="Z128" s="6">
        <f>$Z$23*$E128</f>
        <v/>
      </c>
      <c r="AA128" s="8" t="n"/>
      <c r="AB128" s="8">
        <f>IFERROR(($J128/$I128)*AA128,0)</f>
        <v/>
      </c>
      <c r="AC128" s="8">
        <f>(AA128+AB128)*$E128</f>
        <v/>
      </c>
      <c r="AD128" s="8">
        <f>IF(AC128&gt;0,IF(AC128*$Z$23&lt;2.5,2.5/$Z$23,AC128),0)</f>
        <v/>
      </c>
      <c r="AE128" s="8">
        <f>IFERROR((AA128+AB128)*INDEX([1]Sheet1!$A$1:$A$13,MATCH((AA128+AB128),[1]Sheet1!$B$1:$B$13)),0)</f>
        <v/>
      </c>
      <c r="AF128" s="6">
        <f>$AF$23*$E128</f>
        <v/>
      </c>
      <c r="AG128" s="8" t="n"/>
      <c r="AH128" s="8">
        <f>IFERROR(($J128/$I128)*AG128,0)</f>
        <v/>
      </c>
      <c r="AI128" s="8">
        <f>(AG128+AH128)*$E128</f>
        <v/>
      </c>
      <c r="AJ128" s="8">
        <f>IF(AI128&gt;0,IF(AI128*$AF$23&lt;2.5,2.5/$AF$23,AI128),0)</f>
        <v/>
      </c>
      <c r="AK128" s="8">
        <f>IFERROR((AG128+AH128)*INDEX([1]Sheet1!$A$1:$A$13,MATCH((AG128+AH128),[1]Sheet1!$B$1:$B$13)),0)</f>
        <v/>
      </c>
      <c r="AL128" s="6">
        <f>$AL$23*$E128</f>
        <v/>
      </c>
      <c r="AM128" s="8" t="n"/>
      <c r="AN128" s="8">
        <f>IFERROR(($J128/$I128)*AM128,0)</f>
        <v/>
      </c>
      <c r="AO128" s="8">
        <f>(AM128+AN128)*$E128</f>
        <v/>
      </c>
      <c r="AP128" s="8">
        <f>IF(AO128&gt;0,IF(AO128*$AL$23&lt;2.5,2.5/$AL$23,AO128),0)</f>
        <v/>
      </c>
      <c r="AQ128" s="8">
        <f>IFERROR((AM128+AN128)*INDEX([1]Sheet1!$A$1:$A$13,MATCH((AM128+AN128),[1]Sheet1!$B$1:$B$13)),0)</f>
        <v/>
      </c>
      <c r="AR128" s="6">
        <f>$AR$23*$E128</f>
        <v/>
      </c>
      <c r="AS128" s="8" t="n"/>
      <c r="AT128" s="8">
        <f>IFERROR(($J128/$I128)*AS128,0)</f>
        <v/>
      </c>
      <c r="AU128" s="8">
        <f>(AS128+AT128)*$E128</f>
        <v/>
      </c>
      <c r="AV128" s="8">
        <f>IF(AU128&gt;0,IF(AU128*$AR$23&lt;2.5,2.5/$AR$23,AU128),0)</f>
        <v/>
      </c>
      <c r="AW128" s="8">
        <f>IFERROR((AS128+AT128)*INDEX([1]Sheet1!$A$1:$A$13,MATCH((AS128+AT128),[1]Sheet1!$B$1:$B$13)),0)</f>
        <v/>
      </c>
      <c r="BC128" s="1">
        <f>IF(E128&gt;0,(IF(I128&gt;0,"","ERROR")),"")</f>
        <v/>
      </c>
    </row>
    <row r="129" ht="18" customHeight="1">
      <c r="A129" s="4" t="n"/>
      <c r="B129" s="5" t="n"/>
      <c r="C129" s="6" t="n"/>
      <c r="D129" s="6" t="n"/>
      <c r="E129" s="6" t="n"/>
      <c r="F129" s="4" t="n"/>
      <c r="G129" s="6" t="n"/>
      <c r="H129" s="6">
        <f>$H$23*$E129</f>
        <v/>
      </c>
      <c r="I129" s="8" t="n"/>
      <c r="J129" s="8" t="n"/>
      <c r="K129" s="8">
        <f>(I129+J129)*$E129</f>
        <v/>
      </c>
      <c r="L129" s="8">
        <f>IF(K129&gt;0,IF(K129*$H$23&lt;2.5,2.5/$H$23,K129),0)</f>
        <v/>
      </c>
      <c r="M129" s="8">
        <f>IFERROR((I129+J129)*INDEX([1]Sheet1!$A$1:$A$13,MATCH((I129+J129),[1]Sheet1!$B$1:$B$13)),0)</f>
        <v/>
      </c>
      <c r="N129" s="6">
        <f>$N$23*$E129</f>
        <v/>
      </c>
      <c r="O129" s="8" t="n"/>
      <c r="P129" s="8">
        <f>IFERROR(($J129/$I129)*O129,0)</f>
        <v/>
      </c>
      <c r="Q129" s="8">
        <f>(O129+P129)*$E129</f>
        <v/>
      </c>
      <c r="R129" s="8">
        <f>IF(Q129&gt;0,IF(Q129*$N$23&lt;2.5,2.5/$N$23,Q129),0)</f>
        <v/>
      </c>
      <c r="S129" s="8">
        <f>IFERROR((O129+P129)*INDEX([1]Sheet1!$A$1:$A$13,MATCH((O129+P129),[1]Sheet1!$B$1:$B$13)),0)</f>
        <v/>
      </c>
      <c r="T129" s="6">
        <f>$T$23*$E129</f>
        <v/>
      </c>
      <c r="U129" s="8" t="n"/>
      <c r="V129" s="8">
        <f>IFERROR(($J129/$I129)*U129,0)</f>
        <v/>
      </c>
      <c r="W129" s="8">
        <f>(U129+V129)*$E129</f>
        <v/>
      </c>
      <c r="X129" s="8">
        <f>IF(W129&gt;0,IF(W129*$T$23&lt;2.5,2.5/$T$23,W129),0)</f>
        <v/>
      </c>
      <c r="Y129" s="8">
        <f>IFERROR((U129+V129)*INDEX([1]Sheet1!$A$1:$A$13,MATCH((U129+V129),[1]Sheet1!$B$1:$B$13)),0)</f>
        <v/>
      </c>
      <c r="Z129" s="6">
        <f>$Z$23*$E129</f>
        <v/>
      </c>
      <c r="AA129" s="8" t="n"/>
      <c r="AB129" s="8">
        <f>IFERROR(($J129/$I129)*AA129,0)</f>
        <v/>
      </c>
      <c r="AC129" s="8">
        <f>(AA129+AB129)*$E129</f>
        <v/>
      </c>
      <c r="AD129" s="8">
        <f>IF(AC129&gt;0,IF(AC129*$Z$23&lt;2.5,2.5/$Z$23,AC129),0)</f>
        <v/>
      </c>
      <c r="AE129" s="8">
        <f>IFERROR((AA129+AB129)*INDEX([1]Sheet1!$A$1:$A$13,MATCH((AA129+AB129),[1]Sheet1!$B$1:$B$13)),0)</f>
        <v/>
      </c>
      <c r="AF129" s="6">
        <f>$AF$23*$E129</f>
        <v/>
      </c>
      <c r="AG129" s="8" t="n"/>
      <c r="AH129" s="8">
        <f>IFERROR(($J129/$I129)*AG129,0)</f>
        <v/>
      </c>
      <c r="AI129" s="8">
        <f>(AG129+AH129)*$E129</f>
        <v/>
      </c>
      <c r="AJ129" s="8">
        <f>IF(AI129&gt;0,IF(AI129*$AF$23&lt;2.5,2.5/$AF$23,AI129),0)</f>
        <v/>
      </c>
      <c r="AK129" s="8">
        <f>IFERROR((AG129+AH129)*INDEX([1]Sheet1!$A$1:$A$13,MATCH((AG129+AH129),[1]Sheet1!$B$1:$B$13)),0)</f>
        <v/>
      </c>
      <c r="AL129" s="6">
        <f>$AL$23*$E129</f>
        <v/>
      </c>
      <c r="AM129" s="8" t="n"/>
      <c r="AN129" s="8">
        <f>IFERROR(($J129/$I129)*AM129,0)</f>
        <v/>
      </c>
      <c r="AO129" s="8">
        <f>(AM129+AN129)*$E129</f>
        <v/>
      </c>
      <c r="AP129" s="8">
        <f>IF(AO129&gt;0,IF(AO129*$AL$23&lt;2.5,2.5/$AL$23,AO129),0)</f>
        <v/>
      </c>
      <c r="AQ129" s="8">
        <f>IFERROR((AM129+AN129)*INDEX([1]Sheet1!$A$1:$A$13,MATCH((AM129+AN129),[1]Sheet1!$B$1:$B$13)),0)</f>
        <v/>
      </c>
      <c r="AR129" s="6">
        <f>$AR$23*$E129</f>
        <v/>
      </c>
      <c r="AS129" s="8" t="n"/>
      <c r="AT129" s="8">
        <f>IFERROR(($J129/$I129)*AS129,0)</f>
        <v/>
      </c>
      <c r="AU129" s="8">
        <f>(AS129+AT129)*$E129</f>
        <v/>
      </c>
      <c r="AV129" s="8">
        <f>IF(AU129&gt;0,IF(AU129*$AR$23&lt;2.5,2.5/$AR$23,AU129),0)</f>
        <v/>
      </c>
      <c r="AW129" s="8">
        <f>IFERROR((AS129+AT129)*INDEX([1]Sheet1!$A$1:$A$13,MATCH((AS129+AT129),[1]Sheet1!$B$1:$B$13)),0)</f>
        <v/>
      </c>
      <c r="BC129" s="1">
        <f>IF(E129&gt;0,(IF(I129&gt;0,"","ERROR")),"")</f>
        <v/>
      </c>
    </row>
    <row r="130" ht="18" customHeight="1">
      <c r="A130" s="4" t="n"/>
      <c r="B130" s="5" t="n"/>
      <c r="C130" s="6" t="n"/>
      <c r="D130" s="6" t="n"/>
      <c r="E130" s="6" t="n"/>
      <c r="F130" s="4" t="n"/>
      <c r="G130" s="6" t="n"/>
      <c r="H130" s="6">
        <f>$H$23*$E130</f>
        <v/>
      </c>
      <c r="I130" s="8" t="n"/>
      <c r="J130" s="8" t="n"/>
      <c r="K130" s="8">
        <f>(I130+J130)*$E130</f>
        <v/>
      </c>
      <c r="L130" s="8">
        <f>IF(K130&gt;0,IF(K130*$H$23&lt;2.5,2.5/$H$23,K130),0)</f>
        <v/>
      </c>
      <c r="M130" s="8">
        <f>IFERROR((I130+J130)*INDEX([1]Sheet1!$A$1:$A$13,MATCH((I130+J130),[1]Sheet1!$B$1:$B$13)),0)</f>
        <v/>
      </c>
      <c r="N130" s="6">
        <f>$N$23*$E130</f>
        <v/>
      </c>
      <c r="O130" s="8" t="n"/>
      <c r="P130" s="8">
        <f>IFERROR(($J130/$I130)*O130,0)</f>
        <v/>
      </c>
      <c r="Q130" s="8">
        <f>(O130+P130)*$E130</f>
        <v/>
      </c>
      <c r="R130" s="8">
        <f>IF(Q130&gt;0,IF(Q130*$N$23&lt;2.5,2.5/$N$23,Q130),0)</f>
        <v/>
      </c>
      <c r="S130" s="8">
        <f>IFERROR((O130+P130)*INDEX([1]Sheet1!$A$1:$A$13,MATCH((O130+P130),[1]Sheet1!$B$1:$B$13)),0)</f>
        <v/>
      </c>
      <c r="T130" s="6">
        <f>$T$23*$E130</f>
        <v/>
      </c>
      <c r="U130" s="8" t="n"/>
      <c r="V130" s="8">
        <f>IFERROR(($J130/$I130)*U130,0)</f>
        <v/>
      </c>
      <c r="W130" s="8">
        <f>(U130+V130)*$E130</f>
        <v/>
      </c>
      <c r="X130" s="8">
        <f>IF(W130&gt;0,IF(W130*$T$23&lt;2.5,2.5/$T$23,W130),0)</f>
        <v/>
      </c>
      <c r="Y130" s="8">
        <f>IFERROR((U130+V130)*INDEX([1]Sheet1!$A$1:$A$13,MATCH((U130+V130),[1]Sheet1!$B$1:$B$13)),0)</f>
        <v/>
      </c>
      <c r="Z130" s="6">
        <f>$Z$23*$E130</f>
        <v/>
      </c>
      <c r="AA130" s="8" t="n"/>
      <c r="AB130" s="8">
        <f>IFERROR(($J130/$I130)*AA130,0)</f>
        <v/>
      </c>
      <c r="AC130" s="8">
        <f>(AA130+AB130)*$E130</f>
        <v/>
      </c>
      <c r="AD130" s="8">
        <f>IF(AC130&gt;0,IF(AC130*$Z$23&lt;2.5,2.5/$Z$23,AC130),0)</f>
        <v/>
      </c>
      <c r="AE130" s="8">
        <f>IFERROR((AA130+AB130)*INDEX([1]Sheet1!$A$1:$A$13,MATCH((AA130+AB130),[1]Sheet1!$B$1:$B$13)),0)</f>
        <v/>
      </c>
      <c r="AF130" s="6">
        <f>$AF$23*$E130</f>
        <v/>
      </c>
      <c r="AG130" s="8" t="n"/>
      <c r="AH130" s="8">
        <f>IFERROR(($J130/$I130)*AG130,0)</f>
        <v/>
      </c>
      <c r="AI130" s="8">
        <f>(AG130+AH130)*$E130</f>
        <v/>
      </c>
      <c r="AJ130" s="8">
        <f>IF(AI130&gt;0,IF(AI130*$AF$23&lt;2.5,2.5/$AF$23,AI130),0)</f>
        <v/>
      </c>
      <c r="AK130" s="8">
        <f>IFERROR((AG130+AH130)*INDEX([1]Sheet1!$A$1:$A$13,MATCH((AG130+AH130),[1]Sheet1!$B$1:$B$13)),0)</f>
        <v/>
      </c>
      <c r="AL130" s="6">
        <f>$AL$23*$E130</f>
        <v/>
      </c>
      <c r="AM130" s="8" t="n"/>
      <c r="AN130" s="8">
        <f>IFERROR(($J130/$I130)*AM130,0)</f>
        <v/>
      </c>
      <c r="AO130" s="8">
        <f>(AM130+AN130)*$E130</f>
        <v/>
      </c>
      <c r="AP130" s="8">
        <f>IF(AO130&gt;0,IF(AO130*$AL$23&lt;2.5,2.5/$AL$23,AO130),0)</f>
        <v/>
      </c>
      <c r="AQ130" s="8">
        <f>IFERROR((AM130+AN130)*INDEX([1]Sheet1!$A$1:$A$13,MATCH((AM130+AN130),[1]Sheet1!$B$1:$B$13)),0)</f>
        <v/>
      </c>
      <c r="AR130" s="6">
        <f>$AR$23*$E130</f>
        <v/>
      </c>
      <c r="AS130" s="8" t="n"/>
      <c r="AT130" s="8">
        <f>IFERROR(($J130/$I130)*AS130,0)</f>
        <v/>
      </c>
      <c r="AU130" s="8">
        <f>(AS130+AT130)*$E130</f>
        <v/>
      </c>
      <c r="AV130" s="8">
        <f>IF(AU130&gt;0,IF(AU130*$AR$23&lt;2.5,2.5/$AR$23,AU130),0)</f>
        <v/>
      </c>
      <c r="AW130" s="8">
        <f>IFERROR((AS130+AT130)*INDEX([1]Sheet1!$A$1:$A$13,MATCH((AS130+AT130),[1]Sheet1!$B$1:$B$13)),0)</f>
        <v/>
      </c>
      <c r="BC130" s="1">
        <f>IF(E130&gt;0,(IF(I130&gt;0,"","ERROR")),"")</f>
        <v/>
      </c>
    </row>
    <row r="131" ht="18" customHeight="1">
      <c r="A131" s="4" t="n"/>
      <c r="B131" s="5" t="n"/>
      <c r="C131" s="6" t="n"/>
      <c r="D131" s="6" t="n"/>
      <c r="E131" s="6" t="n"/>
      <c r="F131" s="4" t="n"/>
      <c r="G131" s="6" t="n"/>
      <c r="H131" s="6">
        <f>$H$23*$E131</f>
        <v/>
      </c>
      <c r="I131" s="8" t="n"/>
      <c r="J131" s="8" t="n"/>
      <c r="K131" s="8">
        <f>(I131+J131)*$E131</f>
        <v/>
      </c>
      <c r="L131" s="8">
        <f>IF(K131&gt;0,IF(K131*$H$23&lt;2.5,2.5/$H$23,K131),0)</f>
        <v/>
      </c>
      <c r="M131" s="8">
        <f>IFERROR((I131+J131)*INDEX([1]Sheet1!$A$1:$A$13,MATCH((I131+J131),[1]Sheet1!$B$1:$B$13)),0)</f>
        <v/>
      </c>
      <c r="N131" s="6">
        <f>$N$23*$E131</f>
        <v/>
      </c>
      <c r="O131" s="8" t="n"/>
      <c r="P131" s="8">
        <f>IFERROR(($J131/$I131)*O131,0)</f>
        <v/>
      </c>
      <c r="Q131" s="8">
        <f>(O131+P131)*$E131</f>
        <v/>
      </c>
      <c r="R131" s="8">
        <f>IF(Q131&gt;0,IF(Q131*$N$23&lt;2.5,2.5/$N$23,Q131),0)</f>
        <v/>
      </c>
      <c r="S131" s="8">
        <f>IFERROR((O131+P131)*INDEX([1]Sheet1!$A$1:$A$13,MATCH((O131+P131),[1]Sheet1!$B$1:$B$13)),0)</f>
        <v/>
      </c>
      <c r="T131" s="6">
        <f>$T$23*$E131</f>
        <v/>
      </c>
      <c r="U131" s="8" t="n"/>
      <c r="V131" s="8">
        <f>IFERROR(($J131/$I131)*U131,0)</f>
        <v/>
      </c>
      <c r="W131" s="8">
        <f>(U131+V131)*$E131</f>
        <v/>
      </c>
      <c r="X131" s="8">
        <f>IF(W131&gt;0,IF(W131*$T$23&lt;2.5,2.5/$T$23,W131),0)</f>
        <v/>
      </c>
      <c r="Y131" s="8">
        <f>IFERROR((U131+V131)*INDEX([1]Sheet1!$A$1:$A$13,MATCH((U131+V131),[1]Sheet1!$B$1:$B$13)),0)</f>
        <v/>
      </c>
      <c r="Z131" s="6">
        <f>$Z$23*$E131</f>
        <v/>
      </c>
      <c r="AA131" s="8" t="n"/>
      <c r="AB131" s="8">
        <f>IFERROR(($J131/$I131)*AA131,0)</f>
        <v/>
      </c>
      <c r="AC131" s="8">
        <f>(AA131+AB131)*$E131</f>
        <v/>
      </c>
      <c r="AD131" s="8">
        <f>IF(AC131&gt;0,IF(AC131*$Z$23&lt;2.5,2.5/$Z$23,AC131),0)</f>
        <v/>
      </c>
      <c r="AE131" s="8">
        <f>IFERROR((AA131+AB131)*INDEX([1]Sheet1!$A$1:$A$13,MATCH((AA131+AB131),[1]Sheet1!$B$1:$B$13)),0)</f>
        <v/>
      </c>
      <c r="AF131" s="6">
        <f>$AF$23*$E131</f>
        <v/>
      </c>
      <c r="AG131" s="8" t="n"/>
      <c r="AH131" s="8">
        <f>IFERROR(($J131/$I131)*AG131,0)</f>
        <v/>
      </c>
      <c r="AI131" s="8">
        <f>(AG131+AH131)*$E131</f>
        <v/>
      </c>
      <c r="AJ131" s="8">
        <f>IF(AI131&gt;0,IF(AI131*$AF$23&lt;2.5,2.5/$AF$23,AI131),0)</f>
        <v/>
      </c>
      <c r="AK131" s="8">
        <f>IFERROR((AG131+AH131)*INDEX([1]Sheet1!$A$1:$A$13,MATCH((AG131+AH131),[1]Sheet1!$B$1:$B$13)),0)</f>
        <v/>
      </c>
      <c r="AL131" s="6">
        <f>$AL$23*$E131</f>
        <v/>
      </c>
      <c r="AM131" s="8" t="n"/>
      <c r="AN131" s="8">
        <f>IFERROR(($J131/$I131)*AM131,0)</f>
        <v/>
      </c>
      <c r="AO131" s="8">
        <f>(AM131+AN131)*$E131</f>
        <v/>
      </c>
      <c r="AP131" s="8">
        <f>IF(AO131&gt;0,IF(AO131*$AL$23&lt;2.5,2.5/$AL$23,AO131),0)</f>
        <v/>
      </c>
      <c r="AQ131" s="8">
        <f>IFERROR((AM131+AN131)*INDEX([1]Sheet1!$A$1:$A$13,MATCH((AM131+AN131),[1]Sheet1!$B$1:$B$13)),0)</f>
        <v/>
      </c>
      <c r="AR131" s="6">
        <f>$AR$23*$E131</f>
        <v/>
      </c>
      <c r="AS131" s="8" t="n"/>
      <c r="AT131" s="8">
        <f>IFERROR(($J131/$I131)*AS131,0)</f>
        <v/>
      </c>
      <c r="AU131" s="8">
        <f>(AS131+AT131)*$E131</f>
        <v/>
      </c>
      <c r="AV131" s="8">
        <f>IF(AU131&gt;0,IF(AU131*$AR$23&lt;2.5,2.5/$AR$23,AU131),0)</f>
        <v/>
      </c>
      <c r="AW131" s="8">
        <f>IFERROR((AS131+AT131)*INDEX([1]Sheet1!$A$1:$A$13,MATCH((AS131+AT131),[1]Sheet1!$B$1:$B$13)),0)</f>
        <v/>
      </c>
      <c r="BC131" s="1">
        <f>IF(E131&gt;0,(IF(I131&gt;0,"","ERROR")),"")</f>
        <v/>
      </c>
    </row>
    <row r="132" ht="18" customHeight="1">
      <c r="A132" s="4" t="n"/>
      <c r="B132" s="5" t="n"/>
      <c r="C132" s="6" t="n"/>
      <c r="D132" s="6" t="n"/>
      <c r="E132" s="6" t="n"/>
      <c r="F132" s="4" t="n"/>
      <c r="G132" s="6" t="n"/>
      <c r="H132" s="6">
        <f>$H$23*$E132</f>
        <v/>
      </c>
      <c r="I132" s="8" t="n"/>
      <c r="J132" s="8" t="n"/>
      <c r="K132" s="8">
        <f>(I132+J132)*$E132</f>
        <v/>
      </c>
      <c r="L132" s="8">
        <f>IF(K132&gt;0,IF(K132*$H$23&lt;2.5,2.5/$H$23,K132),0)</f>
        <v/>
      </c>
      <c r="M132" s="8">
        <f>IFERROR((I132+J132)*INDEX([1]Sheet1!$A$1:$A$13,MATCH((I132+J132),[1]Sheet1!$B$1:$B$13)),0)</f>
        <v/>
      </c>
      <c r="N132" s="6">
        <f>$N$23*$E132</f>
        <v/>
      </c>
      <c r="O132" s="8" t="n"/>
      <c r="P132" s="8">
        <f>IFERROR(($J132/$I132)*O132,0)</f>
        <v/>
      </c>
      <c r="Q132" s="8">
        <f>(O132+P132)*$E132</f>
        <v/>
      </c>
      <c r="R132" s="8">
        <f>IF(Q132&gt;0,IF(Q132*$N$23&lt;2.5,2.5/$N$23,Q132),0)</f>
        <v/>
      </c>
      <c r="S132" s="8">
        <f>IFERROR((O132+P132)*INDEX([1]Sheet1!$A$1:$A$13,MATCH((O132+P132),[1]Sheet1!$B$1:$B$13)),0)</f>
        <v/>
      </c>
      <c r="T132" s="6">
        <f>$T$23*$E132</f>
        <v/>
      </c>
      <c r="U132" s="8" t="n"/>
      <c r="V132" s="8">
        <f>IFERROR(($J132/$I132)*U132,0)</f>
        <v/>
      </c>
      <c r="W132" s="8">
        <f>(U132+V132)*$E132</f>
        <v/>
      </c>
      <c r="X132" s="8">
        <f>IF(W132&gt;0,IF(W132*$T$23&lt;2.5,2.5/$T$23,W132),0)</f>
        <v/>
      </c>
      <c r="Y132" s="8">
        <f>IFERROR((U132+V132)*INDEX([1]Sheet1!$A$1:$A$13,MATCH((U132+V132),[1]Sheet1!$B$1:$B$13)),0)</f>
        <v/>
      </c>
      <c r="Z132" s="6">
        <f>$Z$23*$E132</f>
        <v/>
      </c>
      <c r="AA132" s="8" t="n"/>
      <c r="AB132" s="8">
        <f>IFERROR(($J132/$I132)*AA132,0)</f>
        <v/>
      </c>
      <c r="AC132" s="8">
        <f>(AA132+AB132)*$E132</f>
        <v/>
      </c>
      <c r="AD132" s="8">
        <f>IF(AC132&gt;0,IF(AC132*$Z$23&lt;2.5,2.5/$Z$23,AC132),0)</f>
        <v/>
      </c>
      <c r="AE132" s="8">
        <f>IFERROR((AA132+AB132)*INDEX([1]Sheet1!$A$1:$A$13,MATCH((AA132+AB132),[1]Sheet1!$B$1:$B$13)),0)</f>
        <v/>
      </c>
      <c r="AF132" s="6">
        <f>$AF$23*$E132</f>
        <v/>
      </c>
      <c r="AG132" s="8" t="n"/>
      <c r="AH132" s="8">
        <f>IFERROR(($J132/$I132)*AG132,0)</f>
        <v/>
      </c>
      <c r="AI132" s="8">
        <f>(AG132+AH132)*$E132</f>
        <v/>
      </c>
      <c r="AJ132" s="8">
        <f>IF(AI132&gt;0,IF(AI132*$AF$23&lt;2.5,2.5/$AF$23,AI132),0)</f>
        <v/>
      </c>
      <c r="AK132" s="8">
        <f>IFERROR((AG132+AH132)*INDEX([1]Sheet1!$A$1:$A$13,MATCH((AG132+AH132),[1]Sheet1!$B$1:$B$13)),0)</f>
        <v/>
      </c>
      <c r="AL132" s="6">
        <f>$AL$23*$E132</f>
        <v/>
      </c>
      <c r="AM132" s="8" t="n"/>
      <c r="AN132" s="8">
        <f>IFERROR(($J132/$I132)*AM132,0)</f>
        <v/>
      </c>
      <c r="AO132" s="8">
        <f>(AM132+AN132)*$E132</f>
        <v/>
      </c>
      <c r="AP132" s="8">
        <f>IF(AO132&gt;0,IF(AO132*$AL$23&lt;2.5,2.5/$AL$23,AO132),0)</f>
        <v/>
      </c>
      <c r="AQ132" s="8">
        <f>IFERROR((AM132+AN132)*INDEX([1]Sheet1!$A$1:$A$13,MATCH((AM132+AN132),[1]Sheet1!$B$1:$B$13)),0)</f>
        <v/>
      </c>
      <c r="AR132" s="6">
        <f>$AR$23*$E132</f>
        <v/>
      </c>
      <c r="AS132" s="8" t="n"/>
      <c r="AT132" s="8">
        <f>IFERROR(($J132/$I132)*AS132,0)</f>
        <v/>
      </c>
      <c r="AU132" s="8">
        <f>(AS132+AT132)*$E132</f>
        <v/>
      </c>
      <c r="AV132" s="8">
        <f>IF(AU132&gt;0,IF(AU132*$AR$23&lt;2.5,2.5/$AR$23,AU132),0)</f>
        <v/>
      </c>
      <c r="AW132" s="8">
        <f>IFERROR((AS132+AT132)*INDEX([1]Sheet1!$A$1:$A$13,MATCH((AS132+AT132),[1]Sheet1!$B$1:$B$13)),0)</f>
        <v/>
      </c>
      <c r="BC132" s="1">
        <f>IF(E132&gt;0,(IF(I132&gt;0,"","ERROR")),"")</f>
        <v/>
      </c>
    </row>
    <row r="133" ht="18" customHeight="1">
      <c r="A133" s="4" t="n"/>
      <c r="B133" s="6" t="n"/>
      <c r="C133" s="6" t="n"/>
      <c r="D133" s="6" t="n"/>
      <c r="E133" s="6" t="n"/>
      <c r="F133" s="4" t="n"/>
      <c r="G133" s="6" t="n"/>
      <c r="H133" s="6">
        <f>$H$23*$E133</f>
        <v/>
      </c>
      <c r="I133" s="8" t="n"/>
      <c r="J133" s="8" t="n"/>
      <c r="K133" s="8">
        <f>(I133+J133)*$E133</f>
        <v/>
      </c>
      <c r="L133" s="8">
        <f>IF(K133&gt;0,IF(K133*$H$23&lt;2.5,2.5/$H$23,K133),0)</f>
        <v/>
      </c>
      <c r="M133" s="8">
        <f>IFERROR((I133+J133)*INDEX([1]Sheet1!$A$1:$A$13,MATCH((I133+J133),[1]Sheet1!$B$1:$B$13)),0)</f>
        <v/>
      </c>
      <c r="N133" s="6">
        <f>$N$23*$E133</f>
        <v/>
      </c>
      <c r="O133" s="8" t="n"/>
      <c r="P133" s="8">
        <f>IFERROR(($J133/$I133)*O133,0)</f>
        <v/>
      </c>
      <c r="Q133" s="8">
        <f>(O133+P133)*$E133</f>
        <v/>
      </c>
      <c r="R133" s="8">
        <f>IF(Q133&gt;0,IF(Q133*$N$23&lt;2.5,2.5/$N$23,Q133),0)</f>
        <v/>
      </c>
      <c r="S133" s="8">
        <f>IFERROR((O133+P133)*INDEX([1]Sheet1!$A$1:$A$13,MATCH((O133+P133),[1]Sheet1!$B$1:$B$13)),0)</f>
        <v/>
      </c>
      <c r="T133" s="6">
        <f>$T$23*$E133</f>
        <v/>
      </c>
      <c r="U133" s="8" t="n"/>
      <c r="V133" s="8">
        <f>IFERROR(($J133/$I133)*U133,0)</f>
        <v/>
      </c>
      <c r="W133" s="8">
        <f>(U133+V133)*$E133</f>
        <v/>
      </c>
      <c r="X133" s="8">
        <f>IF(W133&gt;0,IF(W133*$T$23&lt;2.5,2.5/$T$23,W133),0)</f>
        <v/>
      </c>
      <c r="Y133" s="8">
        <f>IFERROR((U133+V133)*INDEX([1]Sheet1!$A$1:$A$13,MATCH((U133+V133),[1]Sheet1!$B$1:$B$13)),0)</f>
        <v/>
      </c>
      <c r="Z133" s="6">
        <f>$Z$23*$E133</f>
        <v/>
      </c>
      <c r="AA133" s="8" t="n"/>
      <c r="AB133" s="8">
        <f>IFERROR(($J133/$I133)*AA133,0)</f>
        <v/>
      </c>
      <c r="AC133" s="8">
        <f>(AA133+AB133)*$E133</f>
        <v/>
      </c>
      <c r="AD133" s="8">
        <f>IF(AC133&gt;0,IF(AC133*$Z$23&lt;2.5,2.5/$Z$23,AC133),0)</f>
        <v/>
      </c>
      <c r="AE133" s="8">
        <f>IFERROR((AA133+AB133)*INDEX([1]Sheet1!$A$1:$A$13,MATCH((AA133+AB133),[1]Sheet1!$B$1:$B$13)),0)</f>
        <v/>
      </c>
      <c r="AF133" s="6">
        <f>$AF$23*$E133</f>
        <v/>
      </c>
      <c r="AG133" s="8" t="n"/>
      <c r="AH133" s="8">
        <f>IFERROR(($J133/$I133)*AG133,0)</f>
        <v/>
      </c>
      <c r="AI133" s="8">
        <f>(AG133+AH133)*$E133</f>
        <v/>
      </c>
      <c r="AJ133" s="8">
        <f>IF(AI133&gt;0,IF(AI133*$AF$23&lt;2.5,2.5/$AF$23,AI133),0)</f>
        <v/>
      </c>
      <c r="AK133" s="8">
        <f>IFERROR((AG133+AH133)*INDEX([1]Sheet1!$A$1:$A$13,MATCH((AG133+AH133),[1]Sheet1!$B$1:$B$13)),0)</f>
        <v/>
      </c>
      <c r="AL133" s="6">
        <f>$AL$23*$E133</f>
        <v/>
      </c>
      <c r="AM133" s="8" t="n"/>
      <c r="AN133" s="8">
        <f>IFERROR(($J133/$I133)*AM133,0)</f>
        <v/>
      </c>
      <c r="AO133" s="8">
        <f>(AM133+AN133)*$E133</f>
        <v/>
      </c>
      <c r="AP133" s="8">
        <f>IF(AO133&gt;0,IF(AO133*$AL$23&lt;2.5,2.5/$AL$23,AO133),0)</f>
        <v/>
      </c>
      <c r="AQ133" s="8">
        <f>IFERROR((AM133+AN133)*INDEX([1]Sheet1!$A$1:$A$13,MATCH((AM133+AN133),[1]Sheet1!$B$1:$B$13)),0)</f>
        <v/>
      </c>
      <c r="AR133" s="6">
        <f>$AR$23*$E133</f>
        <v/>
      </c>
      <c r="AS133" s="8" t="n"/>
      <c r="AT133" s="8">
        <f>IFERROR(($J133/$I133)*AS133,0)</f>
        <v/>
      </c>
      <c r="AU133" s="8">
        <f>(AS133+AT133)*$E133</f>
        <v/>
      </c>
      <c r="AV133" s="8">
        <f>IF(AU133&gt;0,IF(AU133*$AR$23&lt;2.5,2.5/$AR$23,AU133),0)</f>
        <v/>
      </c>
      <c r="AW133" s="8">
        <f>IFERROR((AS133+AT133)*INDEX([1]Sheet1!$A$1:$A$13,MATCH((AS133+AT133),[1]Sheet1!$B$1:$B$13)),0)</f>
        <v/>
      </c>
      <c r="BC133" s="1">
        <f>IF(E133&gt;0,(IF(I133&gt;0,"","ERROR")),"")</f>
        <v/>
      </c>
    </row>
    <row r="134" ht="18" customHeight="1">
      <c r="A134" s="4" t="n"/>
      <c r="B134" s="6" t="n"/>
      <c r="C134" s="6" t="n"/>
      <c r="D134" s="6" t="n"/>
      <c r="E134" s="6" t="n"/>
      <c r="F134" s="4" t="n"/>
      <c r="G134" s="6" t="n"/>
      <c r="H134" s="6">
        <f>$H$23*$E134</f>
        <v/>
      </c>
      <c r="I134" s="8" t="n"/>
      <c r="J134" s="8" t="n"/>
      <c r="K134" s="8">
        <f>(I134+J134)*$E134</f>
        <v/>
      </c>
      <c r="L134" s="8">
        <f>IF(K134&gt;0,IF(K134*$H$23&lt;2.5,2.5/$H$23,K134),0)</f>
        <v/>
      </c>
      <c r="M134" s="8">
        <f>IFERROR((I134+J134)*INDEX([1]Sheet1!$A$1:$A$13,MATCH((I134+J134),[1]Sheet1!$B$1:$B$13)),0)</f>
        <v/>
      </c>
      <c r="N134" s="6">
        <f>$N$23*$E134</f>
        <v/>
      </c>
      <c r="O134" s="8" t="n"/>
      <c r="P134" s="8">
        <f>IFERROR(($J134/$I134)*O134,0)</f>
        <v/>
      </c>
      <c r="Q134" s="8">
        <f>(O134+P134)*$E134</f>
        <v/>
      </c>
      <c r="R134" s="8">
        <f>IF(Q134&gt;0,IF(Q134*$N$23&lt;2.5,2.5/$N$23,Q134),0)</f>
        <v/>
      </c>
      <c r="S134" s="8">
        <f>IFERROR((O134+P134)*INDEX([1]Sheet1!$A$1:$A$13,MATCH((O134+P134),[1]Sheet1!$B$1:$B$13)),0)</f>
        <v/>
      </c>
      <c r="T134" s="6">
        <f>$T$23*$E134</f>
        <v/>
      </c>
      <c r="U134" s="8" t="n"/>
      <c r="V134" s="8">
        <f>IFERROR(($J134/$I134)*U134,0)</f>
        <v/>
      </c>
      <c r="W134" s="8">
        <f>(U134+V134)*$E134</f>
        <v/>
      </c>
      <c r="X134" s="8">
        <f>IF(W134&gt;0,IF(W134*$T$23&lt;2.5,2.5/$T$23,W134),0)</f>
        <v/>
      </c>
      <c r="Y134" s="8">
        <f>IFERROR((U134+V134)*INDEX([1]Sheet1!$A$1:$A$13,MATCH((U134+V134),[1]Sheet1!$B$1:$B$13)),0)</f>
        <v/>
      </c>
      <c r="Z134" s="6">
        <f>$Z$23*$E134</f>
        <v/>
      </c>
      <c r="AA134" s="8" t="n"/>
      <c r="AB134" s="8">
        <f>IFERROR(($J134/$I134)*AA134,0)</f>
        <v/>
      </c>
      <c r="AC134" s="8">
        <f>(AA134+AB134)*$E134</f>
        <v/>
      </c>
      <c r="AD134" s="8">
        <f>IF(AC134&gt;0,IF(AC134*$Z$23&lt;2.5,2.5/$Z$23,AC134),0)</f>
        <v/>
      </c>
      <c r="AE134" s="8">
        <f>IFERROR((AA134+AB134)*INDEX([1]Sheet1!$A$1:$A$13,MATCH((AA134+AB134),[1]Sheet1!$B$1:$B$13)),0)</f>
        <v/>
      </c>
      <c r="AF134" s="6">
        <f>$AF$23*$E134</f>
        <v/>
      </c>
      <c r="AG134" s="8" t="n"/>
      <c r="AH134" s="8">
        <f>IFERROR(($J134/$I134)*AG134,0)</f>
        <v/>
      </c>
      <c r="AI134" s="8">
        <f>(AG134+AH134)*$E134</f>
        <v/>
      </c>
      <c r="AJ134" s="8">
        <f>IF(AI134&gt;0,IF(AI134*$AF$23&lt;2.5,2.5/$AF$23,AI134),0)</f>
        <v/>
      </c>
      <c r="AK134" s="8">
        <f>IFERROR((AG134+AH134)*INDEX([1]Sheet1!$A$1:$A$13,MATCH((AG134+AH134),[1]Sheet1!$B$1:$B$13)),0)</f>
        <v/>
      </c>
      <c r="AL134" s="6">
        <f>$AL$23*$E134</f>
        <v/>
      </c>
      <c r="AM134" s="8" t="n"/>
      <c r="AN134" s="8">
        <f>IFERROR(($J134/$I134)*AM134,0)</f>
        <v/>
      </c>
      <c r="AO134" s="8">
        <f>(AM134+AN134)*$E134</f>
        <v/>
      </c>
      <c r="AP134" s="8">
        <f>IF(AO134&gt;0,IF(AO134*$AL$23&lt;2.5,2.5/$AL$23,AO134),0)</f>
        <v/>
      </c>
      <c r="AQ134" s="8">
        <f>IFERROR((AM134+AN134)*INDEX([1]Sheet1!$A$1:$A$13,MATCH((AM134+AN134),[1]Sheet1!$B$1:$B$13)),0)</f>
        <v/>
      </c>
      <c r="AR134" s="6">
        <f>$AR$23*$E134</f>
        <v/>
      </c>
      <c r="AS134" s="8" t="n"/>
      <c r="AT134" s="8">
        <f>IFERROR(($J134/$I134)*AS134,0)</f>
        <v/>
      </c>
      <c r="AU134" s="8">
        <f>(AS134+AT134)*$E134</f>
        <v/>
      </c>
      <c r="AV134" s="8">
        <f>IF(AU134&gt;0,IF(AU134*$AR$23&lt;2.5,2.5/$AR$23,AU134),0)</f>
        <v/>
      </c>
      <c r="AW134" s="8">
        <f>IFERROR((AS134+AT134)*INDEX([1]Sheet1!$A$1:$A$13,MATCH((AS134+AT134),[1]Sheet1!$B$1:$B$13)),0)</f>
        <v/>
      </c>
      <c r="BC134" s="1">
        <f>IF(E134&gt;0,(IF(I134&gt;0,"","ERROR")),"")</f>
        <v/>
      </c>
    </row>
    <row r="135" ht="18" customHeight="1">
      <c r="A135" s="4" t="n"/>
      <c r="B135" s="6" t="n"/>
      <c r="C135" s="6" t="n"/>
      <c r="D135" s="6" t="n"/>
      <c r="E135" s="6" t="n"/>
      <c r="F135" s="4" t="n"/>
      <c r="G135" s="6" t="n"/>
      <c r="H135" s="6">
        <f>$H$23*$E135</f>
        <v/>
      </c>
      <c r="I135" s="8" t="n"/>
      <c r="J135" s="8" t="n"/>
      <c r="K135" s="8">
        <f>(I135+J135)*$E135</f>
        <v/>
      </c>
      <c r="L135" s="8">
        <f>IF(K135&gt;0,IF(K135*$H$23&lt;2.5,2.5/$H$23,K135),0)</f>
        <v/>
      </c>
      <c r="M135" s="8">
        <f>IFERROR((I135+J135)*INDEX([1]Sheet1!$A$1:$A$13,MATCH((I135+J135),[1]Sheet1!$B$1:$B$13)),0)</f>
        <v/>
      </c>
      <c r="N135" s="6">
        <f>$N$23*$E135</f>
        <v/>
      </c>
      <c r="O135" s="8" t="n"/>
      <c r="P135" s="8">
        <f>IFERROR(($J135/$I135)*O135,0)</f>
        <v/>
      </c>
      <c r="Q135" s="8">
        <f>(O135+P135)*$E135</f>
        <v/>
      </c>
      <c r="R135" s="8">
        <f>IF(Q135&gt;0,IF(Q135*$N$23&lt;2.5,2.5/$N$23,Q135),0)</f>
        <v/>
      </c>
      <c r="S135" s="8">
        <f>IFERROR((O135+P135)*INDEX([1]Sheet1!$A$1:$A$13,MATCH((O135+P135),[1]Sheet1!$B$1:$B$13)),0)</f>
        <v/>
      </c>
      <c r="T135" s="6">
        <f>$T$23*$E135</f>
        <v/>
      </c>
      <c r="U135" s="8" t="n"/>
      <c r="V135" s="8">
        <f>IFERROR(($J135/$I135)*U135,0)</f>
        <v/>
      </c>
      <c r="W135" s="8">
        <f>(U135+V135)*$E135</f>
        <v/>
      </c>
      <c r="X135" s="8">
        <f>IF(W135&gt;0,IF(W135*$T$23&lt;2.5,2.5/$T$23,W135),0)</f>
        <v/>
      </c>
      <c r="Y135" s="8">
        <f>IFERROR((U135+V135)*INDEX([1]Sheet1!$A$1:$A$13,MATCH((U135+V135),[1]Sheet1!$B$1:$B$13)),0)</f>
        <v/>
      </c>
      <c r="Z135" s="6">
        <f>$Z$23*$E135</f>
        <v/>
      </c>
      <c r="AA135" s="8" t="n"/>
      <c r="AB135" s="8">
        <f>IFERROR(($J135/$I135)*AA135,0)</f>
        <v/>
      </c>
      <c r="AC135" s="8">
        <f>(AA135+AB135)*$E135</f>
        <v/>
      </c>
      <c r="AD135" s="8">
        <f>IF(AC135&gt;0,IF(AC135*$Z$23&lt;2.5,2.5/$Z$23,AC135),0)</f>
        <v/>
      </c>
      <c r="AE135" s="8">
        <f>IFERROR((AA135+AB135)*INDEX([1]Sheet1!$A$1:$A$13,MATCH((AA135+AB135),[1]Sheet1!$B$1:$B$13)),0)</f>
        <v/>
      </c>
      <c r="AF135" s="6">
        <f>$AF$23*$E135</f>
        <v/>
      </c>
      <c r="AG135" s="8" t="n"/>
      <c r="AH135" s="8">
        <f>IFERROR(($J135/$I135)*AG135,0)</f>
        <v/>
      </c>
      <c r="AI135" s="8">
        <f>(AG135+AH135)*$E135</f>
        <v/>
      </c>
      <c r="AJ135" s="8">
        <f>IF(AI135&gt;0,IF(AI135*$AF$23&lt;2.5,2.5/$AF$23,AI135),0)</f>
        <v/>
      </c>
      <c r="AK135" s="8">
        <f>IFERROR((AG135+AH135)*INDEX([1]Sheet1!$A$1:$A$13,MATCH((AG135+AH135),[1]Sheet1!$B$1:$B$13)),0)</f>
        <v/>
      </c>
      <c r="AL135" s="6">
        <f>$AL$23*$E135</f>
        <v/>
      </c>
      <c r="AM135" s="8" t="n"/>
      <c r="AN135" s="8">
        <f>IFERROR(($J135/$I135)*AM135,0)</f>
        <v/>
      </c>
      <c r="AO135" s="8">
        <f>(AM135+AN135)*$E135</f>
        <v/>
      </c>
      <c r="AP135" s="8">
        <f>IF(AO135&gt;0,IF(AO135*$AL$23&lt;2.5,2.5/$AL$23,AO135),0)</f>
        <v/>
      </c>
      <c r="AQ135" s="8">
        <f>IFERROR((AM135+AN135)*INDEX([1]Sheet1!$A$1:$A$13,MATCH((AM135+AN135),[1]Sheet1!$B$1:$B$13)),0)</f>
        <v/>
      </c>
      <c r="AR135" s="6">
        <f>$AR$23*$E135</f>
        <v/>
      </c>
      <c r="AS135" s="8" t="n"/>
      <c r="AT135" s="8">
        <f>IFERROR(($J135/$I135)*AS135,0)</f>
        <v/>
      </c>
      <c r="AU135" s="8">
        <f>(AS135+AT135)*$E135</f>
        <v/>
      </c>
      <c r="AV135" s="8">
        <f>IF(AU135&gt;0,IF(AU135*$AR$23&lt;2.5,2.5/$AR$23,AU135),0)</f>
        <v/>
      </c>
      <c r="AW135" s="8">
        <f>IFERROR((AS135+AT135)*INDEX([1]Sheet1!$A$1:$A$13,MATCH((AS135+AT135),[1]Sheet1!$B$1:$B$13)),0)</f>
        <v/>
      </c>
      <c r="BC135" s="1">
        <f>IF(E135&gt;0,(IF(I135&gt;0,"","ERROR")),"")</f>
        <v/>
      </c>
    </row>
    <row r="136" ht="18" customHeight="1">
      <c r="A136" s="4" t="n"/>
      <c r="B136" s="5" t="n"/>
      <c r="C136" s="6" t="n"/>
      <c r="D136" s="6" t="n"/>
      <c r="E136" s="6" t="n"/>
      <c r="F136" s="4" t="n"/>
      <c r="G136" s="6" t="n"/>
      <c r="H136" s="6">
        <f>$H$23*$E136</f>
        <v/>
      </c>
      <c r="I136" s="8" t="n"/>
      <c r="J136" s="8" t="n"/>
      <c r="K136" s="8">
        <f>(I136+J136)*$E136</f>
        <v/>
      </c>
      <c r="L136" s="8">
        <f>IF(K136&gt;0,IF(K136*$H$23&lt;2.5,2.5/$H$23,K136),0)</f>
        <v/>
      </c>
      <c r="M136" s="8">
        <f>IFERROR((I136+J136)*INDEX([1]Sheet1!$A$1:$A$13,MATCH((I136+J136),[1]Sheet1!$B$1:$B$13)),0)</f>
        <v/>
      </c>
      <c r="N136" s="6">
        <f>$N$23*$E136</f>
        <v/>
      </c>
      <c r="O136" s="8" t="n"/>
      <c r="P136" s="8">
        <f>IFERROR(($J136/$I136)*O136,0)</f>
        <v/>
      </c>
      <c r="Q136" s="8">
        <f>(O136+P136)*$E136</f>
        <v/>
      </c>
      <c r="R136" s="8">
        <f>IF(Q136&gt;0,IF(Q136*$N$23&lt;2.5,2.5/$N$23,Q136),0)</f>
        <v/>
      </c>
      <c r="S136" s="8">
        <f>IFERROR((O136+P136)*INDEX([1]Sheet1!$A$1:$A$13,MATCH((O136+P136),[1]Sheet1!$B$1:$B$13)),0)</f>
        <v/>
      </c>
      <c r="T136" s="6">
        <f>$T$23*$E136</f>
        <v/>
      </c>
      <c r="U136" s="8" t="n"/>
      <c r="V136" s="8">
        <f>IFERROR(($J136/$I136)*U136,0)</f>
        <v/>
      </c>
      <c r="W136" s="8">
        <f>(U136+V136)*$E136</f>
        <v/>
      </c>
      <c r="X136" s="8">
        <f>IF(W136&gt;0,IF(W136*$T$23&lt;2.5,2.5/$T$23,W136),0)</f>
        <v/>
      </c>
      <c r="Y136" s="8">
        <f>IFERROR((U136+V136)*INDEX([1]Sheet1!$A$1:$A$13,MATCH((U136+V136),[1]Sheet1!$B$1:$B$13)),0)</f>
        <v/>
      </c>
      <c r="Z136" s="6">
        <f>$Z$23*$E136</f>
        <v/>
      </c>
      <c r="AA136" s="8" t="n"/>
      <c r="AB136" s="8">
        <f>IFERROR(($J136/$I136)*AA136,0)</f>
        <v/>
      </c>
      <c r="AC136" s="8">
        <f>(AA136+AB136)*$E136</f>
        <v/>
      </c>
      <c r="AD136" s="8">
        <f>IF(AC136&gt;0,IF(AC136*$Z$23&lt;2.5,2.5/$Z$23,AC136),0)</f>
        <v/>
      </c>
      <c r="AE136" s="8">
        <f>IFERROR((AA136+AB136)*INDEX([1]Sheet1!$A$1:$A$13,MATCH((AA136+AB136),[1]Sheet1!$B$1:$B$13)),0)</f>
        <v/>
      </c>
      <c r="AF136" s="6">
        <f>$AF$23*$E136</f>
        <v/>
      </c>
      <c r="AG136" s="8" t="n"/>
      <c r="AH136" s="8">
        <f>IFERROR(($J136/$I136)*AG136,0)</f>
        <v/>
      </c>
      <c r="AI136" s="8">
        <f>(AG136+AH136)*$E136</f>
        <v/>
      </c>
      <c r="AJ136" s="8">
        <f>IF(AI136&gt;0,IF(AI136*$AF$23&lt;2.5,2.5/$AF$23,AI136),0)</f>
        <v/>
      </c>
      <c r="AK136" s="8">
        <f>IFERROR((AG136+AH136)*INDEX([1]Sheet1!$A$1:$A$13,MATCH((AG136+AH136),[1]Sheet1!$B$1:$B$13)),0)</f>
        <v/>
      </c>
      <c r="AL136" s="6">
        <f>$AL$23*$E136</f>
        <v/>
      </c>
      <c r="AM136" s="8" t="n"/>
      <c r="AN136" s="8">
        <f>IFERROR(($J136/$I136)*AM136,0)</f>
        <v/>
      </c>
      <c r="AO136" s="8">
        <f>(AM136+AN136)*$E136</f>
        <v/>
      </c>
      <c r="AP136" s="8">
        <f>IF(AO136&gt;0,IF(AO136*$AL$23&lt;2.5,2.5/$AL$23,AO136),0)</f>
        <v/>
      </c>
      <c r="AQ136" s="8">
        <f>IFERROR((AM136+AN136)*INDEX([1]Sheet1!$A$1:$A$13,MATCH((AM136+AN136),[1]Sheet1!$B$1:$B$13)),0)</f>
        <v/>
      </c>
      <c r="AR136" s="6">
        <f>$AR$23*$E136</f>
        <v/>
      </c>
      <c r="AS136" s="8" t="n"/>
      <c r="AT136" s="8">
        <f>IFERROR(($J136/$I136)*AS136,0)</f>
        <v/>
      </c>
      <c r="AU136" s="8">
        <f>(AS136+AT136)*$E136</f>
        <v/>
      </c>
      <c r="AV136" s="8">
        <f>IF(AU136&gt;0,IF(AU136*$AR$23&lt;2.5,2.5/$AR$23,AU136),0)</f>
        <v/>
      </c>
      <c r="AW136" s="8">
        <f>IFERROR((AS136+AT136)*INDEX([1]Sheet1!$A$1:$A$13,MATCH((AS136+AT136),[1]Sheet1!$B$1:$B$13)),0)</f>
        <v/>
      </c>
      <c r="BC136" s="1">
        <f>IF(E136&gt;0,(IF(I136&gt;0,"","ERROR")),"")</f>
        <v/>
      </c>
    </row>
    <row r="137" ht="18" customHeight="1">
      <c r="A137" s="4" t="n"/>
      <c r="B137" s="6" t="n"/>
      <c r="C137" s="6" t="n"/>
      <c r="D137" s="6" t="n"/>
      <c r="E137" s="6" t="n"/>
      <c r="F137" s="4" t="n"/>
      <c r="G137" s="6" t="n"/>
      <c r="H137" s="6">
        <f>$H$23*$E137</f>
        <v/>
      </c>
      <c r="I137" s="8" t="n"/>
      <c r="J137" s="8" t="n"/>
      <c r="K137" s="8">
        <f>(I137+J137)*$E137</f>
        <v/>
      </c>
      <c r="L137" s="8">
        <f>IF(K137&gt;0,IF(K137*$H$23&lt;2.5,2.5/$H$23,K137),0)</f>
        <v/>
      </c>
      <c r="M137" s="8">
        <f>IFERROR((I137+J137)*INDEX([1]Sheet1!$A$1:$A$13,MATCH((I137+J137),[1]Sheet1!$B$1:$B$13)),0)</f>
        <v/>
      </c>
      <c r="N137" s="6">
        <f>$N$23*$E137</f>
        <v/>
      </c>
      <c r="O137" s="8" t="n"/>
      <c r="P137" s="8">
        <f>IFERROR(($J137/$I137)*O137,0)</f>
        <v/>
      </c>
      <c r="Q137" s="8">
        <f>(O137+P137)*$E137</f>
        <v/>
      </c>
      <c r="R137" s="8">
        <f>IF(Q137&gt;0,IF(Q137*$N$23&lt;2.5,2.5/$N$23,Q137),0)</f>
        <v/>
      </c>
      <c r="S137" s="8">
        <f>IFERROR((O137+P137)*INDEX([1]Sheet1!$A$1:$A$13,MATCH((O137+P137),[1]Sheet1!$B$1:$B$13)),0)</f>
        <v/>
      </c>
      <c r="T137" s="6">
        <f>$T$23*$E137</f>
        <v/>
      </c>
      <c r="U137" s="8" t="n"/>
      <c r="V137" s="8">
        <f>IFERROR(($J137/$I137)*U137,0)</f>
        <v/>
      </c>
      <c r="W137" s="8">
        <f>(U137+V137)*$E137</f>
        <v/>
      </c>
      <c r="X137" s="8">
        <f>IF(W137&gt;0,IF(W137*$T$23&lt;2.5,2.5/$T$23,W137),0)</f>
        <v/>
      </c>
      <c r="Y137" s="8">
        <f>IFERROR((U137+V137)*INDEX([1]Sheet1!$A$1:$A$13,MATCH((U137+V137),[1]Sheet1!$B$1:$B$13)),0)</f>
        <v/>
      </c>
      <c r="Z137" s="6">
        <f>$Z$23*$E137</f>
        <v/>
      </c>
      <c r="AA137" s="8" t="n"/>
      <c r="AB137" s="8">
        <f>IFERROR(($J137/$I137)*AA137,0)</f>
        <v/>
      </c>
      <c r="AC137" s="8">
        <f>(AA137+AB137)*$E137</f>
        <v/>
      </c>
      <c r="AD137" s="8">
        <f>IF(AC137&gt;0,IF(AC137*$Z$23&lt;2.5,2.5/$Z$23,AC137),0)</f>
        <v/>
      </c>
      <c r="AE137" s="8">
        <f>IFERROR((AA137+AB137)*INDEX([1]Sheet1!$A$1:$A$13,MATCH((AA137+AB137),[1]Sheet1!$B$1:$B$13)),0)</f>
        <v/>
      </c>
      <c r="AF137" s="6">
        <f>$AF$23*$E137</f>
        <v/>
      </c>
      <c r="AG137" s="8" t="n"/>
      <c r="AH137" s="8">
        <f>IFERROR(($J137/$I137)*AG137,0)</f>
        <v/>
      </c>
      <c r="AI137" s="8">
        <f>(AG137+AH137)*$E137</f>
        <v/>
      </c>
      <c r="AJ137" s="8">
        <f>IF(AI137&gt;0,IF(AI137*$AF$23&lt;2.5,2.5/$AF$23,AI137),0)</f>
        <v/>
      </c>
      <c r="AK137" s="8">
        <f>IFERROR((AG137+AH137)*INDEX([1]Sheet1!$A$1:$A$13,MATCH((AG137+AH137),[1]Sheet1!$B$1:$B$13)),0)</f>
        <v/>
      </c>
      <c r="AL137" s="6">
        <f>$AL$23*$E137</f>
        <v/>
      </c>
      <c r="AM137" s="8" t="n"/>
      <c r="AN137" s="8">
        <f>IFERROR(($J137/$I137)*AM137,0)</f>
        <v/>
      </c>
      <c r="AO137" s="8">
        <f>(AM137+AN137)*$E137</f>
        <v/>
      </c>
      <c r="AP137" s="8">
        <f>IF(AO137&gt;0,IF(AO137*$AL$23&lt;2.5,2.5/$AL$23,AO137),0)</f>
        <v/>
      </c>
      <c r="AQ137" s="8">
        <f>IFERROR((AM137+AN137)*INDEX([1]Sheet1!$A$1:$A$13,MATCH((AM137+AN137),[1]Sheet1!$B$1:$B$13)),0)</f>
        <v/>
      </c>
      <c r="AR137" s="6">
        <f>$AR$23*$E137</f>
        <v/>
      </c>
      <c r="AS137" s="8" t="n"/>
      <c r="AT137" s="8">
        <f>IFERROR(($J137/$I137)*AS137,0)</f>
        <v/>
      </c>
      <c r="AU137" s="8">
        <f>(AS137+AT137)*$E137</f>
        <v/>
      </c>
      <c r="AV137" s="8">
        <f>IF(AU137&gt;0,IF(AU137*$AR$23&lt;2.5,2.5/$AR$23,AU137),0)</f>
        <v/>
      </c>
      <c r="AW137" s="8">
        <f>IFERROR((AS137+AT137)*INDEX([1]Sheet1!$A$1:$A$13,MATCH((AS137+AT137),[1]Sheet1!$B$1:$B$13)),0)</f>
        <v/>
      </c>
      <c r="BC137" s="1">
        <f>IF(E137&gt;0,(IF(I137&gt;0,"","ERROR")),"")</f>
        <v/>
      </c>
    </row>
    <row r="138" ht="18" customHeight="1">
      <c r="A138" s="4" t="n"/>
      <c r="B138" s="6" t="n"/>
      <c r="C138" s="6" t="n"/>
      <c r="D138" s="6" t="n"/>
      <c r="E138" s="6" t="n"/>
      <c r="F138" s="4" t="n"/>
      <c r="G138" s="7" t="n"/>
      <c r="H138" s="6">
        <f>$H$23*$E138</f>
        <v/>
      </c>
      <c r="I138" s="8" t="n"/>
      <c r="J138" s="8" t="n"/>
      <c r="K138" s="8">
        <f>(I138+J138)*$E138</f>
        <v/>
      </c>
      <c r="L138" s="8">
        <f>IF(K138&gt;0,IF(K138*$H$23&lt;2.5,2.5/$H$23,K138),0)</f>
        <v/>
      </c>
      <c r="M138" s="8">
        <f>IFERROR((I138+J138)*INDEX([1]Sheet1!$A$1:$A$13,MATCH((I138+J138),[1]Sheet1!$B$1:$B$13)),0)</f>
        <v/>
      </c>
      <c r="N138" s="6">
        <f>$N$23*$E138</f>
        <v/>
      </c>
      <c r="O138" s="8" t="n"/>
      <c r="P138" s="8">
        <f>IFERROR(($J138/$I138)*O138,0)</f>
        <v/>
      </c>
      <c r="Q138" s="8">
        <f>(O138+P138)*$E138</f>
        <v/>
      </c>
      <c r="R138" s="8">
        <f>IF(Q138&gt;0,IF(Q138*$N$23&lt;2.5,2.5/$N$23,Q138),0)</f>
        <v/>
      </c>
      <c r="S138" s="8">
        <f>IFERROR((O138+P138)*INDEX([1]Sheet1!$A$1:$A$13,MATCH((O138+P138),[1]Sheet1!$B$1:$B$13)),0)</f>
        <v/>
      </c>
      <c r="T138" s="6">
        <f>$T$23*$E138</f>
        <v/>
      </c>
      <c r="U138" s="8" t="n"/>
      <c r="V138" s="8">
        <f>IFERROR(($J138/$I138)*U138,0)</f>
        <v/>
      </c>
      <c r="W138" s="8">
        <f>(U138+V138)*$E138</f>
        <v/>
      </c>
      <c r="X138" s="8">
        <f>IF(W138&gt;0,IF(W138*$T$23&lt;2.5,2.5/$T$23,W138),0)</f>
        <v/>
      </c>
      <c r="Y138" s="8">
        <f>IFERROR((U138+V138)*INDEX([1]Sheet1!$A$1:$A$13,MATCH((U138+V138),[1]Sheet1!$B$1:$B$13)),0)</f>
        <v/>
      </c>
      <c r="Z138" s="6">
        <f>$Z$23*$E138</f>
        <v/>
      </c>
      <c r="AA138" s="8" t="n"/>
      <c r="AB138" s="8">
        <f>IFERROR(($J138/$I138)*AA138,0)</f>
        <v/>
      </c>
      <c r="AC138" s="8">
        <f>(AA138+AB138)*$E138</f>
        <v/>
      </c>
      <c r="AD138" s="8">
        <f>IF(AC138&gt;0,IF(AC138*$Z$23&lt;2.5,2.5/$Z$23,AC138),0)</f>
        <v/>
      </c>
      <c r="AE138" s="8">
        <f>IFERROR((AA138+AB138)*INDEX([1]Sheet1!$A$1:$A$13,MATCH((AA138+AB138),[1]Sheet1!$B$1:$B$13)),0)</f>
        <v/>
      </c>
      <c r="AF138" s="6">
        <f>$AF$23*$E138</f>
        <v/>
      </c>
      <c r="AG138" s="8" t="n"/>
      <c r="AH138" s="8">
        <f>IFERROR(($J138/$I138)*AG138,0)</f>
        <v/>
      </c>
      <c r="AI138" s="8">
        <f>(AG138+AH138)*$E138</f>
        <v/>
      </c>
      <c r="AJ138" s="8">
        <f>IF(AI138&gt;0,IF(AI138*$AF$23&lt;2.5,2.5/$AF$23,AI138),0)</f>
        <v/>
      </c>
      <c r="AK138" s="8">
        <f>IFERROR((AG138+AH138)*INDEX([1]Sheet1!$A$1:$A$13,MATCH((AG138+AH138),[1]Sheet1!$B$1:$B$13)),0)</f>
        <v/>
      </c>
      <c r="AL138" s="6">
        <f>$AL$23*$E138</f>
        <v/>
      </c>
      <c r="AM138" s="8" t="n"/>
      <c r="AN138" s="8">
        <f>IFERROR(($J138/$I138)*AM138,0)</f>
        <v/>
      </c>
      <c r="AO138" s="8">
        <f>(AM138+AN138)*$E138</f>
        <v/>
      </c>
      <c r="AP138" s="8">
        <f>IF(AO138&gt;0,IF(AO138*$AL$23&lt;2.5,2.5/$AL$23,AO138),0)</f>
        <v/>
      </c>
      <c r="AQ138" s="8">
        <f>IFERROR((AM138+AN138)*INDEX([1]Sheet1!$A$1:$A$13,MATCH((AM138+AN138),[1]Sheet1!$B$1:$B$13)),0)</f>
        <v/>
      </c>
      <c r="AR138" s="6">
        <f>$AR$23*$E138</f>
        <v/>
      </c>
      <c r="AS138" s="8" t="n"/>
      <c r="AT138" s="8">
        <f>IFERROR(($J138/$I138)*AS138,0)</f>
        <v/>
      </c>
      <c r="AU138" s="8">
        <f>(AS138+AT138)*$E138</f>
        <v/>
      </c>
      <c r="AV138" s="8">
        <f>IF(AU138&gt;0,IF(AU138*$AR$23&lt;2.5,2.5/$AR$23,AU138),0)</f>
        <v/>
      </c>
      <c r="AW138" s="8">
        <f>IFERROR((AS138+AT138)*INDEX([1]Sheet1!$A$1:$A$13,MATCH((AS138+AT138),[1]Sheet1!$B$1:$B$13)),0)</f>
        <v/>
      </c>
      <c r="BC138" s="1">
        <f>IF(E138&gt;0,(IF(I138&gt;0,"","ERROR")),"")</f>
        <v/>
      </c>
    </row>
    <row r="139" ht="18" customHeight="1">
      <c r="A139" s="4" t="n"/>
      <c r="B139" s="6" t="n"/>
      <c r="C139" s="6" t="n"/>
      <c r="D139" s="6" t="n"/>
      <c r="E139" s="6" t="n"/>
      <c r="F139" s="4" t="n"/>
      <c r="G139" s="7" t="n"/>
      <c r="H139" s="6">
        <f>$H$23*$E139</f>
        <v/>
      </c>
      <c r="I139" s="8" t="n"/>
      <c r="J139" s="8" t="n"/>
      <c r="K139" s="8">
        <f>(I139+J139)*$E139</f>
        <v/>
      </c>
      <c r="L139" s="8">
        <f>IF(K139&gt;0,IF(K139*$H$23&lt;2.5,2.5/$H$23,K139),0)</f>
        <v/>
      </c>
      <c r="M139" s="8">
        <f>IFERROR((I139+J139)*INDEX([1]Sheet1!$A$1:$A$13,MATCH((I139+J139),[1]Sheet1!$B$1:$B$13)),0)</f>
        <v/>
      </c>
      <c r="N139" s="6">
        <f>$N$23*$E139</f>
        <v/>
      </c>
      <c r="O139" s="8" t="n"/>
      <c r="P139" s="8">
        <f>IFERROR(($J139/$I139)*O139,0)</f>
        <v/>
      </c>
      <c r="Q139" s="8">
        <f>(O139+P139)*$E139</f>
        <v/>
      </c>
      <c r="R139" s="8">
        <f>IF(Q139&gt;0,IF(Q139*$N$23&lt;2.5,2.5/$N$23,Q139),0)</f>
        <v/>
      </c>
      <c r="S139" s="8">
        <f>IFERROR((O139+P139)*INDEX([1]Sheet1!$A$1:$A$13,MATCH((O139+P139),[1]Sheet1!$B$1:$B$13)),0)</f>
        <v/>
      </c>
      <c r="T139" s="6">
        <f>$T$23*$E139</f>
        <v/>
      </c>
      <c r="U139" s="8" t="n"/>
      <c r="V139" s="8">
        <f>IFERROR(($J139/$I139)*U139,0)</f>
        <v/>
      </c>
      <c r="W139" s="8">
        <f>(U139+V139)*$E139</f>
        <v/>
      </c>
      <c r="X139" s="8">
        <f>IF(W139&gt;0,IF(W139*$T$23&lt;2.5,2.5/$T$23,W139),0)</f>
        <v/>
      </c>
      <c r="Y139" s="8">
        <f>IFERROR((U139+V139)*INDEX([1]Sheet1!$A$1:$A$13,MATCH((U139+V139),[1]Sheet1!$B$1:$B$13)),0)</f>
        <v/>
      </c>
      <c r="Z139" s="6">
        <f>$Z$23*$E139</f>
        <v/>
      </c>
      <c r="AA139" s="8" t="n"/>
      <c r="AB139" s="8">
        <f>IFERROR(($J139/$I139)*AA139,0)</f>
        <v/>
      </c>
      <c r="AC139" s="8">
        <f>(AA139+AB139)*$E139</f>
        <v/>
      </c>
      <c r="AD139" s="8">
        <f>IF(AC139&gt;0,IF(AC139*$Z$23&lt;2.5,2.5/$Z$23,AC139),0)</f>
        <v/>
      </c>
      <c r="AE139" s="8">
        <f>IFERROR((AA139+AB139)*INDEX([1]Sheet1!$A$1:$A$13,MATCH((AA139+AB139),[1]Sheet1!$B$1:$B$13)),0)</f>
        <v/>
      </c>
      <c r="AF139" s="6">
        <f>$AF$23*$E139</f>
        <v/>
      </c>
      <c r="AG139" s="8" t="n"/>
      <c r="AH139" s="8">
        <f>IFERROR(($J139/$I139)*AG139,0)</f>
        <v/>
      </c>
      <c r="AI139" s="8">
        <f>(AG139+AH139)*$E139</f>
        <v/>
      </c>
      <c r="AJ139" s="8">
        <f>IF(AI139&gt;0,IF(AI139*$AF$23&lt;2.5,2.5/$AF$23,AI139),0)</f>
        <v/>
      </c>
      <c r="AK139" s="8">
        <f>IFERROR((AG139+AH139)*INDEX([1]Sheet1!$A$1:$A$13,MATCH((AG139+AH139),[1]Sheet1!$B$1:$B$13)),0)</f>
        <v/>
      </c>
      <c r="AL139" s="6">
        <f>$AL$23*$E139</f>
        <v/>
      </c>
      <c r="AM139" s="8" t="n"/>
      <c r="AN139" s="8">
        <f>IFERROR(($J139/$I139)*AM139,0)</f>
        <v/>
      </c>
      <c r="AO139" s="8">
        <f>(AM139+AN139)*$E139</f>
        <v/>
      </c>
      <c r="AP139" s="8">
        <f>IF(AO139&gt;0,IF(AO139*$AL$23&lt;2.5,2.5/$AL$23,AO139),0)</f>
        <v/>
      </c>
      <c r="AQ139" s="8">
        <f>IFERROR((AM139+AN139)*INDEX([1]Sheet1!$A$1:$A$13,MATCH((AM139+AN139),[1]Sheet1!$B$1:$B$13)),0)</f>
        <v/>
      </c>
      <c r="AR139" s="6">
        <f>$AR$23*$E139</f>
        <v/>
      </c>
      <c r="AS139" s="8" t="n"/>
      <c r="AT139" s="8">
        <f>IFERROR(($J139/$I139)*AS139,0)</f>
        <v/>
      </c>
      <c r="AU139" s="8">
        <f>(AS139+AT139)*$E139</f>
        <v/>
      </c>
      <c r="AV139" s="8">
        <f>IF(AU139&gt;0,IF(AU139*$AR$23&lt;2.5,2.5/$AR$23,AU139),0)</f>
        <v/>
      </c>
      <c r="AW139" s="8">
        <f>IFERROR((AS139+AT139)*INDEX([1]Sheet1!$A$1:$A$13,MATCH((AS139+AT139),[1]Sheet1!$B$1:$B$13)),0)</f>
        <v/>
      </c>
      <c r="BC139" s="1">
        <f>IF(E139&gt;0,(IF(I139&gt;0,"","ERROR")),"")</f>
        <v/>
      </c>
    </row>
    <row r="140" ht="18" customHeight="1">
      <c r="A140" s="4" t="n"/>
      <c r="B140" s="6" t="n"/>
      <c r="C140" s="6" t="n"/>
      <c r="D140" s="6" t="n"/>
      <c r="E140" s="6" t="n"/>
      <c r="F140" s="4" t="n"/>
      <c r="G140" s="7" t="n"/>
      <c r="H140" s="6">
        <f>$H$23*$E140</f>
        <v/>
      </c>
      <c r="I140" s="8" t="n"/>
      <c r="J140" s="8" t="n"/>
      <c r="K140" s="8">
        <f>(I140+J140)*$E140</f>
        <v/>
      </c>
      <c r="L140" s="8">
        <f>IF(K140&gt;0,IF(K140*$H$23&lt;2.5,2.5/$H$23,K140),0)</f>
        <v/>
      </c>
      <c r="M140" s="8">
        <f>IFERROR((I140+J140)*INDEX([1]Sheet1!$A$1:$A$13,MATCH((I140+J140),[1]Sheet1!$B$1:$B$13)),0)</f>
        <v/>
      </c>
      <c r="N140" s="6">
        <f>$N$23*$E140</f>
        <v/>
      </c>
      <c r="O140" s="8" t="n"/>
      <c r="P140" s="8">
        <f>IFERROR(($J140/$I140)*O140,0)</f>
        <v/>
      </c>
      <c r="Q140" s="8">
        <f>(O140+P140)*$E140</f>
        <v/>
      </c>
      <c r="R140" s="8">
        <f>IF(Q140&gt;0,IF(Q140*$N$23&lt;2.5,2.5/$N$23,Q140),0)</f>
        <v/>
      </c>
      <c r="S140" s="8">
        <f>IFERROR((O140+P140)*INDEX([1]Sheet1!$A$1:$A$13,MATCH((O140+P140),[1]Sheet1!$B$1:$B$13)),0)</f>
        <v/>
      </c>
      <c r="T140" s="6">
        <f>$T$23*$E140</f>
        <v/>
      </c>
      <c r="U140" s="8" t="n"/>
      <c r="V140" s="8">
        <f>IFERROR(($J140/$I140)*U140,0)</f>
        <v/>
      </c>
      <c r="W140" s="8">
        <f>(U140+V140)*$E140</f>
        <v/>
      </c>
      <c r="X140" s="8">
        <f>IF(W140&gt;0,IF(W140*$T$23&lt;2.5,2.5/$T$23,W140),0)</f>
        <v/>
      </c>
      <c r="Y140" s="8">
        <f>IFERROR((U140+V140)*INDEX([1]Sheet1!$A$1:$A$13,MATCH((U140+V140),[1]Sheet1!$B$1:$B$13)),0)</f>
        <v/>
      </c>
      <c r="Z140" s="6">
        <f>$Z$23*$E140</f>
        <v/>
      </c>
      <c r="AA140" s="8" t="n"/>
      <c r="AB140" s="8">
        <f>IFERROR(($J140/$I140)*AA140,0)</f>
        <v/>
      </c>
      <c r="AC140" s="8">
        <f>(AA140+AB140)*$E140</f>
        <v/>
      </c>
      <c r="AD140" s="8">
        <f>IF(AC140&gt;0,IF(AC140*$Z$23&lt;2.5,2.5/$Z$23,AC140),0)</f>
        <v/>
      </c>
      <c r="AE140" s="8">
        <f>IFERROR((AA140+AB140)*INDEX([1]Sheet1!$A$1:$A$13,MATCH((AA140+AB140),[1]Sheet1!$B$1:$B$13)),0)</f>
        <v/>
      </c>
      <c r="AF140" s="6">
        <f>$AF$23*$E140</f>
        <v/>
      </c>
      <c r="AG140" s="8" t="n"/>
      <c r="AH140" s="8">
        <f>IFERROR(($J140/$I140)*AG140,0)</f>
        <v/>
      </c>
      <c r="AI140" s="8">
        <f>(AG140+AH140)*$E140</f>
        <v/>
      </c>
      <c r="AJ140" s="8">
        <f>IF(AI140&gt;0,IF(AI140*$AF$23&lt;2.5,2.5/$AF$23,AI140),0)</f>
        <v/>
      </c>
      <c r="AK140" s="8">
        <f>IFERROR((AG140+AH140)*INDEX([1]Sheet1!$A$1:$A$13,MATCH((AG140+AH140),[1]Sheet1!$B$1:$B$13)),0)</f>
        <v/>
      </c>
      <c r="AL140" s="6">
        <f>$AL$23*$E140</f>
        <v/>
      </c>
      <c r="AM140" s="8" t="n"/>
      <c r="AN140" s="8">
        <f>IFERROR(($J140/$I140)*AM140,0)</f>
        <v/>
      </c>
      <c r="AO140" s="8">
        <f>(AM140+AN140)*$E140</f>
        <v/>
      </c>
      <c r="AP140" s="8">
        <f>IF(AO140&gt;0,IF(AO140*$AL$23&lt;2.5,2.5/$AL$23,AO140),0)</f>
        <v/>
      </c>
      <c r="AQ140" s="8">
        <f>IFERROR((AM140+AN140)*INDEX([1]Sheet1!$A$1:$A$13,MATCH((AM140+AN140),[1]Sheet1!$B$1:$B$13)),0)</f>
        <v/>
      </c>
      <c r="AR140" s="6">
        <f>$AR$23*$E140</f>
        <v/>
      </c>
      <c r="AS140" s="8" t="n"/>
      <c r="AT140" s="8">
        <f>IFERROR(($J140/$I140)*AS140,0)</f>
        <v/>
      </c>
      <c r="AU140" s="8">
        <f>(AS140+AT140)*$E140</f>
        <v/>
      </c>
      <c r="AV140" s="8">
        <f>IF(AU140&gt;0,IF(AU140*$AR$23&lt;2.5,2.5/$AR$23,AU140),0)</f>
        <v/>
      </c>
      <c r="AW140" s="8">
        <f>IFERROR((AS140+AT140)*INDEX([1]Sheet1!$A$1:$A$13,MATCH((AS140+AT140),[1]Sheet1!$B$1:$B$13)),0)</f>
        <v/>
      </c>
      <c r="BC140" s="1">
        <f>IF(E140&gt;0,(IF(I140&gt;0,"","ERROR")),"")</f>
        <v/>
      </c>
    </row>
    <row r="141" ht="18" customHeight="1">
      <c r="A141" s="4" t="n"/>
      <c r="B141" s="9" t="n"/>
      <c r="C141" s="6" t="n"/>
      <c r="D141" s="6" t="n"/>
      <c r="E141" s="6" t="n"/>
      <c r="F141" s="4" t="n"/>
      <c r="G141" s="7" t="n"/>
      <c r="H141" s="6">
        <f>$H$23*$E141</f>
        <v/>
      </c>
      <c r="I141" s="8" t="n"/>
      <c r="J141" s="8" t="n"/>
      <c r="K141" s="8">
        <f>(I141+J141)*$E141</f>
        <v/>
      </c>
      <c r="L141" s="8">
        <f>IF(K141&gt;0,IF(K141*$H$23&lt;2.5,2.5/$H$23,K141),0)</f>
        <v/>
      </c>
      <c r="M141" s="8">
        <f>IFERROR((I141+J141)*INDEX([1]Sheet1!$A$1:$A$13,MATCH((I141+J141),[1]Sheet1!$B$1:$B$13)),0)</f>
        <v/>
      </c>
      <c r="N141" s="6">
        <f>$N$23*$E141</f>
        <v/>
      </c>
      <c r="O141" s="8" t="n"/>
      <c r="P141" s="8">
        <f>IFERROR(($J141/$I141)*O141,0)</f>
        <v/>
      </c>
      <c r="Q141" s="8">
        <f>(O141+P141)*$E141</f>
        <v/>
      </c>
      <c r="R141" s="8">
        <f>IF(Q141&gt;0,IF(Q141*$N$23&lt;2.5,2.5/$N$23,Q141),0)</f>
        <v/>
      </c>
      <c r="S141" s="8">
        <f>IFERROR((O141+P141)*INDEX([1]Sheet1!$A$1:$A$13,MATCH((O141+P141),[1]Sheet1!$B$1:$B$13)),0)</f>
        <v/>
      </c>
      <c r="T141" s="6">
        <f>$T$23*$E141</f>
        <v/>
      </c>
      <c r="U141" s="8" t="n"/>
      <c r="V141" s="8">
        <f>IFERROR(($J141/$I141)*U141,0)</f>
        <v/>
      </c>
      <c r="W141" s="8">
        <f>(U141+V141)*$E141</f>
        <v/>
      </c>
      <c r="X141" s="8">
        <f>IF(W141&gt;0,IF(W141*$T$23&lt;2.5,2.5/$T$23,W141),0)</f>
        <v/>
      </c>
      <c r="Y141" s="8">
        <f>IFERROR((U141+V141)*INDEX([1]Sheet1!$A$1:$A$13,MATCH((U141+V141),[1]Sheet1!$B$1:$B$13)),0)</f>
        <v/>
      </c>
      <c r="Z141" s="6">
        <f>$Z$23*$E141</f>
        <v/>
      </c>
      <c r="AA141" s="8" t="n"/>
      <c r="AB141" s="8">
        <f>IFERROR(($J141/$I141)*AA141,0)</f>
        <v/>
      </c>
      <c r="AC141" s="8">
        <f>(AA141+AB141)*$E141</f>
        <v/>
      </c>
      <c r="AD141" s="8">
        <f>IF(AC141&gt;0,IF(AC141*$Z$23&lt;2.5,2.5/$Z$23,AC141),0)</f>
        <v/>
      </c>
      <c r="AE141" s="8">
        <f>IFERROR((AA141+AB141)*INDEX([1]Sheet1!$A$1:$A$13,MATCH((AA141+AB141),[1]Sheet1!$B$1:$B$13)),0)</f>
        <v/>
      </c>
      <c r="AF141" s="6">
        <f>$AF$23*$E141</f>
        <v/>
      </c>
      <c r="AG141" s="8" t="n"/>
      <c r="AH141" s="8">
        <f>IFERROR(($J141/$I141)*AG141,0)</f>
        <v/>
      </c>
      <c r="AI141" s="8">
        <f>(AG141+AH141)*$E141</f>
        <v/>
      </c>
      <c r="AJ141" s="8">
        <f>IF(AI141&gt;0,IF(AI141*$AF$23&lt;2.5,2.5/$AF$23,AI141),0)</f>
        <v/>
      </c>
      <c r="AK141" s="8">
        <f>IFERROR((AG141+AH141)*INDEX([1]Sheet1!$A$1:$A$13,MATCH((AG141+AH141),[1]Sheet1!$B$1:$B$13)),0)</f>
        <v/>
      </c>
      <c r="AL141" s="6">
        <f>$AL$23*$E141</f>
        <v/>
      </c>
      <c r="AM141" s="8" t="n"/>
      <c r="AN141" s="8">
        <f>IFERROR(($J141/$I141)*AM141,0)</f>
        <v/>
      </c>
      <c r="AO141" s="8">
        <f>(AM141+AN141)*$E141</f>
        <v/>
      </c>
      <c r="AP141" s="8">
        <f>IF(AO141&gt;0,IF(AO141*$AL$23&lt;2.5,2.5/$AL$23,AO141),0)</f>
        <v/>
      </c>
      <c r="AQ141" s="8">
        <f>IFERROR((AM141+AN141)*INDEX([1]Sheet1!$A$1:$A$13,MATCH((AM141+AN141),[1]Sheet1!$B$1:$B$13)),0)</f>
        <v/>
      </c>
      <c r="AR141" s="6">
        <f>$AR$23*$E141</f>
        <v/>
      </c>
      <c r="AS141" s="8" t="n"/>
      <c r="AT141" s="8">
        <f>IFERROR(($J141/$I141)*AS141,0)</f>
        <v/>
      </c>
      <c r="AU141" s="8">
        <f>(AS141+AT141)*$E141</f>
        <v/>
      </c>
      <c r="AV141" s="8">
        <f>IF(AU141&gt;0,IF(AU141*$AR$23&lt;2.5,2.5/$AR$23,AU141),0)</f>
        <v/>
      </c>
      <c r="AW141" s="8">
        <f>IFERROR((AS141+AT141)*INDEX([1]Sheet1!$A$1:$A$13,MATCH((AS141+AT141),[1]Sheet1!$B$1:$B$13)),0)</f>
        <v/>
      </c>
      <c r="BC141" s="1">
        <f>IF(E141&gt;0,(IF(I141&gt;0,"","ERROR")),"")</f>
        <v/>
      </c>
    </row>
    <row r="142" ht="18" customHeight="1">
      <c r="A142" s="4" t="n"/>
      <c r="B142" s="6" t="n"/>
      <c r="C142" s="6" t="n"/>
      <c r="D142" s="6" t="n"/>
      <c r="E142" s="6" t="n"/>
      <c r="F142" s="4" t="n"/>
      <c r="G142" s="7" t="n"/>
      <c r="H142" s="6">
        <f>$H$23*$E142</f>
        <v/>
      </c>
      <c r="I142" s="8" t="n"/>
      <c r="J142" s="8" t="n"/>
      <c r="K142" s="8">
        <f>(I142+J142)*$E142</f>
        <v/>
      </c>
      <c r="L142" s="8">
        <f>IF(K142&gt;0,IF(K142*$H$23&lt;2.5,2.5/$H$23,K142),0)</f>
        <v/>
      </c>
      <c r="M142" s="8">
        <f>IFERROR((I142+J142)*INDEX([1]Sheet1!$A$1:$A$13,MATCH((I142+J142),[1]Sheet1!$B$1:$B$13)),0)</f>
        <v/>
      </c>
      <c r="N142" s="6">
        <f>$N$23*$E142</f>
        <v/>
      </c>
      <c r="O142" s="8" t="n"/>
      <c r="P142" s="8">
        <f>IFERROR(($J142/$I142)*O142,0)</f>
        <v/>
      </c>
      <c r="Q142" s="8">
        <f>(O142+P142)*$E142</f>
        <v/>
      </c>
      <c r="R142" s="8">
        <f>IF(Q142&gt;0,IF(Q142*$N$23&lt;2.5,2.5/$N$23,Q142),0)</f>
        <v/>
      </c>
      <c r="S142" s="8">
        <f>IFERROR((O142+P142)*INDEX([1]Sheet1!$A$1:$A$13,MATCH((O142+P142),[1]Sheet1!$B$1:$B$13)),0)</f>
        <v/>
      </c>
      <c r="T142" s="6">
        <f>$T$23*$E142</f>
        <v/>
      </c>
      <c r="U142" s="8" t="n"/>
      <c r="V142" s="8">
        <f>IFERROR(($J142/$I142)*U142,0)</f>
        <v/>
      </c>
      <c r="W142" s="8">
        <f>(U142+V142)*$E142</f>
        <v/>
      </c>
      <c r="X142" s="8">
        <f>IF(W142&gt;0,IF(W142*$T$23&lt;2.5,2.5/$T$23,W142),0)</f>
        <v/>
      </c>
      <c r="Y142" s="8">
        <f>IFERROR((U142+V142)*INDEX([1]Sheet1!$A$1:$A$13,MATCH((U142+V142),[1]Sheet1!$B$1:$B$13)),0)</f>
        <v/>
      </c>
      <c r="Z142" s="6">
        <f>$Z$23*$E142</f>
        <v/>
      </c>
      <c r="AA142" s="8" t="n"/>
      <c r="AB142" s="8">
        <f>IFERROR(($J142/$I142)*AA142,0)</f>
        <v/>
      </c>
      <c r="AC142" s="8">
        <f>(AA142+AB142)*$E142</f>
        <v/>
      </c>
      <c r="AD142" s="8">
        <f>IF(AC142&gt;0,IF(AC142*$Z$23&lt;2.5,2.5/$Z$23,AC142),0)</f>
        <v/>
      </c>
      <c r="AE142" s="8">
        <f>IFERROR((AA142+AB142)*INDEX([1]Sheet1!$A$1:$A$13,MATCH((AA142+AB142),[1]Sheet1!$B$1:$B$13)),0)</f>
        <v/>
      </c>
      <c r="AF142" s="6">
        <f>$AF$23*$E142</f>
        <v/>
      </c>
      <c r="AG142" s="8" t="n"/>
      <c r="AH142" s="8">
        <f>IFERROR(($J142/$I142)*AG142,0)</f>
        <v/>
      </c>
      <c r="AI142" s="8">
        <f>(AG142+AH142)*$E142</f>
        <v/>
      </c>
      <c r="AJ142" s="8">
        <f>IF(AI142&gt;0,IF(AI142*$AF$23&lt;2.5,2.5/$AF$23,AI142),0)</f>
        <v/>
      </c>
      <c r="AK142" s="8">
        <f>IFERROR((AG142+AH142)*INDEX([1]Sheet1!$A$1:$A$13,MATCH((AG142+AH142),[1]Sheet1!$B$1:$B$13)),0)</f>
        <v/>
      </c>
      <c r="AL142" s="6">
        <f>$AL$23*$E142</f>
        <v/>
      </c>
      <c r="AM142" s="8" t="n"/>
      <c r="AN142" s="8">
        <f>IFERROR(($J142/$I142)*AM142,0)</f>
        <v/>
      </c>
      <c r="AO142" s="8">
        <f>(AM142+AN142)*$E142</f>
        <v/>
      </c>
      <c r="AP142" s="8">
        <f>IF(AO142&gt;0,IF(AO142*$AL$23&lt;2.5,2.5/$AL$23,AO142),0)</f>
        <v/>
      </c>
      <c r="AQ142" s="8">
        <f>IFERROR((AM142+AN142)*INDEX([1]Sheet1!$A$1:$A$13,MATCH((AM142+AN142),[1]Sheet1!$B$1:$B$13)),0)</f>
        <v/>
      </c>
      <c r="AR142" s="6">
        <f>$AR$23*$E142</f>
        <v/>
      </c>
      <c r="AS142" s="8" t="n"/>
      <c r="AT142" s="8">
        <f>IFERROR(($J142/$I142)*AS142,0)</f>
        <v/>
      </c>
      <c r="AU142" s="8">
        <f>(AS142+AT142)*$E142</f>
        <v/>
      </c>
      <c r="AV142" s="8">
        <f>IF(AU142&gt;0,IF(AU142*$AR$23&lt;2.5,2.5/$AR$23,AU142),0)</f>
        <v/>
      </c>
      <c r="AW142" s="8">
        <f>IFERROR((AS142+AT142)*INDEX([1]Sheet1!$A$1:$A$13,MATCH((AS142+AT142),[1]Sheet1!$B$1:$B$13)),0)</f>
        <v/>
      </c>
      <c r="BC142" s="1">
        <f>IF(E142&gt;0,(IF(I142&gt;0,"","ERROR")),"")</f>
        <v/>
      </c>
    </row>
    <row r="143" ht="18" customHeight="1">
      <c r="A143" s="4" t="n"/>
      <c r="B143" s="9" t="n"/>
      <c r="C143" s="6" t="n"/>
      <c r="D143" s="6" t="n"/>
      <c r="E143" s="6" t="n"/>
      <c r="F143" s="4" t="n"/>
      <c r="G143" s="7" t="n"/>
      <c r="H143" s="6">
        <f>$H$23*$E143</f>
        <v/>
      </c>
      <c r="I143" s="8" t="n"/>
      <c r="J143" s="8" t="n"/>
      <c r="K143" s="8">
        <f>(I143+J143)*$E143</f>
        <v/>
      </c>
      <c r="L143" s="8">
        <f>IF(K143&gt;0,IF(K143*$H$23&lt;2.5,2.5/$H$23,K143),0)</f>
        <v/>
      </c>
      <c r="M143" s="8">
        <f>IFERROR((I143+J143)*INDEX([1]Sheet1!$A$1:$A$13,MATCH((I143+J143),[1]Sheet1!$B$1:$B$13)),0)</f>
        <v/>
      </c>
      <c r="N143" s="6">
        <f>$N$23*$E143</f>
        <v/>
      </c>
      <c r="O143" s="8" t="n"/>
      <c r="P143" s="8">
        <f>IFERROR(($J143/$I143)*O143,0)</f>
        <v/>
      </c>
      <c r="Q143" s="8">
        <f>(O143+P143)*$E143</f>
        <v/>
      </c>
      <c r="R143" s="8">
        <f>IF(Q143&gt;0,IF(Q143*$N$23&lt;2.5,2.5/$N$23,Q143),0)</f>
        <v/>
      </c>
      <c r="S143" s="8">
        <f>IFERROR((O143+P143)*INDEX([1]Sheet1!$A$1:$A$13,MATCH((O143+P143),[1]Sheet1!$B$1:$B$13)),0)</f>
        <v/>
      </c>
      <c r="T143" s="6">
        <f>$T$23*$E143</f>
        <v/>
      </c>
      <c r="U143" s="8" t="n"/>
      <c r="V143" s="8">
        <f>IFERROR(($J143/$I143)*U143,0)</f>
        <v/>
      </c>
      <c r="W143" s="8">
        <f>(U143+V143)*$E143</f>
        <v/>
      </c>
      <c r="X143" s="8">
        <f>IF(W143&gt;0,IF(W143*$T$23&lt;2.5,2.5/$T$23,W143),0)</f>
        <v/>
      </c>
      <c r="Y143" s="8">
        <f>IFERROR((U143+V143)*INDEX([1]Sheet1!$A$1:$A$13,MATCH((U143+V143),[1]Sheet1!$B$1:$B$13)),0)</f>
        <v/>
      </c>
      <c r="Z143" s="6">
        <f>$Z$23*$E143</f>
        <v/>
      </c>
      <c r="AA143" s="8" t="n"/>
      <c r="AB143" s="8">
        <f>IFERROR(($J143/$I143)*AA143,0)</f>
        <v/>
      </c>
      <c r="AC143" s="8">
        <f>(AA143+AB143)*$E143</f>
        <v/>
      </c>
      <c r="AD143" s="8">
        <f>IF(AC143&gt;0,IF(AC143*$Z$23&lt;2.5,2.5/$Z$23,AC143),0)</f>
        <v/>
      </c>
      <c r="AE143" s="8">
        <f>IFERROR((AA143+AB143)*INDEX([1]Sheet1!$A$1:$A$13,MATCH((AA143+AB143),[1]Sheet1!$B$1:$B$13)),0)</f>
        <v/>
      </c>
      <c r="AF143" s="6">
        <f>$AF$23*$E143</f>
        <v/>
      </c>
      <c r="AG143" s="8" t="n"/>
      <c r="AH143" s="8">
        <f>IFERROR(($J143/$I143)*AG143,0)</f>
        <v/>
      </c>
      <c r="AI143" s="8">
        <f>(AG143+AH143)*$E143</f>
        <v/>
      </c>
      <c r="AJ143" s="8">
        <f>IF(AI143&gt;0,IF(AI143*$AF$23&lt;2.5,2.5/$AF$23,AI143),0)</f>
        <v/>
      </c>
      <c r="AK143" s="8">
        <f>IFERROR((AG143+AH143)*INDEX([1]Sheet1!$A$1:$A$13,MATCH((AG143+AH143),[1]Sheet1!$B$1:$B$13)),0)</f>
        <v/>
      </c>
      <c r="AL143" s="6">
        <f>$AL$23*$E143</f>
        <v/>
      </c>
      <c r="AM143" s="8" t="n"/>
      <c r="AN143" s="8">
        <f>IFERROR(($J143/$I143)*AM143,0)</f>
        <v/>
      </c>
      <c r="AO143" s="8">
        <f>(AM143+AN143)*$E143</f>
        <v/>
      </c>
      <c r="AP143" s="8">
        <f>IF(AO143&gt;0,IF(AO143*$AL$23&lt;2.5,2.5/$AL$23,AO143),0)</f>
        <v/>
      </c>
      <c r="AQ143" s="8">
        <f>IFERROR((AM143+AN143)*INDEX([1]Sheet1!$A$1:$A$13,MATCH((AM143+AN143),[1]Sheet1!$B$1:$B$13)),0)</f>
        <v/>
      </c>
      <c r="AR143" s="6">
        <f>$AR$23*$E143</f>
        <v/>
      </c>
      <c r="AS143" s="8" t="n"/>
      <c r="AT143" s="8">
        <f>IFERROR(($J143/$I143)*AS143,0)</f>
        <v/>
      </c>
      <c r="AU143" s="8">
        <f>(AS143+AT143)*$E143</f>
        <v/>
      </c>
      <c r="AV143" s="8">
        <f>IF(AU143&gt;0,IF(AU143*$AR$23&lt;2.5,2.5/$AR$23,AU143),0)</f>
        <v/>
      </c>
      <c r="AW143" s="8">
        <f>IFERROR((AS143+AT143)*INDEX([1]Sheet1!$A$1:$A$13,MATCH((AS143+AT143),[1]Sheet1!$B$1:$B$13)),0)</f>
        <v/>
      </c>
      <c r="BC143" s="1">
        <f>IF(E143&gt;0,(IF(I143&gt;0,"","ERROR")),"")</f>
        <v/>
      </c>
    </row>
    <row r="144" ht="18" customHeight="1">
      <c r="A144" s="4" t="n"/>
      <c r="B144" s="6" t="n"/>
      <c r="C144" s="6" t="n"/>
      <c r="D144" s="6" t="n"/>
      <c r="E144" s="6" t="n"/>
      <c r="F144" s="4" t="n"/>
      <c r="G144" s="7" t="n"/>
      <c r="H144" s="6">
        <f>$H$23*$E144</f>
        <v/>
      </c>
      <c r="I144" s="8" t="n"/>
      <c r="J144" s="8" t="n"/>
      <c r="K144" s="8">
        <f>(I144+J144)*$E144</f>
        <v/>
      </c>
      <c r="L144" s="8">
        <f>IF(K144&gt;0,IF(K144*$H$23&lt;2.5,2.5/$H$23,K144),0)</f>
        <v/>
      </c>
      <c r="M144" s="8">
        <f>IFERROR((I144+J144)*INDEX([1]Sheet1!$A$1:$A$13,MATCH((I144+J144),[1]Sheet1!$B$1:$B$13)),0)</f>
        <v/>
      </c>
      <c r="N144" s="6">
        <f>$N$23*$E144</f>
        <v/>
      </c>
      <c r="O144" s="8" t="n"/>
      <c r="P144" s="8">
        <f>IFERROR(($J144/$I144)*O144,0)</f>
        <v/>
      </c>
      <c r="Q144" s="8">
        <f>(O144+P144)*$E144</f>
        <v/>
      </c>
      <c r="R144" s="8">
        <f>IF(Q144&gt;0,IF(Q144*$N$23&lt;2.5,2.5/$N$23,Q144),0)</f>
        <v/>
      </c>
      <c r="S144" s="8">
        <f>IFERROR((O144+P144)*INDEX([1]Sheet1!$A$1:$A$13,MATCH((O144+P144),[1]Sheet1!$B$1:$B$13)),0)</f>
        <v/>
      </c>
      <c r="T144" s="6">
        <f>$T$23*$E144</f>
        <v/>
      </c>
      <c r="U144" s="8" t="n"/>
      <c r="V144" s="8">
        <f>IFERROR(($J144/$I144)*U144,0)</f>
        <v/>
      </c>
      <c r="W144" s="8">
        <f>(U144+V144)*$E144</f>
        <v/>
      </c>
      <c r="X144" s="8">
        <f>IF(W144&gt;0,IF(W144*$T$23&lt;2.5,2.5/$T$23,W144),0)</f>
        <v/>
      </c>
      <c r="Y144" s="8">
        <f>IFERROR((U144+V144)*INDEX([1]Sheet1!$A$1:$A$13,MATCH((U144+V144),[1]Sheet1!$B$1:$B$13)),0)</f>
        <v/>
      </c>
      <c r="Z144" s="6">
        <f>$Z$23*$E144</f>
        <v/>
      </c>
      <c r="AA144" s="8" t="n"/>
      <c r="AB144" s="8">
        <f>IFERROR(($J144/$I144)*AA144,0)</f>
        <v/>
      </c>
      <c r="AC144" s="8">
        <f>(AA144+AB144)*$E144</f>
        <v/>
      </c>
      <c r="AD144" s="8">
        <f>IF(AC144&gt;0,IF(AC144*$Z$23&lt;2.5,2.5/$Z$23,AC144),0)</f>
        <v/>
      </c>
      <c r="AE144" s="8">
        <f>IFERROR((AA144+AB144)*INDEX([1]Sheet1!$A$1:$A$13,MATCH((AA144+AB144),[1]Sheet1!$B$1:$B$13)),0)</f>
        <v/>
      </c>
      <c r="AF144" s="6">
        <f>$AF$23*$E144</f>
        <v/>
      </c>
      <c r="AG144" s="8" t="n"/>
      <c r="AH144" s="8">
        <f>IFERROR(($J144/$I144)*AG144,0)</f>
        <v/>
      </c>
      <c r="AI144" s="8">
        <f>(AG144+AH144)*$E144</f>
        <v/>
      </c>
      <c r="AJ144" s="8">
        <f>IF(AI144&gt;0,IF(AI144*$AF$23&lt;2.5,2.5/$AF$23,AI144),0)</f>
        <v/>
      </c>
      <c r="AK144" s="8">
        <f>IFERROR((AG144+AH144)*INDEX([1]Sheet1!$A$1:$A$13,MATCH((AG144+AH144),[1]Sheet1!$B$1:$B$13)),0)</f>
        <v/>
      </c>
      <c r="AL144" s="6">
        <f>$AL$23*$E144</f>
        <v/>
      </c>
      <c r="AM144" s="8" t="n"/>
      <c r="AN144" s="8">
        <f>IFERROR(($J144/$I144)*AM144,0)</f>
        <v/>
      </c>
      <c r="AO144" s="8">
        <f>(AM144+AN144)*$E144</f>
        <v/>
      </c>
      <c r="AP144" s="8">
        <f>IF(AO144&gt;0,IF(AO144*$AL$23&lt;2.5,2.5/$AL$23,AO144),0)</f>
        <v/>
      </c>
      <c r="AQ144" s="8">
        <f>IFERROR((AM144+AN144)*INDEX([1]Sheet1!$A$1:$A$13,MATCH((AM144+AN144),[1]Sheet1!$B$1:$B$13)),0)</f>
        <v/>
      </c>
      <c r="AR144" s="6">
        <f>$AR$23*$E144</f>
        <v/>
      </c>
      <c r="AS144" s="8" t="n"/>
      <c r="AT144" s="8">
        <f>IFERROR(($J144/$I144)*AS144,0)</f>
        <v/>
      </c>
      <c r="AU144" s="8">
        <f>(AS144+AT144)*$E144</f>
        <v/>
      </c>
      <c r="AV144" s="8">
        <f>IF(AU144&gt;0,IF(AU144*$AR$23&lt;2.5,2.5/$AR$23,AU144),0)</f>
        <v/>
      </c>
      <c r="AW144" s="8">
        <f>IFERROR((AS144+AT144)*INDEX([1]Sheet1!$A$1:$A$13,MATCH((AS144+AT144),[1]Sheet1!$B$1:$B$13)),0)</f>
        <v/>
      </c>
      <c r="BC144" s="1">
        <f>IF(E144&gt;0,(IF(I144&gt;0,"","ERROR")),"")</f>
        <v/>
      </c>
    </row>
    <row r="145" ht="18" customHeight="1">
      <c r="A145" s="4" t="n"/>
      <c r="B145" s="6" t="n"/>
      <c r="C145" s="6" t="n"/>
      <c r="D145" s="6" t="n"/>
      <c r="E145" s="6" t="n"/>
      <c r="F145" s="4" t="n"/>
      <c r="G145" s="7" t="n"/>
      <c r="H145" s="6">
        <f>$H$23*$E145</f>
        <v/>
      </c>
      <c r="I145" s="8" t="n"/>
      <c r="J145" s="8" t="n"/>
      <c r="K145" s="8">
        <f>(I145+J145)*$E145</f>
        <v/>
      </c>
      <c r="L145" s="8">
        <f>IF(K145&gt;0,IF(K145*$H$23&lt;2.5,2.5/$H$23,K145),0)</f>
        <v/>
      </c>
      <c r="M145" s="8">
        <f>IFERROR((I145+J145)*INDEX([1]Sheet1!$A$1:$A$13,MATCH((I145+J145),[1]Sheet1!$B$1:$B$13)),0)</f>
        <v/>
      </c>
      <c r="N145" s="6">
        <f>$N$23*$E145</f>
        <v/>
      </c>
      <c r="O145" s="8" t="n"/>
      <c r="P145" s="8">
        <f>IFERROR(($J145/$I145)*O145,0)</f>
        <v/>
      </c>
      <c r="Q145" s="8">
        <f>(O145+P145)*$E145</f>
        <v/>
      </c>
      <c r="R145" s="8">
        <f>IF(Q145&gt;0,IF(Q145*$N$23&lt;2.5,2.5/$N$23,Q145),0)</f>
        <v/>
      </c>
      <c r="S145" s="8">
        <f>IFERROR((O145+P145)*INDEX([1]Sheet1!$A$1:$A$13,MATCH((O145+P145),[1]Sheet1!$B$1:$B$13)),0)</f>
        <v/>
      </c>
      <c r="T145" s="6">
        <f>$T$23*$E145</f>
        <v/>
      </c>
      <c r="U145" s="8" t="n"/>
      <c r="V145" s="8">
        <f>IFERROR(($J145/$I145)*U145,0)</f>
        <v/>
      </c>
      <c r="W145" s="8">
        <f>(U145+V145)*$E145</f>
        <v/>
      </c>
      <c r="X145" s="8">
        <f>IF(W145&gt;0,IF(W145*$T$23&lt;2.5,2.5/$T$23,W145),0)</f>
        <v/>
      </c>
      <c r="Y145" s="8">
        <f>IFERROR((U145+V145)*INDEX([1]Sheet1!$A$1:$A$13,MATCH((U145+V145),[1]Sheet1!$B$1:$B$13)),0)</f>
        <v/>
      </c>
      <c r="Z145" s="6">
        <f>$Z$23*$E145</f>
        <v/>
      </c>
      <c r="AA145" s="8" t="n"/>
      <c r="AB145" s="8">
        <f>IFERROR(($J145/$I145)*AA145,0)</f>
        <v/>
      </c>
      <c r="AC145" s="8">
        <f>(AA145+AB145)*$E145</f>
        <v/>
      </c>
      <c r="AD145" s="8">
        <f>IF(AC145&gt;0,IF(AC145*$Z$23&lt;2.5,2.5/$Z$23,AC145),0)</f>
        <v/>
      </c>
      <c r="AE145" s="8">
        <f>IFERROR((AA145+AB145)*INDEX([1]Sheet1!$A$1:$A$13,MATCH((AA145+AB145),[1]Sheet1!$B$1:$B$13)),0)</f>
        <v/>
      </c>
      <c r="AF145" s="6">
        <f>$AF$23*$E145</f>
        <v/>
      </c>
      <c r="AG145" s="8" t="n"/>
      <c r="AH145" s="8">
        <f>IFERROR(($J145/$I145)*AG145,0)</f>
        <v/>
      </c>
      <c r="AI145" s="8">
        <f>(AG145+AH145)*$E145</f>
        <v/>
      </c>
      <c r="AJ145" s="8">
        <f>IF(AI145&gt;0,IF(AI145*$AF$23&lt;2.5,2.5/$AF$23,AI145),0)</f>
        <v/>
      </c>
      <c r="AK145" s="8">
        <f>IFERROR((AG145+AH145)*INDEX([1]Sheet1!$A$1:$A$13,MATCH((AG145+AH145),[1]Sheet1!$B$1:$B$13)),0)</f>
        <v/>
      </c>
      <c r="AL145" s="6">
        <f>$AL$23*$E145</f>
        <v/>
      </c>
      <c r="AM145" s="8" t="n"/>
      <c r="AN145" s="8">
        <f>IFERROR(($J145/$I145)*AM145,0)</f>
        <v/>
      </c>
      <c r="AO145" s="8">
        <f>(AM145+AN145)*$E145</f>
        <v/>
      </c>
      <c r="AP145" s="8">
        <f>IF(AO145&gt;0,IF(AO145*$AL$23&lt;2.5,2.5/$AL$23,AO145),0)</f>
        <v/>
      </c>
      <c r="AQ145" s="8">
        <f>IFERROR((AM145+AN145)*INDEX([1]Sheet1!$A$1:$A$13,MATCH((AM145+AN145),[1]Sheet1!$B$1:$B$13)),0)</f>
        <v/>
      </c>
      <c r="AR145" s="6">
        <f>$AR$23*$E145</f>
        <v/>
      </c>
      <c r="AS145" s="8" t="n"/>
      <c r="AT145" s="8">
        <f>IFERROR(($J145/$I145)*AS145,0)</f>
        <v/>
      </c>
      <c r="AU145" s="8">
        <f>(AS145+AT145)*$E145</f>
        <v/>
      </c>
      <c r="AV145" s="8">
        <f>IF(AU145&gt;0,IF(AU145*$AR$23&lt;2.5,2.5/$AR$23,AU145),0)</f>
        <v/>
      </c>
      <c r="AW145" s="8">
        <f>IFERROR((AS145+AT145)*INDEX([1]Sheet1!$A$1:$A$13,MATCH((AS145+AT145),[1]Sheet1!$B$1:$B$13)),0)</f>
        <v/>
      </c>
      <c r="BC145" s="1">
        <f>IF(E145&gt;0,(IF(I145&gt;0,"","ERROR")),"")</f>
        <v/>
      </c>
    </row>
    <row r="146" ht="18" customHeight="1">
      <c r="A146" s="4" t="n"/>
      <c r="B146" s="5" t="n"/>
      <c r="C146" s="6" t="n"/>
      <c r="D146" s="6" t="n"/>
      <c r="E146" s="6" t="n"/>
      <c r="F146" s="4" t="n"/>
      <c r="G146" s="7" t="n"/>
      <c r="H146" s="6">
        <f>$H$23*$E146</f>
        <v/>
      </c>
      <c r="I146" s="8" t="n"/>
      <c r="J146" s="8" t="n"/>
      <c r="K146" s="8">
        <f>(I146+J146)*$E146</f>
        <v/>
      </c>
      <c r="L146" s="8">
        <f>IF(K146&gt;0,IF(K146*$H$23&lt;2.5,2.5/$H$23,K146),0)</f>
        <v/>
      </c>
      <c r="M146" s="8">
        <f>IFERROR((I146+J146)*INDEX([1]Sheet1!$A$1:$A$13,MATCH((I146+J146),[1]Sheet1!$B$1:$B$13)),0)</f>
        <v/>
      </c>
      <c r="N146" s="6">
        <f>$N$23*$E146</f>
        <v/>
      </c>
      <c r="O146" s="8" t="n"/>
      <c r="P146" s="8">
        <f>IFERROR(($J146/$I146)*O146,0)</f>
        <v/>
      </c>
      <c r="Q146" s="8">
        <f>(O146+P146)*$E146</f>
        <v/>
      </c>
      <c r="R146" s="8">
        <f>IF(Q146&gt;0,IF(Q146*$N$23&lt;2.5,2.5/$N$23,Q146),0)</f>
        <v/>
      </c>
      <c r="S146" s="8">
        <f>IFERROR((O146+P146)*INDEX([1]Sheet1!$A$1:$A$13,MATCH((O146+P146),[1]Sheet1!$B$1:$B$13)),0)</f>
        <v/>
      </c>
      <c r="T146" s="6">
        <f>$T$23*$E146</f>
        <v/>
      </c>
      <c r="U146" s="8" t="n"/>
      <c r="V146" s="8">
        <f>IFERROR(($J146/$I146)*U146,0)</f>
        <v/>
      </c>
      <c r="W146" s="8">
        <f>(U146+V146)*$E146</f>
        <v/>
      </c>
      <c r="X146" s="8">
        <f>IF(W146&gt;0,IF(W146*$T$23&lt;2.5,2.5/$T$23,W146),0)</f>
        <v/>
      </c>
      <c r="Y146" s="8">
        <f>IFERROR((U146+V146)*INDEX([1]Sheet1!$A$1:$A$13,MATCH((U146+V146),[1]Sheet1!$B$1:$B$13)),0)</f>
        <v/>
      </c>
      <c r="Z146" s="6">
        <f>$Z$23*$E146</f>
        <v/>
      </c>
      <c r="AA146" s="8" t="n"/>
      <c r="AB146" s="8">
        <f>IFERROR(($J146/$I146)*AA146,0)</f>
        <v/>
      </c>
      <c r="AC146" s="8">
        <f>(AA146+AB146)*$E146</f>
        <v/>
      </c>
      <c r="AD146" s="8">
        <f>IF(AC146&gt;0,IF(AC146*$Z$23&lt;2.5,2.5/$Z$23,AC146),0)</f>
        <v/>
      </c>
      <c r="AE146" s="8">
        <f>IFERROR((AA146+AB146)*INDEX([1]Sheet1!$A$1:$A$13,MATCH((AA146+AB146),[1]Sheet1!$B$1:$B$13)),0)</f>
        <v/>
      </c>
      <c r="AF146" s="6">
        <f>$AF$23*$E146</f>
        <v/>
      </c>
      <c r="AG146" s="8" t="n"/>
      <c r="AH146" s="8">
        <f>IFERROR(($J146/$I146)*AG146,0)</f>
        <v/>
      </c>
      <c r="AI146" s="8">
        <f>(AG146+AH146)*$E146</f>
        <v/>
      </c>
      <c r="AJ146" s="8">
        <f>IF(AI146&gt;0,IF(AI146*$AF$23&lt;2.5,2.5/$AF$23,AI146),0)</f>
        <v/>
      </c>
      <c r="AK146" s="8">
        <f>IFERROR((AG146+AH146)*INDEX([1]Sheet1!$A$1:$A$13,MATCH((AG146+AH146),[1]Sheet1!$B$1:$B$13)),0)</f>
        <v/>
      </c>
      <c r="AL146" s="6">
        <f>$AL$23*$E146</f>
        <v/>
      </c>
      <c r="AM146" s="8" t="n"/>
      <c r="AN146" s="8">
        <f>IFERROR(($J146/$I146)*AM146,0)</f>
        <v/>
      </c>
      <c r="AO146" s="8">
        <f>(AM146+AN146)*$E146</f>
        <v/>
      </c>
      <c r="AP146" s="8">
        <f>IF(AO146&gt;0,IF(AO146*$AL$23&lt;2.5,2.5/$AL$23,AO146),0)</f>
        <v/>
      </c>
      <c r="AQ146" s="8">
        <f>IFERROR((AM146+AN146)*INDEX([1]Sheet1!$A$1:$A$13,MATCH((AM146+AN146),[1]Sheet1!$B$1:$B$13)),0)</f>
        <v/>
      </c>
      <c r="AR146" s="6">
        <f>$AR$23*$E146</f>
        <v/>
      </c>
      <c r="AS146" s="8" t="n"/>
      <c r="AT146" s="8">
        <f>IFERROR(($J146/$I146)*AS146,0)</f>
        <v/>
      </c>
      <c r="AU146" s="8">
        <f>(AS146+AT146)*$E146</f>
        <v/>
      </c>
      <c r="AV146" s="8">
        <f>IF(AU146&gt;0,IF(AU146*$AR$23&lt;2.5,2.5/$AR$23,AU146),0)</f>
        <v/>
      </c>
      <c r="AW146" s="8">
        <f>IFERROR((AS146+AT146)*INDEX([1]Sheet1!$A$1:$A$13,MATCH((AS146+AT146),[1]Sheet1!$B$1:$B$13)),0)</f>
        <v/>
      </c>
      <c r="BC146" s="1">
        <f>IF(E146&gt;0,(IF(I146&gt;0,"","ERROR")),"")</f>
        <v/>
      </c>
    </row>
    <row r="147" ht="18" customHeight="1">
      <c r="A147" s="4" t="n"/>
      <c r="B147" s="5" t="n"/>
      <c r="C147" s="6" t="n"/>
      <c r="D147" s="6" t="n"/>
      <c r="E147" s="6" t="n"/>
      <c r="F147" s="4" t="n"/>
      <c r="G147" s="7" t="n"/>
      <c r="H147" s="6">
        <f>$H$23*$E147</f>
        <v/>
      </c>
      <c r="I147" s="8" t="n"/>
      <c r="J147" s="8" t="n"/>
      <c r="K147" s="8">
        <f>(I147+J147)*$E147</f>
        <v/>
      </c>
      <c r="L147" s="8">
        <f>IF(K147&gt;0,IF(K147*$H$23&lt;2.5,2.5/$H$23,K147),0)</f>
        <v/>
      </c>
      <c r="M147" s="8">
        <f>IFERROR((I147+J147)*INDEX([1]Sheet1!$A$1:$A$13,MATCH((I147+J147),[1]Sheet1!$B$1:$B$13)),0)</f>
        <v/>
      </c>
      <c r="N147" s="6">
        <f>$N$23*$E147</f>
        <v/>
      </c>
      <c r="O147" s="8" t="n"/>
      <c r="P147" s="8">
        <f>IFERROR(($J147/$I147)*O147,0)</f>
        <v/>
      </c>
      <c r="Q147" s="8">
        <f>(O147+P147)*$E147</f>
        <v/>
      </c>
      <c r="R147" s="8">
        <f>IF(Q147&gt;0,IF(Q147*$N$23&lt;2.5,2.5/$N$23,Q147),0)</f>
        <v/>
      </c>
      <c r="S147" s="8">
        <f>IFERROR((O147+P147)*INDEX([1]Sheet1!$A$1:$A$13,MATCH((O147+P147),[1]Sheet1!$B$1:$B$13)),0)</f>
        <v/>
      </c>
      <c r="T147" s="6">
        <f>$T$23*$E147</f>
        <v/>
      </c>
      <c r="U147" s="8" t="n"/>
      <c r="V147" s="8">
        <f>IFERROR(($J147/$I147)*U147,0)</f>
        <v/>
      </c>
      <c r="W147" s="8">
        <f>(U147+V147)*$E147</f>
        <v/>
      </c>
      <c r="X147" s="8">
        <f>IF(W147&gt;0,IF(W147*$T$23&lt;2.5,2.5/$T$23,W147),0)</f>
        <v/>
      </c>
      <c r="Y147" s="8">
        <f>IFERROR((U147+V147)*INDEX([1]Sheet1!$A$1:$A$13,MATCH((U147+V147),[1]Sheet1!$B$1:$B$13)),0)</f>
        <v/>
      </c>
      <c r="Z147" s="6">
        <f>$Z$23*$E147</f>
        <v/>
      </c>
      <c r="AA147" s="8" t="n"/>
      <c r="AB147" s="8">
        <f>IFERROR(($J147/$I147)*AA147,0)</f>
        <v/>
      </c>
      <c r="AC147" s="8">
        <f>(AA147+AB147)*$E147</f>
        <v/>
      </c>
      <c r="AD147" s="8">
        <f>IF(AC147&gt;0,IF(AC147*$Z$23&lt;2.5,2.5/$Z$23,AC147),0)</f>
        <v/>
      </c>
      <c r="AE147" s="8">
        <f>IFERROR((AA147+AB147)*INDEX([1]Sheet1!$A$1:$A$13,MATCH((AA147+AB147),[1]Sheet1!$B$1:$B$13)),0)</f>
        <v/>
      </c>
      <c r="AF147" s="6">
        <f>$AF$23*$E147</f>
        <v/>
      </c>
      <c r="AG147" s="8" t="n"/>
      <c r="AH147" s="8">
        <f>IFERROR(($J147/$I147)*AG147,0)</f>
        <v/>
      </c>
      <c r="AI147" s="8">
        <f>(AG147+AH147)*$E147</f>
        <v/>
      </c>
      <c r="AJ147" s="8">
        <f>IF(AI147&gt;0,IF(AI147*$AF$23&lt;2.5,2.5/$AF$23,AI147),0)</f>
        <v/>
      </c>
      <c r="AK147" s="8">
        <f>IFERROR((AG147+AH147)*INDEX([1]Sheet1!$A$1:$A$13,MATCH((AG147+AH147),[1]Sheet1!$B$1:$B$13)),0)</f>
        <v/>
      </c>
      <c r="AL147" s="6">
        <f>$AL$23*$E147</f>
        <v/>
      </c>
      <c r="AM147" s="8" t="n"/>
      <c r="AN147" s="8">
        <f>IFERROR(($J147/$I147)*AM147,0)</f>
        <v/>
      </c>
      <c r="AO147" s="8">
        <f>(AM147+AN147)*$E147</f>
        <v/>
      </c>
      <c r="AP147" s="8">
        <f>IF(AO147&gt;0,IF(AO147*$AL$23&lt;2.5,2.5/$AL$23,AO147),0)</f>
        <v/>
      </c>
      <c r="AQ147" s="8">
        <f>IFERROR((AM147+AN147)*INDEX([1]Sheet1!$A$1:$A$13,MATCH((AM147+AN147),[1]Sheet1!$B$1:$B$13)),0)</f>
        <v/>
      </c>
      <c r="AR147" s="6">
        <f>$AR$23*$E147</f>
        <v/>
      </c>
      <c r="AS147" s="8" t="n"/>
      <c r="AT147" s="8">
        <f>IFERROR(($J147/$I147)*AS147,0)</f>
        <v/>
      </c>
      <c r="AU147" s="8">
        <f>(AS147+AT147)*$E147</f>
        <v/>
      </c>
      <c r="AV147" s="8">
        <f>IF(AU147&gt;0,IF(AU147*$AR$23&lt;2.5,2.5/$AR$23,AU147),0)</f>
        <v/>
      </c>
      <c r="AW147" s="8">
        <f>IFERROR((AS147+AT147)*INDEX([1]Sheet1!$A$1:$A$13,MATCH((AS147+AT147),[1]Sheet1!$B$1:$B$13)),0)</f>
        <v/>
      </c>
      <c r="BC147" s="1">
        <f>IF(E147&gt;0,(IF(I147&gt;0,"","ERROR")),"")</f>
        <v/>
      </c>
    </row>
    <row r="148" ht="18" customHeight="1">
      <c r="A148" s="4" t="n"/>
      <c r="B148" s="5" t="n"/>
      <c r="C148" s="6" t="n"/>
      <c r="D148" s="6" t="n"/>
      <c r="E148" s="6" t="n"/>
      <c r="F148" s="4" t="n"/>
      <c r="G148" s="7" t="n"/>
      <c r="H148" s="6">
        <f>$H$23*$E148</f>
        <v/>
      </c>
      <c r="I148" s="8" t="n"/>
      <c r="J148" s="8" t="n"/>
      <c r="K148" s="8">
        <f>(I148+J148)*$E148</f>
        <v/>
      </c>
      <c r="L148" s="8">
        <f>IF(K148&gt;0,IF(K148*$H$23&lt;2.5,2.5/$H$23,K148),0)</f>
        <v/>
      </c>
      <c r="M148" s="8">
        <f>IFERROR((I148+J148)*INDEX([1]Sheet1!$A$1:$A$13,MATCH((I148+J148),[1]Sheet1!$B$1:$B$13)),0)</f>
        <v/>
      </c>
      <c r="N148" s="6">
        <f>$N$23*$E148</f>
        <v/>
      </c>
      <c r="O148" s="8" t="n"/>
      <c r="P148" s="8">
        <f>IFERROR(($J148/$I148)*O148,0)</f>
        <v/>
      </c>
      <c r="Q148" s="8">
        <f>(O148+P148)*$E148</f>
        <v/>
      </c>
      <c r="R148" s="8">
        <f>IF(Q148&gt;0,IF(Q148*$N$23&lt;2.5,2.5/$N$23,Q148),0)</f>
        <v/>
      </c>
      <c r="S148" s="8">
        <f>IFERROR((O148+P148)*INDEX([1]Sheet1!$A$1:$A$13,MATCH((O148+P148),[1]Sheet1!$B$1:$B$13)),0)</f>
        <v/>
      </c>
      <c r="T148" s="6">
        <f>$T$23*$E148</f>
        <v/>
      </c>
      <c r="U148" s="8" t="n"/>
      <c r="V148" s="8">
        <f>IFERROR(($J148/$I148)*U148,0)</f>
        <v/>
      </c>
      <c r="W148" s="8">
        <f>(U148+V148)*$E148</f>
        <v/>
      </c>
      <c r="X148" s="8">
        <f>IF(W148&gt;0,IF(W148*$T$23&lt;2.5,2.5/$T$23,W148),0)</f>
        <v/>
      </c>
      <c r="Y148" s="8">
        <f>IFERROR((U148+V148)*INDEX([1]Sheet1!$A$1:$A$13,MATCH((U148+V148),[1]Sheet1!$B$1:$B$13)),0)</f>
        <v/>
      </c>
      <c r="Z148" s="6">
        <f>$Z$23*$E148</f>
        <v/>
      </c>
      <c r="AA148" s="8" t="n"/>
      <c r="AB148" s="8">
        <f>IFERROR(($J148/$I148)*AA148,0)</f>
        <v/>
      </c>
      <c r="AC148" s="8">
        <f>(AA148+AB148)*$E148</f>
        <v/>
      </c>
      <c r="AD148" s="8">
        <f>IF(AC148&gt;0,IF(AC148*$Z$23&lt;2.5,2.5/$Z$23,AC148),0)</f>
        <v/>
      </c>
      <c r="AE148" s="8">
        <f>IFERROR((AA148+AB148)*INDEX([1]Sheet1!$A$1:$A$13,MATCH((AA148+AB148),[1]Sheet1!$B$1:$B$13)),0)</f>
        <v/>
      </c>
      <c r="AF148" s="6">
        <f>$AF$23*$E148</f>
        <v/>
      </c>
      <c r="AG148" s="8" t="n"/>
      <c r="AH148" s="8">
        <f>IFERROR(($J148/$I148)*AG148,0)</f>
        <v/>
      </c>
      <c r="AI148" s="8">
        <f>(AG148+AH148)*$E148</f>
        <v/>
      </c>
      <c r="AJ148" s="8">
        <f>IF(AI148&gt;0,IF(AI148*$AF$23&lt;2.5,2.5/$AF$23,AI148),0)</f>
        <v/>
      </c>
      <c r="AK148" s="8">
        <f>IFERROR((AG148+AH148)*INDEX([1]Sheet1!$A$1:$A$13,MATCH((AG148+AH148),[1]Sheet1!$B$1:$B$13)),0)</f>
        <v/>
      </c>
      <c r="AL148" s="6">
        <f>$AL$23*$E148</f>
        <v/>
      </c>
      <c r="AM148" s="8" t="n"/>
      <c r="AN148" s="8">
        <f>IFERROR(($J148/$I148)*AM148,0)</f>
        <v/>
      </c>
      <c r="AO148" s="8">
        <f>(AM148+AN148)*$E148</f>
        <v/>
      </c>
      <c r="AP148" s="8">
        <f>IF(AO148&gt;0,IF(AO148*$AL$23&lt;2.5,2.5/$AL$23,AO148),0)</f>
        <v/>
      </c>
      <c r="AQ148" s="8">
        <f>IFERROR((AM148+AN148)*INDEX([1]Sheet1!$A$1:$A$13,MATCH((AM148+AN148),[1]Sheet1!$B$1:$B$13)),0)</f>
        <v/>
      </c>
      <c r="AR148" s="6">
        <f>$AR$23*$E148</f>
        <v/>
      </c>
      <c r="AS148" s="8" t="n"/>
      <c r="AT148" s="8">
        <f>IFERROR(($J148/$I148)*AS148,0)</f>
        <v/>
      </c>
      <c r="AU148" s="8">
        <f>(AS148+AT148)*$E148</f>
        <v/>
      </c>
      <c r="AV148" s="8">
        <f>IF(AU148&gt;0,IF(AU148*$AR$23&lt;2.5,2.5/$AR$23,AU148),0)</f>
        <v/>
      </c>
      <c r="AW148" s="8">
        <f>IFERROR((AS148+AT148)*INDEX([1]Sheet1!$A$1:$A$13,MATCH((AS148+AT148),[1]Sheet1!$B$1:$B$13)),0)</f>
        <v/>
      </c>
      <c r="BC148" s="1">
        <f>IF(E148&gt;0,(IF(I148&gt;0,"","ERROR")),"")</f>
        <v/>
      </c>
    </row>
    <row r="149" ht="18" customHeight="1">
      <c r="A149" s="4" t="n"/>
      <c r="B149" s="6" t="n"/>
      <c r="C149" s="6" t="n"/>
      <c r="D149" s="6" t="n"/>
      <c r="E149" s="6" t="n"/>
      <c r="F149" s="4" t="n"/>
      <c r="G149" s="7" t="n"/>
      <c r="H149" s="6">
        <f>$H$23*$E149</f>
        <v/>
      </c>
      <c r="I149" s="8" t="n"/>
      <c r="J149" s="8" t="n"/>
      <c r="K149" s="8">
        <f>(I149+J149)*$E149</f>
        <v/>
      </c>
      <c r="L149" s="8">
        <f>IF(K149&gt;0,IF(K149*$H$23&lt;2.5,2.5/$H$23,K149),0)</f>
        <v/>
      </c>
      <c r="M149" s="8">
        <f>IFERROR((I149+J149)*INDEX([1]Sheet1!$A$1:$A$13,MATCH((I149+J149),[1]Sheet1!$B$1:$B$13)),0)</f>
        <v/>
      </c>
      <c r="N149" s="6">
        <f>$N$23*$E149</f>
        <v/>
      </c>
      <c r="O149" s="8" t="n"/>
      <c r="P149" s="8">
        <f>IFERROR(($J149/$I149)*O149,0)</f>
        <v/>
      </c>
      <c r="Q149" s="8">
        <f>(O149+P149)*$E149</f>
        <v/>
      </c>
      <c r="R149" s="8">
        <f>IF(Q149&gt;0,IF(Q149*$N$23&lt;2.5,2.5/$N$23,Q149),0)</f>
        <v/>
      </c>
      <c r="S149" s="8">
        <f>IFERROR((O149+P149)*INDEX([1]Sheet1!$A$1:$A$13,MATCH((O149+P149),[1]Sheet1!$B$1:$B$13)),0)</f>
        <v/>
      </c>
      <c r="T149" s="6">
        <f>$T$23*$E149</f>
        <v/>
      </c>
      <c r="U149" s="8" t="n"/>
      <c r="V149" s="8">
        <f>IFERROR(($J149/$I149)*U149,0)</f>
        <v/>
      </c>
      <c r="W149" s="8">
        <f>(U149+V149)*$E149</f>
        <v/>
      </c>
      <c r="X149" s="8">
        <f>IF(W149&gt;0,IF(W149*$T$23&lt;2.5,2.5/$T$23,W149),0)</f>
        <v/>
      </c>
      <c r="Y149" s="8">
        <f>IFERROR((U149+V149)*INDEX([1]Sheet1!$A$1:$A$13,MATCH((U149+V149),[1]Sheet1!$B$1:$B$13)),0)</f>
        <v/>
      </c>
      <c r="Z149" s="6">
        <f>$Z$23*$E149</f>
        <v/>
      </c>
      <c r="AA149" s="8" t="n"/>
      <c r="AB149" s="8">
        <f>IFERROR(($J149/$I149)*AA149,0)</f>
        <v/>
      </c>
      <c r="AC149" s="8">
        <f>(AA149+AB149)*$E149</f>
        <v/>
      </c>
      <c r="AD149" s="8">
        <f>IF(AC149&gt;0,IF(AC149*$Z$23&lt;2.5,2.5/$Z$23,AC149),0)</f>
        <v/>
      </c>
      <c r="AE149" s="8">
        <f>IFERROR((AA149+AB149)*INDEX([1]Sheet1!$A$1:$A$13,MATCH((AA149+AB149),[1]Sheet1!$B$1:$B$13)),0)</f>
        <v/>
      </c>
      <c r="AF149" s="6">
        <f>$AF$23*$E149</f>
        <v/>
      </c>
      <c r="AG149" s="8" t="n"/>
      <c r="AH149" s="8">
        <f>IFERROR(($J149/$I149)*AG149,0)</f>
        <v/>
      </c>
      <c r="AI149" s="8">
        <f>(AG149+AH149)*$E149</f>
        <v/>
      </c>
      <c r="AJ149" s="8">
        <f>IF(AI149&gt;0,IF(AI149*$AF$23&lt;2.5,2.5/$AF$23,AI149),0)</f>
        <v/>
      </c>
      <c r="AK149" s="8">
        <f>IFERROR((AG149+AH149)*INDEX([1]Sheet1!$A$1:$A$13,MATCH((AG149+AH149),[1]Sheet1!$B$1:$B$13)),0)</f>
        <v/>
      </c>
      <c r="AL149" s="6">
        <f>$AL$23*$E149</f>
        <v/>
      </c>
      <c r="AM149" s="8" t="n"/>
      <c r="AN149" s="8">
        <f>IFERROR(($J149/$I149)*AM149,0)</f>
        <v/>
      </c>
      <c r="AO149" s="8">
        <f>(AM149+AN149)*$E149</f>
        <v/>
      </c>
      <c r="AP149" s="8">
        <f>IF(AO149&gt;0,IF(AO149*$AL$23&lt;2.5,2.5/$AL$23,AO149),0)</f>
        <v/>
      </c>
      <c r="AQ149" s="8">
        <f>IFERROR((AM149+AN149)*INDEX([1]Sheet1!$A$1:$A$13,MATCH((AM149+AN149),[1]Sheet1!$B$1:$B$13)),0)</f>
        <v/>
      </c>
      <c r="AR149" s="6">
        <f>$AR$23*$E149</f>
        <v/>
      </c>
      <c r="AS149" s="8" t="n"/>
      <c r="AT149" s="8">
        <f>IFERROR(($J149/$I149)*AS149,0)</f>
        <v/>
      </c>
      <c r="AU149" s="8">
        <f>(AS149+AT149)*$E149</f>
        <v/>
      </c>
      <c r="AV149" s="8">
        <f>IF(AU149&gt;0,IF(AU149*$AR$23&lt;2.5,2.5/$AR$23,AU149),0)</f>
        <v/>
      </c>
      <c r="AW149" s="8">
        <f>IFERROR((AS149+AT149)*INDEX([1]Sheet1!$A$1:$A$13,MATCH((AS149+AT149),[1]Sheet1!$B$1:$B$13)),0)</f>
        <v/>
      </c>
      <c r="BC149" s="1">
        <f>IF(E149&gt;0,(IF(I149&gt;0,"","ERROR")),"")</f>
        <v/>
      </c>
    </row>
    <row r="150" ht="18" customHeight="1">
      <c r="A150" s="4" t="n"/>
      <c r="B150" s="5" t="n"/>
      <c r="C150" s="6" t="n"/>
      <c r="D150" s="6" t="n"/>
      <c r="E150" s="6" t="n"/>
      <c r="F150" s="4" t="n"/>
      <c r="G150" s="7" t="n"/>
      <c r="H150" s="6">
        <f>$H$23*$E150</f>
        <v/>
      </c>
      <c r="I150" s="8" t="n"/>
      <c r="J150" s="8" t="n"/>
      <c r="K150" s="8">
        <f>(I150+J150)*$E150</f>
        <v/>
      </c>
      <c r="L150" s="8">
        <f>IF(K150&gt;0,IF(K150*$H$23&lt;2.5,2.5/$H$23,K150),0)</f>
        <v/>
      </c>
      <c r="M150" s="8">
        <f>IFERROR((I150+J150)*INDEX([1]Sheet1!$A$1:$A$13,MATCH((I150+J150),[1]Sheet1!$B$1:$B$13)),0)</f>
        <v/>
      </c>
      <c r="N150" s="6">
        <f>$N$23*$E150</f>
        <v/>
      </c>
      <c r="O150" s="8" t="n"/>
      <c r="P150" s="8">
        <f>IFERROR(($J150/$I150)*O150,0)</f>
        <v/>
      </c>
      <c r="Q150" s="8">
        <f>(O150+P150)*$E150</f>
        <v/>
      </c>
      <c r="R150" s="8">
        <f>IF(Q150&gt;0,IF(Q150*$N$23&lt;2.5,2.5/$N$23,Q150),0)</f>
        <v/>
      </c>
      <c r="S150" s="8">
        <f>IFERROR((O150+P150)*INDEX([1]Sheet1!$A$1:$A$13,MATCH((O150+P150),[1]Sheet1!$B$1:$B$13)),0)</f>
        <v/>
      </c>
      <c r="T150" s="6">
        <f>$T$23*$E150</f>
        <v/>
      </c>
      <c r="U150" s="8" t="n"/>
      <c r="V150" s="8">
        <f>IFERROR(($J150/$I150)*U150,0)</f>
        <v/>
      </c>
      <c r="W150" s="8">
        <f>(U150+V150)*$E150</f>
        <v/>
      </c>
      <c r="X150" s="8">
        <f>IF(W150&gt;0,IF(W150*$T$23&lt;2.5,2.5/$T$23,W150),0)</f>
        <v/>
      </c>
      <c r="Y150" s="8">
        <f>IFERROR((U150+V150)*INDEX([1]Sheet1!$A$1:$A$13,MATCH((U150+V150),[1]Sheet1!$B$1:$B$13)),0)</f>
        <v/>
      </c>
      <c r="Z150" s="6">
        <f>$Z$23*$E150</f>
        <v/>
      </c>
      <c r="AA150" s="8" t="n"/>
      <c r="AB150" s="8">
        <f>IFERROR(($J150/$I150)*AA150,0)</f>
        <v/>
      </c>
      <c r="AC150" s="8">
        <f>(AA150+AB150)*$E150</f>
        <v/>
      </c>
      <c r="AD150" s="8">
        <f>IF(AC150&gt;0,IF(AC150*$Z$23&lt;2.5,2.5/$Z$23,AC150),0)</f>
        <v/>
      </c>
      <c r="AE150" s="8">
        <f>IFERROR((AA150+AB150)*INDEX([1]Sheet1!$A$1:$A$13,MATCH((AA150+AB150),[1]Sheet1!$B$1:$B$13)),0)</f>
        <v/>
      </c>
      <c r="AF150" s="6">
        <f>$AF$23*$E150</f>
        <v/>
      </c>
      <c r="AG150" s="8" t="n"/>
      <c r="AH150" s="8">
        <f>IFERROR(($J150/$I150)*AG150,0)</f>
        <v/>
      </c>
      <c r="AI150" s="8">
        <f>(AG150+AH150)*$E150</f>
        <v/>
      </c>
      <c r="AJ150" s="8">
        <f>IF(AI150&gt;0,IF(AI150*$AF$23&lt;2.5,2.5/$AF$23,AI150),0)</f>
        <v/>
      </c>
      <c r="AK150" s="8">
        <f>IFERROR((AG150+AH150)*INDEX([1]Sheet1!$A$1:$A$13,MATCH((AG150+AH150),[1]Sheet1!$B$1:$B$13)),0)</f>
        <v/>
      </c>
      <c r="AL150" s="6">
        <f>$AL$23*$E150</f>
        <v/>
      </c>
      <c r="AM150" s="8" t="n"/>
      <c r="AN150" s="8">
        <f>IFERROR(($J150/$I150)*AM150,0)</f>
        <v/>
      </c>
      <c r="AO150" s="8">
        <f>(AM150+AN150)*$E150</f>
        <v/>
      </c>
      <c r="AP150" s="8">
        <f>IF(AO150&gt;0,IF(AO150*$AL$23&lt;2.5,2.5/$AL$23,AO150),0)</f>
        <v/>
      </c>
      <c r="AQ150" s="8">
        <f>IFERROR((AM150+AN150)*INDEX([1]Sheet1!$A$1:$A$13,MATCH((AM150+AN150),[1]Sheet1!$B$1:$B$13)),0)</f>
        <v/>
      </c>
      <c r="AR150" s="6">
        <f>$AR$23*$E150</f>
        <v/>
      </c>
      <c r="AS150" s="8" t="n"/>
      <c r="AT150" s="8">
        <f>IFERROR(($J150/$I150)*AS150,0)</f>
        <v/>
      </c>
      <c r="AU150" s="8">
        <f>(AS150+AT150)*$E150</f>
        <v/>
      </c>
      <c r="AV150" s="8">
        <f>IF(AU150&gt;0,IF(AU150*$AR$23&lt;2.5,2.5/$AR$23,AU150),0)</f>
        <v/>
      </c>
      <c r="AW150" s="8">
        <f>IFERROR((AS150+AT150)*INDEX([1]Sheet1!$A$1:$A$13,MATCH((AS150+AT150),[1]Sheet1!$B$1:$B$13)),0)</f>
        <v/>
      </c>
      <c r="BC150" s="1">
        <f>IF(E150&gt;0,(IF(I150&gt;0,"","ERROR")),"")</f>
        <v/>
      </c>
    </row>
    <row r="151" ht="18" customHeight="1">
      <c r="A151" s="4" t="n"/>
      <c r="B151" s="5" t="n"/>
      <c r="C151" s="6" t="n"/>
      <c r="D151" s="6" t="n"/>
      <c r="E151" s="6" t="n"/>
      <c r="F151" s="4" t="n"/>
      <c r="G151" s="7" t="n"/>
      <c r="H151" s="6">
        <f>$H$23*$E151</f>
        <v/>
      </c>
      <c r="I151" s="8" t="n"/>
      <c r="J151" s="8" t="n"/>
      <c r="K151" s="8">
        <f>(I151+J151)*$E151</f>
        <v/>
      </c>
      <c r="L151" s="8">
        <f>IF(K151&gt;0,IF(K151*$H$23&lt;2.5,2.5/$H$23,K151),0)</f>
        <v/>
      </c>
      <c r="M151" s="8">
        <f>IFERROR((I151+J151)*INDEX([1]Sheet1!$A$1:$A$13,MATCH((I151+J151),[1]Sheet1!$B$1:$B$13)),0)</f>
        <v/>
      </c>
      <c r="N151" s="6">
        <f>$N$23*$E151</f>
        <v/>
      </c>
      <c r="O151" s="8" t="n"/>
      <c r="P151" s="8">
        <f>IFERROR(($J151/$I151)*O151,0)</f>
        <v/>
      </c>
      <c r="Q151" s="8">
        <f>(O151+P151)*$E151</f>
        <v/>
      </c>
      <c r="R151" s="8">
        <f>IF(Q151&gt;0,IF(Q151*$N$23&lt;2.5,2.5/$N$23,Q151),0)</f>
        <v/>
      </c>
      <c r="S151" s="8">
        <f>IFERROR((O151+P151)*INDEX([1]Sheet1!$A$1:$A$13,MATCH((O151+P151),[1]Sheet1!$B$1:$B$13)),0)</f>
        <v/>
      </c>
      <c r="T151" s="6">
        <f>$T$23*$E151</f>
        <v/>
      </c>
      <c r="U151" s="8" t="n"/>
      <c r="V151" s="8">
        <f>IFERROR(($J151/$I151)*U151,0)</f>
        <v/>
      </c>
      <c r="W151" s="8">
        <f>(U151+V151)*$E151</f>
        <v/>
      </c>
      <c r="X151" s="8">
        <f>IF(W151&gt;0,IF(W151*$T$23&lt;2.5,2.5/$T$23,W151),0)</f>
        <v/>
      </c>
      <c r="Y151" s="8">
        <f>IFERROR((U151+V151)*INDEX([1]Sheet1!$A$1:$A$13,MATCH((U151+V151),[1]Sheet1!$B$1:$B$13)),0)</f>
        <v/>
      </c>
      <c r="Z151" s="6">
        <f>$Z$23*$E151</f>
        <v/>
      </c>
      <c r="AA151" s="8" t="n"/>
      <c r="AB151" s="8">
        <f>IFERROR(($J151/$I151)*AA151,0)</f>
        <v/>
      </c>
      <c r="AC151" s="8">
        <f>(AA151+AB151)*$E151</f>
        <v/>
      </c>
      <c r="AD151" s="8">
        <f>IF(AC151&gt;0,IF(AC151*$Z$23&lt;2.5,2.5/$Z$23,AC151),0)</f>
        <v/>
      </c>
      <c r="AE151" s="8">
        <f>IFERROR((AA151+AB151)*INDEX([1]Sheet1!$A$1:$A$13,MATCH((AA151+AB151),[1]Sheet1!$B$1:$B$13)),0)</f>
        <v/>
      </c>
      <c r="AF151" s="6">
        <f>$AF$23*$E151</f>
        <v/>
      </c>
      <c r="AG151" s="8" t="n"/>
      <c r="AH151" s="8">
        <f>IFERROR(($J151/$I151)*AG151,0)</f>
        <v/>
      </c>
      <c r="AI151" s="8">
        <f>(AG151+AH151)*$E151</f>
        <v/>
      </c>
      <c r="AJ151" s="8">
        <f>IF(AI151&gt;0,IF(AI151*$AF$23&lt;2.5,2.5/$AF$23,AI151),0)</f>
        <v/>
      </c>
      <c r="AK151" s="8">
        <f>IFERROR((AG151+AH151)*INDEX([1]Sheet1!$A$1:$A$13,MATCH((AG151+AH151),[1]Sheet1!$B$1:$B$13)),0)</f>
        <v/>
      </c>
      <c r="AL151" s="6">
        <f>$AL$23*$E151</f>
        <v/>
      </c>
      <c r="AM151" s="8" t="n"/>
      <c r="AN151" s="8">
        <f>IFERROR(($J151/$I151)*AM151,0)</f>
        <v/>
      </c>
      <c r="AO151" s="8">
        <f>(AM151+AN151)*$E151</f>
        <v/>
      </c>
      <c r="AP151" s="8">
        <f>IF(AO151&gt;0,IF(AO151*$AL$23&lt;2.5,2.5/$AL$23,AO151),0)</f>
        <v/>
      </c>
      <c r="AQ151" s="8">
        <f>IFERROR((AM151+AN151)*INDEX([1]Sheet1!$A$1:$A$13,MATCH((AM151+AN151),[1]Sheet1!$B$1:$B$13)),0)</f>
        <v/>
      </c>
      <c r="AR151" s="6">
        <f>$AR$23*$E151</f>
        <v/>
      </c>
      <c r="AS151" s="8" t="n"/>
      <c r="AT151" s="8">
        <f>IFERROR(($J151/$I151)*AS151,0)</f>
        <v/>
      </c>
      <c r="AU151" s="8">
        <f>(AS151+AT151)*$E151</f>
        <v/>
      </c>
      <c r="AV151" s="8">
        <f>IF(AU151&gt;0,IF(AU151*$AR$23&lt;2.5,2.5/$AR$23,AU151),0)</f>
        <v/>
      </c>
      <c r="AW151" s="8">
        <f>IFERROR((AS151+AT151)*INDEX([1]Sheet1!$A$1:$A$13,MATCH((AS151+AT151),[1]Sheet1!$B$1:$B$13)),0)</f>
        <v/>
      </c>
      <c r="BC151" s="1">
        <f>IF(E151&gt;0,(IF(I151&gt;0,"","ERROR")),"")</f>
        <v/>
      </c>
    </row>
    <row r="152" ht="18" customHeight="1">
      <c r="A152" s="4" t="n"/>
      <c r="B152" s="5" t="n"/>
      <c r="C152" s="6" t="n"/>
      <c r="D152" s="6" t="n"/>
      <c r="E152" s="6" t="n"/>
      <c r="F152" s="4" t="n"/>
      <c r="G152" s="7" t="n"/>
      <c r="H152" s="6">
        <f>$H$23*$E152</f>
        <v/>
      </c>
      <c r="I152" s="8" t="n"/>
      <c r="J152" s="8" t="n"/>
      <c r="K152" s="8">
        <f>(I152+J152)*$E152</f>
        <v/>
      </c>
      <c r="L152" s="8">
        <f>IF(K152&gt;0,IF(K152*$H$23&lt;2.5,2.5/$H$23,K152),0)</f>
        <v/>
      </c>
      <c r="M152" s="8">
        <f>IFERROR((I152+J152)*INDEX([1]Sheet1!$A$1:$A$13,MATCH((I152+J152),[1]Sheet1!$B$1:$B$13)),0)</f>
        <v/>
      </c>
      <c r="N152" s="6">
        <f>$N$23*$E152</f>
        <v/>
      </c>
      <c r="O152" s="8" t="n"/>
      <c r="P152" s="8">
        <f>IFERROR(($J152/$I152)*O152,0)</f>
        <v/>
      </c>
      <c r="Q152" s="8">
        <f>(O152+P152)*$E152</f>
        <v/>
      </c>
      <c r="R152" s="8">
        <f>IF(Q152&gt;0,IF(Q152*$N$23&lt;2.5,2.5/$N$23,Q152),0)</f>
        <v/>
      </c>
      <c r="S152" s="8">
        <f>IFERROR((O152+P152)*INDEX([1]Sheet1!$A$1:$A$13,MATCH((O152+P152),[1]Sheet1!$B$1:$B$13)),0)</f>
        <v/>
      </c>
      <c r="T152" s="6">
        <f>$T$23*$E152</f>
        <v/>
      </c>
      <c r="U152" s="8" t="n"/>
      <c r="V152" s="8">
        <f>IFERROR(($J152/$I152)*U152,0)</f>
        <v/>
      </c>
      <c r="W152" s="8">
        <f>(U152+V152)*$E152</f>
        <v/>
      </c>
      <c r="X152" s="8">
        <f>IF(W152&gt;0,IF(W152*$T$23&lt;2.5,2.5/$T$23,W152),0)</f>
        <v/>
      </c>
      <c r="Y152" s="8">
        <f>IFERROR((U152+V152)*INDEX([1]Sheet1!$A$1:$A$13,MATCH((U152+V152),[1]Sheet1!$B$1:$B$13)),0)</f>
        <v/>
      </c>
      <c r="Z152" s="6">
        <f>$Z$23*$E152</f>
        <v/>
      </c>
      <c r="AA152" s="8" t="n"/>
      <c r="AB152" s="8">
        <f>IFERROR(($J152/$I152)*AA152,0)</f>
        <v/>
      </c>
      <c r="AC152" s="8">
        <f>(AA152+AB152)*$E152</f>
        <v/>
      </c>
      <c r="AD152" s="8">
        <f>IF(AC152&gt;0,IF(AC152*$Z$23&lt;2.5,2.5/$Z$23,AC152),0)</f>
        <v/>
      </c>
      <c r="AE152" s="8">
        <f>IFERROR((AA152+AB152)*INDEX([1]Sheet1!$A$1:$A$13,MATCH((AA152+AB152),[1]Sheet1!$B$1:$B$13)),0)</f>
        <v/>
      </c>
      <c r="AF152" s="6">
        <f>$AF$23*$E152</f>
        <v/>
      </c>
      <c r="AG152" s="8" t="n"/>
      <c r="AH152" s="8">
        <f>IFERROR(($J152/$I152)*AG152,0)</f>
        <v/>
      </c>
      <c r="AI152" s="8">
        <f>(AG152+AH152)*$E152</f>
        <v/>
      </c>
      <c r="AJ152" s="8">
        <f>IF(AI152&gt;0,IF(AI152*$AF$23&lt;2.5,2.5/$AF$23,AI152),0)</f>
        <v/>
      </c>
      <c r="AK152" s="8">
        <f>IFERROR((AG152+AH152)*INDEX([1]Sheet1!$A$1:$A$13,MATCH((AG152+AH152),[1]Sheet1!$B$1:$B$13)),0)</f>
        <v/>
      </c>
      <c r="AL152" s="6">
        <f>$AL$23*$E152</f>
        <v/>
      </c>
      <c r="AM152" s="8" t="n"/>
      <c r="AN152" s="8">
        <f>IFERROR(($J152/$I152)*AM152,0)</f>
        <v/>
      </c>
      <c r="AO152" s="8">
        <f>(AM152+AN152)*$E152</f>
        <v/>
      </c>
      <c r="AP152" s="8">
        <f>IF(AO152&gt;0,IF(AO152*$AL$23&lt;2.5,2.5/$AL$23,AO152),0)</f>
        <v/>
      </c>
      <c r="AQ152" s="8">
        <f>IFERROR((AM152+AN152)*INDEX([1]Sheet1!$A$1:$A$13,MATCH((AM152+AN152),[1]Sheet1!$B$1:$B$13)),0)</f>
        <v/>
      </c>
      <c r="AR152" s="6">
        <f>$AR$23*$E152</f>
        <v/>
      </c>
      <c r="AS152" s="8" t="n"/>
      <c r="AT152" s="8">
        <f>IFERROR(($J152/$I152)*AS152,0)</f>
        <v/>
      </c>
      <c r="AU152" s="8">
        <f>(AS152+AT152)*$E152</f>
        <v/>
      </c>
      <c r="AV152" s="8">
        <f>IF(AU152&gt;0,IF(AU152*$AR$23&lt;2.5,2.5/$AR$23,AU152),0)</f>
        <v/>
      </c>
      <c r="AW152" s="8">
        <f>IFERROR((AS152+AT152)*INDEX([1]Sheet1!$A$1:$A$13,MATCH((AS152+AT152),[1]Sheet1!$B$1:$B$13)),0)</f>
        <v/>
      </c>
      <c r="BC152" s="1">
        <f>IF(E152&gt;0,(IF(I152&gt;0,"","ERROR")),"")</f>
        <v/>
      </c>
    </row>
    <row r="153" ht="18" customHeight="1">
      <c r="A153" s="4" t="n"/>
      <c r="B153" s="5" t="n"/>
      <c r="C153" s="6" t="n"/>
      <c r="D153" s="6" t="n"/>
      <c r="E153" s="6" t="n"/>
      <c r="F153" s="4" t="n"/>
      <c r="G153" s="7" t="n"/>
      <c r="H153" s="6">
        <f>$H$23*$E153</f>
        <v/>
      </c>
      <c r="I153" s="8" t="n"/>
      <c r="J153" s="8" t="n"/>
      <c r="K153" s="8">
        <f>(I153+J153)*$E153</f>
        <v/>
      </c>
      <c r="L153" s="8">
        <f>IF(K153&gt;0,IF(K153*$H$23&lt;2.5,2.5/$H$23,K153),0)</f>
        <v/>
      </c>
      <c r="M153" s="8">
        <f>IFERROR((I153+J153)*INDEX([1]Sheet1!$A$1:$A$13,MATCH((I153+J153),[1]Sheet1!$B$1:$B$13)),0)</f>
        <v/>
      </c>
      <c r="N153" s="6">
        <f>$N$23*$E153</f>
        <v/>
      </c>
      <c r="O153" s="8" t="n"/>
      <c r="P153" s="8">
        <f>IFERROR(($J153/$I153)*O153,0)</f>
        <v/>
      </c>
      <c r="Q153" s="8">
        <f>(O153+P153)*$E153</f>
        <v/>
      </c>
      <c r="R153" s="8">
        <f>IF(Q153&gt;0,IF(Q153*$N$23&lt;2.5,2.5/$N$23,Q153),0)</f>
        <v/>
      </c>
      <c r="S153" s="8">
        <f>IFERROR((O153+P153)*INDEX([1]Sheet1!$A$1:$A$13,MATCH((O153+P153),[1]Sheet1!$B$1:$B$13)),0)</f>
        <v/>
      </c>
      <c r="T153" s="6">
        <f>$T$23*$E153</f>
        <v/>
      </c>
      <c r="U153" s="8" t="n"/>
      <c r="V153" s="8">
        <f>IFERROR(($J153/$I153)*U153,0)</f>
        <v/>
      </c>
      <c r="W153" s="8">
        <f>(U153+V153)*$E153</f>
        <v/>
      </c>
      <c r="X153" s="8">
        <f>IF(W153&gt;0,IF(W153*$T$23&lt;2.5,2.5/$T$23,W153),0)</f>
        <v/>
      </c>
      <c r="Y153" s="8">
        <f>IFERROR((U153+V153)*INDEX([1]Sheet1!$A$1:$A$13,MATCH((U153+V153),[1]Sheet1!$B$1:$B$13)),0)</f>
        <v/>
      </c>
      <c r="Z153" s="6">
        <f>$Z$23*$E153</f>
        <v/>
      </c>
      <c r="AA153" s="8" t="n"/>
      <c r="AB153" s="8">
        <f>IFERROR(($J153/$I153)*AA153,0)</f>
        <v/>
      </c>
      <c r="AC153" s="8">
        <f>(AA153+AB153)*$E153</f>
        <v/>
      </c>
      <c r="AD153" s="8">
        <f>IF(AC153&gt;0,IF(AC153*$Z$23&lt;2.5,2.5/$Z$23,AC153),0)</f>
        <v/>
      </c>
      <c r="AE153" s="8">
        <f>IFERROR((AA153+AB153)*INDEX([1]Sheet1!$A$1:$A$13,MATCH((AA153+AB153),[1]Sheet1!$B$1:$B$13)),0)</f>
        <v/>
      </c>
      <c r="AF153" s="6">
        <f>$AF$23*$E153</f>
        <v/>
      </c>
      <c r="AG153" s="8" t="n"/>
      <c r="AH153" s="8">
        <f>IFERROR(($J153/$I153)*AG153,0)</f>
        <v/>
      </c>
      <c r="AI153" s="8">
        <f>(AG153+AH153)*$E153</f>
        <v/>
      </c>
      <c r="AJ153" s="8">
        <f>IF(AI153&gt;0,IF(AI153*$AF$23&lt;2.5,2.5/$AF$23,AI153),0)</f>
        <v/>
      </c>
      <c r="AK153" s="8">
        <f>IFERROR((AG153+AH153)*INDEX([1]Sheet1!$A$1:$A$13,MATCH((AG153+AH153),[1]Sheet1!$B$1:$B$13)),0)</f>
        <v/>
      </c>
      <c r="AL153" s="6">
        <f>$AL$23*$E153</f>
        <v/>
      </c>
      <c r="AM153" s="8" t="n"/>
      <c r="AN153" s="8">
        <f>IFERROR(($J153/$I153)*AM153,0)</f>
        <v/>
      </c>
      <c r="AO153" s="8">
        <f>(AM153+AN153)*$E153</f>
        <v/>
      </c>
      <c r="AP153" s="8">
        <f>IF(AO153&gt;0,IF(AO153*$AL$23&lt;2.5,2.5/$AL$23,AO153),0)</f>
        <v/>
      </c>
      <c r="AQ153" s="8">
        <f>IFERROR((AM153+AN153)*INDEX([1]Sheet1!$A$1:$A$13,MATCH((AM153+AN153),[1]Sheet1!$B$1:$B$13)),0)</f>
        <v/>
      </c>
      <c r="AR153" s="6">
        <f>$AR$23*$E153</f>
        <v/>
      </c>
      <c r="AS153" s="8" t="n"/>
      <c r="AT153" s="8">
        <f>IFERROR(($J153/$I153)*AS153,0)</f>
        <v/>
      </c>
      <c r="AU153" s="8">
        <f>(AS153+AT153)*$E153</f>
        <v/>
      </c>
      <c r="AV153" s="8">
        <f>IF(AU153&gt;0,IF(AU153*$AR$23&lt;2.5,2.5/$AR$23,AU153),0)</f>
        <v/>
      </c>
      <c r="AW153" s="8">
        <f>IFERROR((AS153+AT153)*INDEX([1]Sheet1!$A$1:$A$13,MATCH((AS153+AT153),[1]Sheet1!$B$1:$B$13)),0)</f>
        <v/>
      </c>
      <c r="BC153" s="1">
        <f>IF(E153&gt;0,(IF(I153&gt;0,"","ERROR")),"")</f>
        <v/>
      </c>
    </row>
    <row r="154" ht="18" customHeight="1">
      <c r="A154" s="4" t="n"/>
      <c r="B154" s="6" t="n"/>
      <c r="C154" s="6" t="n"/>
      <c r="D154" s="6" t="n"/>
      <c r="E154" s="6" t="n"/>
      <c r="F154" s="4" t="n"/>
      <c r="G154" s="7" t="n"/>
      <c r="H154" s="6">
        <f>$H$23*$E154</f>
        <v/>
      </c>
      <c r="I154" s="8" t="n"/>
      <c r="J154" s="8" t="n"/>
      <c r="K154" s="8">
        <f>(I154+J154)*$E154</f>
        <v/>
      </c>
      <c r="L154" s="8">
        <f>IF(K154&gt;0,IF(K154*$H$23&lt;2.5,2.5/$H$23,K154),0)</f>
        <v/>
      </c>
      <c r="M154" s="8">
        <f>IFERROR((I154+J154)*INDEX([1]Sheet1!$A$1:$A$13,MATCH((I154+J154),[1]Sheet1!$B$1:$B$13)),0)</f>
        <v/>
      </c>
      <c r="N154" s="6">
        <f>$N$23*$E154</f>
        <v/>
      </c>
      <c r="O154" s="8" t="n"/>
      <c r="P154" s="8">
        <f>IFERROR(($J154/$I154)*O154,0)</f>
        <v/>
      </c>
      <c r="Q154" s="8">
        <f>(O154+P154)*$E154</f>
        <v/>
      </c>
      <c r="R154" s="8">
        <f>IF(Q154&gt;0,IF(Q154*$N$23&lt;2.5,2.5/$N$23,Q154),0)</f>
        <v/>
      </c>
      <c r="S154" s="8">
        <f>IFERROR((O154+P154)*INDEX([1]Sheet1!$A$1:$A$13,MATCH((O154+P154),[1]Sheet1!$B$1:$B$13)),0)</f>
        <v/>
      </c>
      <c r="T154" s="6">
        <f>$T$23*$E154</f>
        <v/>
      </c>
      <c r="U154" s="8" t="n"/>
      <c r="V154" s="8">
        <f>IFERROR(($J154/$I154)*U154,0)</f>
        <v/>
      </c>
      <c r="W154" s="8">
        <f>(U154+V154)*$E154</f>
        <v/>
      </c>
      <c r="X154" s="8">
        <f>IF(W154&gt;0,IF(W154*$T$23&lt;2.5,2.5/$T$23,W154),0)</f>
        <v/>
      </c>
      <c r="Y154" s="8">
        <f>IFERROR((U154+V154)*INDEX([1]Sheet1!$A$1:$A$13,MATCH((U154+V154),[1]Sheet1!$B$1:$B$13)),0)</f>
        <v/>
      </c>
      <c r="Z154" s="6">
        <f>$Z$23*$E154</f>
        <v/>
      </c>
      <c r="AA154" s="8" t="n"/>
      <c r="AB154" s="8">
        <f>IFERROR(($J154/$I154)*AA154,0)</f>
        <v/>
      </c>
      <c r="AC154" s="8">
        <f>(AA154+AB154)*$E154</f>
        <v/>
      </c>
      <c r="AD154" s="8">
        <f>IF(AC154&gt;0,IF(AC154*$Z$23&lt;2.5,2.5/$Z$23,AC154),0)</f>
        <v/>
      </c>
      <c r="AE154" s="8">
        <f>IFERROR((AA154+AB154)*INDEX([1]Sheet1!$A$1:$A$13,MATCH((AA154+AB154),[1]Sheet1!$B$1:$B$13)),0)</f>
        <v/>
      </c>
      <c r="AF154" s="6">
        <f>$AF$23*$E154</f>
        <v/>
      </c>
      <c r="AG154" s="8" t="n"/>
      <c r="AH154" s="8">
        <f>IFERROR(($J154/$I154)*AG154,0)</f>
        <v/>
      </c>
      <c r="AI154" s="8">
        <f>(AG154+AH154)*$E154</f>
        <v/>
      </c>
      <c r="AJ154" s="8">
        <f>IF(AI154&gt;0,IF(AI154*$AF$23&lt;2.5,2.5/$AF$23,AI154),0)</f>
        <v/>
      </c>
      <c r="AK154" s="8">
        <f>IFERROR((AG154+AH154)*INDEX([1]Sheet1!$A$1:$A$13,MATCH((AG154+AH154),[1]Sheet1!$B$1:$B$13)),0)</f>
        <v/>
      </c>
      <c r="AL154" s="6">
        <f>$AL$23*$E154</f>
        <v/>
      </c>
      <c r="AM154" s="8" t="n"/>
      <c r="AN154" s="8">
        <f>IFERROR(($J154/$I154)*AM154,0)</f>
        <v/>
      </c>
      <c r="AO154" s="8">
        <f>(AM154+AN154)*$E154</f>
        <v/>
      </c>
      <c r="AP154" s="8">
        <f>IF(AO154&gt;0,IF(AO154*$AL$23&lt;2.5,2.5/$AL$23,AO154),0)</f>
        <v/>
      </c>
      <c r="AQ154" s="8">
        <f>IFERROR((AM154+AN154)*INDEX([1]Sheet1!$A$1:$A$13,MATCH((AM154+AN154),[1]Sheet1!$B$1:$B$13)),0)</f>
        <v/>
      </c>
      <c r="AR154" s="6">
        <f>$AR$23*$E154</f>
        <v/>
      </c>
      <c r="AS154" s="8" t="n"/>
      <c r="AT154" s="8">
        <f>IFERROR(($J154/$I154)*AS154,0)</f>
        <v/>
      </c>
      <c r="AU154" s="8">
        <f>(AS154+AT154)*$E154</f>
        <v/>
      </c>
      <c r="AV154" s="8">
        <f>IF(AU154&gt;0,IF(AU154*$AR$23&lt;2.5,2.5/$AR$23,AU154),0)</f>
        <v/>
      </c>
      <c r="AW154" s="8">
        <f>IFERROR((AS154+AT154)*INDEX([1]Sheet1!$A$1:$A$13,MATCH((AS154+AT154),[1]Sheet1!$B$1:$B$13)),0)</f>
        <v/>
      </c>
      <c r="BC154" s="1">
        <f>IF(E154&gt;0,(IF(I154&gt;0,"","ERROR")),"")</f>
        <v/>
      </c>
    </row>
    <row r="155" ht="18" customHeight="1">
      <c r="A155" s="4" t="n"/>
      <c r="B155" s="6" t="n"/>
      <c r="C155" s="6" t="n"/>
      <c r="D155" s="6" t="n"/>
      <c r="E155" s="6" t="n"/>
      <c r="F155" s="4" t="n"/>
      <c r="G155" s="7" t="n"/>
      <c r="H155" s="6">
        <f>$H$23*$E155</f>
        <v/>
      </c>
      <c r="I155" s="8" t="n"/>
      <c r="J155" s="8" t="n"/>
      <c r="K155" s="8">
        <f>(I155+J155)*$E155</f>
        <v/>
      </c>
      <c r="L155" s="8">
        <f>IF(K155&gt;0,IF(K155*$H$23&lt;2.5,2.5/$H$23,K155),0)</f>
        <v/>
      </c>
      <c r="M155" s="8">
        <f>IFERROR((I155+J155)*INDEX([1]Sheet1!$A$1:$A$13,MATCH((I155+J155),[1]Sheet1!$B$1:$B$13)),0)</f>
        <v/>
      </c>
      <c r="N155" s="6">
        <f>$N$23*$E155</f>
        <v/>
      </c>
      <c r="O155" s="8" t="n"/>
      <c r="P155" s="8">
        <f>IFERROR(($J155/$I155)*O155,0)</f>
        <v/>
      </c>
      <c r="Q155" s="8">
        <f>(O155+P155)*$E155</f>
        <v/>
      </c>
      <c r="R155" s="8">
        <f>IF(Q155&gt;0,IF(Q155*$N$23&lt;2.5,2.5/$N$23,Q155),0)</f>
        <v/>
      </c>
      <c r="S155" s="8">
        <f>IFERROR((O155+P155)*INDEX([1]Sheet1!$A$1:$A$13,MATCH((O155+P155),[1]Sheet1!$B$1:$B$13)),0)</f>
        <v/>
      </c>
      <c r="T155" s="6">
        <f>$T$23*$E155</f>
        <v/>
      </c>
      <c r="U155" s="8" t="n"/>
      <c r="V155" s="8">
        <f>IFERROR(($J155/$I155)*U155,0)</f>
        <v/>
      </c>
      <c r="W155" s="8">
        <f>(U155+V155)*$E155</f>
        <v/>
      </c>
      <c r="X155" s="8">
        <f>IF(W155&gt;0,IF(W155*$T$23&lt;2.5,2.5/$T$23,W155),0)</f>
        <v/>
      </c>
      <c r="Y155" s="8">
        <f>IFERROR((U155+V155)*INDEX([1]Sheet1!$A$1:$A$13,MATCH((U155+V155),[1]Sheet1!$B$1:$B$13)),0)</f>
        <v/>
      </c>
      <c r="Z155" s="6">
        <f>$Z$23*$E155</f>
        <v/>
      </c>
      <c r="AA155" s="8" t="n"/>
      <c r="AB155" s="8">
        <f>IFERROR(($J155/$I155)*AA155,0)</f>
        <v/>
      </c>
      <c r="AC155" s="8">
        <f>(AA155+AB155)*$E155</f>
        <v/>
      </c>
      <c r="AD155" s="8">
        <f>IF(AC155&gt;0,IF(AC155*$Z$23&lt;2.5,2.5/$Z$23,AC155),0)</f>
        <v/>
      </c>
      <c r="AE155" s="8">
        <f>IFERROR((AA155+AB155)*INDEX([1]Sheet1!$A$1:$A$13,MATCH((AA155+AB155),[1]Sheet1!$B$1:$B$13)),0)</f>
        <v/>
      </c>
      <c r="AF155" s="6">
        <f>$AF$23*$E155</f>
        <v/>
      </c>
      <c r="AG155" s="8" t="n"/>
      <c r="AH155" s="8">
        <f>IFERROR(($J155/$I155)*AG155,0)</f>
        <v/>
      </c>
      <c r="AI155" s="8">
        <f>(AG155+AH155)*$E155</f>
        <v/>
      </c>
      <c r="AJ155" s="8">
        <f>IF(AI155&gt;0,IF(AI155*$AF$23&lt;2.5,2.5/$AF$23,AI155),0)</f>
        <v/>
      </c>
      <c r="AK155" s="8">
        <f>IFERROR((AG155+AH155)*INDEX([1]Sheet1!$A$1:$A$13,MATCH((AG155+AH155),[1]Sheet1!$B$1:$B$13)),0)</f>
        <v/>
      </c>
      <c r="AL155" s="6">
        <f>$AL$23*$E155</f>
        <v/>
      </c>
      <c r="AM155" s="8" t="n"/>
      <c r="AN155" s="8">
        <f>IFERROR(($J155/$I155)*AM155,0)</f>
        <v/>
      </c>
      <c r="AO155" s="8">
        <f>(AM155+AN155)*$E155</f>
        <v/>
      </c>
      <c r="AP155" s="8">
        <f>IF(AO155&gt;0,IF(AO155*$AL$23&lt;2.5,2.5/$AL$23,AO155),0)</f>
        <v/>
      </c>
      <c r="AQ155" s="8">
        <f>IFERROR((AM155+AN155)*INDEX([1]Sheet1!$A$1:$A$13,MATCH((AM155+AN155),[1]Sheet1!$B$1:$B$13)),0)</f>
        <v/>
      </c>
      <c r="AR155" s="6">
        <f>$AR$23*$E155</f>
        <v/>
      </c>
      <c r="AS155" s="8" t="n"/>
      <c r="AT155" s="8">
        <f>IFERROR(($J155/$I155)*AS155,0)</f>
        <v/>
      </c>
      <c r="AU155" s="8">
        <f>(AS155+AT155)*$E155</f>
        <v/>
      </c>
      <c r="AV155" s="8">
        <f>IF(AU155&gt;0,IF(AU155*$AR$23&lt;2.5,2.5/$AR$23,AU155),0)</f>
        <v/>
      </c>
      <c r="AW155" s="8">
        <f>IFERROR((AS155+AT155)*INDEX([1]Sheet1!$A$1:$A$13,MATCH((AS155+AT155),[1]Sheet1!$B$1:$B$13)),0)</f>
        <v/>
      </c>
      <c r="BC155" s="1">
        <f>IF(E155&gt;0,(IF(I155&gt;0,"","ERROR")),"")</f>
        <v/>
      </c>
    </row>
    <row r="156" ht="18" customHeight="1">
      <c r="A156" s="4" t="n"/>
      <c r="B156" s="6" t="n"/>
      <c r="C156" s="6" t="n"/>
      <c r="D156" s="6" t="n"/>
      <c r="E156" s="6" t="n"/>
      <c r="F156" s="4" t="n"/>
      <c r="G156" s="7" t="n"/>
      <c r="H156" s="6">
        <f>$H$23*$E156</f>
        <v/>
      </c>
      <c r="I156" s="8" t="n"/>
      <c r="J156" s="8" t="n"/>
      <c r="K156" s="8">
        <f>(I156+J156)*$E156</f>
        <v/>
      </c>
      <c r="L156" s="8">
        <f>IF(K156&gt;0,IF(K156*$H$23&lt;2.5,2.5/$H$23,K156),0)</f>
        <v/>
      </c>
      <c r="M156" s="8">
        <f>IFERROR((I156+J156)*INDEX([1]Sheet1!$A$1:$A$13,MATCH((I156+J156),[1]Sheet1!$B$1:$B$13)),0)</f>
        <v/>
      </c>
      <c r="N156" s="6">
        <f>$N$23*$E156</f>
        <v/>
      </c>
      <c r="O156" s="8" t="n"/>
      <c r="P156" s="8">
        <f>IFERROR(($J156/$I156)*O156,0)</f>
        <v/>
      </c>
      <c r="Q156" s="8">
        <f>(O156+P156)*$E156</f>
        <v/>
      </c>
      <c r="R156" s="8">
        <f>IF(Q156&gt;0,IF(Q156*$N$23&lt;2.5,2.5/$N$23,Q156),0)</f>
        <v/>
      </c>
      <c r="S156" s="8">
        <f>IFERROR((O156+P156)*INDEX([1]Sheet1!$A$1:$A$13,MATCH((O156+P156),[1]Sheet1!$B$1:$B$13)),0)</f>
        <v/>
      </c>
      <c r="T156" s="6">
        <f>$T$23*$E156</f>
        <v/>
      </c>
      <c r="U156" s="8" t="n"/>
      <c r="V156" s="8">
        <f>IFERROR(($J156/$I156)*U156,0)</f>
        <v/>
      </c>
      <c r="W156" s="8">
        <f>(U156+V156)*$E156</f>
        <v/>
      </c>
      <c r="X156" s="8">
        <f>IF(W156&gt;0,IF(W156*$T$23&lt;2.5,2.5/$T$23,W156),0)</f>
        <v/>
      </c>
      <c r="Y156" s="8">
        <f>IFERROR((U156+V156)*INDEX([1]Sheet1!$A$1:$A$13,MATCH((U156+V156),[1]Sheet1!$B$1:$B$13)),0)</f>
        <v/>
      </c>
      <c r="Z156" s="6">
        <f>$Z$23*$E156</f>
        <v/>
      </c>
      <c r="AA156" s="8" t="n"/>
      <c r="AB156" s="8">
        <f>IFERROR(($J156/$I156)*AA156,0)</f>
        <v/>
      </c>
      <c r="AC156" s="8">
        <f>(AA156+AB156)*$E156</f>
        <v/>
      </c>
      <c r="AD156" s="8">
        <f>IF(AC156&gt;0,IF(AC156*$Z$23&lt;2.5,2.5/$Z$23,AC156),0)</f>
        <v/>
      </c>
      <c r="AE156" s="8">
        <f>IFERROR((AA156+AB156)*INDEX([1]Sheet1!$A$1:$A$13,MATCH((AA156+AB156),[1]Sheet1!$B$1:$B$13)),0)</f>
        <v/>
      </c>
      <c r="AF156" s="6">
        <f>$AF$23*$E156</f>
        <v/>
      </c>
      <c r="AG156" s="8" t="n"/>
      <c r="AH156" s="8">
        <f>IFERROR(($J156/$I156)*AG156,0)</f>
        <v/>
      </c>
      <c r="AI156" s="8">
        <f>(AG156+AH156)*$E156</f>
        <v/>
      </c>
      <c r="AJ156" s="8">
        <f>IF(AI156&gt;0,IF(AI156*$AF$23&lt;2.5,2.5/$AF$23,AI156),0)</f>
        <v/>
      </c>
      <c r="AK156" s="8">
        <f>IFERROR((AG156+AH156)*INDEX([1]Sheet1!$A$1:$A$13,MATCH((AG156+AH156),[1]Sheet1!$B$1:$B$13)),0)</f>
        <v/>
      </c>
      <c r="AL156" s="6">
        <f>$AL$23*$E156</f>
        <v/>
      </c>
      <c r="AM156" s="8" t="n"/>
      <c r="AN156" s="8">
        <f>IFERROR(($J156/$I156)*AM156,0)</f>
        <v/>
      </c>
      <c r="AO156" s="8">
        <f>(AM156+AN156)*$E156</f>
        <v/>
      </c>
      <c r="AP156" s="8">
        <f>IF(AO156&gt;0,IF(AO156*$AL$23&lt;2.5,2.5/$AL$23,AO156),0)</f>
        <v/>
      </c>
      <c r="AQ156" s="8">
        <f>IFERROR((AM156+AN156)*INDEX([1]Sheet1!$A$1:$A$13,MATCH((AM156+AN156),[1]Sheet1!$B$1:$B$13)),0)</f>
        <v/>
      </c>
      <c r="AR156" s="6">
        <f>$AR$23*$E156</f>
        <v/>
      </c>
      <c r="AS156" s="8" t="n"/>
      <c r="AT156" s="8">
        <f>IFERROR(($J156/$I156)*AS156,0)</f>
        <v/>
      </c>
      <c r="AU156" s="8">
        <f>(AS156+AT156)*$E156</f>
        <v/>
      </c>
      <c r="AV156" s="8">
        <f>IF(AU156&gt;0,IF(AU156*$AR$23&lt;2.5,2.5/$AR$23,AU156),0)</f>
        <v/>
      </c>
      <c r="AW156" s="8">
        <f>IFERROR((AS156+AT156)*INDEX([1]Sheet1!$A$1:$A$13,MATCH((AS156+AT156),[1]Sheet1!$B$1:$B$13)),0)</f>
        <v/>
      </c>
      <c r="BC156" s="1">
        <f>IF(E156&gt;0,(IF(I156&gt;0,"","ERROR")),"")</f>
        <v/>
      </c>
    </row>
    <row r="157" ht="18" customHeight="1">
      <c r="A157" s="4" t="n"/>
      <c r="B157" s="5" t="n"/>
      <c r="C157" s="6" t="n"/>
      <c r="D157" s="6" t="n"/>
      <c r="E157" s="6" t="n"/>
      <c r="F157" s="4" t="n"/>
      <c r="G157" s="7" t="n"/>
      <c r="H157" s="6">
        <f>$H$23*$E157</f>
        <v/>
      </c>
      <c r="I157" s="8" t="n"/>
      <c r="J157" s="8" t="n"/>
      <c r="K157" s="8">
        <f>(I157+J157)*$E157</f>
        <v/>
      </c>
      <c r="L157" s="8">
        <f>IF(K157&gt;0,IF(K157*$H$23&lt;2.5,2.5/$H$23,K157),0)</f>
        <v/>
      </c>
      <c r="M157" s="8">
        <f>IFERROR((I157+J157)*INDEX([1]Sheet1!$A$1:$A$13,MATCH((I157+J157),[1]Sheet1!$B$1:$B$13)),0)</f>
        <v/>
      </c>
      <c r="N157" s="6">
        <f>$N$23*$E157</f>
        <v/>
      </c>
      <c r="O157" s="8" t="n"/>
      <c r="P157" s="8">
        <f>IFERROR(($J157/$I157)*O157,0)</f>
        <v/>
      </c>
      <c r="Q157" s="8">
        <f>(O157+P157)*$E157</f>
        <v/>
      </c>
      <c r="R157" s="8">
        <f>IF(Q157&gt;0,IF(Q157*$N$23&lt;2.5,2.5/$N$23,Q157),0)</f>
        <v/>
      </c>
      <c r="S157" s="8">
        <f>IFERROR((O157+P157)*INDEX([1]Sheet1!$A$1:$A$13,MATCH((O157+P157),[1]Sheet1!$B$1:$B$13)),0)</f>
        <v/>
      </c>
      <c r="T157" s="6">
        <f>$T$23*$E157</f>
        <v/>
      </c>
      <c r="U157" s="8" t="n"/>
      <c r="V157" s="8">
        <f>IFERROR(($J157/$I157)*U157,0)</f>
        <v/>
      </c>
      <c r="W157" s="8">
        <f>(U157+V157)*$E157</f>
        <v/>
      </c>
      <c r="X157" s="8">
        <f>IF(W157&gt;0,IF(W157*$T$23&lt;2.5,2.5/$T$23,W157),0)</f>
        <v/>
      </c>
      <c r="Y157" s="8">
        <f>IFERROR((U157+V157)*INDEX([1]Sheet1!$A$1:$A$13,MATCH((U157+V157),[1]Sheet1!$B$1:$B$13)),0)</f>
        <v/>
      </c>
      <c r="Z157" s="6">
        <f>$Z$23*$E157</f>
        <v/>
      </c>
      <c r="AA157" s="8" t="n"/>
      <c r="AB157" s="8">
        <f>IFERROR(($J157/$I157)*AA157,0)</f>
        <v/>
      </c>
      <c r="AC157" s="8">
        <f>(AA157+AB157)*$E157</f>
        <v/>
      </c>
      <c r="AD157" s="8">
        <f>IF(AC157&gt;0,IF(AC157*$Z$23&lt;2.5,2.5/$Z$23,AC157),0)</f>
        <v/>
      </c>
      <c r="AE157" s="8">
        <f>IFERROR((AA157+AB157)*INDEX([1]Sheet1!$A$1:$A$13,MATCH((AA157+AB157),[1]Sheet1!$B$1:$B$13)),0)</f>
        <v/>
      </c>
      <c r="AF157" s="6">
        <f>$AF$23*$E157</f>
        <v/>
      </c>
      <c r="AG157" s="8" t="n"/>
      <c r="AH157" s="8">
        <f>IFERROR(($J157/$I157)*AG157,0)</f>
        <v/>
      </c>
      <c r="AI157" s="8">
        <f>(AG157+AH157)*$E157</f>
        <v/>
      </c>
      <c r="AJ157" s="8">
        <f>IF(AI157&gt;0,IF(AI157*$AF$23&lt;2.5,2.5/$AF$23,AI157),0)</f>
        <v/>
      </c>
      <c r="AK157" s="8">
        <f>IFERROR((AG157+AH157)*INDEX([1]Sheet1!$A$1:$A$13,MATCH((AG157+AH157),[1]Sheet1!$B$1:$B$13)),0)</f>
        <v/>
      </c>
      <c r="AL157" s="6">
        <f>$AL$23*$E157</f>
        <v/>
      </c>
      <c r="AM157" s="8" t="n"/>
      <c r="AN157" s="8">
        <f>IFERROR(($J157/$I157)*AM157,0)</f>
        <v/>
      </c>
      <c r="AO157" s="8">
        <f>(AM157+AN157)*$E157</f>
        <v/>
      </c>
      <c r="AP157" s="8">
        <f>IF(AO157&gt;0,IF(AO157*$AL$23&lt;2.5,2.5/$AL$23,AO157),0)</f>
        <v/>
      </c>
      <c r="AQ157" s="8">
        <f>IFERROR((AM157+AN157)*INDEX([1]Sheet1!$A$1:$A$13,MATCH((AM157+AN157),[1]Sheet1!$B$1:$B$13)),0)</f>
        <v/>
      </c>
      <c r="AR157" s="6">
        <f>$AR$23*$E157</f>
        <v/>
      </c>
      <c r="AS157" s="8" t="n"/>
      <c r="AT157" s="8">
        <f>IFERROR(($J157/$I157)*AS157,0)</f>
        <v/>
      </c>
      <c r="AU157" s="8">
        <f>(AS157+AT157)*$E157</f>
        <v/>
      </c>
      <c r="AV157" s="8">
        <f>IF(AU157&gt;0,IF(AU157*$AR$23&lt;2.5,2.5/$AR$23,AU157),0)</f>
        <v/>
      </c>
      <c r="AW157" s="8">
        <f>IFERROR((AS157+AT157)*INDEX([1]Sheet1!$A$1:$A$13,MATCH((AS157+AT157),[1]Sheet1!$B$1:$B$13)),0)</f>
        <v/>
      </c>
      <c r="BC157" s="1">
        <f>IF(E157&gt;0,(IF(I157&gt;0,"","ERROR")),"")</f>
        <v/>
      </c>
    </row>
    <row r="158" ht="18" customHeight="1">
      <c r="A158" s="4" t="n"/>
      <c r="B158" s="6" t="n"/>
      <c r="C158" s="6" t="n"/>
      <c r="D158" s="6" t="n"/>
      <c r="E158" s="6" t="n"/>
      <c r="F158" s="4" t="n"/>
      <c r="G158" s="7" t="n"/>
      <c r="H158" s="6">
        <f>$H$23*$E158</f>
        <v/>
      </c>
      <c r="I158" s="8" t="n"/>
      <c r="J158" s="8" t="n"/>
      <c r="K158" s="8">
        <f>(I158+J158)*$E158</f>
        <v/>
      </c>
      <c r="L158" s="8">
        <f>IF(K158&gt;0,IF(K158*$H$23&lt;2.5,2.5/$H$23,K158),0)</f>
        <v/>
      </c>
      <c r="M158" s="8">
        <f>IFERROR((I158+J158)*INDEX([1]Sheet1!$A$1:$A$13,MATCH((I158+J158),[1]Sheet1!$B$1:$B$13)),0)</f>
        <v/>
      </c>
      <c r="N158" s="6">
        <f>$N$23*$E158</f>
        <v/>
      </c>
      <c r="O158" s="8" t="n"/>
      <c r="P158" s="8">
        <f>IFERROR(($J158/$I158)*O158,0)</f>
        <v/>
      </c>
      <c r="Q158" s="8">
        <f>(O158+P158)*$E158</f>
        <v/>
      </c>
      <c r="R158" s="8">
        <f>IF(Q158&gt;0,IF(Q158*$N$23&lt;2.5,2.5/$N$23,Q158),0)</f>
        <v/>
      </c>
      <c r="S158" s="8">
        <f>IFERROR((O158+P158)*INDEX([1]Sheet1!$A$1:$A$13,MATCH((O158+P158),[1]Sheet1!$B$1:$B$13)),0)</f>
        <v/>
      </c>
      <c r="T158" s="6">
        <f>$T$23*$E158</f>
        <v/>
      </c>
      <c r="U158" s="8" t="n"/>
      <c r="V158" s="8">
        <f>IFERROR(($J158/$I158)*U158,0)</f>
        <v/>
      </c>
      <c r="W158" s="8">
        <f>(U158+V158)*$E158</f>
        <v/>
      </c>
      <c r="X158" s="8">
        <f>IF(W158&gt;0,IF(W158*$T$23&lt;2.5,2.5/$T$23,W158),0)</f>
        <v/>
      </c>
      <c r="Y158" s="8">
        <f>IFERROR((U158+V158)*INDEX([1]Sheet1!$A$1:$A$13,MATCH((U158+V158),[1]Sheet1!$B$1:$B$13)),0)</f>
        <v/>
      </c>
      <c r="Z158" s="6">
        <f>$Z$23*$E158</f>
        <v/>
      </c>
      <c r="AA158" s="8" t="n"/>
      <c r="AB158" s="8">
        <f>IFERROR(($J158/$I158)*AA158,0)</f>
        <v/>
      </c>
      <c r="AC158" s="8">
        <f>(AA158+AB158)*$E158</f>
        <v/>
      </c>
      <c r="AD158" s="8">
        <f>IF(AC158&gt;0,IF(AC158*$Z$23&lt;2.5,2.5/$Z$23,AC158),0)</f>
        <v/>
      </c>
      <c r="AE158" s="8">
        <f>IFERROR((AA158+AB158)*INDEX([1]Sheet1!$A$1:$A$13,MATCH((AA158+AB158),[1]Sheet1!$B$1:$B$13)),0)</f>
        <v/>
      </c>
      <c r="AF158" s="6">
        <f>$AF$23*$E158</f>
        <v/>
      </c>
      <c r="AG158" s="8" t="n"/>
      <c r="AH158" s="8">
        <f>IFERROR(($J158/$I158)*AG158,0)</f>
        <v/>
      </c>
      <c r="AI158" s="8">
        <f>(AG158+AH158)*$E158</f>
        <v/>
      </c>
      <c r="AJ158" s="8">
        <f>IF(AI158&gt;0,IF(AI158*$AF$23&lt;2.5,2.5/$AF$23,AI158),0)</f>
        <v/>
      </c>
      <c r="AK158" s="8">
        <f>IFERROR((AG158+AH158)*INDEX([1]Sheet1!$A$1:$A$13,MATCH((AG158+AH158),[1]Sheet1!$B$1:$B$13)),0)</f>
        <v/>
      </c>
      <c r="AL158" s="6">
        <f>$AL$23*$E158</f>
        <v/>
      </c>
      <c r="AM158" s="8" t="n"/>
      <c r="AN158" s="8">
        <f>IFERROR(($J158/$I158)*AM158,0)</f>
        <v/>
      </c>
      <c r="AO158" s="8">
        <f>(AM158+AN158)*$E158</f>
        <v/>
      </c>
      <c r="AP158" s="8">
        <f>IF(AO158&gt;0,IF(AO158*$AL$23&lt;2.5,2.5/$AL$23,AO158),0)</f>
        <v/>
      </c>
      <c r="AQ158" s="8">
        <f>IFERROR((AM158+AN158)*INDEX([1]Sheet1!$A$1:$A$13,MATCH((AM158+AN158),[1]Sheet1!$B$1:$B$13)),0)</f>
        <v/>
      </c>
      <c r="AR158" s="6">
        <f>$AR$23*$E158</f>
        <v/>
      </c>
      <c r="AS158" s="8" t="n"/>
      <c r="AT158" s="8">
        <f>IFERROR(($J158/$I158)*AS158,0)</f>
        <v/>
      </c>
      <c r="AU158" s="8">
        <f>(AS158+AT158)*$E158</f>
        <v/>
      </c>
      <c r="AV158" s="8">
        <f>IF(AU158&gt;0,IF(AU158*$AR$23&lt;2.5,2.5/$AR$23,AU158),0)</f>
        <v/>
      </c>
      <c r="AW158" s="8">
        <f>IFERROR((AS158+AT158)*INDEX([1]Sheet1!$A$1:$A$13,MATCH((AS158+AT158),[1]Sheet1!$B$1:$B$13)),0)</f>
        <v/>
      </c>
      <c r="BC158" s="1">
        <f>IF(E158&gt;0,(IF(I158&gt;0,"","ERROR")),"")</f>
        <v/>
      </c>
    </row>
    <row r="159" ht="18" customHeight="1">
      <c r="A159" s="4" t="n"/>
      <c r="B159" s="6" t="n"/>
      <c r="C159" s="6" t="n"/>
      <c r="D159" s="6" t="n"/>
      <c r="E159" s="6" t="n"/>
      <c r="F159" s="4" t="n"/>
      <c r="G159" s="7" t="n"/>
      <c r="H159" s="6">
        <f>$H$23*$E159</f>
        <v/>
      </c>
      <c r="I159" s="8" t="n"/>
      <c r="J159" s="8" t="n"/>
      <c r="K159" s="8">
        <f>(I159+J159)*$E159</f>
        <v/>
      </c>
      <c r="L159" s="8">
        <f>IF(K159&gt;0,IF(K159*$H$23&lt;2.5,2.5/$H$23,K159),0)</f>
        <v/>
      </c>
      <c r="M159" s="8">
        <f>IFERROR((I159+J159)*INDEX([1]Sheet1!$A$1:$A$13,MATCH((I159+J159),[1]Sheet1!$B$1:$B$13)),0)</f>
        <v/>
      </c>
      <c r="N159" s="6">
        <f>$N$23*$E159</f>
        <v/>
      </c>
      <c r="O159" s="8" t="n"/>
      <c r="P159" s="8">
        <f>IFERROR(($J159/$I159)*O159,0)</f>
        <v/>
      </c>
      <c r="Q159" s="8">
        <f>(O159+P159)*$E159</f>
        <v/>
      </c>
      <c r="R159" s="8">
        <f>IF(Q159&gt;0,IF(Q159*$N$23&lt;2.5,2.5/$N$23,Q159),0)</f>
        <v/>
      </c>
      <c r="S159" s="8">
        <f>IFERROR((O159+P159)*INDEX([1]Sheet1!$A$1:$A$13,MATCH((O159+P159),[1]Sheet1!$B$1:$B$13)),0)</f>
        <v/>
      </c>
      <c r="T159" s="6">
        <f>$T$23*$E159</f>
        <v/>
      </c>
      <c r="U159" s="8" t="n"/>
      <c r="V159" s="8">
        <f>IFERROR(($J159/$I159)*U159,0)</f>
        <v/>
      </c>
      <c r="W159" s="8">
        <f>(U159+V159)*$E159</f>
        <v/>
      </c>
      <c r="X159" s="8">
        <f>IF(W159&gt;0,IF(W159*$T$23&lt;2.5,2.5/$T$23,W159),0)</f>
        <v/>
      </c>
      <c r="Y159" s="8">
        <f>IFERROR((U159+V159)*INDEX([1]Sheet1!$A$1:$A$13,MATCH((U159+V159),[1]Sheet1!$B$1:$B$13)),0)</f>
        <v/>
      </c>
      <c r="Z159" s="6">
        <f>$Z$23*$E159</f>
        <v/>
      </c>
      <c r="AA159" s="8" t="n"/>
      <c r="AB159" s="8">
        <f>IFERROR(($J159/$I159)*AA159,0)</f>
        <v/>
      </c>
      <c r="AC159" s="8">
        <f>(AA159+AB159)*$E159</f>
        <v/>
      </c>
      <c r="AD159" s="8">
        <f>IF(AC159&gt;0,IF(AC159*$Z$23&lt;2.5,2.5/$Z$23,AC159),0)</f>
        <v/>
      </c>
      <c r="AE159" s="8">
        <f>IFERROR((AA159+AB159)*INDEX([1]Sheet1!$A$1:$A$13,MATCH((AA159+AB159),[1]Sheet1!$B$1:$B$13)),0)</f>
        <v/>
      </c>
      <c r="AF159" s="6">
        <f>$AF$23*$E159</f>
        <v/>
      </c>
      <c r="AG159" s="8" t="n"/>
      <c r="AH159" s="8">
        <f>IFERROR(($J159/$I159)*AG159,0)</f>
        <v/>
      </c>
      <c r="AI159" s="8">
        <f>(AG159+AH159)*$E159</f>
        <v/>
      </c>
      <c r="AJ159" s="8">
        <f>IF(AI159&gt;0,IF(AI159*$AF$23&lt;2.5,2.5/$AF$23,AI159),0)</f>
        <v/>
      </c>
      <c r="AK159" s="8">
        <f>IFERROR((AG159+AH159)*INDEX([1]Sheet1!$A$1:$A$13,MATCH((AG159+AH159),[1]Sheet1!$B$1:$B$13)),0)</f>
        <v/>
      </c>
      <c r="AL159" s="6">
        <f>$AL$23*$E159</f>
        <v/>
      </c>
      <c r="AM159" s="8" t="n"/>
      <c r="AN159" s="8">
        <f>IFERROR(($J159/$I159)*AM159,0)</f>
        <v/>
      </c>
      <c r="AO159" s="8">
        <f>(AM159+AN159)*$E159</f>
        <v/>
      </c>
      <c r="AP159" s="8">
        <f>IF(AO159&gt;0,IF(AO159*$AL$23&lt;2.5,2.5/$AL$23,AO159),0)</f>
        <v/>
      </c>
      <c r="AQ159" s="8">
        <f>IFERROR((AM159+AN159)*INDEX([1]Sheet1!$A$1:$A$13,MATCH((AM159+AN159),[1]Sheet1!$B$1:$B$13)),0)</f>
        <v/>
      </c>
      <c r="AR159" s="6">
        <f>$AR$23*$E159</f>
        <v/>
      </c>
      <c r="AS159" s="8" t="n"/>
      <c r="AT159" s="8">
        <f>IFERROR(($J159/$I159)*AS159,0)</f>
        <v/>
      </c>
      <c r="AU159" s="8">
        <f>(AS159+AT159)*$E159</f>
        <v/>
      </c>
      <c r="AV159" s="8">
        <f>IF(AU159&gt;0,IF(AU159*$AR$23&lt;2.5,2.5/$AR$23,AU159),0)</f>
        <v/>
      </c>
      <c r="AW159" s="8">
        <f>IFERROR((AS159+AT159)*INDEX([1]Sheet1!$A$1:$A$13,MATCH((AS159+AT159),[1]Sheet1!$B$1:$B$13)),0)</f>
        <v/>
      </c>
      <c r="BC159" s="1">
        <f>IF(E159&gt;0,(IF(I159&gt;0,"","ERROR")),"")</f>
        <v/>
      </c>
    </row>
    <row r="160" ht="18" customHeight="1">
      <c r="A160" s="4" t="n"/>
      <c r="B160" s="6" t="n"/>
      <c r="C160" s="6" t="n"/>
      <c r="D160" s="6" t="n"/>
      <c r="E160" s="6" t="n"/>
      <c r="F160" s="4" t="n"/>
      <c r="G160" s="7" t="n"/>
      <c r="H160" s="6">
        <f>$H$23*$E160</f>
        <v/>
      </c>
      <c r="I160" s="8" t="n"/>
      <c r="J160" s="8" t="n"/>
      <c r="K160" s="8">
        <f>(I160+J160)*$E160</f>
        <v/>
      </c>
      <c r="L160" s="8">
        <f>IF(K160&gt;0,IF(K160*$H$23&lt;2.5,2.5/$H$23,K160),0)</f>
        <v/>
      </c>
      <c r="M160" s="8">
        <f>IFERROR((I160+J160)*INDEX([1]Sheet1!$A$1:$A$13,MATCH((I160+J160),[1]Sheet1!$B$1:$B$13)),0)</f>
        <v/>
      </c>
      <c r="N160" s="6">
        <f>$N$23*$E160</f>
        <v/>
      </c>
      <c r="O160" s="8" t="n"/>
      <c r="P160" s="8">
        <f>IFERROR(($J160/$I160)*O160,0)</f>
        <v/>
      </c>
      <c r="Q160" s="8">
        <f>(O160+P160)*$E160</f>
        <v/>
      </c>
      <c r="R160" s="8">
        <f>IF(Q160&gt;0,IF(Q160*$N$23&lt;2.5,2.5/$N$23,Q160),0)</f>
        <v/>
      </c>
      <c r="S160" s="8">
        <f>IFERROR((O160+P160)*INDEX([1]Sheet1!$A$1:$A$13,MATCH((O160+P160),[1]Sheet1!$B$1:$B$13)),0)</f>
        <v/>
      </c>
      <c r="T160" s="6">
        <f>$T$23*$E160</f>
        <v/>
      </c>
      <c r="U160" s="8" t="n"/>
      <c r="V160" s="8">
        <f>IFERROR(($J160/$I160)*U160,0)</f>
        <v/>
      </c>
      <c r="W160" s="8">
        <f>(U160+V160)*$E160</f>
        <v/>
      </c>
      <c r="X160" s="8">
        <f>IF(W160&gt;0,IF(W160*$T$23&lt;2.5,2.5/$T$23,W160),0)</f>
        <v/>
      </c>
      <c r="Y160" s="8">
        <f>IFERROR((U160+V160)*INDEX([1]Sheet1!$A$1:$A$13,MATCH((U160+V160),[1]Sheet1!$B$1:$B$13)),0)</f>
        <v/>
      </c>
      <c r="Z160" s="6">
        <f>$Z$23*$E160</f>
        <v/>
      </c>
      <c r="AA160" s="8" t="n"/>
      <c r="AB160" s="8">
        <f>IFERROR(($J160/$I160)*AA160,0)</f>
        <v/>
      </c>
      <c r="AC160" s="8">
        <f>(AA160+AB160)*$E160</f>
        <v/>
      </c>
      <c r="AD160" s="8">
        <f>IF(AC160&gt;0,IF(AC160*$Z$23&lt;2.5,2.5/$Z$23,AC160),0)</f>
        <v/>
      </c>
      <c r="AE160" s="8">
        <f>IFERROR((AA160+AB160)*INDEX([1]Sheet1!$A$1:$A$13,MATCH((AA160+AB160),[1]Sheet1!$B$1:$B$13)),0)</f>
        <v/>
      </c>
      <c r="AF160" s="6">
        <f>$AF$23*$E160</f>
        <v/>
      </c>
      <c r="AG160" s="8" t="n"/>
      <c r="AH160" s="8">
        <f>IFERROR(($J160/$I160)*AG160,0)</f>
        <v/>
      </c>
      <c r="AI160" s="8">
        <f>(AG160+AH160)*$E160</f>
        <v/>
      </c>
      <c r="AJ160" s="8">
        <f>IF(AI160&gt;0,IF(AI160*$AF$23&lt;2.5,2.5/$AF$23,AI160),0)</f>
        <v/>
      </c>
      <c r="AK160" s="8">
        <f>IFERROR((AG160+AH160)*INDEX([1]Sheet1!$A$1:$A$13,MATCH((AG160+AH160),[1]Sheet1!$B$1:$B$13)),0)</f>
        <v/>
      </c>
      <c r="AL160" s="6">
        <f>$AL$23*$E160</f>
        <v/>
      </c>
      <c r="AM160" s="8" t="n"/>
      <c r="AN160" s="8">
        <f>IFERROR(($J160/$I160)*AM160,0)</f>
        <v/>
      </c>
      <c r="AO160" s="8">
        <f>(AM160+AN160)*$E160</f>
        <v/>
      </c>
      <c r="AP160" s="8">
        <f>IF(AO160&gt;0,IF(AO160*$AL$23&lt;2.5,2.5/$AL$23,AO160),0)</f>
        <v/>
      </c>
      <c r="AQ160" s="8">
        <f>IFERROR((AM160+AN160)*INDEX([1]Sheet1!$A$1:$A$13,MATCH((AM160+AN160),[1]Sheet1!$B$1:$B$13)),0)</f>
        <v/>
      </c>
      <c r="AR160" s="6">
        <f>$AR$23*$E160</f>
        <v/>
      </c>
      <c r="AS160" s="8" t="n"/>
      <c r="AT160" s="8">
        <f>IFERROR(($J160/$I160)*AS160,0)</f>
        <v/>
      </c>
      <c r="AU160" s="8">
        <f>(AS160+AT160)*$E160</f>
        <v/>
      </c>
      <c r="AV160" s="8">
        <f>IF(AU160&gt;0,IF(AU160*$AR$23&lt;2.5,2.5/$AR$23,AU160),0)</f>
        <v/>
      </c>
      <c r="AW160" s="8">
        <f>IFERROR((AS160+AT160)*INDEX([1]Sheet1!$A$1:$A$13,MATCH((AS160+AT160),[1]Sheet1!$B$1:$B$13)),0)</f>
        <v/>
      </c>
      <c r="BC160" s="1">
        <f>IF(E160&gt;0,(IF(I160&gt;0,"","ERROR")),"")</f>
        <v/>
      </c>
    </row>
    <row r="161" ht="18" customHeight="1">
      <c r="A161" s="4" t="n"/>
      <c r="B161" s="6" t="n"/>
      <c r="C161" s="6" t="n"/>
      <c r="D161" s="6" t="n"/>
      <c r="E161" s="6" t="n"/>
      <c r="F161" s="4" t="n"/>
      <c r="G161" s="7" t="n"/>
      <c r="H161" s="6">
        <f>$H$23*$E161</f>
        <v/>
      </c>
      <c r="I161" s="8" t="n"/>
      <c r="J161" s="8" t="n"/>
      <c r="K161" s="8">
        <f>(I161+J161)*$E161</f>
        <v/>
      </c>
      <c r="L161" s="8">
        <f>IF(K161&gt;0,IF(K161*$H$23&lt;2.5,2.5/$H$23,K161),0)</f>
        <v/>
      </c>
      <c r="M161" s="8">
        <f>IFERROR((I161+J161)*INDEX([1]Sheet1!$A$1:$A$13,MATCH((I161+J161),[1]Sheet1!$B$1:$B$13)),0)</f>
        <v/>
      </c>
      <c r="N161" s="6">
        <f>$N$23*$E161</f>
        <v/>
      </c>
      <c r="O161" s="8" t="n"/>
      <c r="P161" s="8">
        <f>IFERROR(($J161/$I161)*O161,0)</f>
        <v/>
      </c>
      <c r="Q161" s="8">
        <f>(O161+P161)*$E161</f>
        <v/>
      </c>
      <c r="R161" s="8">
        <f>IF(Q161&gt;0,IF(Q161*$N$23&lt;2.5,2.5/$N$23,Q161),0)</f>
        <v/>
      </c>
      <c r="S161" s="8">
        <f>IFERROR((O161+P161)*INDEX([1]Sheet1!$A$1:$A$13,MATCH((O161+P161),[1]Sheet1!$B$1:$B$13)),0)</f>
        <v/>
      </c>
      <c r="T161" s="6">
        <f>$T$23*$E161</f>
        <v/>
      </c>
      <c r="U161" s="8" t="n"/>
      <c r="V161" s="8">
        <f>IFERROR(($J161/$I161)*U161,0)</f>
        <v/>
      </c>
      <c r="W161" s="8">
        <f>(U161+V161)*$E161</f>
        <v/>
      </c>
      <c r="X161" s="8">
        <f>IF(W161&gt;0,IF(W161*$T$23&lt;2.5,2.5/$T$23,W161),0)</f>
        <v/>
      </c>
      <c r="Y161" s="8">
        <f>IFERROR((U161+V161)*INDEX([1]Sheet1!$A$1:$A$13,MATCH((U161+V161),[1]Sheet1!$B$1:$B$13)),0)</f>
        <v/>
      </c>
      <c r="Z161" s="6">
        <f>$Z$23*$E161</f>
        <v/>
      </c>
      <c r="AA161" s="8" t="n"/>
      <c r="AB161" s="8">
        <f>IFERROR(($J161/$I161)*AA161,0)</f>
        <v/>
      </c>
      <c r="AC161" s="8">
        <f>(AA161+AB161)*$E161</f>
        <v/>
      </c>
      <c r="AD161" s="8">
        <f>IF(AC161&gt;0,IF(AC161*$Z$23&lt;2.5,2.5/$Z$23,AC161),0)</f>
        <v/>
      </c>
      <c r="AE161" s="8">
        <f>IFERROR((AA161+AB161)*INDEX([1]Sheet1!$A$1:$A$13,MATCH((AA161+AB161),[1]Sheet1!$B$1:$B$13)),0)</f>
        <v/>
      </c>
      <c r="AF161" s="6">
        <f>$AF$23*$E161</f>
        <v/>
      </c>
      <c r="AG161" s="8" t="n"/>
      <c r="AH161" s="8">
        <f>IFERROR(($J161/$I161)*AG161,0)</f>
        <v/>
      </c>
      <c r="AI161" s="8">
        <f>(AG161+AH161)*$E161</f>
        <v/>
      </c>
      <c r="AJ161" s="8">
        <f>IF(AI161&gt;0,IF(AI161*$AF$23&lt;2.5,2.5/$AF$23,AI161),0)</f>
        <v/>
      </c>
      <c r="AK161" s="8">
        <f>IFERROR((AG161+AH161)*INDEX([1]Sheet1!$A$1:$A$13,MATCH((AG161+AH161),[1]Sheet1!$B$1:$B$13)),0)</f>
        <v/>
      </c>
      <c r="AL161" s="6">
        <f>$AL$23*$E161</f>
        <v/>
      </c>
      <c r="AM161" s="8" t="n"/>
      <c r="AN161" s="8">
        <f>IFERROR(($J161/$I161)*AM161,0)</f>
        <v/>
      </c>
      <c r="AO161" s="8">
        <f>(AM161+AN161)*$E161</f>
        <v/>
      </c>
      <c r="AP161" s="8">
        <f>IF(AO161&gt;0,IF(AO161*$AL$23&lt;2.5,2.5/$AL$23,AO161),0)</f>
        <v/>
      </c>
      <c r="AQ161" s="8">
        <f>IFERROR((AM161+AN161)*INDEX([1]Sheet1!$A$1:$A$13,MATCH((AM161+AN161),[1]Sheet1!$B$1:$B$13)),0)</f>
        <v/>
      </c>
      <c r="AR161" s="6">
        <f>$AR$23*$E161</f>
        <v/>
      </c>
      <c r="AS161" s="8" t="n"/>
      <c r="AT161" s="8">
        <f>IFERROR(($J161/$I161)*AS161,0)</f>
        <v/>
      </c>
      <c r="AU161" s="8">
        <f>(AS161+AT161)*$E161</f>
        <v/>
      </c>
      <c r="AV161" s="8">
        <f>IF(AU161&gt;0,IF(AU161*$AR$23&lt;2.5,2.5/$AR$23,AU161),0)</f>
        <v/>
      </c>
      <c r="AW161" s="8">
        <f>IFERROR((AS161+AT161)*INDEX([1]Sheet1!$A$1:$A$13,MATCH((AS161+AT161),[1]Sheet1!$B$1:$B$13)),0)</f>
        <v/>
      </c>
      <c r="BC161" s="1">
        <f>IF(E161&gt;0,(IF(I161&gt;0,"","ERROR")),"")</f>
        <v/>
      </c>
    </row>
    <row r="162" ht="18" customHeight="1">
      <c r="A162" s="4" t="n"/>
      <c r="B162" s="9" t="n"/>
      <c r="C162" s="6" t="n"/>
      <c r="D162" s="6" t="n"/>
      <c r="E162" s="6" t="n"/>
      <c r="F162" s="4" t="n"/>
      <c r="G162" s="7" t="n"/>
      <c r="H162" s="6">
        <f>$H$23*$E162</f>
        <v/>
      </c>
      <c r="I162" s="8" t="n"/>
      <c r="J162" s="8" t="n"/>
      <c r="K162" s="8">
        <f>(I162+J162)*$E162</f>
        <v/>
      </c>
      <c r="L162" s="8">
        <f>IF(K162&gt;0,IF(K162*$H$23&lt;2.5,2.5/$H$23,K162),0)</f>
        <v/>
      </c>
      <c r="M162" s="8">
        <f>IFERROR((I162+J162)*INDEX([1]Sheet1!$A$1:$A$13,MATCH((I162+J162),[1]Sheet1!$B$1:$B$13)),0)</f>
        <v/>
      </c>
      <c r="N162" s="6">
        <f>$N$23*$E162</f>
        <v/>
      </c>
      <c r="O162" s="8" t="n"/>
      <c r="P162" s="8">
        <f>IFERROR(($J162/$I162)*O162,0)</f>
        <v/>
      </c>
      <c r="Q162" s="8">
        <f>(O162+P162)*$E162</f>
        <v/>
      </c>
      <c r="R162" s="8">
        <f>IF(Q162&gt;0,IF(Q162*$N$23&lt;2.5,2.5/$N$23,Q162),0)</f>
        <v/>
      </c>
      <c r="S162" s="8">
        <f>IFERROR((O162+P162)*INDEX([1]Sheet1!$A$1:$A$13,MATCH((O162+P162),[1]Sheet1!$B$1:$B$13)),0)</f>
        <v/>
      </c>
      <c r="T162" s="6">
        <f>$T$23*$E162</f>
        <v/>
      </c>
      <c r="U162" s="8" t="n"/>
      <c r="V162" s="8">
        <f>IFERROR(($J162/$I162)*U162,0)</f>
        <v/>
      </c>
      <c r="W162" s="8">
        <f>(U162+V162)*$E162</f>
        <v/>
      </c>
      <c r="X162" s="8">
        <f>IF(W162&gt;0,IF(W162*$T$23&lt;2.5,2.5/$T$23,W162),0)</f>
        <v/>
      </c>
      <c r="Y162" s="8">
        <f>IFERROR((U162+V162)*INDEX([1]Sheet1!$A$1:$A$13,MATCH((U162+V162),[1]Sheet1!$B$1:$B$13)),0)</f>
        <v/>
      </c>
      <c r="Z162" s="6">
        <f>$Z$23*$E162</f>
        <v/>
      </c>
      <c r="AA162" s="8" t="n"/>
      <c r="AB162" s="8">
        <f>IFERROR(($J162/$I162)*AA162,0)</f>
        <v/>
      </c>
      <c r="AC162" s="8">
        <f>(AA162+AB162)*$E162</f>
        <v/>
      </c>
      <c r="AD162" s="8">
        <f>IF(AC162&gt;0,IF(AC162*$Z$23&lt;2.5,2.5/$Z$23,AC162),0)</f>
        <v/>
      </c>
      <c r="AE162" s="8">
        <f>IFERROR((AA162+AB162)*INDEX([1]Sheet1!$A$1:$A$13,MATCH((AA162+AB162),[1]Sheet1!$B$1:$B$13)),0)</f>
        <v/>
      </c>
      <c r="AF162" s="6">
        <f>$AF$23*$E162</f>
        <v/>
      </c>
      <c r="AG162" s="8" t="n"/>
      <c r="AH162" s="8">
        <f>IFERROR(($J162/$I162)*AG162,0)</f>
        <v/>
      </c>
      <c r="AI162" s="8">
        <f>(AG162+AH162)*$E162</f>
        <v/>
      </c>
      <c r="AJ162" s="8">
        <f>IF(AI162&gt;0,IF(AI162*$AF$23&lt;2.5,2.5/$AF$23,AI162),0)</f>
        <v/>
      </c>
      <c r="AK162" s="8">
        <f>IFERROR((AG162+AH162)*INDEX([1]Sheet1!$A$1:$A$13,MATCH((AG162+AH162),[1]Sheet1!$B$1:$B$13)),0)</f>
        <v/>
      </c>
      <c r="AL162" s="6">
        <f>$AL$23*$E162</f>
        <v/>
      </c>
      <c r="AM162" s="8" t="n"/>
      <c r="AN162" s="8">
        <f>IFERROR(($J162/$I162)*AM162,0)</f>
        <v/>
      </c>
      <c r="AO162" s="8">
        <f>(AM162+AN162)*$E162</f>
        <v/>
      </c>
      <c r="AP162" s="8">
        <f>IF(AO162&gt;0,IF(AO162*$AL$23&lt;2.5,2.5/$AL$23,AO162),0)</f>
        <v/>
      </c>
      <c r="AQ162" s="8">
        <f>IFERROR((AM162+AN162)*INDEX([1]Sheet1!$A$1:$A$13,MATCH((AM162+AN162),[1]Sheet1!$B$1:$B$13)),0)</f>
        <v/>
      </c>
      <c r="AR162" s="6">
        <f>$AR$23*$E162</f>
        <v/>
      </c>
      <c r="AS162" s="8" t="n"/>
      <c r="AT162" s="8">
        <f>IFERROR(($J162/$I162)*AS162,0)</f>
        <v/>
      </c>
      <c r="AU162" s="8">
        <f>(AS162+AT162)*$E162</f>
        <v/>
      </c>
      <c r="AV162" s="8">
        <f>IF(AU162&gt;0,IF(AU162*$AR$23&lt;2.5,2.5/$AR$23,AU162),0)</f>
        <v/>
      </c>
      <c r="AW162" s="8">
        <f>IFERROR((AS162+AT162)*INDEX([1]Sheet1!$A$1:$A$13,MATCH((AS162+AT162),[1]Sheet1!$B$1:$B$13)),0)</f>
        <v/>
      </c>
      <c r="BC162" s="1">
        <f>IF(E162&gt;0,(IF(I162&gt;0,"","ERROR")),"")</f>
        <v/>
      </c>
    </row>
    <row r="163" ht="18" customHeight="1">
      <c r="A163" s="4" t="n"/>
      <c r="B163" s="6" t="n"/>
      <c r="C163" s="6" t="n"/>
      <c r="D163" s="6" t="n"/>
      <c r="E163" s="6" t="n"/>
      <c r="F163" s="4" t="n"/>
      <c r="G163" s="7" t="n"/>
      <c r="H163" s="6">
        <f>$H$23*$E163</f>
        <v/>
      </c>
      <c r="I163" s="8" t="n"/>
      <c r="J163" s="8" t="n"/>
      <c r="K163" s="8">
        <f>(I163+J163)*$E163</f>
        <v/>
      </c>
      <c r="L163" s="8">
        <f>IF(K163&gt;0,IF(K163*$H$23&lt;2.5,2.5/$H$23,K163),0)</f>
        <v/>
      </c>
      <c r="M163" s="8">
        <f>IFERROR((I163+J163)*INDEX([1]Sheet1!$A$1:$A$13,MATCH((I163+J163),[1]Sheet1!$B$1:$B$13)),0)</f>
        <v/>
      </c>
      <c r="N163" s="6">
        <f>$N$23*$E163</f>
        <v/>
      </c>
      <c r="O163" s="8" t="n"/>
      <c r="P163" s="8">
        <f>IFERROR(($J163/$I163)*O163,0)</f>
        <v/>
      </c>
      <c r="Q163" s="8">
        <f>(O163+P163)*$E163</f>
        <v/>
      </c>
      <c r="R163" s="8">
        <f>IF(Q163&gt;0,IF(Q163*$N$23&lt;2.5,2.5/$N$23,Q163),0)</f>
        <v/>
      </c>
      <c r="S163" s="8">
        <f>IFERROR((O163+P163)*INDEX([1]Sheet1!$A$1:$A$13,MATCH((O163+P163),[1]Sheet1!$B$1:$B$13)),0)</f>
        <v/>
      </c>
      <c r="T163" s="6">
        <f>$T$23*$E163</f>
        <v/>
      </c>
      <c r="U163" s="8" t="n"/>
      <c r="V163" s="8">
        <f>IFERROR(($J163/$I163)*U163,0)</f>
        <v/>
      </c>
      <c r="W163" s="8">
        <f>(U163+V163)*$E163</f>
        <v/>
      </c>
      <c r="X163" s="8">
        <f>IF(W163&gt;0,IF(W163*$T$23&lt;2.5,2.5/$T$23,W163),0)</f>
        <v/>
      </c>
      <c r="Y163" s="8">
        <f>IFERROR((U163+V163)*INDEX([1]Sheet1!$A$1:$A$13,MATCH((U163+V163),[1]Sheet1!$B$1:$B$13)),0)</f>
        <v/>
      </c>
      <c r="Z163" s="6">
        <f>$Z$23*$E163</f>
        <v/>
      </c>
      <c r="AA163" s="8" t="n"/>
      <c r="AB163" s="8">
        <f>IFERROR(($J163/$I163)*AA163,0)</f>
        <v/>
      </c>
      <c r="AC163" s="8">
        <f>(AA163+AB163)*$E163</f>
        <v/>
      </c>
      <c r="AD163" s="8">
        <f>IF(AC163&gt;0,IF(AC163*$Z$23&lt;2.5,2.5/$Z$23,AC163),0)</f>
        <v/>
      </c>
      <c r="AE163" s="8">
        <f>IFERROR((AA163+AB163)*INDEX([1]Sheet1!$A$1:$A$13,MATCH((AA163+AB163),[1]Sheet1!$B$1:$B$13)),0)</f>
        <v/>
      </c>
      <c r="AF163" s="6">
        <f>$AF$23*$E163</f>
        <v/>
      </c>
      <c r="AG163" s="8" t="n"/>
      <c r="AH163" s="8">
        <f>IFERROR(($J163/$I163)*AG163,0)</f>
        <v/>
      </c>
      <c r="AI163" s="8">
        <f>(AG163+AH163)*$E163</f>
        <v/>
      </c>
      <c r="AJ163" s="8">
        <f>IF(AI163&gt;0,IF(AI163*$AF$23&lt;2.5,2.5/$AF$23,AI163),0)</f>
        <v/>
      </c>
      <c r="AK163" s="8">
        <f>IFERROR((AG163+AH163)*INDEX([1]Sheet1!$A$1:$A$13,MATCH((AG163+AH163),[1]Sheet1!$B$1:$B$13)),0)</f>
        <v/>
      </c>
      <c r="AL163" s="6">
        <f>$AL$23*$E163</f>
        <v/>
      </c>
      <c r="AM163" s="8" t="n"/>
      <c r="AN163" s="8">
        <f>IFERROR(($J163/$I163)*AM163,0)</f>
        <v/>
      </c>
      <c r="AO163" s="8">
        <f>(AM163+AN163)*$E163</f>
        <v/>
      </c>
      <c r="AP163" s="8">
        <f>IF(AO163&gt;0,IF(AO163*$AL$23&lt;2.5,2.5/$AL$23,AO163),0)</f>
        <v/>
      </c>
      <c r="AQ163" s="8">
        <f>IFERROR((AM163+AN163)*INDEX([1]Sheet1!$A$1:$A$13,MATCH((AM163+AN163),[1]Sheet1!$B$1:$B$13)),0)</f>
        <v/>
      </c>
      <c r="AR163" s="6">
        <f>$AR$23*$E163</f>
        <v/>
      </c>
      <c r="AS163" s="8" t="n"/>
      <c r="AT163" s="8">
        <f>IFERROR(($J163/$I163)*AS163,0)</f>
        <v/>
      </c>
      <c r="AU163" s="8">
        <f>(AS163+AT163)*$E163</f>
        <v/>
      </c>
      <c r="AV163" s="8">
        <f>IF(AU163&gt;0,IF(AU163*$AR$23&lt;2.5,2.5/$AR$23,AU163),0)</f>
        <v/>
      </c>
      <c r="AW163" s="8">
        <f>IFERROR((AS163+AT163)*INDEX([1]Sheet1!$A$1:$A$13,MATCH((AS163+AT163),[1]Sheet1!$B$1:$B$13)),0)</f>
        <v/>
      </c>
      <c r="BC163" s="1">
        <f>IF(E163&gt;0,(IF(I163&gt;0,"","ERROR")),"")</f>
        <v/>
      </c>
    </row>
    <row r="164" ht="18" customHeight="1">
      <c r="A164" s="4" t="n"/>
      <c r="B164" s="9" t="n"/>
      <c r="C164" s="6" t="n"/>
      <c r="D164" s="6" t="n"/>
      <c r="E164" s="6" t="n"/>
      <c r="F164" s="4" t="n"/>
      <c r="G164" s="7" t="n"/>
      <c r="H164" s="6">
        <f>$H$23*$E164</f>
        <v/>
      </c>
      <c r="I164" s="8" t="n"/>
      <c r="J164" s="8" t="n"/>
      <c r="K164" s="8">
        <f>(I164+J164)*$E164</f>
        <v/>
      </c>
      <c r="L164" s="8">
        <f>IF(K164&gt;0,IF(K164*$H$23&lt;2.5,2.5/$H$23,K164),0)</f>
        <v/>
      </c>
      <c r="M164" s="8">
        <f>IFERROR((I164+J164)*INDEX([1]Sheet1!$A$1:$A$13,MATCH((I164+J164),[1]Sheet1!$B$1:$B$13)),0)</f>
        <v/>
      </c>
      <c r="N164" s="6">
        <f>$N$23*$E164</f>
        <v/>
      </c>
      <c r="O164" s="8" t="n"/>
      <c r="P164" s="8">
        <f>IFERROR(($J164/$I164)*O164,0)</f>
        <v/>
      </c>
      <c r="Q164" s="8">
        <f>(O164+P164)*$E164</f>
        <v/>
      </c>
      <c r="R164" s="8">
        <f>IF(Q164&gt;0,IF(Q164*$N$23&lt;2.5,2.5/$N$23,Q164),0)</f>
        <v/>
      </c>
      <c r="S164" s="8">
        <f>IFERROR((O164+P164)*INDEX([1]Sheet1!$A$1:$A$13,MATCH((O164+P164),[1]Sheet1!$B$1:$B$13)),0)</f>
        <v/>
      </c>
      <c r="T164" s="6">
        <f>$T$23*$E164</f>
        <v/>
      </c>
      <c r="U164" s="8" t="n"/>
      <c r="V164" s="8">
        <f>IFERROR(($J164/$I164)*U164,0)</f>
        <v/>
      </c>
      <c r="W164" s="8">
        <f>(U164+V164)*$E164</f>
        <v/>
      </c>
      <c r="X164" s="8">
        <f>IF(W164&gt;0,IF(W164*$T$23&lt;2.5,2.5/$T$23,W164),0)</f>
        <v/>
      </c>
      <c r="Y164" s="8">
        <f>IFERROR((U164+V164)*INDEX([1]Sheet1!$A$1:$A$13,MATCH((U164+V164),[1]Sheet1!$B$1:$B$13)),0)</f>
        <v/>
      </c>
      <c r="Z164" s="6">
        <f>$Z$23*$E164</f>
        <v/>
      </c>
      <c r="AA164" s="8" t="n"/>
      <c r="AB164" s="8">
        <f>IFERROR(($J164/$I164)*AA164,0)</f>
        <v/>
      </c>
      <c r="AC164" s="8">
        <f>(AA164+AB164)*$E164</f>
        <v/>
      </c>
      <c r="AD164" s="8">
        <f>IF(AC164&gt;0,IF(AC164*$Z$23&lt;2.5,2.5/$Z$23,AC164),0)</f>
        <v/>
      </c>
      <c r="AE164" s="8">
        <f>IFERROR((AA164+AB164)*INDEX([1]Sheet1!$A$1:$A$13,MATCH((AA164+AB164),[1]Sheet1!$B$1:$B$13)),0)</f>
        <v/>
      </c>
      <c r="AF164" s="6">
        <f>$AF$23*$E164</f>
        <v/>
      </c>
      <c r="AG164" s="8" t="n"/>
      <c r="AH164" s="8">
        <f>IFERROR(($J164/$I164)*AG164,0)</f>
        <v/>
      </c>
      <c r="AI164" s="8">
        <f>(AG164+AH164)*$E164</f>
        <v/>
      </c>
      <c r="AJ164" s="8">
        <f>IF(AI164&gt;0,IF(AI164*$AF$23&lt;2.5,2.5/$AF$23,AI164),0)</f>
        <v/>
      </c>
      <c r="AK164" s="8">
        <f>IFERROR((AG164+AH164)*INDEX([1]Sheet1!$A$1:$A$13,MATCH((AG164+AH164),[1]Sheet1!$B$1:$B$13)),0)</f>
        <v/>
      </c>
      <c r="AL164" s="6">
        <f>$AL$23*$E164</f>
        <v/>
      </c>
      <c r="AM164" s="8" t="n"/>
      <c r="AN164" s="8">
        <f>IFERROR(($J164/$I164)*AM164,0)</f>
        <v/>
      </c>
      <c r="AO164" s="8">
        <f>(AM164+AN164)*$E164</f>
        <v/>
      </c>
      <c r="AP164" s="8">
        <f>IF(AO164&gt;0,IF(AO164*$AL$23&lt;2.5,2.5/$AL$23,AO164),0)</f>
        <v/>
      </c>
      <c r="AQ164" s="8">
        <f>IFERROR((AM164+AN164)*INDEX([1]Sheet1!$A$1:$A$13,MATCH((AM164+AN164),[1]Sheet1!$B$1:$B$13)),0)</f>
        <v/>
      </c>
      <c r="AR164" s="6">
        <f>$AR$23*$E164</f>
        <v/>
      </c>
      <c r="AS164" s="8" t="n"/>
      <c r="AT164" s="8">
        <f>IFERROR(($J164/$I164)*AS164,0)</f>
        <v/>
      </c>
      <c r="AU164" s="8">
        <f>(AS164+AT164)*$E164</f>
        <v/>
      </c>
      <c r="AV164" s="8">
        <f>IF(AU164&gt;0,IF(AU164*$AR$23&lt;2.5,2.5/$AR$23,AU164),0)</f>
        <v/>
      </c>
      <c r="AW164" s="8">
        <f>IFERROR((AS164+AT164)*INDEX([1]Sheet1!$A$1:$A$13,MATCH((AS164+AT164),[1]Sheet1!$B$1:$B$13)),0)</f>
        <v/>
      </c>
      <c r="BC164" s="1">
        <f>IF(E164&gt;0,(IF(I164&gt;0,"","ERROR")),"")</f>
        <v/>
      </c>
    </row>
    <row r="165" ht="18" customHeight="1">
      <c r="A165" s="4" t="n"/>
      <c r="B165" s="6" t="n"/>
      <c r="C165" s="6" t="n"/>
      <c r="D165" s="6" t="n"/>
      <c r="E165" s="6" t="n"/>
      <c r="F165" s="4" t="n"/>
      <c r="G165" s="7" t="n"/>
      <c r="H165" s="6">
        <f>$H$23*$E165</f>
        <v/>
      </c>
      <c r="I165" s="8" t="n"/>
      <c r="J165" s="8" t="n"/>
      <c r="K165" s="8">
        <f>(I165+J165)*$E165</f>
        <v/>
      </c>
      <c r="L165" s="8">
        <f>IF(K165&gt;0,IF(K165*$H$23&lt;2.5,2.5/$H$23,K165),0)</f>
        <v/>
      </c>
      <c r="M165" s="8">
        <f>IFERROR((I165+J165)*INDEX([1]Sheet1!$A$1:$A$13,MATCH((I165+J165),[1]Sheet1!$B$1:$B$13)),0)</f>
        <v/>
      </c>
      <c r="N165" s="6">
        <f>$N$23*$E165</f>
        <v/>
      </c>
      <c r="O165" s="8" t="n"/>
      <c r="P165" s="8">
        <f>IFERROR(($J165/$I165)*O165,0)</f>
        <v/>
      </c>
      <c r="Q165" s="8">
        <f>(O165+P165)*$E165</f>
        <v/>
      </c>
      <c r="R165" s="8">
        <f>IF(Q165&gt;0,IF(Q165*$N$23&lt;2.5,2.5/$N$23,Q165),0)</f>
        <v/>
      </c>
      <c r="S165" s="8">
        <f>IFERROR((O165+P165)*INDEX([1]Sheet1!$A$1:$A$13,MATCH((O165+P165),[1]Sheet1!$B$1:$B$13)),0)</f>
        <v/>
      </c>
      <c r="T165" s="6">
        <f>$T$23*$E165</f>
        <v/>
      </c>
      <c r="U165" s="8" t="n"/>
      <c r="V165" s="8">
        <f>IFERROR(($J165/$I165)*U165,0)</f>
        <v/>
      </c>
      <c r="W165" s="8">
        <f>(U165+V165)*$E165</f>
        <v/>
      </c>
      <c r="X165" s="8">
        <f>IF(W165&gt;0,IF(W165*$T$23&lt;2.5,2.5/$T$23,W165),0)</f>
        <v/>
      </c>
      <c r="Y165" s="8">
        <f>IFERROR((U165+V165)*INDEX([1]Sheet1!$A$1:$A$13,MATCH((U165+V165),[1]Sheet1!$B$1:$B$13)),0)</f>
        <v/>
      </c>
      <c r="Z165" s="6">
        <f>$Z$23*$E165</f>
        <v/>
      </c>
      <c r="AA165" s="8" t="n"/>
      <c r="AB165" s="8">
        <f>IFERROR(($J165/$I165)*AA165,0)</f>
        <v/>
      </c>
      <c r="AC165" s="8">
        <f>(AA165+AB165)*$E165</f>
        <v/>
      </c>
      <c r="AD165" s="8">
        <f>IF(AC165&gt;0,IF(AC165*$Z$23&lt;2.5,2.5/$Z$23,AC165),0)</f>
        <v/>
      </c>
      <c r="AE165" s="8">
        <f>IFERROR((AA165+AB165)*INDEX([1]Sheet1!$A$1:$A$13,MATCH((AA165+AB165),[1]Sheet1!$B$1:$B$13)),0)</f>
        <v/>
      </c>
      <c r="AF165" s="6">
        <f>$AF$23*$E165</f>
        <v/>
      </c>
      <c r="AG165" s="8" t="n"/>
      <c r="AH165" s="8">
        <f>IFERROR(($J165/$I165)*AG165,0)</f>
        <v/>
      </c>
      <c r="AI165" s="8">
        <f>(AG165+AH165)*$E165</f>
        <v/>
      </c>
      <c r="AJ165" s="8">
        <f>IF(AI165&gt;0,IF(AI165*$AF$23&lt;2.5,2.5/$AF$23,AI165),0)</f>
        <v/>
      </c>
      <c r="AK165" s="8">
        <f>IFERROR((AG165+AH165)*INDEX([1]Sheet1!$A$1:$A$13,MATCH((AG165+AH165),[1]Sheet1!$B$1:$B$13)),0)</f>
        <v/>
      </c>
      <c r="AL165" s="6">
        <f>$AL$23*$E165</f>
        <v/>
      </c>
      <c r="AM165" s="8" t="n"/>
      <c r="AN165" s="8">
        <f>IFERROR(($J165/$I165)*AM165,0)</f>
        <v/>
      </c>
      <c r="AO165" s="8">
        <f>(AM165+AN165)*$E165</f>
        <v/>
      </c>
      <c r="AP165" s="8">
        <f>IF(AO165&gt;0,IF(AO165*$AL$23&lt;2.5,2.5/$AL$23,AO165),0)</f>
        <v/>
      </c>
      <c r="AQ165" s="8">
        <f>IFERROR((AM165+AN165)*INDEX([1]Sheet1!$A$1:$A$13,MATCH((AM165+AN165),[1]Sheet1!$B$1:$B$13)),0)</f>
        <v/>
      </c>
      <c r="AR165" s="6">
        <f>$AR$23*$E165</f>
        <v/>
      </c>
      <c r="AS165" s="8" t="n"/>
      <c r="AT165" s="8">
        <f>IFERROR(($J165/$I165)*AS165,0)</f>
        <v/>
      </c>
      <c r="AU165" s="8">
        <f>(AS165+AT165)*$E165</f>
        <v/>
      </c>
      <c r="AV165" s="8">
        <f>IF(AU165&gt;0,IF(AU165*$AR$23&lt;2.5,2.5/$AR$23,AU165),0)</f>
        <v/>
      </c>
      <c r="AW165" s="8">
        <f>IFERROR((AS165+AT165)*INDEX([1]Sheet1!$A$1:$A$13,MATCH((AS165+AT165),[1]Sheet1!$B$1:$B$13)),0)</f>
        <v/>
      </c>
      <c r="BC165" s="1">
        <f>IF(E165&gt;0,(IF(I165&gt;0,"","ERROR")),"")</f>
        <v/>
      </c>
    </row>
    <row r="166" ht="18" customHeight="1">
      <c r="A166" s="4" t="n"/>
      <c r="B166" s="6" t="n"/>
      <c r="C166" s="6" t="n"/>
      <c r="D166" s="6" t="n"/>
      <c r="E166" s="6" t="n"/>
      <c r="F166" s="4" t="n"/>
      <c r="G166" s="7" t="n"/>
      <c r="H166" s="6">
        <f>$H$23*$E166</f>
        <v/>
      </c>
      <c r="I166" s="8" t="n"/>
      <c r="J166" s="8" t="n"/>
      <c r="K166" s="8">
        <f>(I166+J166)*$E166</f>
        <v/>
      </c>
      <c r="L166" s="8">
        <f>IF(K166&gt;0,IF(K166*$H$23&lt;2.5,2.5/$H$23,K166),0)</f>
        <v/>
      </c>
      <c r="M166" s="8">
        <f>IFERROR((I166+J166)*INDEX([1]Sheet1!$A$1:$A$13,MATCH((I166+J166),[1]Sheet1!$B$1:$B$13)),0)</f>
        <v/>
      </c>
      <c r="N166" s="6">
        <f>$N$23*$E166</f>
        <v/>
      </c>
      <c r="O166" s="8" t="n"/>
      <c r="P166" s="8">
        <f>IFERROR(($J166/$I166)*O166,0)</f>
        <v/>
      </c>
      <c r="Q166" s="8">
        <f>(O166+P166)*$E166</f>
        <v/>
      </c>
      <c r="R166" s="8">
        <f>IF(Q166&gt;0,IF(Q166*$N$23&lt;2.5,2.5/$N$23,Q166),0)</f>
        <v/>
      </c>
      <c r="S166" s="8">
        <f>IFERROR((O166+P166)*INDEX([1]Sheet1!$A$1:$A$13,MATCH((O166+P166),[1]Sheet1!$B$1:$B$13)),0)</f>
        <v/>
      </c>
      <c r="T166" s="6">
        <f>$T$23*$E166</f>
        <v/>
      </c>
      <c r="U166" s="8" t="n"/>
      <c r="V166" s="8">
        <f>IFERROR(($J166/$I166)*U166,0)</f>
        <v/>
      </c>
      <c r="W166" s="8">
        <f>(U166+V166)*$E166</f>
        <v/>
      </c>
      <c r="X166" s="8">
        <f>IF(W166&gt;0,IF(W166*$T$23&lt;2.5,2.5/$T$23,W166),0)</f>
        <v/>
      </c>
      <c r="Y166" s="8">
        <f>IFERROR((U166+V166)*INDEX([1]Sheet1!$A$1:$A$13,MATCH((U166+V166),[1]Sheet1!$B$1:$B$13)),0)</f>
        <v/>
      </c>
      <c r="Z166" s="6">
        <f>$Z$23*$E166</f>
        <v/>
      </c>
      <c r="AA166" s="8" t="n"/>
      <c r="AB166" s="8">
        <f>IFERROR(($J166/$I166)*AA166,0)</f>
        <v/>
      </c>
      <c r="AC166" s="8">
        <f>(AA166+AB166)*$E166</f>
        <v/>
      </c>
      <c r="AD166" s="8">
        <f>IF(AC166&gt;0,IF(AC166*$Z$23&lt;2.5,2.5/$Z$23,AC166),0)</f>
        <v/>
      </c>
      <c r="AE166" s="8">
        <f>IFERROR((AA166+AB166)*INDEX([1]Sheet1!$A$1:$A$13,MATCH((AA166+AB166),[1]Sheet1!$B$1:$B$13)),0)</f>
        <v/>
      </c>
      <c r="AF166" s="6">
        <f>$AF$23*$E166</f>
        <v/>
      </c>
      <c r="AG166" s="8" t="n"/>
      <c r="AH166" s="8">
        <f>IFERROR(($J166/$I166)*AG166,0)</f>
        <v/>
      </c>
      <c r="AI166" s="8">
        <f>(AG166+AH166)*$E166</f>
        <v/>
      </c>
      <c r="AJ166" s="8">
        <f>IF(AI166&gt;0,IF(AI166*$AF$23&lt;2.5,2.5/$AF$23,AI166),0)</f>
        <v/>
      </c>
      <c r="AK166" s="8">
        <f>IFERROR((AG166+AH166)*INDEX([1]Sheet1!$A$1:$A$13,MATCH((AG166+AH166),[1]Sheet1!$B$1:$B$13)),0)</f>
        <v/>
      </c>
      <c r="AL166" s="6">
        <f>$AL$23*$E166</f>
        <v/>
      </c>
      <c r="AM166" s="8" t="n"/>
      <c r="AN166" s="8">
        <f>IFERROR(($J166/$I166)*AM166,0)</f>
        <v/>
      </c>
      <c r="AO166" s="8">
        <f>(AM166+AN166)*$E166</f>
        <v/>
      </c>
      <c r="AP166" s="8">
        <f>IF(AO166&gt;0,IF(AO166*$AL$23&lt;2.5,2.5/$AL$23,AO166),0)</f>
        <v/>
      </c>
      <c r="AQ166" s="8">
        <f>IFERROR((AM166+AN166)*INDEX([1]Sheet1!$A$1:$A$13,MATCH((AM166+AN166),[1]Sheet1!$B$1:$B$13)),0)</f>
        <v/>
      </c>
      <c r="AR166" s="6">
        <f>$AR$23*$E166</f>
        <v/>
      </c>
      <c r="AS166" s="8" t="n"/>
      <c r="AT166" s="8">
        <f>IFERROR(($J166/$I166)*AS166,0)</f>
        <v/>
      </c>
      <c r="AU166" s="8">
        <f>(AS166+AT166)*$E166</f>
        <v/>
      </c>
      <c r="AV166" s="8">
        <f>IF(AU166&gt;0,IF(AU166*$AR$23&lt;2.5,2.5/$AR$23,AU166),0)</f>
        <v/>
      </c>
      <c r="AW166" s="8">
        <f>IFERROR((AS166+AT166)*INDEX([1]Sheet1!$A$1:$A$13,MATCH((AS166+AT166),[1]Sheet1!$B$1:$B$13)),0)</f>
        <v/>
      </c>
      <c r="BC166" s="1">
        <f>IF(E166&gt;0,(IF(I166&gt;0,"","ERROR")),"")</f>
        <v/>
      </c>
    </row>
    <row r="167" ht="18" customHeight="1">
      <c r="A167" s="4" t="n"/>
      <c r="B167" s="6" t="n"/>
      <c r="C167" s="6" t="n"/>
      <c r="D167" s="6" t="n"/>
      <c r="E167" s="6" t="n"/>
      <c r="F167" s="4" t="n"/>
      <c r="G167" s="7" t="n"/>
      <c r="H167" s="6">
        <f>$H$23*$E167</f>
        <v/>
      </c>
      <c r="I167" s="8" t="n"/>
      <c r="J167" s="8" t="n"/>
      <c r="K167" s="8">
        <f>(I167+J167)*$E167</f>
        <v/>
      </c>
      <c r="L167" s="8">
        <f>IF(K167&gt;0,IF(K167*$H$23&lt;2.5,2.5/$H$23,K167),0)</f>
        <v/>
      </c>
      <c r="M167" s="8">
        <f>IFERROR((I167+J167)*INDEX([1]Sheet1!$A$1:$A$13,MATCH((I167+J167),[1]Sheet1!$B$1:$B$13)),0)</f>
        <v/>
      </c>
      <c r="N167" s="6">
        <f>$N$23*$E167</f>
        <v/>
      </c>
      <c r="O167" s="8" t="n"/>
      <c r="P167" s="8">
        <f>IFERROR(($J167/$I167)*O167,0)</f>
        <v/>
      </c>
      <c r="Q167" s="8">
        <f>(O167+P167)*$E167</f>
        <v/>
      </c>
      <c r="R167" s="8">
        <f>IF(Q167&gt;0,IF(Q167*$N$23&lt;2.5,2.5/$N$23,Q167),0)</f>
        <v/>
      </c>
      <c r="S167" s="8">
        <f>IFERROR((O167+P167)*INDEX([1]Sheet1!$A$1:$A$13,MATCH((O167+P167),[1]Sheet1!$B$1:$B$13)),0)</f>
        <v/>
      </c>
      <c r="T167" s="6">
        <f>$T$23*$E167</f>
        <v/>
      </c>
      <c r="U167" s="8" t="n"/>
      <c r="V167" s="8">
        <f>IFERROR(($J167/$I167)*U167,0)</f>
        <v/>
      </c>
      <c r="W167" s="8">
        <f>(U167+V167)*$E167</f>
        <v/>
      </c>
      <c r="X167" s="8">
        <f>IF(W167&gt;0,IF(W167*$T$23&lt;2.5,2.5/$T$23,W167),0)</f>
        <v/>
      </c>
      <c r="Y167" s="8">
        <f>IFERROR((U167+V167)*INDEX([1]Sheet1!$A$1:$A$13,MATCH((U167+V167),[1]Sheet1!$B$1:$B$13)),0)</f>
        <v/>
      </c>
      <c r="Z167" s="6">
        <f>$Z$23*$E167</f>
        <v/>
      </c>
      <c r="AA167" s="8" t="n"/>
      <c r="AB167" s="8">
        <f>IFERROR(($J167/$I167)*AA167,0)</f>
        <v/>
      </c>
      <c r="AC167" s="8">
        <f>(AA167+AB167)*$E167</f>
        <v/>
      </c>
      <c r="AD167" s="8">
        <f>IF(AC167&gt;0,IF(AC167*$Z$23&lt;2.5,2.5/$Z$23,AC167),0)</f>
        <v/>
      </c>
      <c r="AE167" s="8">
        <f>IFERROR((AA167+AB167)*INDEX([1]Sheet1!$A$1:$A$13,MATCH((AA167+AB167),[1]Sheet1!$B$1:$B$13)),0)</f>
        <v/>
      </c>
      <c r="AF167" s="6">
        <f>$AF$23*$E167</f>
        <v/>
      </c>
      <c r="AG167" s="8" t="n"/>
      <c r="AH167" s="8">
        <f>IFERROR(($J167/$I167)*AG167,0)</f>
        <v/>
      </c>
      <c r="AI167" s="8">
        <f>(AG167+AH167)*$E167</f>
        <v/>
      </c>
      <c r="AJ167" s="8">
        <f>IF(AI167&gt;0,IF(AI167*$AF$23&lt;2.5,2.5/$AF$23,AI167),0)</f>
        <v/>
      </c>
      <c r="AK167" s="8">
        <f>IFERROR((AG167+AH167)*INDEX([1]Sheet1!$A$1:$A$13,MATCH((AG167+AH167),[1]Sheet1!$B$1:$B$13)),0)</f>
        <v/>
      </c>
      <c r="AL167" s="6">
        <f>$AL$23*$E167</f>
        <v/>
      </c>
      <c r="AM167" s="8" t="n"/>
      <c r="AN167" s="8">
        <f>IFERROR(($J167/$I167)*AM167,0)</f>
        <v/>
      </c>
      <c r="AO167" s="8">
        <f>(AM167+AN167)*$E167</f>
        <v/>
      </c>
      <c r="AP167" s="8">
        <f>IF(AO167&gt;0,IF(AO167*$AL$23&lt;2.5,2.5/$AL$23,AO167),0)</f>
        <v/>
      </c>
      <c r="AQ167" s="8">
        <f>IFERROR((AM167+AN167)*INDEX([1]Sheet1!$A$1:$A$13,MATCH((AM167+AN167),[1]Sheet1!$B$1:$B$13)),0)</f>
        <v/>
      </c>
      <c r="AR167" s="6">
        <f>$AR$23*$E167</f>
        <v/>
      </c>
      <c r="AS167" s="8" t="n"/>
      <c r="AT167" s="8">
        <f>IFERROR(($J167/$I167)*AS167,0)</f>
        <v/>
      </c>
      <c r="AU167" s="8">
        <f>(AS167+AT167)*$E167</f>
        <v/>
      </c>
      <c r="AV167" s="8">
        <f>IF(AU167&gt;0,IF(AU167*$AR$23&lt;2.5,2.5/$AR$23,AU167),0)</f>
        <v/>
      </c>
      <c r="AW167" s="8">
        <f>IFERROR((AS167+AT167)*INDEX([1]Sheet1!$A$1:$A$13,MATCH((AS167+AT167),[1]Sheet1!$B$1:$B$13)),0)</f>
        <v/>
      </c>
      <c r="BC167" s="1">
        <f>IF(E167&gt;0,(IF(I167&gt;0,"","ERROR")),"")</f>
        <v/>
      </c>
    </row>
    <row r="168" ht="18" customHeight="1">
      <c r="A168" s="4" t="n"/>
      <c r="B168" s="5" t="n"/>
      <c r="C168" s="6" t="n"/>
      <c r="D168" s="6" t="n"/>
      <c r="E168" s="6" t="n"/>
      <c r="F168" s="4" t="n"/>
      <c r="G168" s="7" t="n"/>
      <c r="H168" s="6">
        <f>$H$23*$E168</f>
        <v/>
      </c>
      <c r="I168" s="8" t="n"/>
      <c r="J168" s="8" t="n"/>
      <c r="K168" s="8">
        <f>(I168+J168)*$E168</f>
        <v/>
      </c>
      <c r="L168" s="8">
        <f>IF(K168&gt;0,IF(K168*$H$23&lt;2.5,2.5/$H$23,K168),0)</f>
        <v/>
      </c>
      <c r="M168" s="8">
        <f>IFERROR((I168+J168)*INDEX([1]Sheet1!$A$1:$A$13,MATCH((I168+J168),[1]Sheet1!$B$1:$B$13)),0)</f>
        <v/>
      </c>
      <c r="N168" s="6">
        <f>$N$23*$E168</f>
        <v/>
      </c>
      <c r="O168" s="8" t="n"/>
      <c r="P168" s="8">
        <f>IFERROR(($J168/$I168)*O168,0)</f>
        <v/>
      </c>
      <c r="Q168" s="8">
        <f>(O168+P168)*$E168</f>
        <v/>
      </c>
      <c r="R168" s="8">
        <f>IF(Q168&gt;0,IF(Q168*$N$23&lt;2.5,2.5/$N$23,Q168),0)</f>
        <v/>
      </c>
      <c r="S168" s="8">
        <f>IFERROR((O168+P168)*INDEX([1]Sheet1!$A$1:$A$13,MATCH((O168+P168),[1]Sheet1!$B$1:$B$13)),0)</f>
        <v/>
      </c>
      <c r="T168" s="6">
        <f>$T$23*$E168</f>
        <v/>
      </c>
      <c r="U168" s="8" t="n"/>
      <c r="V168" s="8">
        <f>IFERROR(($J168/$I168)*U168,0)</f>
        <v/>
      </c>
      <c r="W168" s="8">
        <f>(U168+V168)*$E168</f>
        <v/>
      </c>
      <c r="X168" s="8">
        <f>IF(W168&gt;0,IF(W168*$T$23&lt;2.5,2.5/$T$23,W168),0)</f>
        <v/>
      </c>
      <c r="Y168" s="8">
        <f>IFERROR((U168+V168)*INDEX([1]Sheet1!$A$1:$A$13,MATCH((U168+V168),[1]Sheet1!$B$1:$B$13)),0)</f>
        <v/>
      </c>
      <c r="Z168" s="6">
        <f>$Z$23*$E168</f>
        <v/>
      </c>
      <c r="AA168" s="8" t="n"/>
      <c r="AB168" s="8">
        <f>IFERROR(($J168/$I168)*AA168,0)</f>
        <v/>
      </c>
      <c r="AC168" s="8">
        <f>(AA168+AB168)*$E168</f>
        <v/>
      </c>
      <c r="AD168" s="8">
        <f>IF(AC168&gt;0,IF(AC168*$Z$23&lt;2.5,2.5/$Z$23,AC168),0)</f>
        <v/>
      </c>
      <c r="AE168" s="8">
        <f>IFERROR((AA168+AB168)*INDEX([1]Sheet1!$A$1:$A$13,MATCH((AA168+AB168),[1]Sheet1!$B$1:$B$13)),0)</f>
        <v/>
      </c>
      <c r="AF168" s="6">
        <f>$AF$23*$E168</f>
        <v/>
      </c>
      <c r="AG168" s="8" t="n"/>
      <c r="AH168" s="8">
        <f>IFERROR(($J168/$I168)*AG168,0)</f>
        <v/>
      </c>
      <c r="AI168" s="8">
        <f>(AG168+AH168)*$E168</f>
        <v/>
      </c>
      <c r="AJ168" s="8">
        <f>IF(AI168&gt;0,IF(AI168*$AF$23&lt;2.5,2.5/$AF$23,AI168),0)</f>
        <v/>
      </c>
      <c r="AK168" s="8">
        <f>IFERROR((AG168+AH168)*INDEX([1]Sheet1!$A$1:$A$13,MATCH((AG168+AH168),[1]Sheet1!$B$1:$B$13)),0)</f>
        <v/>
      </c>
      <c r="AL168" s="6">
        <f>$AL$23*$E168</f>
        <v/>
      </c>
      <c r="AM168" s="8" t="n"/>
      <c r="AN168" s="8">
        <f>IFERROR(($J168/$I168)*AM168,0)</f>
        <v/>
      </c>
      <c r="AO168" s="8">
        <f>(AM168+AN168)*$E168</f>
        <v/>
      </c>
      <c r="AP168" s="8">
        <f>IF(AO168&gt;0,IF(AO168*$AL$23&lt;2.5,2.5/$AL$23,AO168),0)</f>
        <v/>
      </c>
      <c r="AQ168" s="8">
        <f>IFERROR((AM168+AN168)*INDEX([1]Sheet1!$A$1:$A$13,MATCH((AM168+AN168),[1]Sheet1!$B$1:$B$13)),0)</f>
        <v/>
      </c>
      <c r="AR168" s="6">
        <f>$AR$23*$E168</f>
        <v/>
      </c>
      <c r="AS168" s="8" t="n"/>
      <c r="AT168" s="8">
        <f>IFERROR(($J168/$I168)*AS168,0)</f>
        <v/>
      </c>
      <c r="AU168" s="8">
        <f>(AS168+AT168)*$E168</f>
        <v/>
      </c>
      <c r="AV168" s="8">
        <f>IF(AU168&gt;0,IF(AU168*$AR$23&lt;2.5,2.5/$AR$23,AU168),0)</f>
        <v/>
      </c>
      <c r="AW168" s="8">
        <f>IFERROR((AS168+AT168)*INDEX([1]Sheet1!$A$1:$A$13,MATCH((AS168+AT168),[1]Sheet1!$B$1:$B$13)),0)</f>
        <v/>
      </c>
      <c r="BC168" s="1">
        <f>IF(E168&gt;0,(IF(I168&gt;0,"","ERROR")),"")</f>
        <v/>
      </c>
    </row>
    <row r="169" ht="18" customHeight="1">
      <c r="A169" s="4" t="n"/>
      <c r="B169" s="5" t="n"/>
      <c r="C169" s="6" t="n"/>
      <c r="D169" s="6" t="n"/>
      <c r="E169" s="6" t="n"/>
      <c r="F169" s="4" t="n"/>
      <c r="G169" s="7" t="n"/>
      <c r="H169" s="6">
        <f>$H$23*$E169</f>
        <v/>
      </c>
      <c r="I169" s="8" t="n"/>
      <c r="J169" s="8" t="n"/>
      <c r="K169" s="8">
        <f>(I169+J169)*$E169</f>
        <v/>
      </c>
      <c r="L169" s="8">
        <f>IF(K169&gt;0,IF(K169*$H$23&lt;2.5,2.5/$H$23,K169),0)</f>
        <v/>
      </c>
      <c r="M169" s="8">
        <f>IFERROR((I169+J169)*INDEX([1]Sheet1!$A$1:$A$13,MATCH((I169+J169),[1]Sheet1!$B$1:$B$13)),0)</f>
        <v/>
      </c>
      <c r="N169" s="6">
        <f>$N$23*$E169</f>
        <v/>
      </c>
      <c r="O169" s="8" t="n"/>
      <c r="P169" s="8">
        <f>IFERROR(($J169/$I169)*O169,0)</f>
        <v/>
      </c>
      <c r="Q169" s="8">
        <f>(O169+P169)*$E169</f>
        <v/>
      </c>
      <c r="R169" s="8">
        <f>IF(Q169&gt;0,IF(Q169*$N$23&lt;2.5,2.5/$N$23,Q169),0)</f>
        <v/>
      </c>
      <c r="S169" s="8">
        <f>IFERROR((O169+P169)*INDEX([1]Sheet1!$A$1:$A$13,MATCH((O169+P169),[1]Sheet1!$B$1:$B$13)),0)</f>
        <v/>
      </c>
      <c r="T169" s="6">
        <f>$T$23*$E169</f>
        <v/>
      </c>
      <c r="U169" s="8" t="n"/>
      <c r="V169" s="8">
        <f>IFERROR(($J169/$I169)*U169,0)</f>
        <v/>
      </c>
      <c r="W169" s="8">
        <f>(U169+V169)*$E169</f>
        <v/>
      </c>
      <c r="X169" s="8">
        <f>IF(W169&gt;0,IF(W169*$T$23&lt;2.5,2.5/$T$23,W169),0)</f>
        <v/>
      </c>
      <c r="Y169" s="8">
        <f>IFERROR((U169+V169)*INDEX([1]Sheet1!$A$1:$A$13,MATCH((U169+V169),[1]Sheet1!$B$1:$B$13)),0)</f>
        <v/>
      </c>
      <c r="Z169" s="6">
        <f>$Z$23*$E169</f>
        <v/>
      </c>
      <c r="AA169" s="8" t="n"/>
      <c r="AB169" s="8">
        <f>IFERROR(($J169/$I169)*AA169,0)</f>
        <v/>
      </c>
      <c r="AC169" s="8">
        <f>(AA169+AB169)*$E169</f>
        <v/>
      </c>
      <c r="AD169" s="8">
        <f>IF(AC169&gt;0,IF(AC169*$Z$23&lt;2.5,2.5/$Z$23,AC169),0)</f>
        <v/>
      </c>
      <c r="AE169" s="8">
        <f>IFERROR((AA169+AB169)*INDEX([1]Sheet1!$A$1:$A$13,MATCH((AA169+AB169),[1]Sheet1!$B$1:$B$13)),0)</f>
        <v/>
      </c>
      <c r="AF169" s="6">
        <f>$AF$23*$E169</f>
        <v/>
      </c>
      <c r="AG169" s="8" t="n"/>
      <c r="AH169" s="8">
        <f>IFERROR(($J169/$I169)*AG169,0)</f>
        <v/>
      </c>
      <c r="AI169" s="8">
        <f>(AG169+AH169)*$E169</f>
        <v/>
      </c>
      <c r="AJ169" s="8">
        <f>IF(AI169&gt;0,IF(AI169*$AF$23&lt;2.5,2.5/$AF$23,AI169),0)</f>
        <v/>
      </c>
      <c r="AK169" s="8">
        <f>IFERROR((AG169+AH169)*INDEX([1]Sheet1!$A$1:$A$13,MATCH((AG169+AH169),[1]Sheet1!$B$1:$B$13)),0)</f>
        <v/>
      </c>
      <c r="AL169" s="6">
        <f>$AL$23*$E169</f>
        <v/>
      </c>
      <c r="AM169" s="8" t="n"/>
      <c r="AN169" s="8">
        <f>IFERROR(($J169/$I169)*AM169,0)</f>
        <v/>
      </c>
      <c r="AO169" s="8">
        <f>(AM169+AN169)*$E169</f>
        <v/>
      </c>
      <c r="AP169" s="8">
        <f>IF(AO169&gt;0,IF(AO169*$AL$23&lt;2.5,2.5/$AL$23,AO169),0)</f>
        <v/>
      </c>
      <c r="AQ169" s="8">
        <f>IFERROR((AM169+AN169)*INDEX([1]Sheet1!$A$1:$A$13,MATCH((AM169+AN169),[1]Sheet1!$B$1:$B$13)),0)</f>
        <v/>
      </c>
      <c r="AR169" s="6">
        <f>$AR$23*$E169</f>
        <v/>
      </c>
      <c r="AS169" s="8" t="n"/>
      <c r="AT169" s="8">
        <f>IFERROR(($J169/$I169)*AS169,0)</f>
        <v/>
      </c>
      <c r="AU169" s="8">
        <f>(AS169+AT169)*$E169</f>
        <v/>
      </c>
      <c r="AV169" s="8">
        <f>IF(AU169&gt;0,IF(AU169*$AR$23&lt;2.5,2.5/$AR$23,AU169),0)</f>
        <v/>
      </c>
      <c r="AW169" s="8">
        <f>IFERROR((AS169+AT169)*INDEX([1]Sheet1!$A$1:$A$13,MATCH((AS169+AT169),[1]Sheet1!$B$1:$B$13)),0)</f>
        <v/>
      </c>
      <c r="BC169" s="1">
        <f>IF(E169&gt;0,(IF(I169&gt;0,"","ERROR")),"")</f>
        <v/>
      </c>
    </row>
    <row r="170" ht="18" customHeight="1">
      <c r="A170" s="4" t="n"/>
      <c r="B170" s="5" t="n"/>
      <c r="C170" s="6" t="n"/>
      <c r="D170" s="6" t="n"/>
      <c r="E170" s="6" t="n"/>
      <c r="F170" s="4" t="n"/>
      <c r="G170" s="7" t="n"/>
      <c r="H170" s="6">
        <f>$H$23*$E170</f>
        <v/>
      </c>
      <c r="I170" s="8" t="n"/>
      <c r="J170" s="8" t="n"/>
      <c r="K170" s="8">
        <f>(I170+J170)*$E170</f>
        <v/>
      </c>
      <c r="L170" s="8">
        <f>IF(K170&gt;0,IF(K170*$H$23&lt;2.5,2.5/$H$23,K170),0)</f>
        <v/>
      </c>
      <c r="M170" s="8">
        <f>IFERROR((I170+J170)*INDEX([1]Sheet1!$A$1:$A$13,MATCH((I170+J170),[1]Sheet1!$B$1:$B$13)),0)</f>
        <v/>
      </c>
      <c r="N170" s="6">
        <f>$N$23*$E170</f>
        <v/>
      </c>
      <c r="O170" s="8" t="n"/>
      <c r="P170" s="8">
        <f>IFERROR(($J170/$I170)*O170,0)</f>
        <v/>
      </c>
      <c r="Q170" s="8">
        <f>(O170+P170)*$E170</f>
        <v/>
      </c>
      <c r="R170" s="8">
        <f>IF(Q170&gt;0,IF(Q170*$N$23&lt;2.5,2.5/$N$23,Q170),0)</f>
        <v/>
      </c>
      <c r="S170" s="8">
        <f>IFERROR((O170+P170)*INDEX([1]Sheet1!$A$1:$A$13,MATCH((O170+P170),[1]Sheet1!$B$1:$B$13)),0)</f>
        <v/>
      </c>
      <c r="T170" s="6">
        <f>$T$23*$E170</f>
        <v/>
      </c>
      <c r="U170" s="8" t="n"/>
      <c r="V170" s="8">
        <f>IFERROR(($J170/$I170)*U170,0)</f>
        <v/>
      </c>
      <c r="W170" s="8">
        <f>(U170+V170)*$E170</f>
        <v/>
      </c>
      <c r="X170" s="8">
        <f>IF(W170&gt;0,IF(W170*$T$23&lt;2.5,2.5/$T$23,W170),0)</f>
        <v/>
      </c>
      <c r="Y170" s="8">
        <f>IFERROR((U170+V170)*INDEX([1]Sheet1!$A$1:$A$13,MATCH((U170+V170),[1]Sheet1!$B$1:$B$13)),0)</f>
        <v/>
      </c>
      <c r="Z170" s="6">
        <f>$Z$23*$E170</f>
        <v/>
      </c>
      <c r="AA170" s="8" t="n"/>
      <c r="AB170" s="8">
        <f>IFERROR(($J170/$I170)*AA170,0)</f>
        <v/>
      </c>
      <c r="AC170" s="8">
        <f>(AA170+AB170)*$E170</f>
        <v/>
      </c>
      <c r="AD170" s="8">
        <f>IF(AC170&gt;0,IF(AC170*$Z$23&lt;2.5,2.5/$Z$23,AC170),0)</f>
        <v/>
      </c>
      <c r="AE170" s="8">
        <f>IFERROR((AA170+AB170)*INDEX([1]Sheet1!$A$1:$A$13,MATCH((AA170+AB170),[1]Sheet1!$B$1:$B$13)),0)</f>
        <v/>
      </c>
      <c r="AF170" s="6">
        <f>$AF$23*$E170</f>
        <v/>
      </c>
      <c r="AG170" s="8" t="n"/>
      <c r="AH170" s="8">
        <f>IFERROR(($J170/$I170)*AG170,0)</f>
        <v/>
      </c>
      <c r="AI170" s="8">
        <f>(AG170+AH170)*$E170</f>
        <v/>
      </c>
      <c r="AJ170" s="8">
        <f>IF(AI170&gt;0,IF(AI170*$AF$23&lt;2.5,2.5/$AF$23,AI170),0)</f>
        <v/>
      </c>
      <c r="AK170" s="8">
        <f>IFERROR((AG170+AH170)*INDEX([1]Sheet1!$A$1:$A$13,MATCH((AG170+AH170),[1]Sheet1!$B$1:$B$13)),0)</f>
        <v/>
      </c>
      <c r="AL170" s="6">
        <f>$AL$23*$E170</f>
        <v/>
      </c>
      <c r="AM170" s="8" t="n"/>
      <c r="AN170" s="8">
        <f>IFERROR(($J170/$I170)*AM170,0)</f>
        <v/>
      </c>
      <c r="AO170" s="8">
        <f>(AM170+AN170)*$E170</f>
        <v/>
      </c>
      <c r="AP170" s="8">
        <f>IF(AO170&gt;0,IF(AO170*$AL$23&lt;2.5,2.5/$AL$23,AO170),0)</f>
        <v/>
      </c>
      <c r="AQ170" s="8">
        <f>IFERROR((AM170+AN170)*INDEX([1]Sheet1!$A$1:$A$13,MATCH((AM170+AN170),[1]Sheet1!$B$1:$B$13)),0)</f>
        <v/>
      </c>
      <c r="AR170" s="6">
        <f>$AR$23*$E170</f>
        <v/>
      </c>
      <c r="AS170" s="8" t="n"/>
      <c r="AT170" s="8">
        <f>IFERROR(($J170/$I170)*AS170,0)</f>
        <v/>
      </c>
      <c r="AU170" s="8">
        <f>(AS170+AT170)*$E170</f>
        <v/>
      </c>
      <c r="AV170" s="8">
        <f>IF(AU170&gt;0,IF(AU170*$AR$23&lt;2.5,2.5/$AR$23,AU170),0)</f>
        <v/>
      </c>
      <c r="AW170" s="8">
        <f>IFERROR((AS170+AT170)*INDEX([1]Sheet1!$A$1:$A$13,MATCH((AS170+AT170),[1]Sheet1!$B$1:$B$13)),0)</f>
        <v/>
      </c>
      <c r="BC170" s="1">
        <f>IF(E170&gt;0,(IF(I170&gt;0,"","ERROR")),"")</f>
        <v/>
      </c>
    </row>
    <row r="171" ht="18" customHeight="1">
      <c r="A171" s="4" t="n"/>
      <c r="B171" s="5" t="n"/>
      <c r="C171" s="6" t="n"/>
      <c r="D171" s="6" t="n"/>
      <c r="E171" s="6" t="n"/>
      <c r="F171" s="4" t="n"/>
      <c r="G171" s="7" t="n"/>
      <c r="H171" s="6">
        <f>$H$23*$E171</f>
        <v/>
      </c>
      <c r="I171" s="8" t="n"/>
      <c r="J171" s="8" t="n"/>
      <c r="K171" s="8">
        <f>(I171+J171)*$E171</f>
        <v/>
      </c>
      <c r="L171" s="8">
        <f>IF(K171&gt;0,IF(K171*$H$23&lt;2.5,2.5/$H$23,K171),0)</f>
        <v/>
      </c>
      <c r="M171" s="8">
        <f>IFERROR((I171+J171)*INDEX([1]Sheet1!$A$1:$A$13,MATCH((I171+J171),[1]Sheet1!$B$1:$B$13)),0)</f>
        <v/>
      </c>
      <c r="N171" s="6">
        <f>$N$23*$E171</f>
        <v/>
      </c>
      <c r="O171" s="8" t="n"/>
      <c r="P171" s="8">
        <f>IFERROR(($J171/$I171)*O171,0)</f>
        <v/>
      </c>
      <c r="Q171" s="8">
        <f>(O171+P171)*$E171</f>
        <v/>
      </c>
      <c r="R171" s="8">
        <f>IF(Q171&gt;0,IF(Q171*$N$23&lt;2.5,2.5/$N$23,Q171),0)</f>
        <v/>
      </c>
      <c r="S171" s="8">
        <f>IFERROR((O171+P171)*INDEX([1]Sheet1!$A$1:$A$13,MATCH((O171+P171),[1]Sheet1!$B$1:$B$13)),0)</f>
        <v/>
      </c>
      <c r="T171" s="6">
        <f>$T$23*$E171</f>
        <v/>
      </c>
      <c r="U171" s="8" t="n"/>
      <c r="V171" s="8">
        <f>IFERROR(($J171/$I171)*U171,0)</f>
        <v/>
      </c>
      <c r="W171" s="8">
        <f>(U171+V171)*$E171</f>
        <v/>
      </c>
      <c r="X171" s="8">
        <f>IF(W171&gt;0,IF(W171*$T$23&lt;2.5,2.5/$T$23,W171),0)</f>
        <v/>
      </c>
      <c r="Y171" s="8">
        <f>IFERROR((U171+V171)*INDEX([1]Sheet1!$A$1:$A$13,MATCH((U171+V171),[1]Sheet1!$B$1:$B$13)),0)</f>
        <v/>
      </c>
      <c r="Z171" s="6">
        <f>$Z$23*$E171</f>
        <v/>
      </c>
      <c r="AA171" s="8" t="n"/>
      <c r="AB171" s="8">
        <f>IFERROR(($J171/$I171)*AA171,0)</f>
        <v/>
      </c>
      <c r="AC171" s="8">
        <f>(AA171+AB171)*$E171</f>
        <v/>
      </c>
      <c r="AD171" s="8">
        <f>IF(AC171&gt;0,IF(AC171*$Z$23&lt;2.5,2.5/$Z$23,AC171),0)</f>
        <v/>
      </c>
      <c r="AE171" s="8">
        <f>IFERROR((AA171+AB171)*INDEX([1]Sheet1!$A$1:$A$13,MATCH((AA171+AB171),[1]Sheet1!$B$1:$B$13)),0)</f>
        <v/>
      </c>
      <c r="AF171" s="6">
        <f>$AF$23*$E171</f>
        <v/>
      </c>
      <c r="AG171" s="8" t="n"/>
      <c r="AH171" s="8">
        <f>IFERROR(($J171/$I171)*AG171,0)</f>
        <v/>
      </c>
      <c r="AI171" s="8">
        <f>(AG171+AH171)*$E171</f>
        <v/>
      </c>
      <c r="AJ171" s="8">
        <f>IF(AI171&gt;0,IF(AI171*$AF$23&lt;2.5,2.5/$AF$23,AI171),0)</f>
        <v/>
      </c>
      <c r="AK171" s="8">
        <f>IFERROR((AG171+AH171)*INDEX([1]Sheet1!$A$1:$A$13,MATCH((AG171+AH171),[1]Sheet1!$B$1:$B$13)),0)</f>
        <v/>
      </c>
      <c r="AL171" s="6">
        <f>$AL$23*$E171</f>
        <v/>
      </c>
      <c r="AM171" s="8" t="n"/>
      <c r="AN171" s="8">
        <f>IFERROR(($J171/$I171)*AM171,0)</f>
        <v/>
      </c>
      <c r="AO171" s="8">
        <f>(AM171+AN171)*$E171</f>
        <v/>
      </c>
      <c r="AP171" s="8">
        <f>IF(AO171&gt;0,IF(AO171*$AL$23&lt;2.5,2.5/$AL$23,AO171),0)</f>
        <v/>
      </c>
      <c r="AQ171" s="8">
        <f>IFERROR((AM171+AN171)*INDEX([1]Sheet1!$A$1:$A$13,MATCH((AM171+AN171),[1]Sheet1!$B$1:$B$13)),0)</f>
        <v/>
      </c>
      <c r="AR171" s="6">
        <f>$AR$23*$E171</f>
        <v/>
      </c>
      <c r="AS171" s="8" t="n"/>
      <c r="AT171" s="8">
        <f>IFERROR(($J171/$I171)*AS171,0)</f>
        <v/>
      </c>
      <c r="AU171" s="8">
        <f>(AS171+AT171)*$E171</f>
        <v/>
      </c>
      <c r="AV171" s="8">
        <f>IF(AU171&gt;0,IF(AU171*$AR$23&lt;2.5,2.5/$AR$23,AU171),0)</f>
        <v/>
      </c>
      <c r="AW171" s="8">
        <f>IFERROR((AS171+AT171)*INDEX([1]Sheet1!$A$1:$A$13,MATCH((AS171+AT171),[1]Sheet1!$B$1:$B$13)),0)</f>
        <v/>
      </c>
      <c r="BC171" s="1">
        <f>IF(E171&gt;0,(IF(I171&gt;0,"","ERROR")),"")</f>
        <v/>
      </c>
    </row>
    <row r="172" ht="18" customHeight="1">
      <c r="A172" s="4" t="n"/>
      <c r="B172" s="5" t="n"/>
      <c r="C172" s="6" t="n"/>
      <c r="D172" s="6" t="n"/>
      <c r="E172" s="6" t="n"/>
      <c r="F172" s="4" t="n"/>
      <c r="G172" s="7" t="n"/>
      <c r="H172" s="6">
        <f>$H$23*$E172</f>
        <v/>
      </c>
      <c r="I172" s="8" t="n"/>
      <c r="J172" s="8" t="n"/>
      <c r="K172" s="8">
        <f>(I172+J172)*$E172</f>
        <v/>
      </c>
      <c r="L172" s="8">
        <f>IF(K172&gt;0,IF(K172*$H$23&lt;2.5,2.5/$H$23,K172),0)</f>
        <v/>
      </c>
      <c r="M172" s="8">
        <f>IFERROR((I172+J172)*INDEX([1]Sheet1!$A$1:$A$13,MATCH((I172+J172),[1]Sheet1!$B$1:$B$13)),0)</f>
        <v/>
      </c>
      <c r="N172" s="6">
        <f>$N$23*$E172</f>
        <v/>
      </c>
      <c r="O172" s="8" t="n"/>
      <c r="P172" s="8">
        <f>IFERROR(($J172/$I172)*O172,0)</f>
        <v/>
      </c>
      <c r="Q172" s="8">
        <f>(O172+P172)*$E172</f>
        <v/>
      </c>
      <c r="R172" s="8">
        <f>IF(Q172&gt;0,IF(Q172*$N$23&lt;2.5,2.5/$N$23,Q172),0)</f>
        <v/>
      </c>
      <c r="S172" s="8">
        <f>IFERROR((O172+P172)*INDEX([1]Sheet1!$A$1:$A$13,MATCH((O172+P172),[1]Sheet1!$B$1:$B$13)),0)</f>
        <v/>
      </c>
      <c r="T172" s="6">
        <f>$T$23*$E172</f>
        <v/>
      </c>
      <c r="U172" s="8" t="n"/>
      <c r="V172" s="8">
        <f>IFERROR(($J172/$I172)*U172,0)</f>
        <v/>
      </c>
      <c r="W172" s="8">
        <f>(U172+V172)*$E172</f>
        <v/>
      </c>
      <c r="X172" s="8">
        <f>IF(W172&gt;0,IF(W172*$T$23&lt;2.5,2.5/$T$23,W172),0)</f>
        <v/>
      </c>
      <c r="Y172" s="8">
        <f>IFERROR((U172+V172)*INDEX([1]Sheet1!$A$1:$A$13,MATCH((U172+V172),[1]Sheet1!$B$1:$B$13)),0)</f>
        <v/>
      </c>
      <c r="Z172" s="6">
        <f>$Z$23*$E172</f>
        <v/>
      </c>
      <c r="AA172" s="8" t="n"/>
      <c r="AB172" s="8">
        <f>IFERROR(($J172/$I172)*AA172,0)</f>
        <v/>
      </c>
      <c r="AC172" s="8">
        <f>(AA172+AB172)*$E172</f>
        <v/>
      </c>
      <c r="AD172" s="8">
        <f>IF(AC172&gt;0,IF(AC172*$Z$23&lt;2.5,2.5/$Z$23,AC172),0)</f>
        <v/>
      </c>
      <c r="AE172" s="8">
        <f>IFERROR((AA172+AB172)*INDEX([1]Sheet1!$A$1:$A$13,MATCH((AA172+AB172),[1]Sheet1!$B$1:$B$13)),0)</f>
        <v/>
      </c>
      <c r="AF172" s="6">
        <f>$AF$23*$E172</f>
        <v/>
      </c>
      <c r="AG172" s="8" t="n"/>
      <c r="AH172" s="8">
        <f>IFERROR(($J172/$I172)*AG172,0)</f>
        <v/>
      </c>
      <c r="AI172" s="8">
        <f>(AG172+AH172)*$E172</f>
        <v/>
      </c>
      <c r="AJ172" s="8">
        <f>IF(AI172&gt;0,IF(AI172*$AF$23&lt;2.5,2.5/$AF$23,AI172),0)</f>
        <v/>
      </c>
      <c r="AK172" s="8">
        <f>IFERROR((AG172+AH172)*INDEX([1]Sheet1!$A$1:$A$13,MATCH((AG172+AH172),[1]Sheet1!$B$1:$B$13)),0)</f>
        <v/>
      </c>
      <c r="AL172" s="6">
        <f>$AL$23*$E172</f>
        <v/>
      </c>
      <c r="AM172" s="8" t="n"/>
      <c r="AN172" s="8">
        <f>IFERROR(($J172/$I172)*AM172,0)</f>
        <v/>
      </c>
      <c r="AO172" s="8">
        <f>(AM172+AN172)*$E172</f>
        <v/>
      </c>
      <c r="AP172" s="8">
        <f>IF(AO172&gt;0,IF(AO172*$AL$23&lt;2.5,2.5/$AL$23,AO172),0)</f>
        <v/>
      </c>
      <c r="AQ172" s="8">
        <f>IFERROR((AM172+AN172)*INDEX([1]Sheet1!$A$1:$A$13,MATCH((AM172+AN172),[1]Sheet1!$B$1:$B$13)),0)</f>
        <v/>
      </c>
      <c r="AR172" s="6">
        <f>$AR$23*$E172</f>
        <v/>
      </c>
      <c r="AS172" s="8" t="n"/>
      <c r="AT172" s="8">
        <f>IFERROR(($J172/$I172)*AS172,0)</f>
        <v/>
      </c>
      <c r="AU172" s="8">
        <f>(AS172+AT172)*$E172</f>
        <v/>
      </c>
      <c r="AV172" s="8">
        <f>IF(AU172&gt;0,IF(AU172*$AR$23&lt;2.5,2.5/$AR$23,AU172),0)</f>
        <v/>
      </c>
      <c r="AW172" s="8">
        <f>IFERROR((AS172+AT172)*INDEX([1]Sheet1!$A$1:$A$13,MATCH((AS172+AT172),[1]Sheet1!$B$1:$B$13)),0)</f>
        <v/>
      </c>
      <c r="BC172" s="1">
        <f>IF(E172&gt;0,(IF(I172&gt;0,"","ERROR")),"")</f>
        <v/>
      </c>
    </row>
    <row r="173" ht="18" customHeight="1">
      <c r="A173" s="4" t="n"/>
      <c r="B173" s="9" t="n"/>
      <c r="C173" s="6" t="n"/>
      <c r="D173" s="6" t="n"/>
      <c r="E173" s="6" t="n"/>
      <c r="F173" s="4" t="n"/>
      <c r="G173" s="7" t="n"/>
      <c r="H173" s="6">
        <f>$H$23*$E173</f>
        <v/>
      </c>
      <c r="I173" s="8" t="n"/>
      <c r="J173" s="8" t="n"/>
      <c r="K173" s="8">
        <f>(I173+J173)*$E173</f>
        <v/>
      </c>
      <c r="L173" s="8">
        <f>IF(K173&gt;0,IF(K173*$H$23&lt;2.5,2.5/$H$23,K173),0)</f>
        <v/>
      </c>
      <c r="M173" s="8">
        <f>IFERROR((I173+J173)*INDEX([1]Sheet1!$A$1:$A$13,MATCH((I173+J173),[1]Sheet1!$B$1:$B$13)),0)</f>
        <v/>
      </c>
      <c r="N173" s="6">
        <f>$N$23*$E173</f>
        <v/>
      </c>
      <c r="O173" s="8" t="n"/>
      <c r="P173" s="8">
        <f>IFERROR(($J173/$I173)*O173,0)</f>
        <v/>
      </c>
      <c r="Q173" s="8">
        <f>(O173+P173)*$E173</f>
        <v/>
      </c>
      <c r="R173" s="8">
        <f>IF(Q173&gt;0,IF(Q173*$N$23&lt;2.5,2.5/$N$23,Q173),0)</f>
        <v/>
      </c>
      <c r="S173" s="8">
        <f>IFERROR((O173+P173)*INDEX([1]Sheet1!$A$1:$A$13,MATCH((O173+P173),[1]Sheet1!$B$1:$B$13)),0)</f>
        <v/>
      </c>
      <c r="T173" s="6">
        <f>$T$23*$E173</f>
        <v/>
      </c>
      <c r="U173" s="8" t="n"/>
      <c r="V173" s="8">
        <f>IFERROR(($J173/$I173)*U173,0)</f>
        <v/>
      </c>
      <c r="W173" s="8">
        <f>(U173+V173)*$E173</f>
        <v/>
      </c>
      <c r="X173" s="8">
        <f>IF(W173&gt;0,IF(W173*$T$23&lt;2.5,2.5/$T$23,W173),0)</f>
        <v/>
      </c>
      <c r="Y173" s="8">
        <f>IFERROR((U173+V173)*INDEX([1]Sheet1!$A$1:$A$13,MATCH((U173+V173),[1]Sheet1!$B$1:$B$13)),0)</f>
        <v/>
      </c>
      <c r="Z173" s="6">
        <f>$Z$23*$E173</f>
        <v/>
      </c>
      <c r="AA173" s="8" t="n"/>
      <c r="AB173" s="8">
        <f>IFERROR(($J173/$I173)*AA173,0)</f>
        <v/>
      </c>
      <c r="AC173" s="8">
        <f>(AA173+AB173)*$E173</f>
        <v/>
      </c>
      <c r="AD173" s="8">
        <f>IF(AC173&gt;0,IF(AC173*$Z$23&lt;2.5,2.5/$Z$23,AC173),0)</f>
        <v/>
      </c>
      <c r="AE173" s="8">
        <f>IFERROR((AA173+AB173)*INDEX([1]Sheet1!$A$1:$A$13,MATCH((AA173+AB173),[1]Sheet1!$B$1:$B$13)),0)</f>
        <v/>
      </c>
      <c r="AF173" s="6">
        <f>$AF$23*$E173</f>
        <v/>
      </c>
      <c r="AG173" s="8" t="n"/>
      <c r="AH173" s="8">
        <f>IFERROR(($J173/$I173)*AG173,0)</f>
        <v/>
      </c>
      <c r="AI173" s="8">
        <f>(AG173+AH173)*$E173</f>
        <v/>
      </c>
      <c r="AJ173" s="8">
        <f>IF(AI173&gt;0,IF(AI173*$AF$23&lt;2.5,2.5/$AF$23,AI173),0)</f>
        <v/>
      </c>
      <c r="AK173" s="8">
        <f>IFERROR((AG173+AH173)*INDEX([1]Sheet1!$A$1:$A$13,MATCH((AG173+AH173),[1]Sheet1!$B$1:$B$13)),0)</f>
        <v/>
      </c>
      <c r="AL173" s="6">
        <f>$AL$23*$E173</f>
        <v/>
      </c>
      <c r="AM173" s="8" t="n"/>
      <c r="AN173" s="8">
        <f>IFERROR(($J173/$I173)*AM173,0)</f>
        <v/>
      </c>
      <c r="AO173" s="8">
        <f>(AM173+AN173)*$E173</f>
        <v/>
      </c>
      <c r="AP173" s="8">
        <f>IF(AO173&gt;0,IF(AO173*$AL$23&lt;2.5,2.5/$AL$23,AO173),0)</f>
        <v/>
      </c>
      <c r="AQ173" s="8">
        <f>IFERROR((AM173+AN173)*INDEX([1]Sheet1!$A$1:$A$13,MATCH((AM173+AN173),[1]Sheet1!$B$1:$B$13)),0)</f>
        <v/>
      </c>
      <c r="AR173" s="6">
        <f>$AR$23*$E173</f>
        <v/>
      </c>
      <c r="AS173" s="8" t="n"/>
      <c r="AT173" s="8">
        <f>IFERROR(($J173/$I173)*AS173,0)</f>
        <v/>
      </c>
      <c r="AU173" s="8">
        <f>(AS173+AT173)*$E173</f>
        <v/>
      </c>
      <c r="AV173" s="8">
        <f>IF(AU173&gt;0,IF(AU173*$AR$23&lt;2.5,2.5/$AR$23,AU173),0)</f>
        <v/>
      </c>
      <c r="AW173" s="8">
        <f>IFERROR((AS173+AT173)*INDEX([1]Sheet1!$A$1:$A$13,MATCH((AS173+AT173),[1]Sheet1!$B$1:$B$13)),0)</f>
        <v/>
      </c>
      <c r="BC173" s="1">
        <f>IF(E173&gt;0,(IF(I173&gt;0,"","ERROR")),"")</f>
        <v/>
      </c>
    </row>
    <row r="174" ht="18" customHeight="1">
      <c r="A174" s="4" t="n"/>
      <c r="B174" s="9" t="n"/>
      <c r="C174" s="6" t="n"/>
      <c r="D174" s="6" t="n"/>
      <c r="E174" s="6" t="n"/>
      <c r="F174" s="4" t="n"/>
      <c r="G174" s="6" t="n"/>
      <c r="H174" s="6">
        <f>$H$23*$E174</f>
        <v/>
      </c>
      <c r="I174" s="8" t="n"/>
      <c r="J174" s="8" t="n"/>
      <c r="K174" s="8">
        <f>(I174+J174)*$E174</f>
        <v/>
      </c>
      <c r="L174" s="8">
        <f>IF(K174&gt;0,IF(K174*$H$23&lt;2.5,2.5/$H$23,K174),0)</f>
        <v/>
      </c>
      <c r="M174" s="8">
        <f>IFERROR((I174+J174)*INDEX([1]Sheet1!$A$1:$A$13,MATCH((I174+J174),[1]Sheet1!$B$1:$B$13)),0)</f>
        <v/>
      </c>
      <c r="N174" s="6">
        <f>$N$23*$E174</f>
        <v/>
      </c>
      <c r="O174" s="8" t="n"/>
      <c r="P174" s="8">
        <f>IFERROR(($J174/$I174)*O174,0)</f>
        <v/>
      </c>
      <c r="Q174" s="8">
        <f>(O174+P174)*$E174</f>
        <v/>
      </c>
      <c r="R174" s="8">
        <f>IF(Q174&gt;0,IF(Q174*$N$23&lt;2.5,2.5/$N$23,Q174),0)</f>
        <v/>
      </c>
      <c r="S174" s="8">
        <f>IFERROR((O174+P174)*INDEX([1]Sheet1!$A$1:$A$13,MATCH((O174+P174),[1]Sheet1!$B$1:$B$13)),0)</f>
        <v/>
      </c>
      <c r="T174" s="6">
        <f>$T$23*$E174</f>
        <v/>
      </c>
      <c r="U174" s="8" t="n"/>
      <c r="V174" s="8">
        <f>IFERROR(($J174/$I174)*U174,0)</f>
        <v/>
      </c>
      <c r="W174" s="8">
        <f>(U174+V174)*$E174</f>
        <v/>
      </c>
      <c r="X174" s="8">
        <f>IF(W174&gt;0,IF(W174*$T$23&lt;2.5,2.5/$T$23,W174),0)</f>
        <v/>
      </c>
      <c r="Y174" s="8">
        <f>IFERROR((U174+V174)*INDEX([1]Sheet1!$A$1:$A$13,MATCH((U174+V174),[1]Sheet1!$B$1:$B$13)),0)</f>
        <v/>
      </c>
      <c r="Z174" s="6">
        <f>$Z$23*$E174</f>
        <v/>
      </c>
      <c r="AA174" s="8" t="n"/>
      <c r="AB174" s="8">
        <f>IFERROR(($J174/$I174)*AA174,0)</f>
        <v/>
      </c>
      <c r="AC174" s="8">
        <f>(AA174+AB174)*$E174</f>
        <v/>
      </c>
      <c r="AD174" s="8">
        <f>IF(AC174&gt;0,IF(AC174*$Z$23&lt;2.5,2.5/$Z$23,AC174),0)</f>
        <v/>
      </c>
      <c r="AE174" s="8">
        <f>IFERROR((AA174+AB174)*INDEX([1]Sheet1!$A$1:$A$13,MATCH((AA174+AB174),[1]Sheet1!$B$1:$B$13)),0)</f>
        <v/>
      </c>
      <c r="AF174" s="6">
        <f>$AF$23*$E174</f>
        <v/>
      </c>
      <c r="AG174" s="8" t="n"/>
      <c r="AH174" s="8">
        <f>IFERROR(($J174/$I174)*AG174,0)</f>
        <v/>
      </c>
      <c r="AI174" s="8">
        <f>(AG174+AH174)*$E174</f>
        <v/>
      </c>
      <c r="AJ174" s="8">
        <f>IF(AI174&gt;0,IF(AI174*$AF$23&lt;2.5,2.5/$AF$23,AI174),0)</f>
        <v/>
      </c>
      <c r="AK174" s="8">
        <f>IFERROR((AG174+AH174)*INDEX([1]Sheet1!$A$1:$A$13,MATCH((AG174+AH174),[1]Sheet1!$B$1:$B$13)),0)</f>
        <v/>
      </c>
      <c r="AL174" s="6">
        <f>$AL$23*$E174</f>
        <v/>
      </c>
      <c r="AM174" s="8" t="n"/>
      <c r="AN174" s="8">
        <f>IFERROR(($J174/$I174)*AM174,0)</f>
        <v/>
      </c>
      <c r="AO174" s="8">
        <f>(AM174+AN174)*$E174</f>
        <v/>
      </c>
      <c r="AP174" s="8">
        <f>IF(AO174&gt;0,IF(AO174*$AL$23&lt;2.5,2.5/$AL$23,AO174),0)</f>
        <v/>
      </c>
      <c r="AQ174" s="8">
        <f>IFERROR((AM174+AN174)*INDEX([1]Sheet1!$A$1:$A$13,MATCH((AM174+AN174),[1]Sheet1!$B$1:$B$13)),0)</f>
        <v/>
      </c>
      <c r="AR174" s="6">
        <f>$AR$23*$E174</f>
        <v/>
      </c>
      <c r="AS174" s="8" t="n"/>
      <c r="AT174" s="8">
        <f>IFERROR(($J174/$I174)*AS174,0)</f>
        <v/>
      </c>
      <c r="AU174" s="8">
        <f>(AS174+AT174)*$E174</f>
        <v/>
      </c>
      <c r="AV174" s="8">
        <f>IF(AU174&gt;0,IF(AU174*$AR$23&lt;2.5,2.5/$AR$23,AU174),0)</f>
        <v/>
      </c>
      <c r="AW174" s="8">
        <f>IFERROR((AS174+AT174)*INDEX([1]Sheet1!$A$1:$A$13,MATCH((AS174+AT174),[1]Sheet1!$B$1:$B$13)),0)</f>
        <v/>
      </c>
      <c r="BC174" s="1">
        <f>IF(E174&gt;0,(IF(I174&gt;0,"","ERROR")),"")</f>
        <v/>
      </c>
    </row>
    <row r="175" ht="18" customHeight="1">
      <c r="A175" s="4" t="n"/>
      <c r="B175" s="5" t="n"/>
      <c r="C175" s="6" t="n"/>
      <c r="D175" s="6" t="n"/>
      <c r="E175" s="6" t="n"/>
      <c r="F175" s="4" t="n"/>
      <c r="G175" s="6" t="n"/>
      <c r="H175" s="6">
        <f>$H$23*$E175</f>
        <v/>
      </c>
      <c r="I175" s="8" t="n"/>
      <c r="J175" s="8" t="n"/>
      <c r="K175" s="8">
        <f>(I175+J175)*$E175</f>
        <v/>
      </c>
      <c r="L175" s="8">
        <f>IF(K175&gt;0,IF(K175*$H$23&lt;2.5,2.5/$H$23,K175),0)</f>
        <v/>
      </c>
      <c r="M175" s="8">
        <f>IFERROR((I175+J175)*INDEX([1]Sheet1!$A$1:$A$13,MATCH((I175+J175),[1]Sheet1!$B$1:$B$13)),0)</f>
        <v/>
      </c>
      <c r="N175" s="6">
        <f>$N$23*$E175</f>
        <v/>
      </c>
      <c r="O175" s="8" t="n"/>
      <c r="P175" s="8">
        <f>IFERROR(($J175/$I175)*O175,0)</f>
        <v/>
      </c>
      <c r="Q175" s="8">
        <f>(O175+P175)*$E175</f>
        <v/>
      </c>
      <c r="R175" s="8">
        <f>IF(Q175&gt;0,IF(Q175*$N$23&lt;2.5,2.5/$N$23,Q175),0)</f>
        <v/>
      </c>
      <c r="S175" s="8">
        <f>IFERROR((O175+P175)*INDEX([1]Sheet1!$A$1:$A$13,MATCH((O175+P175),[1]Sheet1!$B$1:$B$13)),0)</f>
        <v/>
      </c>
      <c r="T175" s="6">
        <f>$T$23*$E175</f>
        <v/>
      </c>
      <c r="U175" s="8" t="n"/>
      <c r="V175" s="8">
        <f>IFERROR(($J175/$I175)*U175,0)</f>
        <v/>
      </c>
      <c r="W175" s="8">
        <f>(U175+V175)*$E175</f>
        <v/>
      </c>
      <c r="X175" s="8">
        <f>IF(W175&gt;0,IF(W175*$T$23&lt;2.5,2.5/$T$23,W175),0)</f>
        <v/>
      </c>
      <c r="Y175" s="8">
        <f>IFERROR((U175+V175)*INDEX([1]Sheet1!$A$1:$A$13,MATCH((U175+V175),[1]Sheet1!$B$1:$B$13)),0)</f>
        <v/>
      </c>
      <c r="Z175" s="6">
        <f>$Z$23*$E175</f>
        <v/>
      </c>
      <c r="AA175" s="8" t="n"/>
      <c r="AB175" s="8">
        <f>IFERROR(($J175/$I175)*AA175,0)</f>
        <v/>
      </c>
      <c r="AC175" s="8">
        <f>(AA175+AB175)*$E175</f>
        <v/>
      </c>
      <c r="AD175" s="8">
        <f>IF(AC175&gt;0,IF(AC175*$Z$23&lt;2.5,2.5/$Z$23,AC175),0)</f>
        <v/>
      </c>
      <c r="AE175" s="8">
        <f>IFERROR((AA175+AB175)*INDEX([1]Sheet1!$A$1:$A$13,MATCH((AA175+AB175),[1]Sheet1!$B$1:$B$13)),0)</f>
        <v/>
      </c>
      <c r="AF175" s="6">
        <f>$AF$23*$E175</f>
        <v/>
      </c>
      <c r="AG175" s="8" t="n"/>
      <c r="AH175" s="8">
        <f>IFERROR(($J175/$I175)*AG175,0)</f>
        <v/>
      </c>
      <c r="AI175" s="8">
        <f>(AG175+AH175)*$E175</f>
        <v/>
      </c>
      <c r="AJ175" s="8">
        <f>IF(AI175&gt;0,IF(AI175*$AF$23&lt;2.5,2.5/$AF$23,AI175),0)</f>
        <v/>
      </c>
      <c r="AK175" s="8">
        <f>IFERROR((AG175+AH175)*INDEX([1]Sheet1!$A$1:$A$13,MATCH((AG175+AH175),[1]Sheet1!$B$1:$B$13)),0)</f>
        <v/>
      </c>
      <c r="AL175" s="6">
        <f>$AL$23*$E175</f>
        <v/>
      </c>
      <c r="AM175" s="8" t="n"/>
      <c r="AN175" s="8">
        <f>IFERROR(($J175/$I175)*AM175,0)</f>
        <v/>
      </c>
      <c r="AO175" s="8">
        <f>(AM175+AN175)*$E175</f>
        <v/>
      </c>
      <c r="AP175" s="8">
        <f>IF(AO175&gt;0,IF(AO175*$AL$23&lt;2.5,2.5/$AL$23,AO175),0)</f>
        <v/>
      </c>
      <c r="AQ175" s="8">
        <f>IFERROR((AM175+AN175)*INDEX([1]Sheet1!$A$1:$A$13,MATCH((AM175+AN175),[1]Sheet1!$B$1:$B$13)),0)</f>
        <v/>
      </c>
      <c r="AR175" s="6">
        <f>$AR$23*$E175</f>
        <v/>
      </c>
      <c r="AS175" s="8" t="n"/>
      <c r="AT175" s="8">
        <f>IFERROR(($J175/$I175)*AS175,0)</f>
        <v/>
      </c>
      <c r="AU175" s="8">
        <f>(AS175+AT175)*$E175</f>
        <v/>
      </c>
      <c r="AV175" s="8">
        <f>IF(AU175&gt;0,IF(AU175*$AR$23&lt;2.5,2.5/$AR$23,AU175),0)</f>
        <v/>
      </c>
      <c r="AW175" s="8">
        <f>IFERROR((AS175+AT175)*INDEX([1]Sheet1!$A$1:$A$13,MATCH((AS175+AT175),[1]Sheet1!$B$1:$B$13)),0)</f>
        <v/>
      </c>
      <c r="BC175" s="1">
        <f>IF(E175&gt;0,(IF(I175&gt;0,"","ERROR")),"")</f>
        <v/>
      </c>
    </row>
    <row r="176" ht="18" customHeight="1">
      <c r="A176" s="4" t="n"/>
      <c r="B176" s="5" t="n"/>
      <c r="C176" s="6" t="n"/>
      <c r="D176" s="6" t="n"/>
      <c r="E176" s="6" t="n"/>
      <c r="F176" s="4" t="n"/>
      <c r="G176" s="6" t="n"/>
      <c r="H176" s="6">
        <f>$H$23*$E176</f>
        <v/>
      </c>
      <c r="I176" s="8" t="n"/>
      <c r="J176" s="8" t="n"/>
      <c r="K176" s="8">
        <f>(I176+J176)*$E176</f>
        <v/>
      </c>
      <c r="L176" s="8">
        <f>IF(K176&gt;0,IF(K176*$H$23&lt;2.5,2.5/$H$23,K176),0)</f>
        <v/>
      </c>
      <c r="M176" s="8">
        <f>IFERROR((I176+J176)*INDEX([1]Sheet1!$A$1:$A$13,MATCH((I176+J176),[1]Sheet1!$B$1:$B$13)),0)</f>
        <v/>
      </c>
      <c r="N176" s="6">
        <f>$N$23*$E176</f>
        <v/>
      </c>
      <c r="O176" s="8" t="n"/>
      <c r="P176" s="8">
        <f>IFERROR(($J176/$I176)*O176,0)</f>
        <v/>
      </c>
      <c r="Q176" s="8">
        <f>(O176+P176)*$E176</f>
        <v/>
      </c>
      <c r="R176" s="8">
        <f>IF(Q176&gt;0,IF(Q176*$N$23&lt;2.5,2.5/$N$23,Q176),0)</f>
        <v/>
      </c>
      <c r="S176" s="8">
        <f>IFERROR((O176+P176)*INDEX([1]Sheet1!$A$1:$A$13,MATCH((O176+P176),[1]Sheet1!$B$1:$B$13)),0)</f>
        <v/>
      </c>
      <c r="T176" s="6">
        <f>$T$23*$E176</f>
        <v/>
      </c>
      <c r="U176" s="8" t="n"/>
      <c r="V176" s="8">
        <f>IFERROR(($J176/$I176)*U176,0)</f>
        <v/>
      </c>
      <c r="W176" s="8">
        <f>(U176+V176)*$E176</f>
        <v/>
      </c>
      <c r="X176" s="8">
        <f>IF(W176&gt;0,IF(W176*$T$23&lt;2.5,2.5/$T$23,W176),0)</f>
        <v/>
      </c>
      <c r="Y176" s="8">
        <f>IFERROR((U176+V176)*INDEX([1]Sheet1!$A$1:$A$13,MATCH((U176+V176),[1]Sheet1!$B$1:$B$13)),0)</f>
        <v/>
      </c>
      <c r="Z176" s="6">
        <f>$Z$23*$E176</f>
        <v/>
      </c>
      <c r="AA176" s="8" t="n"/>
      <c r="AB176" s="8">
        <f>IFERROR(($J176/$I176)*AA176,0)</f>
        <v/>
      </c>
      <c r="AC176" s="8">
        <f>(AA176+AB176)*$E176</f>
        <v/>
      </c>
      <c r="AD176" s="8">
        <f>IF(AC176&gt;0,IF(AC176*$Z$23&lt;2.5,2.5/$Z$23,AC176),0)</f>
        <v/>
      </c>
      <c r="AE176" s="8">
        <f>IFERROR((AA176+AB176)*INDEX([1]Sheet1!$A$1:$A$13,MATCH((AA176+AB176),[1]Sheet1!$B$1:$B$13)),0)</f>
        <v/>
      </c>
      <c r="AF176" s="6">
        <f>$AF$23*$E176</f>
        <v/>
      </c>
      <c r="AG176" s="8" t="n"/>
      <c r="AH176" s="8">
        <f>IFERROR(($J176/$I176)*AG176,0)</f>
        <v/>
      </c>
      <c r="AI176" s="8">
        <f>(AG176+AH176)*$E176</f>
        <v/>
      </c>
      <c r="AJ176" s="8">
        <f>IF(AI176&gt;0,IF(AI176*$AF$23&lt;2.5,2.5/$AF$23,AI176),0)</f>
        <v/>
      </c>
      <c r="AK176" s="8">
        <f>IFERROR((AG176+AH176)*INDEX([1]Sheet1!$A$1:$A$13,MATCH((AG176+AH176),[1]Sheet1!$B$1:$B$13)),0)</f>
        <v/>
      </c>
      <c r="AL176" s="6">
        <f>$AL$23*$E176</f>
        <v/>
      </c>
      <c r="AM176" s="8" t="n"/>
      <c r="AN176" s="8">
        <f>IFERROR(($J176/$I176)*AM176,0)</f>
        <v/>
      </c>
      <c r="AO176" s="8">
        <f>(AM176+AN176)*$E176</f>
        <v/>
      </c>
      <c r="AP176" s="8">
        <f>IF(AO176&gt;0,IF(AO176*$AL$23&lt;2.5,2.5/$AL$23,AO176),0)</f>
        <v/>
      </c>
      <c r="AQ176" s="8">
        <f>IFERROR((AM176+AN176)*INDEX([1]Sheet1!$A$1:$A$13,MATCH((AM176+AN176),[1]Sheet1!$B$1:$B$13)),0)</f>
        <v/>
      </c>
      <c r="AR176" s="6">
        <f>$AR$23*$E176</f>
        <v/>
      </c>
      <c r="AS176" s="8" t="n"/>
      <c r="AT176" s="8">
        <f>IFERROR(($J176/$I176)*AS176,0)</f>
        <v/>
      </c>
      <c r="AU176" s="8">
        <f>(AS176+AT176)*$E176</f>
        <v/>
      </c>
      <c r="AV176" s="8">
        <f>IF(AU176&gt;0,IF(AU176*$AR$23&lt;2.5,2.5/$AR$23,AU176),0)</f>
        <v/>
      </c>
      <c r="AW176" s="8">
        <f>IFERROR((AS176+AT176)*INDEX([1]Sheet1!$A$1:$A$13,MATCH((AS176+AT176),[1]Sheet1!$B$1:$B$13)),0)</f>
        <v/>
      </c>
      <c r="BC176" s="1">
        <f>IF(E176&gt;0,(IF(I176&gt;0,"","ERROR")),"")</f>
        <v/>
      </c>
    </row>
    <row r="177" ht="18" customHeight="1">
      <c r="A177" s="4" t="n"/>
      <c r="B177" s="5" t="n"/>
      <c r="C177" s="6" t="n"/>
      <c r="D177" s="6" t="n"/>
      <c r="E177" s="6" t="n"/>
      <c r="F177" s="4" t="n"/>
      <c r="G177" s="6" t="n"/>
      <c r="H177" s="6">
        <f>$H$23*$E177</f>
        <v/>
      </c>
      <c r="I177" s="8" t="n"/>
      <c r="J177" s="8" t="n"/>
      <c r="K177" s="8">
        <f>(I177+J177)*$E177</f>
        <v/>
      </c>
      <c r="L177" s="8">
        <f>IF(K177&gt;0,IF(K177*$H$23&lt;2.5,2.5/$H$23,K177),0)</f>
        <v/>
      </c>
      <c r="M177" s="8">
        <f>IFERROR((I177+J177)*INDEX([1]Sheet1!$A$1:$A$13,MATCH((I177+J177),[1]Sheet1!$B$1:$B$13)),0)</f>
        <v/>
      </c>
      <c r="N177" s="6">
        <f>$N$23*$E177</f>
        <v/>
      </c>
      <c r="O177" s="8" t="n"/>
      <c r="P177" s="8">
        <f>IFERROR(($J177/$I177)*O177,0)</f>
        <v/>
      </c>
      <c r="Q177" s="8">
        <f>(O177+P177)*$E177</f>
        <v/>
      </c>
      <c r="R177" s="8">
        <f>IF(Q177&gt;0,IF(Q177*$N$23&lt;2.5,2.5/$N$23,Q177),0)</f>
        <v/>
      </c>
      <c r="S177" s="8">
        <f>IFERROR((O177+P177)*INDEX([1]Sheet1!$A$1:$A$13,MATCH((O177+P177),[1]Sheet1!$B$1:$B$13)),0)</f>
        <v/>
      </c>
      <c r="T177" s="6">
        <f>$T$23*$E177</f>
        <v/>
      </c>
      <c r="U177" s="8" t="n"/>
      <c r="V177" s="8">
        <f>IFERROR(($J177/$I177)*U177,0)</f>
        <v/>
      </c>
      <c r="W177" s="8">
        <f>(U177+V177)*$E177</f>
        <v/>
      </c>
      <c r="X177" s="8">
        <f>IF(W177&gt;0,IF(W177*$T$23&lt;2.5,2.5/$T$23,W177),0)</f>
        <v/>
      </c>
      <c r="Y177" s="8">
        <f>IFERROR((U177+V177)*INDEX([1]Sheet1!$A$1:$A$13,MATCH((U177+V177),[1]Sheet1!$B$1:$B$13)),0)</f>
        <v/>
      </c>
      <c r="Z177" s="6">
        <f>$Z$23*$E177</f>
        <v/>
      </c>
      <c r="AA177" s="8" t="n"/>
      <c r="AB177" s="8">
        <f>IFERROR(($J177/$I177)*AA177,0)</f>
        <v/>
      </c>
      <c r="AC177" s="8">
        <f>(AA177+AB177)*$E177</f>
        <v/>
      </c>
      <c r="AD177" s="8">
        <f>IF(AC177&gt;0,IF(AC177*$Z$23&lt;2.5,2.5/$Z$23,AC177),0)</f>
        <v/>
      </c>
      <c r="AE177" s="8">
        <f>IFERROR((AA177+AB177)*INDEX([1]Sheet1!$A$1:$A$13,MATCH((AA177+AB177),[1]Sheet1!$B$1:$B$13)),0)</f>
        <v/>
      </c>
      <c r="AF177" s="6">
        <f>$AF$23*$E177</f>
        <v/>
      </c>
      <c r="AG177" s="8" t="n"/>
      <c r="AH177" s="8">
        <f>IFERROR(($J177/$I177)*AG177,0)</f>
        <v/>
      </c>
      <c r="AI177" s="8">
        <f>(AG177+AH177)*$E177</f>
        <v/>
      </c>
      <c r="AJ177" s="8">
        <f>IF(AI177&gt;0,IF(AI177*$AF$23&lt;2.5,2.5/$AF$23,AI177),0)</f>
        <v/>
      </c>
      <c r="AK177" s="8">
        <f>IFERROR((AG177+AH177)*INDEX([1]Sheet1!$A$1:$A$13,MATCH((AG177+AH177),[1]Sheet1!$B$1:$B$13)),0)</f>
        <v/>
      </c>
      <c r="AL177" s="6">
        <f>$AL$23*$E177</f>
        <v/>
      </c>
      <c r="AM177" s="8" t="n"/>
      <c r="AN177" s="8">
        <f>IFERROR(($J177/$I177)*AM177,0)</f>
        <v/>
      </c>
      <c r="AO177" s="8">
        <f>(AM177+AN177)*$E177</f>
        <v/>
      </c>
      <c r="AP177" s="8">
        <f>IF(AO177&gt;0,IF(AO177*$AL$23&lt;2.5,2.5/$AL$23,AO177),0)</f>
        <v/>
      </c>
      <c r="AQ177" s="8">
        <f>IFERROR((AM177+AN177)*INDEX([1]Sheet1!$A$1:$A$13,MATCH((AM177+AN177),[1]Sheet1!$B$1:$B$13)),0)</f>
        <v/>
      </c>
      <c r="AR177" s="6">
        <f>$AR$23*$E177</f>
        <v/>
      </c>
      <c r="AS177" s="8" t="n"/>
      <c r="AT177" s="8">
        <f>IFERROR(($J177/$I177)*AS177,0)</f>
        <v/>
      </c>
      <c r="AU177" s="8">
        <f>(AS177+AT177)*$E177</f>
        <v/>
      </c>
      <c r="AV177" s="8">
        <f>IF(AU177&gt;0,IF(AU177*$AR$23&lt;2.5,2.5/$AR$23,AU177),0)</f>
        <v/>
      </c>
      <c r="AW177" s="8">
        <f>IFERROR((AS177+AT177)*INDEX([1]Sheet1!$A$1:$A$13,MATCH((AS177+AT177),[1]Sheet1!$B$1:$B$13)),0)</f>
        <v/>
      </c>
      <c r="BC177" s="1">
        <f>IF(E177&gt;0,(IF(I177&gt;0,"","ERROR")),"")</f>
        <v/>
      </c>
    </row>
    <row r="178" ht="18" customHeight="1">
      <c r="A178" s="4" t="n"/>
      <c r="B178" s="5" t="n"/>
      <c r="C178" s="6" t="n"/>
      <c r="D178" s="6" t="n"/>
      <c r="E178" s="6" t="n"/>
      <c r="F178" s="4" t="n"/>
      <c r="G178" s="6" t="n"/>
      <c r="H178" s="6">
        <f>$H$23*$E178</f>
        <v/>
      </c>
      <c r="I178" s="8" t="n"/>
      <c r="J178" s="8" t="n"/>
      <c r="K178" s="8">
        <f>(I178+J178)*$E178</f>
        <v/>
      </c>
      <c r="L178" s="8">
        <f>IF(K178&gt;0,IF(K178*$H$23&lt;2.5,2.5/$H$23,K178),0)</f>
        <v/>
      </c>
      <c r="M178" s="8">
        <f>IFERROR((I178+J178)*INDEX([1]Sheet1!$A$1:$A$13,MATCH((I178+J178),[1]Sheet1!$B$1:$B$13)),0)</f>
        <v/>
      </c>
      <c r="N178" s="6">
        <f>$N$23*$E178</f>
        <v/>
      </c>
      <c r="O178" s="8" t="n"/>
      <c r="P178" s="8">
        <f>IFERROR(($J178/$I178)*O178,0)</f>
        <v/>
      </c>
      <c r="Q178" s="8">
        <f>(O178+P178)*$E178</f>
        <v/>
      </c>
      <c r="R178" s="8">
        <f>IF(Q178&gt;0,IF(Q178*$N$23&lt;2.5,2.5/$N$23,Q178),0)</f>
        <v/>
      </c>
      <c r="S178" s="8">
        <f>IFERROR((O178+P178)*INDEX([1]Sheet1!$A$1:$A$13,MATCH((O178+P178),[1]Sheet1!$B$1:$B$13)),0)</f>
        <v/>
      </c>
      <c r="T178" s="6">
        <f>$T$23*$E178</f>
        <v/>
      </c>
      <c r="U178" s="8" t="n"/>
      <c r="V178" s="8">
        <f>IFERROR(($J178/$I178)*U178,0)</f>
        <v/>
      </c>
      <c r="W178" s="8">
        <f>(U178+V178)*$E178</f>
        <v/>
      </c>
      <c r="X178" s="8">
        <f>IF(W178&gt;0,IF(W178*$T$23&lt;2.5,2.5/$T$23,W178),0)</f>
        <v/>
      </c>
      <c r="Y178" s="8">
        <f>IFERROR((U178+V178)*INDEX([1]Sheet1!$A$1:$A$13,MATCH((U178+V178),[1]Sheet1!$B$1:$B$13)),0)</f>
        <v/>
      </c>
      <c r="Z178" s="6">
        <f>$Z$23*$E178</f>
        <v/>
      </c>
      <c r="AA178" s="8" t="n"/>
      <c r="AB178" s="8">
        <f>IFERROR(($J178/$I178)*AA178,0)</f>
        <v/>
      </c>
      <c r="AC178" s="8">
        <f>(AA178+AB178)*$E178</f>
        <v/>
      </c>
      <c r="AD178" s="8">
        <f>IF(AC178&gt;0,IF(AC178*$Z$23&lt;2.5,2.5/$Z$23,AC178),0)</f>
        <v/>
      </c>
      <c r="AE178" s="8">
        <f>IFERROR((AA178+AB178)*INDEX([1]Sheet1!$A$1:$A$13,MATCH((AA178+AB178),[1]Sheet1!$B$1:$B$13)),0)</f>
        <v/>
      </c>
      <c r="AF178" s="6">
        <f>$AF$23*$E178</f>
        <v/>
      </c>
      <c r="AG178" s="8" t="n"/>
      <c r="AH178" s="8">
        <f>IFERROR(($J178/$I178)*AG178,0)</f>
        <v/>
      </c>
      <c r="AI178" s="8">
        <f>(AG178+AH178)*$E178</f>
        <v/>
      </c>
      <c r="AJ178" s="8">
        <f>IF(AI178&gt;0,IF(AI178*$AF$23&lt;2.5,2.5/$AF$23,AI178),0)</f>
        <v/>
      </c>
      <c r="AK178" s="8">
        <f>IFERROR((AG178+AH178)*INDEX([1]Sheet1!$A$1:$A$13,MATCH((AG178+AH178),[1]Sheet1!$B$1:$B$13)),0)</f>
        <v/>
      </c>
      <c r="AL178" s="6">
        <f>$AL$23*$E178</f>
        <v/>
      </c>
      <c r="AM178" s="8" t="n"/>
      <c r="AN178" s="8">
        <f>IFERROR(($J178/$I178)*AM178,0)</f>
        <v/>
      </c>
      <c r="AO178" s="8">
        <f>(AM178+AN178)*$E178</f>
        <v/>
      </c>
      <c r="AP178" s="8">
        <f>IF(AO178&gt;0,IF(AO178*$AL$23&lt;2.5,2.5/$AL$23,AO178),0)</f>
        <v/>
      </c>
      <c r="AQ178" s="8">
        <f>IFERROR((AM178+AN178)*INDEX([1]Sheet1!$A$1:$A$13,MATCH((AM178+AN178),[1]Sheet1!$B$1:$B$13)),0)</f>
        <v/>
      </c>
      <c r="AR178" s="6">
        <f>$AR$23*$E178</f>
        <v/>
      </c>
      <c r="AS178" s="8" t="n"/>
      <c r="AT178" s="8">
        <f>IFERROR(($J178/$I178)*AS178,0)</f>
        <v/>
      </c>
      <c r="AU178" s="8">
        <f>(AS178+AT178)*$E178</f>
        <v/>
      </c>
      <c r="AV178" s="8">
        <f>IF(AU178&gt;0,IF(AU178*$AR$23&lt;2.5,2.5/$AR$23,AU178),0)</f>
        <v/>
      </c>
      <c r="AW178" s="8">
        <f>IFERROR((AS178+AT178)*INDEX([1]Sheet1!$A$1:$A$13,MATCH((AS178+AT178),[1]Sheet1!$B$1:$B$13)),0)</f>
        <v/>
      </c>
      <c r="BC178" s="1">
        <f>IF(E178&gt;0,(IF(I178&gt;0,"","ERROR")),"")</f>
        <v/>
      </c>
    </row>
    <row r="179" ht="18" customHeight="1">
      <c r="A179" s="4" t="n"/>
      <c r="B179" s="5" t="n"/>
      <c r="C179" s="6" t="n"/>
      <c r="D179" s="6" t="n"/>
      <c r="E179" s="6" t="n"/>
      <c r="F179" s="4" t="n"/>
      <c r="G179" s="6" t="n"/>
      <c r="H179" s="6">
        <f>$H$23*$E179</f>
        <v/>
      </c>
      <c r="I179" s="8" t="n"/>
      <c r="J179" s="8" t="n"/>
      <c r="K179" s="8">
        <f>(I179+J179)*$E179</f>
        <v/>
      </c>
      <c r="L179" s="8">
        <f>IF(K179&gt;0,IF(K179*$H$23&lt;2.5,2.5/$H$23,K179),0)</f>
        <v/>
      </c>
      <c r="M179" s="8">
        <f>IFERROR((I179+J179)*INDEX([1]Sheet1!$A$1:$A$13,MATCH((I179+J179),[1]Sheet1!$B$1:$B$13)),0)</f>
        <v/>
      </c>
      <c r="N179" s="6">
        <f>$N$23*$E179</f>
        <v/>
      </c>
      <c r="O179" s="8" t="n"/>
      <c r="P179" s="8">
        <f>IFERROR(($J179/$I179)*O179,0)</f>
        <v/>
      </c>
      <c r="Q179" s="8">
        <f>(O179+P179)*$E179</f>
        <v/>
      </c>
      <c r="R179" s="8">
        <f>IF(Q179&gt;0,IF(Q179*$N$23&lt;2.5,2.5/$N$23,Q179),0)</f>
        <v/>
      </c>
      <c r="S179" s="8">
        <f>IFERROR((O179+P179)*INDEX([1]Sheet1!$A$1:$A$13,MATCH((O179+P179),[1]Sheet1!$B$1:$B$13)),0)</f>
        <v/>
      </c>
      <c r="T179" s="6">
        <f>$T$23*$E179</f>
        <v/>
      </c>
      <c r="U179" s="8" t="n"/>
      <c r="V179" s="8">
        <f>IFERROR(($J179/$I179)*U179,0)</f>
        <v/>
      </c>
      <c r="W179" s="8">
        <f>(U179+V179)*$E179</f>
        <v/>
      </c>
      <c r="X179" s="8">
        <f>IF(W179&gt;0,IF(W179*$T$23&lt;2.5,2.5/$T$23,W179),0)</f>
        <v/>
      </c>
      <c r="Y179" s="8">
        <f>IFERROR((U179+V179)*INDEX([1]Sheet1!$A$1:$A$13,MATCH((U179+V179),[1]Sheet1!$B$1:$B$13)),0)</f>
        <v/>
      </c>
      <c r="Z179" s="6">
        <f>$Z$23*$E179</f>
        <v/>
      </c>
      <c r="AA179" s="8" t="n"/>
      <c r="AB179" s="8">
        <f>IFERROR(($J179/$I179)*AA179,0)</f>
        <v/>
      </c>
      <c r="AC179" s="8">
        <f>(AA179+AB179)*$E179</f>
        <v/>
      </c>
      <c r="AD179" s="8">
        <f>IF(AC179&gt;0,IF(AC179*$Z$23&lt;2.5,2.5/$Z$23,AC179),0)</f>
        <v/>
      </c>
      <c r="AE179" s="8">
        <f>IFERROR((AA179+AB179)*INDEX([1]Sheet1!$A$1:$A$13,MATCH((AA179+AB179),[1]Sheet1!$B$1:$B$13)),0)</f>
        <v/>
      </c>
      <c r="AF179" s="6">
        <f>$AF$23*$E179</f>
        <v/>
      </c>
      <c r="AG179" s="8" t="n"/>
      <c r="AH179" s="8">
        <f>IFERROR(($J179/$I179)*AG179,0)</f>
        <v/>
      </c>
      <c r="AI179" s="8">
        <f>(AG179+AH179)*$E179</f>
        <v/>
      </c>
      <c r="AJ179" s="8">
        <f>IF(AI179&gt;0,IF(AI179*$AF$23&lt;2.5,2.5/$AF$23,AI179),0)</f>
        <v/>
      </c>
      <c r="AK179" s="8">
        <f>IFERROR((AG179+AH179)*INDEX([1]Sheet1!$A$1:$A$13,MATCH((AG179+AH179),[1]Sheet1!$B$1:$B$13)),0)</f>
        <v/>
      </c>
      <c r="AL179" s="6">
        <f>$AL$23*$E179</f>
        <v/>
      </c>
      <c r="AM179" s="8" t="n"/>
      <c r="AN179" s="8">
        <f>IFERROR(($J179/$I179)*AM179,0)</f>
        <v/>
      </c>
      <c r="AO179" s="8">
        <f>(AM179+AN179)*$E179</f>
        <v/>
      </c>
      <c r="AP179" s="8">
        <f>IF(AO179&gt;0,IF(AO179*$AL$23&lt;2.5,2.5/$AL$23,AO179),0)</f>
        <v/>
      </c>
      <c r="AQ179" s="8">
        <f>IFERROR((AM179+AN179)*INDEX([1]Sheet1!$A$1:$A$13,MATCH((AM179+AN179),[1]Sheet1!$B$1:$B$13)),0)</f>
        <v/>
      </c>
      <c r="AR179" s="6">
        <f>$AR$23*$E179</f>
        <v/>
      </c>
      <c r="AS179" s="8" t="n"/>
      <c r="AT179" s="8">
        <f>IFERROR(($J179/$I179)*AS179,0)</f>
        <v/>
      </c>
      <c r="AU179" s="8">
        <f>(AS179+AT179)*$E179</f>
        <v/>
      </c>
      <c r="AV179" s="8">
        <f>IF(AU179&gt;0,IF(AU179*$AR$23&lt;2.5,2.5/$AR$23,AU179),0)</f>
        <v/>
      </c>
      <c r="AW179" s="8">
        <f>IFERROR((AS179+AT179)*INDEX([1]Sheet1!$A$1:$A$13,MATCH((AS179+AT179),[1]Sheet1!$B$1:$B$13)),0)</f>
        <v/>
      </c>
      <c r="BC179" s="1">
        <f>IF(E179&gt;0,(IF(I179&gt;0,"","ERROR")),"")</f>
        <v/>
      </c>
    </row>
    <row r="180" ht="18" customHeight="1">
      <c r="A180" s="4" t="n"/>
      <c r="B180" s="5" t="n"/>
      <c r="C180" s="6" t="n"/>
      <c r="D180" s="6" t="n"/>
      <c r="E180" s="6" t="n"/>
      <c r="F180" s="4" t="n"/>
      <c r="G180" s="6" t="n"/>
      <c r="H180" s="6">
        <f>$H$23*$E180</f>
        <v/>
      </c>
      <c r="I180" s="8" t="n"/>
      <c r="J180" s="8" t="n"/>
      <c r="K180" s="8">
        <f>(I180+J180)*$E180</f>
        <v/>
      </c>
      <c r="L180" s="8">
        <f>IF(K180&gt;0,IF(K180*$H$23&lt;2.5,2.5/$H$23,K180),0)</f>
        <v/>
      </c>
      <c r="M180" s="8">
        <f>IFERROR((I180+J180)*INDEX([1]Sheet1!$A$1:$A$13,MATCH((I180+J180),[1]Sheet1!$B$1:$B$13)),0)</f>
        <v/>
      </c>
      <c r="N180" s="6">
        <f>$N$23*$E180</f>
        <v/>
      </c>
      <c r="O180" s="8" t="n"/>
      <c r="P180" s="8">
        <f>IFERROR(($J180/$I180)*O180,0)</f>
        <v/>
      </c>
      <c r="Q180" s="8">
        <f>(O180+P180)*$E180</f>
        <v/>
      </c>
      <c r="R180" s="8">
        <f>IF(Q180&gt;0,IF(Q180*$N$23&lt;2.5,2.5/$N$23,Q180),0)</f>
        <v/>
      </c>
      <c r="S180" s="8">
        <f>IFERROR((O180+P180)*INDEX([1]Sheet1!$A$1:$A$13,MATCH((O180+P180),[1]Sheet1!$B$1:$B$13)),0)</f>
        <v/>
      </c>
      <c r="T180" s="6">
        <f>$T$23*$E180</f>
        <v/>
      </c>
      <c r="U180" s="8" t="n"/>
      <c r="V180" s="8">
        <f>IFERROR(($J180/$I180)*U180,0)</f>
        <v/>
      </c>
      <c r="W180" s="8">
        <f>(U180+V180)*$E180</f>
        <v/>
      </c>
      <c r="X180" s="8">
        <f>IF(W180&gt;0,IF(W180*$T$23&lt;2.5,2.5/$T$23,W180),0)</f>
        <v/>
      </c>
      <c r="Y180" s="8">
        <f>IFERROR((U180+V180)*INDEX([1]Sheet1!$A$1:$A$13,MATCH((U180+V180),[1]Sheet1!$B$1:$B$13)),0)</f>
        <v/>
      </c>
      <c r="Z180" s="6">
        <f>$Z$23*$E180</f>
        <v/>
      </c>
      <c r="AA180" s="8" t="n"/>
      <c r="AB180" s="8">
        <f>IFERROR(($J180/$I180)*AA180,0)</f>
        <v/>
      </c>
      <c r="AC180" s="8">
        <f>(AA180+AB180)*$E180</f>
        <v/>
      </c>
      <c r="AD180" s="8">
        <f>IF(AC180&gt;0,IF(AC180*$Z$23&lt;2.5,2.5/$Z$23,AC180),0)</f>
        <v/>
      </c>
      <c r="AE180" s="8">
        <f>IFERROR((AA180+AB180)*INDEX([1]Sheet1!$A$1:$A$13,MATCH((AA180+AB180),[1]Sheet1!$B$1:$B$13)),0)</f>
        <v/>
      </c>
      <c r="AF180" s="6">
        <f>$AF$23*$E180</f>
        <v/>
      </c>
      <c r="AG180" s="8" t="n"/>
      <c r="AH180" s="8">
        <f>IFERROR(($J180/$I180)*AG180,0)</f>
        <v/>
      </c>
      <c r="AI180" s="8">
        <f>(AG180+AH180)*$E180</f>
        <v/>
      </c>
      <c r="AJ180" s="8">
        <f>IF(AI180&gt;0,IF(AI180*$AF$23&lt;2.5,2.5/$AF$23,AI180),0)</f>
        <v/>
      </c>
      <c r="AK180" s="8">
        <f>IFERROR((AG180+AH180)*INDEX([1]Sheet1!$A$1:$A$13,MATCH((AG180+AH180),[1]Sheet1!$B$1:$B$13)),0)</f>
        <v/>
      </c>
      <c r="AL180" s="6">
        <f>$AL$23*$E180</f>
        <v/>
      </c>
      <c r="AM180" s="8" t="n"/>
      <c r="AN180" s="8">
        <f>IFERROR(($J180/$I180)*AM180,0)</f>
        <v/>
      </c>
      <c r="AO180" s="8">
        <f>(AM180+AN180)*$E180</f>
        <v/>
      </c>
      <c r="AP180" s="8">
        <f>IF(AO180&gt;0,IF(AO180*$AL$23&lt;2.5,2.5/$AL$23,AO180),0)</f>
        <v/>
      </c>
      <c r="AQ180" s="8">
        <f>IFERROR((AM180+AN180)*INDEX([1]Sheet1!$A$1:$A$13,MATCH((AM180+AN180),[1]Sheet1!$B$1:$B$13)),0)</f>
        <v/>
      </c>
      <c r="AR180" s="6">
        <f>$AR$23*$E180</f>
        <v/>
      </c>
      <c r="AS180" s="8" t="n"/>
      <c r="AT180" s="8">
        <f>IFERROR(($J180/$I180)*AS180,0)</f>
        <v/>
      </c>
      <c r="AU180" s="8">
        <f>(AS180+AT180)*$E180</f>
        <v/>
      </c>
      <c r="AV180" s="8">
        <f>IF(AU180&gt;0,IF(AU180*$AR$23&lt;2.5,2.5/$AR$23,AU180),0)</f>
        <v/>
      </c>
      <c r="AW180" s="8">
        <f>IFERROR((AS180+AT180)*INDEX([1]Sheet1!$A$1:$A$13,MATCH((AS180+AT180),[1]Sheet1!$B$1:$B$13)),0)</f>
        <v/>
      </c>
      <c r="BC180" s="1">
        <f>IF(E180&gt;0,(IF(I180&gt;0,"","ERROR")),"")</f>
        <v/>
      </c>
    </row>
    <row r="181" ht="18" customHeight="1">
      <c r="A181" s="4" t="n"/>
      <c r="B181" s="5" t="n"/>
      <c r="C181" s="6" t="n"/>
      <c r="D181" s="6" t="n"/>
      <c r="E181" s="6" t="n"/>
      <c r="F181" s="4" t="n"/>
      <c r="G181" s="6" t="n"/>
      <c r="H181" s="6">
        <f>$H$23*$E181</f>
        <v/>
      </c>
      <c r="I181" s="8" t="n"/>
      <c r="J181" s="8" t="n"/>
      <c r="K181" s="8">
        <f>(I181+J181)*$E181</f>
        <v/>
      </c>
      <c r="L181" s="8">
        <f>IF(K181&gt;0,IF(K181*$H$23&lt;2.5,2.5/$H$23,K181),0)</f>
        <v/>
      </c>
      <c r="M181" s="8">
        <f>IFERROR((I181+J181)*INDEX([1]Sheet1!$A$1:$A$13,MATCH((I181+J181),[1]Sheet1!$B$1:$B$13)),0)</f>
        <v/>
      </c>
      <c r="N181" s="6">
        <f>$N$23*$E181</f>
        <v/>
      </c>
      <c r="O181" s="8" t="n"/>
      <c r="P181" s="8">
        <f>IFERROR(($J181/$I181)*O181,0)</f>
        <v/>
      </c>
      <c r="Q181" s="8">
        <f>(O181+P181)*$E181</f>
        <v/>
      </c>
      <c r="R181" s="8">
        <f>IF(Q181&gt;0,IF(Q181*$N$23&lt;2.5,2.5/$N$23,Q181),0)</f>
        <v/>
      </c>
      <c r="S181" s="8">
        <f>IFERROR((O181+P181)*INDEX([1]Sheet1!$A$1:$A$13,MATCH((O181+P181),[1]Sheet1!$B$1:$B$13)),0)</f>
        <v/>
      </c>
      <c r="T181" s="6">
        <f>$T$23*$E181</f>
        <v/>
      </c>
      <c r="U181" s="8" t="n"/>
      <c r="V181" s="8">
        <f>IFERROR(($J181/$I181)*U181,0)</f>
        <v/>
      </c>
      <c r="W181" s="8">
        <f>(U181+V181)*$E181</f>
        <v/>
      </c>
      <c r="X181" s="8">
        <f>IF(W181&gt;0,IF(W181*$T$23&lt;2.5,2.5/$T$23,W181),0)</f>
        <v/>
      </c>
      <c r="Y181" s="8">
        <f>IFERROR((U181+V181)*INDEX([1]Sheet1!$A$1:$A$13,MATCH((U181+V181),[1]Sheet1!$B$1:$B$13)),0)</f>
        <v/>
      </c>
      <c r="Z181" s="6">
        <f>$Z$23*$E181</f>
        <v/>
      </c>
      <c r="AA181" s="8" t="n"/>
      <c r="AB181" s="8">
        <f>IFERROR(($J181/$I181)*AA181,0)</f>
        <v/>
      </c>
      <c r="AC181" s="8">
        <f>(AA181+AB181)*$E181</f>
        <v/>
      </c>
      <c r="AD181" s="8">
        <f>IF(AC181&gt;0,IF(AC181*$Z$23&lt;2.5,2.5/$Z$23,AC181),0)</f>
        <v/>
      </c>
      <c r="AE181" s="8">
        <f>IFERROR((AA181+AB181)*INDEX([1]Sheet1!$A$1:$A$13,MATCH((AA181+AB181),[1]Sheet1!$B$1:$B$13)),0)</f>
        <v/>
      </c>
      <c r="AF181" s="6">
        <f>$AF$23*$E181</f>
        <v/>
      </c>
      <c r="AG181" s="8" t="n"/>
      <c r="AH181" s="8">
        <f>IFERROR(($J181/$I181)*AG181,0)</f>
        <v/>
      </c>
      <c r="AI181" s="8">
        <f>(AG181+AH181)*$E181</f>
        <v/>
      </c>
      <c r="AJ181" s="8">
        <f>IF(AI181&gt;0,IF(AI181*$AF$23&lt;2.5,2.5/$AF$23,AI181),0)</f>
        <v/>
      </c>
      <c r="AK181" s="8">
        <f>IFERROR((AG181+AH181)*INDEX([1]Sheet1!$A$1:$A$13,MATCH((AG181+AH181),[1]Sheet1!$B$1:$B$13)),0)</f>
        <v/>
      </c>
      <c r="AL181" s="6">
        <f>$AL$23*$E181</f>
        <v/>
      </c>
      <c r="AM181" s="8" t="n"/>
      <c r="AN181" s="8">
        <f>IFERROR(($J181/$I181)*AM181,0)</f>
        <v/>
      </c>
      <c r="AO181" s="8">
        <f>(AM181+AN181)*$E181</f>
        <v/>
      </c>
      <c r="AP181" s="8">
        <f>IF(AO181&gt;0,IF(AO181*$AL$23&lt;2.5,2.5/$AL$23,AO181),0)</f>
        <v/>
      </c>
      <c r="AQ181" s="8">
        <f>IFERROR((AM181+AN181)*INDEX([1]Sheet1!$A$1:$A$13,MATCH((AM181+AN181),[1]Sheet1!$B$1:$B$13)),0)</f>
        <v/>
      </c>
      <c r="AR181" s="6">
        <f>$AR$23*$E181</f>
        <v/>
      </c>
      <c r="AS181" s="8" t="n"/>
      <c r="AT181" s="8">
        <f>IFERROR(($J181/$I181)*AS181,0)</f>
        <v/>
      </c>
      <c r="AU181" s="8">
        <f>(AS181+AT181)*$E181</f>
        <v/>
      </c>
      <c r="AV181" s="8">
        <f>IF(AU181&gt;0,IF(AU181*$AR$23&lt;2.5,2.5/$AR$23,AU181),0)</f>
        <v/>
      </c>
      <c r="AW181" s="8">
        <f>IFERROR((AS181+AT181)*INDEX([1]Sheet1!$A$1:$A$13,MATCH((AS181+AT181),[1]Sheet1!$B$1:$B$13)),0)</f>
        <v/>
      </c>
      <c r="BC181" s="1">
        <f>IF(E181&gt;0,(IF(I181&gt;0,"","ERROR")),"")</f>
        <v/>
      </c>
    </row>
    <row r="182" ht="18" customHeight="1">
      <c r="A182" s="4" t="n"/>
      <c r="B182" s="6" t="n"/>
      <c r="C182" s="6" t="n"/>
      <c r="D182" s="6" t="n"/>
      <c r="E182" s="6" t="n"/>
      <c r="F182" s="4" t="n"/>
      <c r="G182" s="6" t="n"/>
      <c r="H182" s="6">
        <f>$H$23*$E182</f>
        <v/>
      </c>
      <c r="I182" s="8" t="n"/>
      <c r="J182" s="8" t="n"/>
      <c r="K182" s="8">
        <f>(I182+J182)*$E182</f>
        <v/>
      </c>
      <c r="L182" s="8">
        <f>IF(K182&gt;0,IF(K182*$H$23&lt;2.5,2.5/$H$23,K182),0)</f>
        <v/>
      </c>
      <c r="M182" s="8">
        <f>IFERROR((I182+J182)*INDEX([1]Sheet1!$A$1:$A$13,MATCH((I182+J182),[1]Sheet1!$B$1:$B$13)),0)</f>
        <v/>
      </c>
      <c r="N182" s="6">
        <f>$N$23*$E182</f>
        <v/>
      </c>
      <c r="O182" s="8" t="n"/>
      <c r="P182" s="8">
        <f>IFERROR(($J182/$I182)*O182,0)</f>
        <v/>
      </c>
      <c r="Q182" s="8">
        <f>(O182+P182)*$E182</f>
        <v/>
      </c>
      <c r="R182" s="8">
        <f>IF(Q182&gt;0,IF(Q182*$N$23&lt;2.5,2.5/$N$23,Q182),0)</f>
        <v/>
      </c>
      <c r="S182" s="8">
        <f>IFERROR((O182+P182)*INDEX([1]Sheet1!$A$1:$A$13,MATCH((O182+P182),[1]Sheet1!$B$1:$B$13)),0)</f>
        <v/>
      </c>
      <c r="T182" s="6">
        <f>$T$23*$E182</f>
        <v/>
      </c>
      <c r="U182" s="8" t="n"/>
      <c r="V182" s="8">
        <f>IFERROR(($J182/$I182)*U182,0)</f>
        <v/>
      </c>
      <c r="W182" s="8">
        <f>(U182+V182)*$E182</f>
        <v/>
      </c>
      <c r="X182" s="8">
        <f>IF(W182&gt;0,IF(W182*$T$23&lt;2.5,2.5/$T$23,W182),0)</f>
        <v/>
      </c>
      <c r="Y182" s="8">
        <f>IFERROR((U182+V182)*INDEX([1]Sheet1!$A$1:$A$13,MATCH((U182+V182),[1]Sheet1!$B$1:$B$13)),0)</f>
        <v/>
      </c>
      <c r="Z182" s="6">
        <f>$Z$23*$E182</f>
        <v/>
      </c>
      <c r="AA182" s="8" t="n"/>
      <c r="AB182" s="8">
        <f>IFERROR(($J182/$I182)*AA182,0)</f>
        <v/>
      </c>
      <c r="AC182" s="8">
        <f>(AA182+AB182)*$E182</f>
        <v/>
      </c>
      <c r="AD182" s="8">
        <f>IF(AC182&gt;0,IF(AC182*$Z$23&lt;2.5,2.5/$Z$23,AC182),0)</f>
        <v/>
      </c>
      <c r="AE182" s="8">
        <f>IFERROR((AA182+AB182)*INDEX([1]Sheet1!$A$1:$A$13,MATCH((AA182+AB182),[1]Sheet1!$B$1:$B$13)),0)</f>
        <v/>
      </c>
      <c r="AF182" s="6">
        <f>$AF$23*$E182</f>
        <v/>
      </c>
      <c r="AG182" s="8" t="n"/>
      <c r="AH182" s="8">
        <f>IFERROR(($J182/$I182)*AG182,0)</f>
        <v/>
      </c>
      <c r="AI182" s="8">
        <f>(AG182+AH182)*$E182</f>
        <v/>
      </c>
      <c r="AJ182" s="8">
        <f>IF(AI182&gt;0,IF(AI182*$AF$23&lt;2.5,2.5/$AF$23,AI182),0)</f>
        <v/>
      </c>
      <c r="AK182" s="8">
        <f>IFERROR((AG182+AH182)*INDEX([1]Sheet1!$A$1:$A$13,MATCH((AG182+AH182),[1]Sheet1!$B$1:$B$13)),0)</f>
        <v/>
      </c>
      <c r="AL182" s="6">
        <f>$AL$23*$E182</f>
        <v/>
      </c>
      <c r="AM182" s="8" t="n"/>
      <c r="AN182" s="8">
        <f>IFERROR(($J182/$I182)*AM182,0)</f>
        <v/>
      </c>
      <c r="AO182" s="8">
        <f>(AM182+AN182)*$E182</f>
        <v/>
      </c>
      <c r="AP182" s="8">
        <f>IF(AO182&gt;0,IF(AO182*$AL$23&lt;2.5,2.5/$AL$23,AO182),0)</f>
        <v/>
      </c>
      <c r="AQ182" s="8">
        <f>IFERROR((AM182+AN182)*INDEX([1]Sheet1!$A$1:$A$13,MATCH((AM182+AN182),[1]Sheet1!$B$1:$B$13)),0)</f>
        <v/>
      </c>
      <c r="AR182" s="6">
        <f>$AR$23*$E182</f>
        <v/>
      </c>
      <c r="AS182" s="8" t="n"/>
      <c r="AT182" s="8">
        <f>IFERROR(($J182/$I182)*AS182,0)</f>
        <v/>
      </c>
      <c r="AU182" s="8">
        <f>(AS182+AT182)*$E182</f>
        <v/>
      </c>
      <c r="AV182" s="8">
        <f>IF(AU182&gt;0,IF(AU182*$AR$23&lt;2.5,2.5/$AR$23,AU182),0)</f>
        <v/>
      </c>
      <c r="AW182" s="8">
        <f>IFERROR((AS182+AT182)*INDEX([1]Sheet1!$A$1:$A$13,MATCH((AS182+AT182),[1]Sheet1!$B$1:$B$13)),0)</f>
        <v/>
      </c>
      <c r="BC182" s="1">
        <f>IF(E182&gt;0,(IF(I182&gt;0,"","ERROR")),"")</f>
        <v/>
      </c>
    </row>
    <row r="183" ht="18" customHeight="1">
      <c r="A183" s="4" t="n"/>
      <c r="B183" s="5" t="n"/>
      <c r="C183" s="6" t="n"/>
      <c r="D183" s="6" t="n"/>
      <c r="E183" s="6" t="n"/>
      <c r="F183" s="4" t="n"/>
      <c r="G183" s="6" t="n"/>
      <c r="H183" s="6">
        <f>$H$23*$E183</f>
        <v/>
      </c>
      <c r="I183" s="8" t="n"/>
      <c r="J183" s="8" t="n"/>
      <c r="K183" s="8">
        <f>(I183+J183)*$E183</f>
        <v/>
      </c>
      <c r="L183" s="8">
        <f>IF(K183&gt;0,IF(K183*$H$23&lt;2.5,2.5/$H$23,K183),0)</f>
        <v/>
      </c>
      <c r="M183" s="8">
        <f>IFERROR((I183+J183)*INDEX([1]Sheet1!$A$1:$A$13,MATCH((I183+J183),[1]Sheet1!$B$1:$B$13)),0)</f>
        <v/>
      </c>
      <c r="N183" s="6">
        <f>$N$23*$E183</f>
        <v/>
      </c>
      <c r="O183" s="8" t="n"/>
      <c r="P183" s="8">
        <f>IFERROR(($J183/$I183)*O183,0)</f>
        <v/>
      </c>
      <c r="Q183" s="8">
        <f>(O183+P183)*$E183</f>
        <v/>
      </c>
      <c r="R183" s="8">
        <f>IF(Q183&gt;0,IF(Q183*$N$23&lt;2.5,2.5/$N$23,Q183),0)</f>
        <v/>
      </c>
      <c r="S183" s="8">
        <f>IFERROR((O183+P183)*INDEX([1]Sheet1!$A$1:$A$13,MATCH((O183+P183),[1]Sheet1!$B$1:$B$13)),0)</f>
        <v/>
      </c>
      <c r="T183" s="6">
        <f>$T$23*$E183</f>
        <v/>
      </c>
      <c r="U183" s="8" t="n"/>
      <c r="V183" s="8">
        <f>IFERROR(($J183/$I183)*U183,0)</f>
        <v/>
      </c>
      <c r="W183" s="8">
        <f>(U183+V183)*$E183</f>
        <v/>
      </c>
      <c r="X183" s="8">
        <f>IF(W183&gt;0,IF(W183*$T$23&lt;2.5,2.5/$T$23,W183),0)</f>
        <v/>
      </c>
      <c r="Y183" s="8">
        <f>IFERROR((U183+V183)*INDEX([1]Sheet1!$A$1:$A$13,MATCH((U183+V183),[1]Sheet1!$B$1:$B$13)),0)</f>
        <v/>
      </c>
      <c r="Z183" s="6">
        <f>$Z$23*$E183</f>
        <v/>
      </c>
      <c r="AA183" s="8" t="n"/>
      <c r="AB183" s="8">
        <f>IFERROR(($J183/$I183)*AA183,0)</f>
        <v/>
      </c>
      <c r="AC183" s="8">
        <f>(AA183+AB183)*$E183</f>
        <v/>
      </c>
      <c r="AD183" s="8">
        <f>IF(AC183&gt;0,IF(AC183*$Z$23&lt;2.5,2.5/$Z$23,AC183),0)</f>
        <v/>
      </c>
      <c r="AE183" s="8">
        <f>IFERROR((AA183+AB183)*INDEX([1]Sheet1!$A$1:$A$13,MATCH((AA183+AB183),[1]Sheet1!$B$1:$B$13)),0)</f>
        <v/>
      </c>
      <c r="AF183" s="6">
        <f>$AF$23*$E183</f>
        <v/>
      </c>
      <c r="AG183" s="8" t="n"/>
      <c r="AH183" s="8">
        <f>IFERROR(($J183/$I183)*AG183,0)</f>
        <v/>
      </c>
      <c r="AI183" s="8">
        <f>(AG183+AH183)*$E183</f>
        <v/>
      </c>
      <c r="AJ183" s="8">
        <f>IF(AI183&gt;0,IF(AI183*$AF$23&lt;2.5,2.5/$AF$23,AI183),0)</f>
        <v/>
      </c>
      <c r="AK183" s="8">
        <f>IFERROR((AG183+AH183)*INDEX([1]Sheet1!$A$1:$A$13,MATCH((AG183+AH183),[1]Sheet1!$B$1:$B$13)),0)</f>
        <v/>
      </c>
      <c r="AL183" s="6">
        <f>$AL$23*$E183</f>
        <v/>
      </c>
      <c r="AM183" s="8" t="n"/>
      <c r="AN183" s="8">
        <f>IFERROR(($J183/$I183)*AM183,0)</f>
        <v/>
      </c>
      <c r="AO183" s="8">
        <f>(AM183+AN183)*$E183</f>
        <v/>
      </c>
      <c r="AP183" s="8">
        <f>IF(AO183&gt;0,IF(AO183*$AL$23&lt;2.5,2.5/$AL$23,AO183),0)</f>
        <v/>
      </c>
      <c r="AQ183" s="8">
        <f>IFERROR((AM183+AN183)*INDEX([1]Sheet1!$A$1:$A$13,MATCH((AM183+AN183),[1]Sheet1!$B$1:$B$13)),0)</f>
        <v/>
      </c>
      <c r="AR183" s="6">
        <f>$AR$23*$E183</f>
        <v/>
      </c>
      <c r="AS183" s="8" t="n"/>
      <c r="AT183" s="8">
        <f>IFERROR(($J183/$I183)*AS183,0)</f>
        <v/>
      </c>
      <c r="AU183" s="8">
        <f>(AS183+AT183)*$E183</f>
        <v/>
      </c>
      <c r="AV183" s="8">
        <f>IF(AU183&gt;0,IF(AU183*$AR$23&lt;2.5,2.5/$AR$23,AU183),0)</f>
        <v/>
      </c>
      <c r="AW183" s="8">
        <f>IFERROR((AS183+AT183)*INDEX([1]Sheet1!$A$1:$A$13,MATCH((AS183+AT183),[1]Sheet1!$B$1:$B$13)),0)</f>
        <v/>
      </c>
      <c r="BC183" s="1">
        <f>IF(E183&gt;0,(IF(I183&gt;0,"","ERROR")),"")</f>
        <v/>
      </c>
    </row>
    <row r="184" ht="18" customHeight="1">
      <c r="A184" s="4" t="n"/>
      <c r="B184" s="5" t="n"/>
      <c r="C184" s="6" t="n"/>
      <c r="D184" s="6" t="n"/>
      <c r="E184" s="6" t="n"/>
      <c r="F184" s="4" t="n"/>
      <c r="G184" s="6" t="n"/>
      <c r="H184" s="6">
        <f>$H$23*$E184</f>
        <v/>
      </c>
      <c r="I184" s="8" t="n"/>
      <c r="J184" s="8" t="n"/>
      <c r="K184" s="8">
        <f>(I184+J184)*$E184</f>
        <v/>
      </c>
      <c r="L184" s="8">
        <f>IF(K184&gt;0,IF(K184*$H$23&lt;2.5,2.5/$H$23,K184),0)</f>
        <v/>
      </c>
      <c r="M184" s="8">
        <f>IFERROR((I184+J184)*INDEX([1]Sheet1!$A$1:$A$13,MATCH((I184+J184),[1]Sheet1!$B$1:$B$13)),0)</f>
        <v/>
      </c>
      <c r="N184" s="6">
        <f>$N$23*$E184</f>
        <v/>
      </c>
      <c r="O184" s="8" t="n"/>
      <c r="P184" s="8">
        <f>IFERROR(($J184/$I184)*O184,0)</f>
        <v/>
      </c>
      <c r="Q184" s="8">
        <f>(O184+P184)*$E184</f>
        <v/>
      </c>
      <c r="R184" s="8">
        <f>IF(Q184&gt;0,IF(Q184*$N$23&lt;2.5,2.5/$N$23,Q184),0)</f>
        <v/>
      </c>
      <c r="S184" s="8">
        <f>IFERROR((O184+P184)*INDEX([1]Sheet1!$A$1:$A$13,MATCH((O184+P184),[1]Sheet1!$B$1:$B$13)),0)</f>
        <v/>
      </c>
      <c r="T184" s="6">
        <f>$T$23*$E184</f>
        <v/>
      </c>
      <c r="U184" s="8" t="n"/>
      <c r="V184" s="8">
        <f>IFERROR(($J184/$I184)*U184,0)</f>
        <v/>
      </c>
      <c r="W184" s="8">
        <f>(U184+V184)*$E184</f>
        <v/>
      </c>
      <c r="X184" s="8">
        <f>IF(W184&gt;0,IF(W184*$T$23&lt;2.5,2.5/$T$23,W184),0)</f>
        <v/>
      </c>
      <c r="Y184" s="8">
        <f>IFERROR((U184+V184)*INDEX([1]Sheet1!$A$1:$A$13,MATCH((U184+V184),[1]Sheet1!$B$1:$B$13)),0)</f>
        <v/>
      </c>
      <c r="Z184" s="6">
        <f>$Z$23*$E184</f>
        <v/>
      </c>
      <c r="AA184" s="8" t="n"/>
      <c r="AB184" s="8">
        <f>IFERROR(($J184/$I184)*AA184,0)</f>
        <v/>
      </c>
      <c r="AC184" s="8">
        <f>(AA184+AB184)*$E184</f>
        <v/>
      </c>
      <c r="AD184" s="8">
        <f>IF(AC184&gt;0,IF(AC184*$Z$23&lt;2.5,2.5/$Z$23,AC184),0)</f>
        <v/>
      </c>
      <c r="AE184" s="8">
        <f>IFERROR((AA184+AB184)*INDEX([1]Sheet1!$A$1:$A$13,MATCH((AA184+AB184),[1]Sheet1!$B$1:$B$13)),0)</f>
        <v/>
      </c>
      <c r="AF184" s="6">
        <f>$AF$23*$E184</f>
        <v/>
      </c>
      <c r="AG184" s="8" t="n"/>
      <c r="AH184" s="8">
        <f>IFERROR(($J184/$I184)*AG184,0)</f>
        <v/>
      </c>
      <c r="AI184" s="8">
        <f>(AG184+AH184)*$E184</f>
        <v/>
      </c>
      <c r="AJ184" s="8">
        <f>IF(AI184&gt;0,IF(AI184*$AF$23&lt;2.5,2.5/$AF$23,AI184),0)</f>
        <v/>
      </c>
      <c r="AK184" s="8">
        <f>IFERROR((AG184+AH184)*INDEX([1]Sheet1!$A$1:$A$13,MATCH((AG184+AH184),[1]Sheet1!$B$1:$B$13)),0)</f>
        <v/>
      </c>
      <c r="AL184" s="6">
        <f>$AL$23*$E184</f>
        <v/>
      </c>
      <c r="AM184" s="8" t="n"/>
      <c r="AN184" s="8">
        <f>IFERROR(($J184/$I184)*AM184,0)</f>
        <v/>
      </c>
      <c r="AO184" s="8">
        <f>(AM184+AN184)*$E184</f>
        <v/>
      </c>
      <c r="AP184" s="8">
        <f>IF(AO184&gt;0,IF(AO184*$AL$23&lt;2.5,2.5/$AL$23,AO184),0)</f>
        <v/>
      </c>
      <c r="AQ184" s="8">
        <f>IFERROR((AM184+AN184)*INDEX([1]Sheet1!$A$1:$A$13,MATCH((AM184+AN184),[1]Sheet1!$B$1:$B$13)),0)</f>
        <v/>
      </c>
      <c r="AR184" s="6">
        <f>$AR$23*$E184</f>
        <v/>
      </c>
      <c r="AS184" s="8" t="n"/>
      <c r="AT184" s="8">
        <f>IFERROR(($J184/$I184)*AS184,0)</f>
        <v/>
      </c>
      <c r="AU184" s="8">
        <f>(AS184+AT184)*$E184</f>
        <v/>
      </c>
      <c r="AV184" s="8">
        <f>IF(AU184&gt;0,IF(AU184*$AR$23&lt;2.5,2.5/$AR$23,AU184),0)</f>
        <v/>
      </c>
      <c r="AW184" s="8">
        <f>IFERROR((AS184+AT184)*INDEX([1]Sheet1!$A$1:$A$13,MATCH((AS184+AT184),[1]Sheet1!$B$1:$B$13)),0)</f>
        <v/>
      </c>
      <c r="BC184" s="1">
        <f>IF(E184&gt;0,(IF(I184&gt;0,"","ERROR")),"")</f>
        <v/>
      </c>
    </row>
    <row r="185" ht="18" customHeight="1">
      <c r="A185" s="4" t="n"/>
      <c r="B185" s="5" t="n"/>
      <c r="C185" s="6" t="n"/>
      <c r="D185" s="6" t="n"/>
      <c r="E185" s="6" t="n"/>
      <c r="F185" s="4" t="n"/>
      <c r="G185" s="6" t="n"/>
      <c r="H185" s="6">
        <f>$H$23*$E185</f>
        <v/>
      </c>
      <c r="I185" s="8" t="n"/>
      <c r="J185" s="8" t="n"/>
      <c r="K185" s="8">
        <f>(I185+J185)*$E185</f>
        <v/>
      </c>
      <c r="L185" s="8">
        <f>IF(K185&gt;0,IF(K185*$H$23&lt;2.5,2.5/$H$23,K185),0)</f>
        <v/>
      </c>
      <c r="M185" s="8">
        <f>IFERROR((I185+J185)*INDEX([1]Sheet1!$A$1:$A$13,MATCH((I185+J185),[1]Sheet1!$B$1:$B$13)),0)</f>
        <v/>
      </c>
      <c r="N185" s="6">
        <f>$N$23*$E185</f>
        <v/>
      </c>
      <c r="O185" s="8" t="n"/>
      <c r="P185" s="8">
        <f>IFERROR(($J185/$I185)*O185,0)</f>
        <v/>
      </c>
      <c r="Q185" s="8">
        <f>(O185+P185)*$E185</f>
        <v/>
      </c>
      <c r="R185" s="8">
        <f>IF(Q185&gt;0,IF(Q185*$N$23&lt;2.5,2.5/$N$23,Q185),0)</f>
        <v/>
      </c>
      <c r="S185" s="8">
        <f>IFERROR((O185+P185)*INDEX([1]Sheet1!$A$1:$A$13,MATCH((O185+P185),[1]Sheet1!$B$1:$B$13)),0)</f>
        <v/>
      </c>
      <c r="T185" s="6">
        <f>$T$23*$E185</f>
        <v/>
      </c>
      <c r="U185" s="8" t="n"/>
      <c r="V185" s="8">
        <f>IFERROR(($J185/$I185)*U185,0)</f>
        <v/>
      </c>
      <c r="W185" s="8">
        <f>(U185+V185)*$E185</f>
        <v/>
      </c>
      <c r="X185" s="8">
        <f>IF(W185&gt;0,IF(W185*$T$23&lt;2.5,2.5/$T$23,W185),0)</f>
        <v/>
      </c>
      <c r="Y185" s="8">
        <f>IFERROR((U185+V185)*INDEX([1]Sheet1!$A$1:$A$13,MATCH((U185+V185),[1]Sheet1!$B$1:$B$13)),0)</f>
        <v/>
      </c>
      <c r="Z185" s="6">
        <f>$Z$23*$E185</f>
        <v/>
      </c>
      <c r="AA185" s="8" t="n"/>
      <c r="AB185" s="8">
        <f>IFERROR(($J185/$I185)*AA185,0)</f>
        <v/>
      </c>
      <c r="AC185" s="8">
        <f>(AA185+AB185)*$E185</f>
        <v/>
      </c>
      <c r="AD185" s="8">
        <f>IF(AC185&gt;0,IF(AC185*$Z$23&lt;2.5,2.5/$Z$23,AC185),0)</f>
        <v/>
      </c>
      <c r="AE185" s="8">
        <f>IFERROR((AA185+AB185)*INDEX([1]Sheet1!$A$1:$A$13,MATCH((AA185+AB185),[1]Sheet1!$B$1:$B$13)),0)</f>
        <v/>
      </c>
      <c r="AF185" s="6">
        <f>$AF$23*$E185</f>
        <v/>
      </c>
      <c r="AG185" s="8" t="n"/>
      <c r="AH185" s="8">
        <f>IFERROR(($J185/$I185)*AG185,0)</f>
        <v/>
      </c>
      <c r="AI185" s="8">
        <f>(AG185+AH185)*$E185</f>
        <v/>
      </c>
      <c r="AJ185" s="8">
        <f>IF(AI185&gt;0,IF(AI185*$AF$23&lt;2.5,2.5/$AF$23,AI185),0)</f>
        <v/>
      </c>
      <c r="AK185" s="8">
        <f>IFERROR((AG185+AH185)*INDEX([1]Sheet1!$A$1:$A$13,MATCH((AG185+AH185),[1]Sheet1!$B$1:$B$13)),0)</f>
        <v/>
      </c>
      <c r="AL185" s="6">
        <f>$AL$23*$E185</f>
        <v/>
      </c>
      <c r="AM185" s="8" t="n"/>
      <c r="AN185" s="8">
        <f>IFERROR(($J185/$I185)*AM185,0)</f>
        <v/>
      </c>
      <c r="AO185" s="8">
        <f>(AM185+AN185)*$E185</f>
        <v/>
      </c>
      <c r="AP185" s="8">
        <f>IF(AO185&gt;0,IF(AO185*$AL$23&lt;2.5,2.5/$AL$23,AO185),0)</f>
        <v/>
      </c>
      <c r="AQ185" s="8">
        <f>IFERROR((AM185+AN185)*INDEX([1]Sheet1!$A$1:$A$13,MATCH((AM185+AN185),[1]Sheet1!$B$1:$B$13)),0)</f>
        <v/>
      </c>
      <c r="AR185" s="6">
        <f>$AR$23*$E185</f>
        <v/>
      </c>
      <c r="AS185" s="8" t="n"/>
      <c r="AT185" s="8">
        <f>IFERROR(($J185/$I185)*AS185,0)</f>
        <v/>
      </c>
      <c r="AU185" s="8">
        <f>(AS185+AT185)*$E185</f>
        <v/>
      </c>
      <c r="AV185" s="8">
        <f>IF(AU185&gt;0,IF(AU185*$AR$23&lt;2.5,2.5/$AR$23,AU185),0)</f>
        <v/>
      </c>
      <c r="AW185" s="8">
        <f>IFERROR((AS185+AT185)*INDEX([1]Sheet1!$A$1:$A$13,MATCH((AS185+AT185),[1]Sheet1!$B$1:$B$13)),0)</f>
        <v/>
      </c>
      <c r="BC185" s="1">
        <f>IF(E185&gt;0,(IF(I185&gt;0,"","ERROR")),"")</f>
        <v/>
      </c>
    </row>
    <row r="186" ht="18" customHeight="1">
      <c r="A186" s="4" t="n"/>
      <c r="B186" s="5" t="n"/>
      <c r="C186" s="6" t="n"/>
      <c r="D186" s="6" t="n"/>
      <c r="E186" s="6" t="n"/>
      <c r="F186" s="4" t="n"/>
      <c r="G186" s="6" t="n"/>
      <c r="H186" s="6">
        <f>$H$23*$E186</f>
        <v/>
      </c>
      <c r="I186" s="8" t="n"/>
      <c r="J186" s="8" t="n"/>
      <c r="K186" s="8">
        <f>(I186+J186)*$E186</f>
        <v/>
      </c>
      <c r="L186" s="8">
        <f>IF(K186&gt;0,IF(K186*$H$23&lt;2.5,2.5/$H$23,K186),0)</f>
        <v/>
      </c>
      <c r="M186" s="8">
        <f>IFERROR((I186+J186)*INDEX([1]Sheet1!$A$1:$A$13,MATCH((I186+J186),[1]Sheet1!$B$1:$B$13)),0)</f>
        <v/>
      </c>
      <c r="N186" s="6">
        <f>$N$23*$E186</f>
        <v/>
      </c>
      <c r="O186" s="8" t="n"/>
      <c r="P186" s="8">
        <f>IFERROR(($J186/$I186)*O186,0)</f>
        <v/>
      </c>
      <c r="Q186" s="8">
        <f>(O186+P186)*$E186</f>
        <v/>
      </c>
      <c r="R186" s="8">
        <f>IF(Q186&gt;0,IF(Q186*$N$23&lt;2.5,2.5/$N$23,Q186),0)</f>
        <v/>
      </c>
      <c r="S186" s="8">
        <f>IFERROR((O186+P186)*INDEX([1]Sheet1!$A$1:$A$13,MATCH((O186+P186),[1]Sheet1!$B$1:$B$13)),0)</f>
        <v/>
      </c>
      <c r="T186" s="6">
        <f>$T$23*$E186</f>
        <v/>
      </c>
      <c r="U186" s="8" t="n"/>
      <c r="V186" s="8">
        <f>IFERROR(($J186/$I186)*U186,0)</f>
        <v/>
      </c>
      <c r="W186" s="8">
        <f>(U186+V186)*$E186</f>
        <v/>
      </c>
      <c r="X186" s="8">
        <f>IF(W186&gt;0,IF(W186*$T$23&lt;2.5,2.5/$T$23,W186),0)</f>
        <v/>
      </c>
      <c r="Y186" s="8">
        <f>IFERROR((U186+V186)*INDEX([1]Sheet1!$A$1:$A$13,MATCH((U186+V186),[1]Sheet1!$B$1:$B$13)),0)</f>
        <v/>
      </c>
      <c r="Z186" s="6">
        <f>$Z$23*$E186</f>
        <v/>
      </c>
      <c r="AA186" s="8" t="n"/>
      <c r="AB186" s="8">
        <f>IFERROR(($J186/$I186)*AA186,0)</f>
        <v/>
      </c>
      <c r="AC186" s="8">
        <f>(AA186+AB186)*$E186</f>
        <v/>
      </c>
      <c r="AD186" s="8">
        <f>IF(AC186&gt;0,IF(AC186*$Z$23&lt;2.5,2.5/$Z$23,AC186),0)</f>
        <v/>
      </c>
      <c r="AE186" s="8">
        <f>IFERROR((AA186+AB186)*INDEX([1]Sheet1!$A$1:$A$13,MATCH((AA186+AB186),[1]Sheet1!$B$1:$B$13)),0)</f>
        <v/>
      </c>
      <c r="AF186" s="6">
        <f>$AF$23*$E186</f>
        <v/>
      </c>
      <c r="AG186" s="8" t="n"/>
      <c r="AH186" s="8">
        <f>IFERROR(($J186/$I186)*AG186,0)</f>
        <v/>
      </c>
      <c r="AI186" s="8">
        <f>(AG186+AH186)*$E186</f>
        <v/>
      </c>
      <c r="AJ186" s="8">
        <f>IF(AI186&gt;0,IF(AI186*$AF$23&lt;2.5,2.5/$AF$23,AI186),0)</f>
        <v/>
      </c>
      <c r="AK186" s="8">
        <f>IFERROR((AG186+AH186)*INDEX([1]Sheet1!$A$1:$A$13,MATCH((AG186+AH186),[1]Sheet1!$B$1:$B$13)),0)</f>
        <v/>
      </c>
      <c r="AL186" s="6">
        <f>$AL$23*$E186</f>
        <v/>
      </c>
      <c r="AM186" s="8" t="n"/>
      <c r="AN186" s="8">
        <f>IFERROR(($J186/$I186)*AM186,0)</f>
        <v/>
      </c>
      <c r="AO186" s="8">
        <f>(AM186+AN186)*$E186</f>
        <v/>
      </c>
      <c r="AP186" s="8">
        <f>IF(AO186&gt;0,IF(AO186*$AL$23&lt;2.5,2.5/$AL$23,AO186),0)</f>
        <v/>
      </c>
      <c r="AQ186" s="8">
        <f>IFERROR((AM186+AN186)*INDEX([1]Sheet1!$A$1:$A$13,MATCH((AM186+AN186),[1]Sheet1!$B$1:$B$13)),0)</f>
        <v/>
      </c>
      <c r="AR186" s="6">
        <f>$AR$23*$E186</f>
        <v/>
      </c>
      <c r="AS186" s="8" t="n"/>
      <c r="AT186" s="8">
        <f>IFERROR(($J186/$I186)*AS186,0)</f>
        <v/>
      </c>
      <c r="AU186" s="8">
        <f>(AS186+AT186)*$E186</f>
        <v/>
      </c>
      <c r="AV186" s="8">
        <f>IF(AU186&gt;0,IF(AU186*$AR$23&lt;2.5,2.5/$AR$23,AU186),0)</f>
        <v/>
      </c>
      <c r="AW186" s="8">
        <f>IFERROR((AS186+AT186)*INDEX([1]Sheet1!$A$1:$A$13,MATCH((AS186+AT186),[1]Sheet1!$B$1:$B$13)),0)</f>
        <v/>
      </c>
      <c r="BC186" s="1">
        <f>IF(E186&gt;0,(IF(I186&gt;0,"","ERROR")),"")</f>
        <v/>
      </c>
    </row>
    <row r="187" ht="18" customHeight="1">
      <c r="A187" s="4" t="n"/>
      <c r="B187" s="6" t="n"/>
      <c r="C187" s="6" t="n"/>
      <c r="D187" s="6" t="n"/>
      <c r="E187" s="6" t="n"/>
      <c r="F187" s="4" t="n"/>
      <c r="G187" s="6" t="n"/>
      <c r="H187" s="6">
        <f>$H$23*$E187</f>
        <v/>
      </c>
      <c r="I187" s="8" t="n"/>
      <c r="J187" s="8" t="n"/>
      <c r="K187" s="8">
        <f>(I187+J187)*$E187</f>
        <v/>
      </c>
      <c r="L187" s="8">
        <f>IF(K187&gt;0,IF(K187*$H$23&lt;2.5,2.5/$H$23,K187),0)</f>
        <v/>
      </c>
      <c r="M187" s="8">
        <f>IFERROR((I187+J187)*INDEX([1]Sheet1!$A$1:$A$13,MATCH((I187+J187),[1]Sheet1!$B$1:$B$13)),0)</f>
        <v/>
      </c>
      <c r="N187" s="6">
        <f>$N$23*$E187</f>
        <v/>
      </c>
      <c r="O187" s="8" t="n"/>
      <c r="P187" s="8">
        <f>IFERROR(($J187/$I187)*O187,0)</f>
        <v/>
      </c>
      <c r="Q187" s="8">
        <f>(O187+P187)*$E187</f>
        <v/>
      </c>
      <c r="R187" s="8">
        <f>IF(Q187&gt;0,IF(Q187*$N$23&lt;2.5,2.5/$N$23,Q187),0)</f>
        <v/>
      </c>
      <c r="S187" s="8">
        <f>IFERROR((O187+P187)*INDEX([1]Sheet1!$A$1:$A$13,MATCH((O187+P187),[1]Sheet1!$B$1:$B$13)),0)</f>
        <v/>
      </c>
      <c r="T187" s="6">
        <f>$T$23*$E187</f>
        <v/>
      </c>
      <c r="U187" s="8" t="n"/>
      <c r="V187" s="8">
        <f>IFERROR(($J187/$I187)*U187,0)</f>
        <v/>
      </c>
      <c r="W187" s="8">
        <f>(U187+V187)*$E187</f>
        <v/>
      </c>
      <c r="X187" s="8">
        <f>IF(W187&gt;0,IF(W187*$T$23&lt;2.5,2.5/$T$23,W187),0)</f>
        <v/>
      </c>
      <c r="Y187" s="8">
        <f>IFERROR((U187+V187)*INDEX([1]Sheet1!$A$1:$A$13,MATCH((U187+V187),[1]Sheet1!$B$1:$B$13)),0)</f>
        <v/>
      </c>
      <c r="Z187" s="6">
        <f>$Z$23*$E187</f>
        <v/>
      </c>
      <c r="AA187" s="8" t="n"/>
      <c r="AB187" s="8">
        <f>IFERROR(($J187/$I187)*AA187,0)</f>
        <v/>
      </c>
      <c r="AC187" s="8">
        <f>(AA187+AB187)*$E187</f>
        <v/>
      </c>
      <c r="AD187" s="8">
        <f>IF(AC187&gt;0,IF(AC187*$Z$23&lt;2.5,2.5/$Z$23,AC187),0)</f>
        <v/>
      </c>
      <c r="AE187" s="8">
        <f>IFERROR((AA187+AB187)*INDEX([1]Sheet1!$A$1:$A$13,MATCH((AA187+AB187),[1]Sheet1!$B$1:$B$13)),0)</f>
        <v/>
      </c>
      <c r="AF187" s="6">
        <f>$AF$23*$E187</f>
        <v/>
      </c>
      <c r="AG187" s="8" t="n"/>
      <c r="AH187" s="8">
        <f>IFERROR(($J187/$I187)*AG187,0)</f>
        <v/>
      </c>
      <c r="AI187" s="8">
        <f>(AG187+AH187)*$E187</f>
        <v/>
      </c>
      <c r="AJ187" s="8">
        <f>IF(AI187&gt;0,IF(AI187*$AF$23&lt;2.5,2.5/$AF$23,AI187),0)</f>
        <v/>
      </c>
      <c r="AK187" s="8">
        <f>IFERROR((AG187+AH187)*INDEX([1]Sheet1!$A$1:$A$13,MATCH((AG187+AH187),[1]Sheet1!$B$1:$B$13)),0)</f>
        <v/>
      </c>
      <c r="AL187" s="6">
        <f>$AL$23*$E187</f>
        <v/>
      </c>
      <c r="AM187" s="8" t="n"/>
      <c r="AN187" s="8">
        <f>IFERROR(($J187/$I187)*AM187,0)</f>
        <v/>
      </c>
      <c r="AO187" s="8">
        <f>(AM187+AN187)*$E187</f>
        <v/>
      </c>
      <c r="AP187" s="8">
        <f>IF(AO187&gt;0,IF(AO187*$AL$23&lt;2.5,2.5/$AL$23,AO187),0)</f>
        <v/>
      </c>
      <c r="AQ187" s="8">
        <f>IFERROR((AM187+AN187)*INDEX([1]Sheet1!$A$1:$A$13,MATCH((AM187+AN187),[1]Sheet1!$B$1:$B$13)),0)</f>
        <v/>
      </c>
      <c r="AR187" s="6">
        <f>$AR$23*$E187</f>
        <v/>
      </c>
      <c r="AS187" s="8" t="n"/>
      <c r="AT187" s="8">
        <f>IFERROR(($J187/$I187)*AS187,0)</f>
        <v/>
      </c>
      <c r="AU187" s="8">
        <f>(AS187+AT187)*$E187</f>
        <v/>
      </c>
      <c r="AV187" s="8">
        <f>IF(AU187&gt;0,IF(AU187*$AR$23&lt;2.5,2.5/$AR$23,AU187),0)</f>
        <v/>
      </c>
      <c r="AW187" s="8">
        <f>IFERROR((AS187+AT187)*INDEX([1]Sheet1!$A$1:$A$13,MATCH((AS187+AT187),[1]Sheet1!$B$1:$B$13)),0)</f>
        <v/>
      </c>
      <c r="BC187" s="1">
        <f>IF(E187&gt;0,(IF(I187&gt;0,"","ERROR")),"")</f>
        <v/>
      </c>
    </row>
    <row r="188" ht="18" customHeight="1">
      <c r="A188" s="4" t="n"/>
      <c r="B188" s="6" t="n"/>
      <c r="C188" s="6" t="n"/>
      <c r="D188" s="6" t="n"/>
      <c r="E188" s="6" t="n"/>
      <c r="F188" s="4" t="n"/>
      <c r="G188" s="6" t="n"/>
      <c r="H188" s="6">
        <f>$H$23*$E188</f>
        <v/>
      </c>
      <c r="I188" s="8" t="n"/>
      <c r="J188" s="8" t="n"/>
      <c r="K188" s="8">
        <f>(I188+J188)*$E188</f>
        <v/>
      </c>
      <c r="L188" s="8">
        <f>IF(K188&gt;0,IF(K188*$H$23&lt;2.5,2.5/$H$23,K188),0)</f>
        <v/>
      </c>
      <c r="M188" s="8">
        <f>IFERROR((I188+J188)*INDEX([1]Sheet1!$A$1:$A$13,MATCH((I188+J188),[1]Sheet1!$B$1:$B$13)),0)</f>
        <v/>
      </c>
      <c r="N188" s="6">
        <f>$N$23*$E188</f>
        <v/>
      </c>
      <c r="O188" s="8" t="n"/>
      <c r="P188" s="8">
        <f>IFERROR(($J188/$I188)*O188,0)</f>
        <v/>
      </c>
      <c r="Q188" s="8">
        <f>(O188+P188)*$E188</f>
        <v/>
      </c>
      <c r="R188" s="8">
        <f>IF(Q188&gt;0,IF(Q188*$N$23&lt;2.5,2.5/$N$23,Q188),0)</f>
        <v/>
      </c>
      <c r="S188" s="8">
        <f>IFERROR((O188+P188)*INDEX([1]Sheet1!$A$1:$A$13,MATCH((O188+P188),[1]Sheet1!$B$1:$B$13)),0)</f>
        <v/>
      </c>
      <c r="T188" s="6">
        <f>$T$23*$E188</f>
        <v/>
      </c>
      <c r="U188" s="8" t="n"/>
      <c r="V188" s="8">
        <f>IFERROR(($J188/$I188)*U188,0)</f>
        <v/>
      </c>
      <c r="W188" s="8">
        <f>(U188+V188)*$E188</f>
        <v/>
      </c>
      <c r="X188" s="8">
        <f>IF(W188&gt;0,IF(W188*$T$23&lt;2.5,2.5/$T$23,W188),0)</f>
        <v/>
      </c>
      <c r="Y188" s="8">
        <f>IFERROR((U188+V188)*INDEX([1]Sheet1!$A$1:$A$13,MATCH((U188+V188),[1]Sheet1!$B$1:$B$13)),0)</f>
        <v/>
      </c>
      <c r="Z188" s="6">
        <f>$Z$23*$E188</f>
        <v/>
      </c>
      <c r="AA188" s="8" t="n"/>
      <c r="AB188" s="8">
        <f>IFERROR(($J188/$I188)*AA188,0)</f>
        <v/>
      </c>
      <c r="AC188" s="8">
        <f>(AA188+AB188)*$E188</f>
        <v/>
      </c>
      <c r="AD188" s="8">
        <f>IF(AC188&gt;0,IF(AC188*$Z$23&lt;2.5,2.5/$Z$23,AC188),0)</f>
        <v/>
      </c>
      <c r="AE188" s="8">
        <f>IFERROR((AA188+AB188)*INDEX([1]Sheet1!$A$1:$A$13,MATCH((AA188+AB188),[1]Sheet1!$B$1:$B$13)),0)</f>
        <v/>
      </c>
      <c r="AF188" s="6">
        <f>$AF$23*$E188</f>
        <v/>
      </c>
      <c r="AG188" s="8" t="n"/>
      <c r="AH188" s="8">
        <f>IFERROR(($J188/$I188)*AG188,0)</f>
        <v/>
      </c>
      <c r="AI188" s="8">
        <f>(AG188+AH188)*$E188</f>
        <v/>
      </c>
      <c r="AJ188" s="8">
        <f>IF(AI188&gt;0,IF(AI188*$AF$23&lt;2.5,2.5/$AF$23,AI188),0)</f>
        <v/>
      </c>
      <c r="AK188" s="8">
        <f>IFERROR((AG188+AH188)*INDEX([1]Sheet1!$A$1:$A$13,MATCH((AG188+AH188),[1]Sheet1!$B$1:$B$13)),0)</f>
        <v/>
      </c>
      <c r="AL188" s="6">
        <f>$AL$23*$E188</f>
        <v/>
      </c>
      <c r="AM188" s="8" t="n"/>
      <c r="AN188" s="8">
        <f>IFERROR(($J188/$I188)*AM188,0)</f>
        <v/>
      </c>
      <c r="AO188" s="8">
        <f>(AM188+AN188)*$E188</f>
        <v/>
      </c>
      <c r="AP188" s="8">
        <f>IF(AO188&gt;0,IF(AO188*$AL$23&lt;2.5,2.5/$AL$23,AO188),0)</f>
        <v/>
      </c>
      <c r="AQ188" s="8">
        <f>IFERROR((AM188+AN188)*INDEX([1]Sheet1!$A$1:$A$13,MATCH((AM188+AN188),[1]Sheet1!$B$1:$B$13)),0)</f>
        <v/>
      </c>
      <c r="AR188" s="6">
        <f>$AR$23*$E188</f>
        <v/>
      </c>
      <c r="AS188" s="8" t="n"/>
      <c r="AT188" s="8">
        <f>IFERROR(($J188/$I188)*AS188,0)</f>
        <v/>
      </c>
      <c r="AU188" s="8">
        <f>(AS188+AT188)*$E188</f>
        <v/>
      </c>
      <c r="AV188" s="8">
        <f>IF(AU188&gt;0,IF(AU188*$AR$23&lt;2.5,2.5/$AR$23,AU188),0)</f>
        <v/>
      </c>
      <c r="AW188" s="8">
        <f>IFERROR((AS188+AT188)*INDEX([1]Sheet1!$A$1:$A$13,MATCH((AS188+AT188),[1]Sheet1!$B$1:$B$13)),0)</f>
        <v/>
      </c>
      <c r="BC188" s="1">
        <f>IF(E188&gt;0,(IF(I188&gt;0,"","ERROR")),"")</f>
        <v/>
      </c>
    </row>
    <row r="189" ht="18" customHeight="1">
      <c r="A189" s="4" t="n"/>
      <c r="B189" s="6" t="n"/>
      <c r="C189" s="6" t="n"/>
      <c r="D189" s="6" t="n"/>
      <c r="E189" s="6" t="n"/>
      <c r="F189" s="4" t="n"/>
      <c r="G189" s="6" t="n"/>
      <c r="H189" s="6">
        <f>$H$23*$E189</f>
        <v/>
      </c>
      <c r="I189" s="8" t="n"/>
      <c r="J189" s="8" t="n"/>
      <c r="K189" s="8">
        <f>(I189+J189)*$E189</f>
        <v/>
      </c>
      <c r="L189" s="8">
        <f>IF(K189&gt;0,IF(K189*$H$23&lt;2.5,2.5/$H$23,K189),0)</f>
        <v/>
      </c>
      <c r="M189" s="8">
        <f>IFERROR((I189+J189)*INDEX([1]Sheet1!$A$1:$A$13,MATCH((I189+J189),[1]Sheet1!$B$1:$B$13)),0)</f>
        <v/>
      </c>
      <c r="N189" s="6">
        <f>$N$23*$E189</f>
        <v/>
      </c>
      <c r="O189" s="8" t="n"/>
      <c r="P189" s="8">
        <f>IFERROR(($J189/$I189)*O189,0)</f>
        <v/>
      </c>
      <c r="Q189" s="8">
        <f>(O189+P189)*$E189</f>
        <v/>
      </c>
      <c r="R189" s="8">
        <f>IF(Q189&gt;0,IF(Q189*$N$23&lt;2.5,2.5/$N$23,Q189),0)</f>
        <v/>
      </c>
      <c r="S189" s="8">
        <f>IFERROR((O189+P189)*INDEX([1]Sheet1!$A$1:$A$13,MATCH((O189+P189),[1]Sheet1!$B$1:$B$13)),0)</f>
        <v/>
      </c>
      <c r="T189" s="6">
        <f>$T$23*$E189</f>
        <v/>
      </c>
      <c r="U189" s="8" t="n"/>
      <c r="V189" s="8">
        <f>IFERROR(($J189/$I189)*U189,0)</f>
        <v/>
      </c>
      <c r="W189" s="8">
        <f>(U189+V189)*$E189</f>
        <v/>
      </c>
      <c r="X189" s="8">
        <f>IF(W189&gt;0,IF(W189*$T$23&lt;2.5,2.5/$T$23,W189),0)</f>
        <v/>
      </c>
      <c r="Y189" s="8">
        <f>IFERROR((U189+V189)*INDEX([1]Sheet1!$A$1:$A$13,MATCH((U189+V189),[1]Sheet1!$B$1:$B$13)),0)</f>
        <v/>
      </c>
      <c r="Z189" s="6">
        <f>$Z$23*$E189</f>
        <v/>
      </c>
      <c r="AA189" s="8" t="n"/>
      <c r="AB189" s="8">
        <f>IFERROR(($J189/$I189)*AA189,0)</f>
        <v/>
      </c>
      <c r="AC189" s="8">
        <f>(AA189+AB189)*$E189</f>
        <v/>
      </c>
      <c r="AD189" s="8">
        <f>IF(AC189&gt;0,IF(AC189*$Z$23&lt;2.5,2.5/$Z$23,AC189),0)</f>
        <v/>
      </c>
      <c r="AE189" s="8">
        <f>IFERROR((AA189+AB189)*INDEX([1]Sheet1!$A$1:$A$13,MATCH((AA189+AB189),[1]Sheet1!$B$1:$B$13)),0)</f>
        <v/>
      </c>
      <c r="AF189" s="6">
        <f>$AF$23*$E189</f>
        <v/>
      </c>
      <c r="AG189" s="8" t="n"/>
      <c r="AH189" s="8">
        <f>IFERROR(($J189/$I189)*AG189,0)</f>
        <v/>
      </c>
      <c r="AI189" s="8">
        <f>(AG189+AH189)*$E189</f>
        <v/>
      </c>
      <c r="AJ189" s="8">
        <f>IF(AI189&gt;0,IF(AI189*$AF$23&lt;2.5,2.5/$AF$23,AI189),0)</f>
        <v/>
      </c>
      <c r="AK189" s="8">
        <f>IFERROR((AG189+AH189)*INDEX([1]Sheet1!$A$1:$A$13,MATCH((AG189+AH189),[1]Sheet1!$B$1:$B$13)),0)</f>
        <v/>
      </c>
      <c r="AL189" s="6">
        <f>$AL$23*$E189</f>
        <v/>
      </c>
      <c r="AM189" s="8" t="n"/>
      <c r="AN189" s="8">
        <f>IFERROR(($J189/$I189)*AM189,0)</f>
        <v/>
      </c>
      <c r="AO189" s="8">
        <f>(AM189+AN189)*$E189</f>
        <v/>
      </c>
      <c r="AP189" s="8">
        <f>IF(AO189&gt;0,IF(AO189*$AL$23&lt;2.5,2.5/$AL$23,AO189),0)</f>
        <v/>
      </c>
      <c r="AQ189" s="8">
        <f>IFERROR((AM189+AN189)*INDEX([1]Sheet1!$A$1:$A$13,MATCH((AM189+AN189),[1]Sheet1!$B$1:$B$13)),0)</f>
        <v/>
      </c>
      <c r="AR189" s="6">
        <f>$AR$23*$E189</f>
        <v/>
      </c>
      <c r="AS189" s="8" t="n"/>
      <c r="AT189" s="8">
        <f>IFERROR(($J189/$I189)*AS189,0)</f>
        <v/>
      </c>
      <c r="AU189" s="8">
        <f>(AS189+AT189)*$E189</f>
        <v/>
      </c>
      <c r="AV189" s="8">
        <f>IF(AU189&gt;0,IF(AU189*$AR$23&lt;2.5,2.5/$AR$23,AU189),0)</f>
        <v/>
      </c>
      <c r="AW189" s="8">
        <f>IFERROR((AS189+AT189)*INDEX([1]Sheet1!$A$1:$A$13,MATCH((AS189+AT189),[1]Sheet1!$B$1:$B$13)),0)</f>
        <v/>
      </c>
      <c r="BC189" s="1">
        <f>IF(E189&gt;0,(IF(I189&gt;0,"","ERROR")),"")</f>
        <v/>
      </c>
    </row>
    <row r="190" ht="18" customHeight="1">
      <c r="A190" s="4" t="n"/>
      <c r="B190" s="5" t="n"/>
      <c r="C190" s="6" t="n"/>
      <c r="D190" s="6" t="n"/>
      <c r="E190" s="6" t="n"/>
      <c r="F190" s="4" t="n"/>
      <c r="G190" s="6" t="n"/>
      <c r="H190" s="6">
        <f>$H$23*$E190</f>
        <v/>
      </c>
      <c r="I190" s="8" t="n"/>
      <c r="J190" s="8" t="n"/>
      <c r="K190" s="8">
        <f>(I190+J190)*$E190</f>
        <v/>
      </c>
      <c r="L190" s="8">
        <f>IF(K190&gt;0,IF(K190*$H$23&lt;2.5,2.5/$H$23,K190),0)</f>
        <v/>
      </c>
      <c r="M190" s="8">
        <f>IFERROR((I190+J190)*INDEX([1]Sheet1!$A$1:$A$13,MATCH((I190+J190),[1]Sheet1!$B$1:$B$13)),0)</f>
        <v/>
      </c>
      <c r="N190" s="6">
        <f>$N$23*$E190</f>
        <v/>
      </c>
      <c r="O190" s="8" t="n"/>
      <c r="P190" s="8">
        <f>IFERROR(($J190/$I190)*O190,0)</f>
        <v/>
      </c>
      <c r="Q190" s="8">
        <f>(O190+P190)*$E190</f>
        <v/>
      </c>
      <c r="R190" s="8">
        <f>IF(Q190&gt;0,IF(Q190*$N$23&lt;2.5,2.5/$N$23,Q190),0)</f>
        <v/>
      </c>
      <c r="S190" s="8">
        <f>IFERROR((O190+P190)*INDEX([1]Sheet1!$A$1:$A$13,MATCH((O190+P190),[1]Sheet1!$B$1:$B$13)),0)</f>
        <v/>
      </c>
      <c r="T190" s="6">
        <f>$T$23*$E190</f>
        <v/>
      </c>
      <c r="U190" s="8" t="n"/>
      <c r="V190" s="8">
        <f>IFERROR(($J190/$I190)*U190,0)</f>
        <v/>
      </c>
      <c r="W190" s="8">
        <f>(U190+V190)*$E190</f>
        <v/>
      </c>
      <c r="X190" s="8">
        <f>IF(W190&gt;0,IF(W190*$T$23&lt;2.5,2.5/$T$23,W190),0)</f>
        <v/>
      </c>
      <c r="Y190" s="8">
        <f>IFERROR((U190+V190)*INDEX([1]Sheet1!$A$1:$A$13,MATCH((U190+V190),[1]Sheet1!$B$1:$B$13)),0)</f>
        <v/>
      </c>
      <c r="Z190" s="6">
        <f>$Z$23*$E190</f>
        <v/>
      </c>
      <c r="AA190" s="8" t="n"/>
      <c r="AB190" s="8">
        <f>IFERROR(($J190/$I190)*AA190,0)</f>
        <v/>
      </c>
      <c r="AC190" s="8">
        <f>(AA190+AB190)*$E190</f>
        <v/>
      </c>
      <c r="AD190" s="8">
        <f>IF(AC190&gt;0,IF(AC190*$Z$23&lt;2.5,2.5/$Z$23,AC190),0)</f>
        <v/>
      </c>
      <c r="AE190" s="8">
        <f>IFERROR((AA190+AB190)*INDEX([1]Sheet1!$A$1:$A$13,MATCH((AA190+AB190),[1]Sheet1!$B$1:$B$13)),0)</f>
        <v/>
      </c>
      <c r="AF190" s="6">
        <f>$AF$23*$E190</f>
        <v/>
      </c>
      <c r="AG190" s="8" t="n"/>
      <c r="AH190" s="8">
        <f>IFERROR(($J190/$I190)*AG190,0)</f>
        <v/>
      </c>
      <c r="AI190" s="8">
        <f>(AG190+AH190)*$E190</f>
        <v/>
      </c>
      <c r="AJ190" s="8">
        <f>IF(AI190&gt;0,IF(AI190*$AF$23&lt;2.5,2.5/$AF$23,AI190),0)</f>
        <v/>
      </c>
      <c r="AK190" s="8">
        <f>IFERROR((AG190+AH190)*INDEX([1]Sheet1!$A$1:$A$13,MATCH((AG190+AH190),[1]Sheet1!$B$1:$B$13)),0)</f>
        <v/>
      </c>
      <c r="AL190" s="6">
        <f>$AL$23*$E190</f>
        <v/>
      </c>
      <c r="AM190" s="8" t="n"/>
      <c r="AN190" s="8">
        <f>IFERROR(($J190/$I190)*AM190,0)</f>
        <v/>
      </c>
      <c r="AO190" s="8">
        <f>(AM190+AN190)*$E190</f>
        <v/>
      </c>
      <c r="AP190" s="8">
        <f>IF(AO190&gt;0,IF(AO190*$AL$23&lt;2.5,2.5/$AL$23,AO190),0)</f>
        <v/>
      </c>
      <c r="AQ190" s="8">
        <f>IFERROR((AM190+AN190)*INDEX([1]Sheet1!$A$1:$A$13,MATCH((AM190+AN190),[1]Sheet1!$B$1:$B$13)),0)</f>
        <v/>
      </c>
      <c r="AR190" s="6">
        <f>$AR$23*$E190</f>
        <v/>
      </c>
      <c r="AS190" s="8" t="n"/>
      <c r="AT190" s="8">
        <f>IFERROR(($J190/$I190)*AS190,0)</f>
        <v/>
      </c>
      <c r="AU190" s="8">
        <f>(AS190+AT190)*$E190</f>
        <v/>
      </c>
      <c r="AV190" s="8">
        <f>IF(AU190&gt;0,IF(AU190*$AR$23&lt;2.5,2.5/$AR$23,AU190),0)</f>
        <v/>
      </c>
      <c r="AW190" s="8">
        <f>IFERROR((AS190+AT190)*INDEX([1]Sheet1!$A$1:$A$13,MATCH((AS190+AT190),[1]Sheet1!$B$1:$B$13)),0)</f>
        <v/>
      </c>
      <c r="BC190" s="1">
        <f>IF(E190&gt;0,(IF(I190&gt;0,"","ERROR")),"")</f>
        <v/>
      </c>
    </row>
    <row r="191" ht="18" customHeight="1">
      <c r="A191" s="4" t="n"/>
      <c r="B191" s="6" t="n"/>
      <c r="C191" s="6" t="n"/>
      <c r="D191" s="6" t="n"/>
      <c r="E191" s="6" t="n"/>
      <c r="F191" s="4" t="n"/>
      <c r="G191" s="6" t="n"/>
      <c r="H191" s="6">
        <f>$H$23*$E191</f>
        <v/>
      </c>
      <c r="I191" s="8" t="n"/>
      <c r="J191" s="8" t="n"/>
      <c r="K191" s="8">
        <f>(I191+J191)*$E191</f>
        <v/>
      </c>
      <c r="L191" s="8">
        <f>IF(K191&gt;0,IF(K191*$H$23&lt;2.5,2.5/$H$23,K191),0)</f>
        <v/>
      </c>
      <c r="M191" s="8">
        <f>IFERROR((I191+J191)*INDEX([1]Sheet1!$A$1:$A$13,MATCH((I191+J191),[1]Sheet1!$B$1:$B$13)),0)</f>
        <v/>
      </c>
      <c r="N191" s="6">
        <f>$N$23*$E191</f>
        <v/>
      </c>
      <c r="O191" s="8" t="n"/>
      <c r="P191" s="8">
        <f>IFERROR(($J191/$I191)*O191,0)</f>
        <v/>
      </c>
      <c r="Q191" s="8">
        <f>(O191+P191)*$E191</f>
        <v/>
      </c>
      <c r="R191" s="8">
        <f>IF(Q191&gt;0,IF(Q191*$N$23&lt;2.5,2.5/$N$23,Q191),0)</f>
        <v/>
      </c>
      <c r="S191" s="8">
        <f>IFERROR((O191+P191)*INDEX([1]Sheet1!$A$1:$A$13,MATCH((O191+P191),[1]Sheet1!$B$1:$B$13)),0)</f>
        <v/>
      </c>
      <c r="T191" s="6">
        <f>$T$23*$E191</f>
        <v/>
      </c>
      <c r="U191" s="8" t="n"/>
      <c r="V191" s="8">
        <f>IFERROR(($J191/$I191)*U191,0)</f>
        <v/>
      </c>
      <c r="W191" s="8">
        <f>(U191+V191)*$E191</f>
        <v/>
      </c>
      <c r="X191" s="8">
        <f>IF(W191&gt;0,IF(W191*$T$23&lt;2.5,2.5/$T$23,W191),0)</f>
        <v/>
      </c>
      <c r="Y191" s="8">
        <f>IFERROR((U191+V191)*INDEX([1]Sheet1!$A$1:$A$13,MATCH((U191+V191),[1]Sheet1!$B$1:$B$13)),0)</f>
        <v/>
      </c>
      <c r="Z191" s="6">
        <f>$Z$23*$E191</f>
        <v/>
      </c>
      <c r="AA191" s="8" t="n"/>
      <c r="AB191" s="8">
        <f>IFERROR(($J191/$I191)*AA191,0)</f>
        <v/>
      </c>
      <c r="AC191" s="8">
        <f>(AA191+AB191)*$E191</f>
        <v/>
      </c>
      <c r="AD191" s="8">
        <f>IF(AC191&gt;0,IF(AC191*$Z$23&lt;2.5,2.5/$Z$23,AC191),0)</f>
        <v/>
      </c>
      <c r="AE191" s="8">
        <f>IFERROR((AA191+AB191)*INDEX([1]Sheet1!$A$1:$A$13,MATCH((AA191+AB191),[1]Sheet1!$B$1:$B$13)),0)</f>
        <v/>
      </c>
      <c r="AF191" s="6">
        <f>$AF$23*$E191</f>
        <v/>
      </c>
      <c r="AG191" s="8" t="n"/>
      <c r="AH191" s="8">
        <f>IFERROR(($J191/$I191)*AG191,0)</f>
        <v/>
      </c>
      <c r="AI191" s="8">
        <f>(AG191+AH191)*$E191</f>
        <v/>
      </c>
      <c r="AJ191" s="8">
        <f>IF(AI191&gt;0,IF(AI191*$AF$23&lt;2.5,2.5/$AF$23,AI191),0)</f>
        <v/>
      </c>
      <c r="AK191" s="8">
        <f>IFERROR((AG191+AH191)*INDEX([1]Sheet1!$A$1:$A$13,MATCH((AG191+AH191),[1]Sheet1!$B$1:$B$13)),0)</f>
        <v/>
      </c>
      <c r="AL191" s="6">
        <f>$AL$23*$E191</f>
        <v/>
      </c>
      <c r="AM191" s="8" t="n"/>
      <c r="AN191" s="8">
        <f>IFERROR(($J191/$I191)*AM191,0)</f>
        <v/>
      </c>
      <c r="AO191" s="8">
        <f>(AM191+AN191)*$E191</f>
        <v/>
      </c>
      <c r="AP191" s="8">
        <f>IF(AO191&gt;0,IF(AO191*$AL$23&lt;2.5,2.5/$AL$23,AO191),0)</f>
        <v/>
      </c>
      <c r="AQ191" s="8">
        <f>IFERROR((AM191+AN191)*INDEX([1]Sheet1!$A$1:$A$13,MATCH((AM191+AN191),[1]Sheet1!$B$1:$B$13)),0)</f>
        <v/>
      </c>
      <c r="AR191" s="6">
        <f>$AR$23*$E191</f>
        <v/>
      </c>
      <c r="AS191" s="8" t="n"/>
      <c r="AT191" s="8">
        <f>IFERROR(($J191/$I191)*AS191,0)</f>
        <v/>
      </c>
      <c r="AU191" s="8">
        <f>(AS191+AT191)*$E191</f>
        <v/>
      </c>
      <c r="AV191" s="8">
        <f>IF(AU191&gt;0,IF(AU191*$AR$23&lt;2.5,2.5/$AR$23,AU191),0)</f>
        <v/>
      </c>
      <c r="AW191" s="8">
        <f>IFERROR((AS191+AT191)*INDEX([1]Sheet1!$A$1:$A$13,MATCH((AS191+AT191),[1]Sheet1!$B$1:$B$13)),0)</f>
        <v/>
      </c>
      <c r="BC191" s="1">
        <f>IF(E191&gt;0,(IF(I191&gt;0,"","ERROR")),"")</f>
        <v/>
      </c>
    </row>
    <row r="192" ht="18" customHeight="1">
      <c r="A192" s="4" t="n"/>
      <c r="B192" s="6" t="n"/>
      <c r="C192" s="6" t="n"/>
      <c r="D192" s="6" t="n"/>
      <c r="E192" s="6" t="n"/>
      <c r="F192" s="4" t="n"/>
      <c r="G192" s="7" t="n"/>
      <c r="H192" s="6">
        <f>$H$23*$E192</f>
        <v/>
      </c>
      <c r="I192" s="8" t="n"/>
      <c r="J192" s="8" t="n"/>
      <c r="K192" s="8">
        <f>(I192+J192)*$E192</f>
        <v/>
      </c>
      <c r="L192" s="8">
        <f>IF(K192&gt;0,IF(K192*$H$23&lt;2.5,2.5/$H$23,K192),0)</f>
        <v/>
      </c>
      <c r="M192" s="8">
        <f>IFERROR((I192+J192)*INDEX([1]Sheet1!$A$1:$A$13,MATCH((I192+J192),[1]Sheet1!$B$1:$B$13)),0)</f>
        <v/>
      </c>
      <c r="N192" s="6">
        <f>$N$23*$E192</f>
        <v/>
      </c>
      <c r="O192" s="8" t="n"/>
      <c r="P192" s="8">
        <f>IFERROR(($J192/$I192)*O192,0)</f>
        <v/>
      </c>
      <c r="Q192" s="8">
        <f>(O192+P192)*$E192</f>
        <v/>
      </c>
      <c r="R192" s="8">
        <f>IF(Q192&gt;0,IF(Q192*$N$23&lt;2.5,2.5/$N$23,Q192),0)</f>
        <v/>
      </c>
      <c r="S192" s="8">
        <f>IFERROR((O192+P192)*INDEX([1]Sheet1!$A$1:$A$13,MATCH((O192+P192),[1]Sheet1!$B$1:$B$13)),0)</f>
        <v/>
      </c>
      <c r="T192" s="6">
        <f>$T$23*$E192</f>
        <v/>
      </c>
      <c r="U192" s="8" t="n"/>
      <c r="V192" s="8">
        <f>IFERROR(($J192/$I192)*U192,0)</f>
        <v/>
      </c>
      <c r="W192" s="8">
        <f>(U192+V192)*$E192</f>
        <v/>
      </c>
      <c r="X192" s="8">
        <f>IF(W192&gt;0,IF(W192*$T$23&lt;2.5,2.5/$T$23,W192),0)</f>
        <v/>
      </c>
      <c r="Y192" s="8">
        <f>IFERROR((U192+V192)*INDEX([1]Sheet1!$A$1:$A$13,MATCH((U192+V192),[1]Sheet1!$B$1:$B$13)),0)</f>
        <v/>
      </c>
      <c r="Z192" s="6">
        <f>$Z$23*$E192</f>
        <v/>
      </c>
      <c r="AA192" s="8" t="n"/>
      <c r="AB192" s="8">
        <f>IFERROR(($J192/$I192)*AA192,0)</f>
        <v/>
      </c>
      <c r="AC192" s="8">
        <f>(AA192+AB192)*$E192</f>
        <v/>
      </c>
      <c r="AD192" s="8">
        <f>IF(AC192&gt;0,IF(AC192*$Z$23&lt;2.5,2.5/$Z$23,AC192),0)</f>
        <v/>
      </c>
      <c r="AE192" s="8">
        <f>IFERROR((AA192+AB192)*INDEX([1]Sheet1!$A$1:$A$13,MATCH((AA192+AB192),[1]Sheet1!$B$1:$B$13)),0)</f>
        <v/>
      </c>
      <c r="AF192" s="6">
        <f>$AF$23*$E192</f>
        <v/>
      </c>
      <c r="AG192" s="8" t="n"/>
      <c r="AH192" s="8">
        <f>IFERROR(($J192/$I192)*AG192,0)</f>
        <v/>
      </c>
      <c r="AI192" s="8">
        <f>(AG192+AH192)*$E192</f>
        <v/>
      </c>
      <c r="AJ192" s="8">
        <f>IF(AI192&gt;0,IF(AI192*$AF$23&lt;2.5,2.5/$AF$23,AI192),0)</f>
        <v/>
      </c>
      <c r="AK192" s="8">
        <f>IFERROR((AG192+AH192)*INDEX([1]Sheet1!$A$1:$A$13,MATCH((AG192+AH192),[1]Sheet1!$B$1:$B$13)),0)</f>
        <v/>
      </c>
      <c r="AL192" s="6">
        <f>$AL$23*$E192</f>
        <v/>
      </c>
      <c r="AM192" s="8" t="n"/>
      <c r="AN192" s="8">
        <f>IFERROR(($J192/$I192)*AM192,0)</f>
        <v/>
      </c>
      <c r="AO192" s="8">
        <f>(AM192+AN192)*$E192</f>
        <v/>
      </c>
      <c r="AP192" s="8">
        <f>IF(AO192&gt;0,IF(AO192*$AL$23&lt;2.5,2.5/$AL$23,AO192),0)</f>
        <v/>
      </c>
      <c r="AQ192" s="8">
        <f>IFERROR((AM192+AN192)*INDEX([1]Sheet1!$A$1:$A$13,MATCH((AM192+AN192),[1]Sheet1!$B$1:$B$13)),0)</f>
        <v/>
      </c>
      <c r="AR192" s="6">
        <f>$AR$23*$E192</f>
        <v/>
      </c>
      <c r="AS192" s="8" t="n"/>
      <c r="AT192" s="8">
        <f>IFERROR(($J192/$I192)*AS192,0)</f>
        <v/>
      </c>
      <c r="AU192" s="8">
        <f>(AS192+AT192)*$E192</f>
        <v/>
      </c>
      <c r="AV192" s="8">
        <f>IF(AU192&gt;0,IF(AU192*$AR$23&lt;2.5,2.5/$AR$23,AU192),0)</f>
        <v/>
      </c>
      <c r="AW192" s="8">
        <f>IFERROR((AS192+AT192)*INDEX([1]Sheet1!$A$1:$A$13,MATCH((AS192+AT192),[1]Sheet1!$B$1:$B$13)),0)</f>
        <v/>
      </c>
      <c r="BC192" s="1">
        <f>IF(E192&gt;0,(IF(I192&gt;0,"","ERROR")),"")</f>
        <v/>
      </c>
    </row>
    <row r="193" ht="18" customHeight="1">
      <c r="A193" s="4" t="n"/>
      <c r="B193" s="6" t="n"/>
      <c r="C193" s="6" t="n"/>
      <c r="D193" s="6" t="n"/>
      <c r="E193" s="6" t="n"/>
      <c r="F193" s="4" t="n"/>
      <c r="G193" s="7" t="n"/>
      <c r="H193" s="6">
        <f>$H$23*$E193</f>
        <v/>
      </c>
      <c r="I193" s="8" t="n"/>
      <c r="J193" s="8" t="n"/>
      <c r="K193" s="8">
        <f>(I193+J193)*$E193</f>
        <v/>
      </c>
      <c r="L193" s="8">
        <f>IF(K193&gt;0,IF(K193*$H$23&lt;2.5,2.5/$H$23,K193),0)</f>
        <v/>
      </c>
      <c r="M193" s="8">
        <f>IFERROR((I193+J193)*INDEX([1]Sheet1!$A$1:$A$13,MATCH((I193+J193),[1]Sheet1!$B$1:$B$13)),0)</f>
        <v/>
      </c>
      <c r="N193" s="6">
        <f>$N$23*$E193</f>
        <v/>
      </c>
      <c r="O193" s="8" t="n"/>
      <c r="P193" s="8">
        <f>IFERROR(($J193/$I193)*O193,0)</f>
        <v/>
      </c>
      <c r="Q193" s="8">
        <f>(O193+P193)*$E193</f>
        <v/>
      </c>
      <c r="R193" s="8">
        <f>IF(Q193&gt;0,IF(Q193*$N$23&lt;2.5,2.5/$N$23,Q193),0)</f>
        <v/>
      </c>
      <c r="S193" s="8">
        <f>IFERROR((O193+P193)*INDEX([1]Sheet1!$A$1:$A$13,MATCH((O193+P193),[1]Sheet1!$B$1:$B$13)),0)</f>
        <v/>
      </c>
      <c r="T193" s="6">
        <f>$T$23*$E193</f>
        <v/>
      </c>
      <c r="U193" s="8" t="n"/>
      <c r="V193" s="8">
        <f>IFERROR(($J193/$I193)*U193,0)</f>
        <v/>
      </c>
      <c r="W193" s="8">
        <f>(U193+V193)*$E193</f>
        <v/>
      </c>
      <c r="X193" s="8">
        <f>IF(W193&gt;0,IF(W193*$T$23&lt;2.5,2.5/$T$23,W193),0)</f>
        <v/>
      </c>
      <c r="Y193" s="8">
        <f>IFERROR((U193+V193)*INDEX([1]Sheet1!$A$1:$A$13,MATCH((U193+V193),[1]Sheet1!$B$1:$B$13)),0)</f>
        <v/>
      </c>
      <c r="Z193" s="6">
        <f>$Z$23*$E193</f>
        <v/>
      </c>
      <c r="AA193" s="8" t="n"/>
      <c r="AB193" s="8">
        <f>IFERROR(($J193/$I193)*AA193,0)</f>
        <v/>
      </c>
      <c r="AC193" s="8">
        <f>(AA193+AB193)*$E193</f>
        <v/>
      </c>
      <c r="AD193" s="8">
        <f>IF(AC193&gt;0,IF(AC193*$Z$23&lt;2.5,2.5/$Z$23,AC193),0)</f>
        <v/>
      </c>
      <c r="AE193" s="8">
        <f>IFERROR((AA193+AB193)*INDEX([1]Sheet1!$A$1:$A$13,MATCH((AA193+AB193),[1]Sheet1!$B$1:$B$13)),0)</f>
        <v/>
      </c>
      <c r="AF193" s="6">
        <f>$AF$23*$E193</f>
        <v/>
      </c>
      <c r="AG193" s="8" t="n"/>
      <c r="AH193" s="8">
        <f>IFERROR(($J193/$I193)*AG193,0)</f>
        <v/>
      </c>
      <c r="AI193" s="8">
        <f>(AG193+AH193)*$E193</f>
        <v/>
      </c>
      <c r="AJ193" s="8">
        <f>IF(AI193&gt;0,IF(AI193*$AF$23&lt;2.5,2.5/$AF$23,AI193),0)</f>
        <v/>
      </c>
      <c r="AK193" s="8">
        <f>IFERROR((AG193+AH193)*INDEX([1]Sheet1!$A$1:$A$13,MATCH((AG193+AH193),[1]Sheet1!$B$1:$B$13)),0)</f>
        <v/>
      </c>
      <c r="AL193" s="6">
        <f>$AL$23*$E193</f>
        <v/>
      </c>
      <c r="AM193" s="8" t="n"/>
      <c r="AN193" s="8">
        <f>IFERROR(($J193/$I193)*AM193,0)</f>
        <v/>
      </c>
      <c r="AO193" s="8">
        <f>(AM193+AN193)*$E193</f>
        <v/>
      </c>
      <c r="AP193" s="8">
        <f>IF(AO193&gt;0,IF(AO193*$AL$23&lt;2.5,2.5/$AL$23,AO193),0)</f>
        <v/>
      </c>
      <c r="AQ193" s="8">
        <f>IFERROR((AM193+AN193)*INDEX([1]Sheet1!$A$1:$A$13,MATCH((AM193+AN193),[1]Sheet1!$B$1:$B$13)),0)</f>
        <v/>
      </c>
      <c r="AR193" s="6">
        <f>$AR$23*$E193</f>
        <v/>
      </c>
      <c r="AS193" s="8" t="n"/>
      <c r="AT193" s="8">
        <f>IFERROR(($J193/$I193)*AS193,0)</f>
        <v/>
      </c>
      <c r="AU193" s="8">
        <f>(AS193+AT193)*$E193</f>
        <v/>
      </c>
      <c r="AV193" s="8">
        <f>IF(AU193&gt;0,IF(AU193*$AR$23&lt;2.5,2.5/$AR$23,AU193),0)</f>
        <v/>
      </c>
      <c r="AW193" s="8">
        <f>IFERROR((AS193+AT193)*INDEX([1]Sheet1!$A$1:$A$13,MATCH((AS193+AT193),[1]Sheet1!$B$1:$B$13)),0)</f>
        <v/>
      </c>
      <c r="BC193" s="1">
        <f>IF(E193&gt;0,(IF(I193&gt;0,"","ERROR")),"")</f>
        <v/>
      </c>
    </row>
    <row r="194" ht="18" customHeight="1">
      <c r="A194" s="4" t="n"/>
      <c r="B194" s="6" t="n"/>
      <c r="C194" s="6" t="n"/>
      <c r="D194" s="6" t="n"/>
      <c r="E194" s="6" t="n"/>
      <c r="F194" s="4" t="n"/>
      <c r="G194" s="7" t="n"/>
      <c r="H194" s="6">
        <f>$H$23*$E194</f>
        <v/>
      </c>
      <c r="I194" s="8" t="n"/>
      <c r="J194" s="8" t="n"/>
      <c r="K194" s="8">
        <f>(I194+J194)*$E194</f>
        <v/>
      </c>
      <c r="L194" s="8">
        <f>IF(K194&gt;0,IF(K194*$H$23&lt;2.5,2.5/$H$23,K194),0)</f>
        <v/>
      </c>
      <c r="M194" s="8">
        <f>IFERROR((I194+J194)*INDEX([1]Sheet1!$A$1:$A$13,MATCH((I194+J194),[1]Sheet1!$B$1:$B$13)),0)</f>
        <v/>
      </c>
      <c r="N194" s="6">
        <f>$N$23*$E194</f>
        <v/>
      </c>
      <c r="O194" s="8" t="n"/>
      <c r="P194" s="8">
        <f>IFERROR(($J194/$I194)*O194,0)</f>
        <v/>
      </c>
      <c r="Q194" s="8">
        <f>(O194+P194)*$E194</f>
        <v/>
      </c>
      <c r="R194" s="8">
        <f>IF(Q194&gt;0,IF(Q194*$N$23&lt;2.5,2.5/$N$23,Q194),0)</f>
        <v/>
      </c>
      <c r="S194" s="8">
        <f>IFERROR((O194+P194)*INDEX([1]Sheet1!$A$1:$A$13,MATCH((O194+P194),[1]Sheet1!$B$1:$B$13)),0)</f>
        <v/>
      </c>
      <c r="T194" s="6">
        <f>$T$23*$E194</f>
        <v/>
      </c>
      <c r="U194" s="8" t="n"/>
      <c r="V194" s="8">
        <f>IFERROR(($J194/$I194)*U194,0)</f>
        <v/>
      </c>
      <c r="W194" s="8">
        <f>(U194+V194)*$E194</f>
        <v/>
      </c>
      <c r="X194" s="8">
        <f>IF(W194&gt;0,IF(W194*$T$23&lt;2.5,2.5/$T$23,W194),0)</f>
        <v/>
      </c>
      <c r="Y194" s="8">
        <f>IFERROR((U194+V194)*INDEX([1]Sheet1!$A$1:$A$13,MATCH((U194+V194),[1]Sheet1!$B$1:$B$13)),0)</f>
        <v/>
      </c>
      <c r="Z194" s="6">
        <f>$Z$23*$E194</f>
        <v/>
      </c>
      <c r="AA194" s="8" t="n"/>
      <c r="AB194" s="8">
        <f>IFERROR(($J194/$I194)*AA194,0)</f>
        <v/>
      </c>
      <c r="AC194" s="8">
        <f>(AA194+AB194)*$E194</f>
        <v/>
      </c>
      <c r="AD194" s="8">
        <f>IF(AC194&gt;0,IF(AC194*$Z$23&lt;2.5,2.5/$Z$23,AC194),0)</f>
        <v/>
      </c>
      <c r="AE194" s="8">
        <f>IFERROR((AA194+AB194)*INDEX([1]Sheet1!$A$1:$A$13,MATCH((AA194+AB194),[1]Sheet1!$B$1:$B$13)),0)</f>
        <v/>
      </c>
      <c r="AF194" s="6">
        <f>$AF$23*$E194</f>
        <v/>
      </c>
      <c r="AG194" s="8" t="n"/>
      <c r="AH194" s="8">
        <f>IFERROR(($J194/$I194)*AG194,0)</f>
        <v/>
      </c>
      <c r="AI194" s="8">
        <f>(AG194+AH194)*$E194</f>
        <v/>
      </c>
      <c r="AJ194" s="8">
        <f>IF(AI194&gt;0,IF(AI194*$AF$23&lt;2.5,2.5/$AF$23,AI194),0)</f>
        <v/>
      </c>
      <c r="AK194" s="8">
        <f>IFERROR((AG194+AH194)*INDEX([1]Sheet1!$A$1:$A$13,MATCH((AG194+AH194),[1]Sheet1!$B$1:$B$13)),0)</f>
        <v/>
      </c>
      <c r="AL194" s="6">
        <f>$AL$23*$E194</f>
        <v/>
      </c>
      <c r="AM194" s="8" t="n"/>
      <c r="AN194" s="8">
        <f>IFERROR(($J194/$I194)*AM194,0)</f>
        <v/>
      </c>
      <c r="AO194" s="8">
        <f>(AM194+AN194)*$E194</f>
        <v/>
      </c>
      <c r="AP194" s="8">
        <f>IF(AO194&gt;0,IF(AO194*$AL$23&lt;2.5,2.5/$AL$23,AO194),0)</f>
        <v/>
      </c>
      <c r="AQ194" s="8">
        <f>IFERROR((AM194+AN194)*INDEX([1]Sheet1!$A$1:$A$13,MATCH((AM194+AN194),[1]Sheet1!$B$1:$B$13)),0)</f>
        <v/>
      </c>
      <c r="AR194" s="6">
        <f>$AR$23*$E194</f>
        <v/>
      </c>
      <c r="AS194" s="8" t="n"/>
      <c r="AT194" s="8">
        <f>IFERROR(($J194/$I194)*AS194,0)</f>
        <v/>
      </c>
      <c r="AU194" s="8">
        <f>(AS194+AT194)*$E194</f>
        <v/>
      </c>
      <c r="AV194" s="8">
        <f>IF(AU194&gt;0,IF(AU194*$AR$23&lt;2.5,2.5/$AR$23,AU194),0)</f>
        <v/>
      </c>
      <c r="AW194" s="8">
        <f>IFERROR((AS194+AT194)*INDEX([1]Sheet1!$A$1:$A$13,MATCH((AS194+AT194),[1]Sheet1!$B$1:$B$13)),0)</f>
        <v/>
      </c>
      <c r="BC194" s="1">
        <f>IF(E194&gt;0,(IF(I194&gt;0,"","ERROR")),"")</f>
        <v/>
      </c>
    </row>
    <row r="195" ht="18" customHeight="1">
      <c r="A195" s="4" t="n"/>
      <c r="B195" s="9" t="n"/>
      <c r="C195" s="6" t="n"/>
      <c r="D195" s="6" t="n"/>
      <c r="E195" s="6" t="n"/>
      <c r="F195" s="4" t="n"/>
      <c r="G195" s="7" t="n"/>
      <c r="H195" s="6">
        <f>$H$23*$E195</f>
        <v/>
      </c>
      <c r="I195" s="8" t="n"/>
      <c r="J195" s="8" t="n"/>
      <c r="K195" s="8">
        <f>(I195+J195)*$E195</f>
        <v/>
      </c>
      <c r="L195" s="8">
        <f>IF(K195&gt;0,IF(K195*$H$23&lt;2.5,2.5/$H$23,K195),0)</f>
        <v/>
      </c>
      <c r="M195" s="8">
        <f>IFERROR((I195+J195)*INDEX([1]Sheet1!$A$1:$A$13,MATCH((I195+J195),[1]Sheet1!$B$1:$B$13)),0)</f>
        <v/>
      </c>
      <c r="N195" s="6">
        <f>$N$23*$E195</f>
        <v/>
      </c>
      <c r="O195" s="8" t="n"/>
      <c r="P195" s="8">
        <f>IFERROR(($J195/$I195)*O195,0)</f>
        <v/>
      </c>
      <c r="Q195" s="8">
        <f>(O195+P195)*$E195</f>
        <v/>
      </c>
      <c r="R195" s="8">
        <f>IF(Q195&gt;0,IF(Q195*$N$23&lt;2.5,2.5/$N$23,Q195),0)</f>
        <v/>
      </c>
      <c r="S195" s="8">
        <f>IFERROR((O195+P195)*INDEX([1]Sheet1!$A$1:$A$13,MATCH((O195+P195),[1]Sheet1!$B$1:$B$13)),0)</f>
        <v/>
      </c>
      <c r="T195" s="6">
        <f>$T$23*$E195</f>
        <v/>
      </c>
      <c r="U195" s="8" t="n"/>
      <c r="V195" s="8">
        <f>IFERROR(($J195/$I195)*U195,0)</f>
        <v/>
      </c>
      <c r="W195" s="8">
        <f>(U195+V195)*$E195</f>
        <v/>
      </c>
      <c r="X195" s="8">
        <f>IF(W195&gt;0,IF(W195*$T$23&lt;2.5,2.5/$T$23,W195),0)</f>
        <v/>
      </c>
      <c r="Y195" s="8">
        <f>IFERROR((U195+V195)*INDEX([1]Sheet1!$A$1:$A$13,MATCH((U195+V195),[1]Sheet1!$B$1:$B$13)),0)</f>
        <v/>
      </c>
      <c r="Z195" s="6">
        <f>$Z$23*$E195</f>
        <v/>
      </c>
      <c r="AA195" s="8" t="n"/>
      <c r="AB195" s="8">
        <f>IFERROR(($J195/$I195)*AA195,0)</f>
        <v/>
      </c>
      <c r="AC195" s="8">
        <f>(AA195+AB195)*$E195</f>
        <v/>
      </c>
      <c r="AD195" s="8">
        <f>IF(AC195&gt;0,IF(AC195*$Z$23&lt;2.5,2.5/$Z$23,AC195),0)</f>
        <v/>
      </c>
      <c r="AE195" s="8">
        <f>IFERROR((AA195+AB195)*INDEX([1]Sheet1!$A$1:$A$13,MATCH((AA195+AB195),[1]Sheet1!$B$1:$B$13)),0)</f>
        <v/>
      </c>
      <c r="AF195" s="6">
        <f>$AF$23*$E195</f>
        <v/>
      </c>
      <c r="AG195" s="8" t="n"/>
      <c r="AH195" s="8">
        <f>IFERROR(($J195/$I195)*AG195,0)</f>
        <v/>
      </c>
      <c r="AI195" s="8">
        <f>(AG195+AH195)*$E195</f>
        <v/>
      </c>
      <c r="AJ195" s="8">
        <f>IF(AI195&gt;0,IF(AI195*$AF$23&lt;2.5,2.5/$AF$23,AI195),0)</f>
        <v/>
      </c>
      <c r="AK195" s="8">
        <f>IFERROR((AG195+AH195)*INDEX([1]Sheet1!$A$1:$A$13,MATCH((AG195+AH195),[1]Sheet1!$B$1:$B$13)),0)</f>
        <v/>
      </c>
      <c r="AL195" s="6">
        <f>$AL$23*$E195</f>
        <v/>
      </c>
      <c r="AM195" s="8" t="n"/>
      <c r="AN195" s="8">
        <f>IFERROR(($J195/$I195)*AM195,0)</f>
        <v/>
      </c>
      <c r="AO195" s="8">
        <f>(AM195+AN195)*$E195</f>
        <v/>
      </c>
      <c r="AP195" s="8">
        <f>IF(AO195&gt;0,IF(AO195*$AL$23&lt;2.5,2.5/$AL$23,AO195),0)</f>
        <v/>
      </c>
      <c r="AQ195" s="8">
        <f>IFERROR((AM195+AN195)*INDEX([1]Sheet1!$A$1:$A$13,MATCH((AM195+AN195),[1]Sheet1!$B$1:$B$13)),0)</f>
        <v/>
      </c>
      <c r="AR195" s="6">
        <f>$AR$23*$E195</f>
        <v/>
      </c>
      <c r="AS195" s="8" t="n"/>
      <c r="AT195" s="8">
        <f>IFERROR(($J195/$I195)*AS195,0)</f>
        <v/>
      </c>
      <c r="AU195" s="8">
        <f>(AS195+AT195)*$E195</f>
        <v/>
      </c>
      <c r="AV195" s="8">
        <f>IF(AU195&gt;0,IF(AU195*$AR$23&lt;2.5,2.5/$AR$23,AU195),0)</f>
        <v/>
      </c>
      <c r="AW195" s="8">
        <f>IFERROR((AS195+AT195)*INDEX([1]Sheet1!$A$1:$A$13,MATCH((AS195+AT195),[1]Sheet1!$B$1:$B$13)),0)</f>
        <v/>
      </c>
      <c r="BC195" s="1">
        <f>IF(E195&gt;0,(IF(I195&gt;0,"","ERROR")),"")</f>
        <v/>
      </c>
    </row>
    <row r="196" ht="18" customHeight="1">
      <c r="A196" s="4" t="n"/>
      <c r="B196" s="6" t="n"/>
      <c r="C196" s="6" t="n"/>
      <c r="D196" s="6" t="n"/>
      <c r="E196" s="6" t="n"/>
      <c r="F196" s="4" t="n"/>
      <c r="G196" s="7" t="n"/>
      <c r="H196" s="6">
        <f>$H$23*$E196</f>
        <v/>
      </c>
      <c r="I196" s="8" t="n"/>
      <c r="J196" s="8" t="n"/>
      <c r="K196" s="8">
        <f>(I196+J196)*$E196</f>
        <v/>
      </c>
      <c r="L196" s="8">
        <f>IF(K196&gt;0,IF(K196*$H$23&lt;2.5,2.5/$H$23,K196),0)</f>
        <v/>
      </c>
      <c r="M196" s="8">
        <f>IFERROR((I196+J196)*INDEX([1]Sheet1!$A$1:$A$13,MATCH((I196+J196),[1]Sheet1!$B$1:$B$13)),0)</f>
        <v/>
      </c>
      <c r="N196" s="6">
        <f>$N$23*$E196</f>
        <v/>
      </c>
      <c r="O196" s="8" t="n"/>
      <c r="P196" s="8">
        <f>IFERROR(($J196/$I196)*O196,0)</f>
        <v/>
      </c>
      <c r="Q196" s="8">
        <f>(O196+P196)*$E196</f>
        <v/>
      </c>
      <c r="R196" s="8">
        <f>IF(Q196&gt;0,IF(Q196*$N$23&lt;2.5,2.5/$N$23,Q196),0)</f>
        <v/>
      </c>
      <c r="S196" s="8">
        <f>IFERROR((O196+P196)*INDEX([1]Sheet1!$A$1:$A$13,MATCH((O196+P196),[1]Sheet1!$B$1:$B$13)),0)</f>
        <v/>
      </c>
      <c r="T196" s="6">
        <f>$T$23*$E196</f>
        <v/>
      </c>
      <c r="U196" s="8" t="n"/>
      <c r="V196" s="8">
        <f>IFERROR(($J196/$I196)*U196,0)</f>
        <v/>
      </c>
      <c r="W196" s="8">
        <f>(U196+V196)*$E196</f>
        <v/>
      </c>
      <c r="X196" s="8">
        <f>IF(W196&gt;0,IF(W196*$T$23&lt;2.5,2.5/$T$23,W196),0)</f>
        <v/>
      </c>
      <c r="Y196" s="8">
        <f>IFERROR((U196+V196)*INDEX([1]Sheet1!$A$1:$A$13,MATCH((U196+V196),[1]Sheet1!$B$1:$B$13)),0)</f>
        <v/>
      </c>
      <c r="Z196" s="6">
        <f>$Z$23*$E196</f>
        <v/>
      </c>
      <c r="AA196" s="8" t="n"/>
      <c r="AB196" s="8">
        <f>IFERROR(($J196/$I196)*AA196,0)</f>
        <v/>
      </c>
      <c r="AC196" s="8">
        <f>(AA196+AB196)*$E196</f>
        <v/>
      </c>
      <c r="AD196" s="8">
        <f>IF(AC196&gt;0,IF(AC196*$Z$23&lt;2.5,2.5/$Z$23,AC196),0)</f>
        <v/>
      </c>
      <c r="AE196" s="8">
        <f>IFERROR((AA196+AB196)*INDEX([1]Sheet1!$A$1:$A$13,MATCH((AA196+AB196),[1]Sheet1!$B$1:$B$13)),0)</f>
        <v/>
      </c>
      <c r="AF196" s="6">
        <f>$AF$23*$E196</f>
        <v/>
      </c>
      <c r="AG196" s="8" t="n"/>
      <c r="AH196" s="8">
        <f>IFERROR(($J196/$I196)*AG196,0)</f>
        <v/>
      </c>
      <c r="AI196" s="8">
        <f>(AG196+AH196)*$E196</f>
        <v/>
      </c>
      <c r="AJ196" s="8">
        <f>IF(AI196&gt;0,IF(AI196*$AF$23&lt;2.5,2.5/$AF$23,AI196),0)</f>
        <v/>
      </c>
      <c r="AK196" s="8">
        <f>IFERROR((AG196+AH196)*INDEX([1]Sheet1!$A$1:$A$13,MATCH((AG196+AH196),[1]Sheet1!$B$1:$B$13)),0)</f>
        <v/>
      </c>
      <c r="AL196" s="6">
        <f>$AL$23*$E196</f>
        <v/>
      </c>
      <c r="AM196" s="8" t="n"/>
      <c r="AN196" s="8">
        <f>IFERROR(($J196/$I196)*AM196,0)</f>
        <v/>
      </c>
      <c r="AO196" s="8">
        <f>(AM196+AN196)*$E196</f>
        <v/>
      </c>
      <c r="AP196" s="8">
        <f>IF(AO196&gt;0,IF(AO196*$AL$23&lt;2.5,2.5/$AL$23,AO196),0)</f>
        <v/>
      </c>
      <c r="AQ196" s="8">
        <f>IFERROR((AM196+AN196)*INDEX([1]Sheet1!$A$1:$A$13,MATCH((AM196+AN196),[1]Sheet1!$B$1:$B$13)),0)</f>
        <v/>
      </c>
      <c r="AR196" s="6">
        <f>$AR$23*$E196</f>
        <v/>
      </c>
      <c r="AS196" s="8" t="n"/>
      <c r="AT196" s="8">
        <f>IFERROR(($J196/$I196)*AS196,0)</f>
        <v/>
      </c>
      <c r="AU196" s="8">
        <f>(AS196+AT196)*$E196</f>
        <v/>
      </c>
      <c r="AV196" s="8">
        <f>IF(AU196&gt;0,IF(AU196*$AR$23&lt;2.5,2.5/$AR$23,AU196),0)</f>
        <v/>
      </c>
      <c r="AW196" s="8">
        <f>IFERROR((AS196+AT196)*INDEX([1]Sheet1!$A$1:$A$13,MATCH((AS196+AT196),[1]Sheet1!$B$1:$B$13)),0)</f>
        <v/>
      </c>
      <c r="BC196" s="1">
        <f>IF(E196&gt;0,(IF(I196&gt;0,"","ERROR")),"")</f>
        <v/>
      </c>
    </row>
    <row r="197" ht="18" customHeight="1">
      <c r="A197" s="4" t="n"/>
      <c r="B197" s="9" t="n"/>
      <c r="C197" s="6" t="n"/>
      <c r="D197" s="6" t="n"/>
      <c r="E197" s="6" t="n"/>
      <c r="F197" s="4" t="n"/>
      <c r="G197" s="7" t="n"/>
      <c r="H197" s="6">
        <f>$H$23*$E197</f>
        <v/>
      </c>
      <c r="I197" s="8" t="n"/>
      <c r="J197" s="8" t="n"/>
      <c r="K197" s="8">
        <f>(I197+J197)*$E197</f>
        <v/>
      </c>
      <c r="L197" s="8">
        <f>IF(K197&gt;0,IF(K197*$H$23&lt;2.5,2.5/$H$23,K197),0)</f>
        <v/>
      </c>
      <c r="M197" s="8">
        <f>IFERROR((I197+J197)*INDEX([1]Sheet1!$A$1:$A$13,MATCH((I197+J197),[1]Sheet1!$B$1:$B$13)),0)</f>
        <v/>
      </c>
      <c r="N197" s="6">
        <f>$N$23*$E197</f>
        <v/>
      </c>
      <c r="O197" s="8" t="n"/>
      <c r="P197" s="8">
        <f>IFERROR(($J197/$I197)*O197,0)</f>
        <v/>
      </c>
      <c r="Q197" s="8">
        <f>(O197+P197)*$E197</f>
        <v/>
      </c>
      <c r="R197" s="8">
        <f>IF(Q197&gt;0,IF(Q197*$N$23&lt;2.5,2.5/$N$23,Q197),0)</f>
        <v/>
      </c>
      <c r="S197" s="8">
        <f>IFERROR((O197+P197)*INDEX([1]Sheet1!$A$1:$A$13,MATCH((O197+P197),[1]Sheet1!$B$1:$B$13)),0)</f>
        <v/>
      </c>
      <c r="T197" s="6">
        <f>$T$23*$E197</f>
        <v/>
      </c>
      <c r="U197" s="8" t="n"/>
      <c r="V197" s="8">
        <f>IFERROR(($J197/$I197)*U197,0)</f>
        <v/>
      </c>
      <c r="W197" s="8">
        <f>(U197+V197)*$E197</f>
        <v/>
      </c>
      <c r="X197" s="8">
        <f>IF(W197&gt;0,IF(W197*$T$23&lt;2.5,2.5/$T$23,W197),0)</f>
        <v/>
      </c>
      <c r="Y197" s="8">
        <f>IFERROR((U197+V197)*INDEX([1]Sheet1!$A$1:$A$13,MATCH((U197+V197),[1]Sheet1!$B$1:$B$13)),0)</f>
        <v/>
      </c>
      <c r="Z197" s="6">
        <f>$Z$23*$E197</f>
        <v/>
      </c>
      <c r="AA197" s="8" t="n"/>
      <c r="AB197" s="8">
        <f>IFERROR(($J197/$I197)*AA197,0)</f>
        <v/>
      </c>
      <c r="AC197" s="8">
        <f>(AA197+AB197)*$E197</f>
        <v/>
      </c>
      <c r="AD197" s="8">
        <f>IF(AC197&gt;0,IF(AC197*$Z$23&lt;2.5,2.5/$Z$23,AC197),0)</f>
        <v/>
      </c>
      <c r="AE197" s="8">
        <f>IFERROR((AA197+AB197)*INDEX([1]Sheet1!$A$1:$A$13,MATCH((AA197+AB197),[1]Sheet1!$B$1:$B$13)),0)</f>
        <v/>
      </c>
      <c r="AF197" s="6">
        <f>$AF$23*$E197</f>
        <v/>
      </c>
      <c r="AG197" s="8" t="n"/>
      <c r="AH197" s="8">
        <f>IFERROR(($J197/$I197)*AG197,0)</f>
        <v/>
      </c>
      <c r="AI197" s="8">
        <f>(AG197+AH197)*$E197</f>
        <v/>
      </c>
      <c r="AJ197" s="8">
        <f>IF(AI197&gt;0,IF(AI197*$AF$23&lt;2.5,2.5/$AF$23,AI197),0)</f>
        <v/>
      </c>
      <c r="AK197" s="8">
        <f>IFERROR((AG197+AH197)*INDEX([1]Sheet1!$A$1:$A$13,MATCH((AG197+AH197),[1]Sheet1!$B$1:$B$13)),0)</f>
        <v/>
      </c>
      <c r="AL197" s="6">
        <f>$AL$23*$E197</f>
        <v/>
      </c>
      <c r="AM197" s="8" t="n"/>
      <c r="AN197" s="8">
        <f>IFERROR(($J197/$I197)*AM197,0)</f>
        <v/>
      </c>
      <c r="AO197" s="8">
        <f>(AM197+AN197)*$E197</f>
        <v/>
      </c>
      <c r="AP197" s="8">
        <f>IF(AO197&gt;0,IF(AO197*$AL$23&lt;2.5,2.5/$AL$23,AO197),0)</f>
        <v/>
      </c>
      <c r="AQ197" s="8">
        <f>IFERROR((AM197+AN197)*INDEX([1]Sheet1!$A$1:$A$13,MATCH((AM197+AN197),[1]Sheet1!$B$1:$B$13)),0)</f>
        <v/>
      </c>
      <c r="AR197" s="6">
        <f>$AR$23*$E197</f>
        <v/>
      </c>
      <c r="AS197" s="8" t="n"/>
      <c r="AT197" s="8">
        <f>IFERROR(($J197/$I197)*AS197,0)</f>
        <v/>
      </c>
      <c r="AU197" s="8">
        <f>(AS197+AT197)*$E197</f>
        <v/>
      </c>
      <c r="AV197" s="8">
        <f>IF(AU197&gt;0,IF(AU197*$AR$23&lt;2.5,2.5/$AR$23,AU197),0)</f>
        <v/>
      </c>
      <c r="AW197" s="8">
        <f>IFERROR((AS197+AT197)*INDEX([1]Sheet1!$A$1:$A$13,MATCH((AS197+AT197),[1]Sheet1!$B$1:$B$13)),0)</f>
        <v/>
      </c>
      <c r="BC197" s="1">
        <f>IF(E197&gt;0,(IF(I197&gt;0,"","ERROR")),"")</f>
        <v/>
      </c>
    </row>
    <row r="198" ht="18" customHeight="1">
      <c r="A198" s="4" t="n"/>
      <c r="B198" s="6" t="n"/>
      <c r="C198" s="6" t="n"/>
      <c r="D198" s="6" t="n"/>
      <c r="E198" s="6" t="n"/>
      <c r="F198" s="4" t="n"/>
      <c r="G198" s="7" t="n"/>
      <c r="H198" s="6">
        <f>$H$23*$E198</f>
        <v/>
      </c>
      <c r="I198" s="8" t="n"/>
      <c r="J198" s="8" t="n"/>
      <c r="K198" s="8">
        <f>(I198+J198)*$E198</f>
        <v/>
      </c>
      <c r="L198" s="8">
        <f>IF(K198&gt;0,IF(K198*$H$23&lt;2.5,2.5/$H$23,K198),0)</f>
        <v/>
      </c>
      <c r="M198" s="8">
        <f>IFERROR((I198+J198)*INDEX([1]Sheet1!$A$1:$A$13,MATCH((I198+J198),[1]Sheet1!$B$1:$B$13)),0)</f>
        <v/>
      </c>
      <c r="N198" s="6">
        <f>$N$23*$E198</f>
        <v/>
      </c>
      <c r="O198" s="8" t="n"/>
      <c r="P198" s="8">
        <f>IFERROR(($J198/$I198)*O198,0)</f>
        <v/>
      </c>
      <c r="Q198" s="8">
        <f>(O198+P198)*$E198</f>
        <v/>
      </c>
      <c r="R198" s="8">
        <f>IF(Q198&gt;0,IF(Q198*$N$23&lt;2.5,2.5/$N$23,Q198),0)</f>
        <v/>
      </c>
      <c r="S198" s="8">
        <f>IFERROR((O198+P198)*INDEX([1]Sheet1!$A$1:$A$13,MATCH((O198+P198),[1]Sheet1!$B$1:$B$13)),0)</f>
        <v/>
      </c>
      <c r="T198" s="6">
        <f>$T$23*$E198</f>
        <v/>
      </c>
      <c r="U198" s="8" t="n"/>
      <c r="V198" s="8">
        <f>IFERROR(($J198/$I198)*U198,0)</f>
        <v/>
      </c>
      <c r="W198" s="8">
        <f>(U198+V198)*$E198</f>
        <v/>
      </c>
      <c r="X198" s="8">
        <f>IF(W198&gt;0,IF(W198*$T$23&lt;2.5,2.5/$T$23,W198),0)</f>
        <v/>
      </c>
      <c r="Y198" s="8">
        <f>IFERROR((U198+V198)*INDEX([1]Sheet1!$A$1:$A$13,MATCH((U198+V198),[1]Sheet1!$B$1:$B$13)),0)</f>
        <v/>
      </c>
      <c r="Z198" s="6">
        <f>$Z$23*$E198</f>
        <v/>
      </c>
      <c r="AA198" s="8" t="n"/>
      <c r="AB198" s="8">
        <f>IFERROR(($J198/$I198)*AA198,0)</f>
        <v/>
      </c>
      <c r="AC198" s="8">
        <f>(AA198+AB198)*$E198</f>
        <v/>
      </c>
      <c r="AD198" s="8">
        <f>IF(AC198&gt;0,IF(AC198*$Z$23&lt;2.5,2.5/$Z$23,AC198),0)</f>
        <v/>
      </c>
      <c r="AE198" s="8">
        <f>IFERROR((AA198+AB198)*INDEX([1]Sheet1!$A$1:$A$13,MATCH((AA198+AB198),[1]Sheet1!$B$1:$B$13)),0)</f>
        <v/>
      </c>
      <c r="AF198" s="6">
        <f>$AF$23*$E198</f>
        <v/>
      </c>
      <c r="AG198" s="8" t="n"/>
      <c r="AH198" s="8">
        <f>IFERROR(($J198/$I198)*AG198,0)</f>
        <v/>
      </c>
      <c r="AI198" s="8">
        <f>(AG198+AH198)*$E198</f>
        <v/>
      </c>
      <c r="AJ198" s="8">
        <f>IF(AI198&gt;0,IF(AI198*$AF$23&lt;2.5,2.5/$AF$23,AI198),0)</f>
        <v/>
      </c>
      <c r="AK198" s="8">
        <f>IFERROR((AG198+AH198)*INDEX([1]Sheet1!$A$1:$A$13,MATCH((AG198+AH198),[1]Sheet1!$B$1:$B$13)),0)</f>
        <v/>
      </c>
      <c r="AL198" s="6">
        <f>$AL$23*$E198</f>
        <v/>
      </c>
      <c r="AM198" s="8" t="n"/>
      <c r="AN198" s="8">
        <f>IFERROR(($J198/$I198)*AM198,0)</f>
        <v/>
      </c>
      <c r="AO198" s="8">
        <f>(AM198+AN198)*$E198</f>
        <v/>
      </c>
      <c r="AP198" s="8">
        <f>IF(AO198&gt;0,IF(AO198*$AL$23&lt;2.5,2.5/$AL$23,AO198),0)</f>
        <v/>
      </c>
      <c r="AQ198" s="8">
        <f>IFERROR((AM198+AN198)*INDEX([1]Sheet1!$A$1:$A$13,MATCH((AM198+AN198),[1]Sheet1!$B$1:$B$13)),0)</f>
        <v/>
      </c>
      <c r="AR198" s="6">
        <f>$AR$23*$E198</f>
        <v/>
      </c>
      <c r="AS198" s="8" t="n"/>
      <c r="AT198" s="8">
        <f>IFERROR(($J198/$I198)*AS198,0)</f>
        <v/>
      </c>
      <c r="AU198" s="8">
        <f>(AS198+AT198)*$E198</f>
        <v/>
      </c>
      <c r="AV198" s="8">
        <f>IF(AU198&gt;0,IF(AU198*$AR$23&lt;2.5,2.5/$AR$23,AU198),0)</f>
        <v/>
      </c>
      <c r="AW198" s="8">
        <f>IFERROR((AS198+AT198)*INDEX([1]Sheet1!$A$1:$A$13,MATCH((AS198+AT198),[1]Sheet1!$B$1:$B$13)),0)</f>
        <v/>
      </c>
      <c r="BC198" s="1">
        <f>IF(E198&gt;0,(IF(I198&gt;0,"","ERROR")),"")</f>
        <v/>
      </c>
    </row>
    <row r="199" ht="18" customHeight="1">
      <c r="A199" s="4" t="n"/>
      <c r="B199" s="6" t="n"/>
      <c r="C199" s="6" t="n"/>
      <c r="D199" s="6" t="n"/>
      <c r="E199" s="6" t="n"/>
      <c r="F199" s="4" t="n"/>
      <c r="G199" s="7" t="n"/>
      <c r="H199" s="6">
        <f>$H$23*$E199</f>
        <v/>
      </c>
      <c r="I199" s="8" t="n"/>
      <c r="J199" s="8" t="n"/>
      <c r="K199" s="8">
        <f>(I199+J199)*$E199</f>
        <v/>
      </c>
      <c r="L199" s="8">
        <f>IF(K199&gt;0,IF(K199*$H$23&lt;2.5,2.5/$H$23,K199),0)</f>
        <v/>
      </c>
      <c r="M199" s="8">
        <f>IFERROR((I199+J199)*INDEX([1]Sheet1!$A$1:$A$13,MATCH((I199+J199),[1]Sheet1!$B$1:$B$13)),0)</f>
        <v/>
      </c>
      <c r="N199" s="6">
        <f>$N$23*$E199</f>
        <v/>
      </c>
      <c r="O199" s="8" t="n"/>
      <c r="P199" s="8">
        <f>IFERROR(($J199/$I199)*O199,0)</f>
        <v/>
      </c>
      <c r="Q199" s="8">
        <f>(O199+P199)*$E199</f>
        <v/>
      </c>
      <c r="R199" s="8">
        <f>IF(Q199&gt;0,IF(Q199*$N$23&lt;2.5,2.5/$N$23,Q199),0)</f>
        <v/>
      </c>
      <c r="S199" s="8">
        <f>IFERROR((O199+P199)*INDEX([1]Sheet1!$A$1:$A$13,MATCH((O199+P199),[1]Sheet1!$B$1:$B$13)),0)</f>
        <v/>
      </c>
      <c r="T199" s="6">
        <f>$T$23*$E199</f>
        <v/>
      </c>
      <c r="U199" s="8" t="n"/>
      <c r="V199" s="8">
        <f>IFERROR(($J199/$I199)*U199,0)</f>
        <v/>
      </c>
      <c r="W199" s="8">
        <f>(U199+V199)*$E199</f>
        <v/>
      </c>
      <c r="X199" s="8">
        <f>IF(W199&gt;0,IF(W199*$T$23&lt;2.5,2.5/$T$23,W199),0)</f>
        <v/>
      </c>
      <c r="Y199" s="8">
        <f>IFERROR((U199+V199)*INDEX([1]Sheet1!$A$1:$A$13,MATCH((U199+V199),[1]Sheet1!$B$1:$B$13)),0)</f>
        <v/>
      </c>
      <c r="Z199" s="6">
        <f>$Z$23*$E199</f>
        <v/>
      </c>
      <c r="AA199" s="8" t="n"/>
      <c r="AB199" s="8">
        <f>IFERROR(($J199/$I199)*AA199,0)</f>
        <v/>
      </c>
      <c r="AC199" s="8">
        <f>(AA199+AB199)*$E199</f>
        <v/>
      </c>
      <c r="AD199" s="8">
        <f>IF(AC199&gt;0,IF(AC199*$Z$23&lt;2.5,2.5/$Z$23,AC199),0)</f>
        <v/>
      </c>
      <c r="AE199" s="8">
        <f>IFERROR((AA199+AB199)*INDEX([1]Sheet1!$A$1:$A$13,MATCH((AA199+AB199),[1]Sheet1!$B$1:$B$13)),0)</f>
        <v/>
      </c>
      <c r="AF199" s="6">
        <f>$AF$23*$E199</f>
        <v/>
      </c>
      <c r="AG199" s="8" t="n"/>
      <c r="AH199" s="8">
        <f>IFERROR(($J199/$I199)*AG199,0)</f>
        <v/>
      </c>
      <c r="AI199" s="8">
        <f>(AG199+AH199)*$E199</f>
        <v/>
      </c>
      <c r="AJ199" s="8">
        <f>IF(AI199&gt;0,IF(AI199*$AF$23&lt;2.5,2.5/$AF$23,AI199),0)</f>
        <v/>
      </c>
      <c r="AK199" s="8">
        <f>IFERROR((AG199+AH199)*INDEX([1]Sheet1!$A$1:$A$13,MATCH((AG199+AH199),[1]Sheet1!$B$1:$B$13)),0)</f>
        <v/>
      </c>
      <c r="AL199" s="6">
        <f>$AL$23*$E199</f>
        <v/>
      </c>
      <c r="AM199" s="8" t="n"/>
      <c r="AN199" s="8">
        <f>IFERROR(($J199/$I199)*AM199,0)</f>
        <v/>
      </c>
      <c r="AO199" s="8">
        <f>(AM199+AN199)*$E199</f>
        <v/>
      </c>
      <c r="AP199" s="8">
        <f>IF(AO199&gt;0,IF(AO199*$AL$23&lt;2.5,2.5/$AL$23,AO199),0)</f>
        <v/>
      </c>
      <c r="AQ199" s="8">
        <f>IFERROR((AM199+AN199)*INDEX([1]Sheet1!$A$1:$A$13,MATCH((AM199+AN199),[1]Sheet1!$B$1:$B$13)),0)</f>
        <v/>
      </c>
      <c r="AR199" s="6">
        <f>$AR$23*$E199</f>
        <v/>
      </c>
      <c r="AS199" s="8" t="n"/>
      <c r="AT199" s="8">
        <f>IFERROR(($J199/$I199)*AS199,0)</f>
        <v/>
      </c>
      <c r="AU199" s="8">
        <f>(AS199+AT199)*$E199</f>
        <v/>
      </c>
      <c r="AV199" s="8">
        <f>IF(AU199&gt;0,IF(AU199*$AR$23&lt;2.5,2.5/$AR$23,AU199),0)</f>
        <v/>
      </c>
      <c r="AW199" s="8">
        <f>IFERROR((AS199+AT199)*INDEX([1]Sheet1!$A$1:$A$13,MATCH((AS199+AT199),[1]Sheet1!$B$1:$B$13)),0)</f>
        <v/>
      </c>
      <c r="BC199" s="1">
        <f>IF(E199&gt;0,(IF(I199&gt;0,"","ERROR")),"")</f>
        <v/>
      </c>
    </row>
    <row r="200" ht="18" customHeight="1">
      <c r="A200" s="4" t="n"/>
      <c r="B200" s="5" t="n"/>
      <c r="C200" s="6" t="n"/>
      <c r="D200" s="6" t="n"/>
      <c r="E200" s="6" t="n"/>
      <c r="F200" s="4" t="n"/>
      <c r="G200" s="7" t="n"/>
      <c r="H200" s="6">
        <f>$H$23*$E200</f>
        <v/>
      </c>
      <c r="I200" s="8" t="n"/>
      <c r="J200" s="8" t="n"/>
      <c r="K200" s="8">
        <f>(I200+J200)*$E200</f>
        <v/>
      </c>
      <c r="L200" s="8">
        <f>IF(K200&gt;0,IF(K200*$H$23&lt;2.5,2.5/$H$23,K200),0)</f>
        <v/>
      </c>
      <c r="M200" s="8">
        <f>IFERROR((I200+J200)*INDEX([1]Sheet1!$A$1:$A$13,MATCH((I200+J200),[1]Sheet1!$B$1:$B$13)),0)</f>
        <v/>
      </c>
      <c r="N200" s="6">
        <f>$N$23*$E200</f>
        <v/>
      </c>
      <c r="O200" s="8" t="n"/>
      <c r="P200" s="8">
        <f>IFERROR(($J200/$I200)*O200,0)</f>
        <v/>
      </c>
      <c r="Q200" s="8">
        <f>(O200+P200)*$E200</f>
        <v/>
      </c>
      <c r="R200" s="8">
        <f>IF(Q200&gt;0,IF(Q200*$N$23&lt;2.5,2.5/$N$23,Q200),0)</f>
        <v/>
      </c>
      <c r="S200" s="8">
        <f>IFERROR((O200+P200)*INDEX([1]Sheet1!$A$1:$A$13,MATCH((O200+P200),[1]Sheet1!$B$1:$B$13)),0)</f>
        <v/>
      </c>
      <c r="T200" s="6">
        <f>$T$23*$E200</f>
        <v/>
      </c>
      <c r="U200" s="8" t="n"/>
      <c r="V200" s="8">
        <f>IFERROR(($J200/$I200)*U200,0)</f>
        <v/>
      </c>
      <c r="W200" s="8">
        <f>(U200+V200)*$E200</f>
        <v/>
      </c>
      <c r="X200" s="8">
        <f>IF(W200&gt;0,IF(W200*$T$23&lt;2.5,2.5/$T$23,W200),0)</f>
        <v/>
      </c>
      <c r="Y200" s="8">
        <f>IFERROR((U200+V200)*INDEX([1]Sheet1!$A$1:$A$13,MATCH((U200+V200),[1]Sheet1!$B$1:$B$13)),0)</f>
        <v/>
      </c>
      <c r="Z200" s="6">
        <f>$Z$23*$E200</f>
        <v/>
      </c>
      <c r="AA200" s="8" t="n"/>
      <c r="AB200" s="8">
        <f>IFERROR(($J200/$I200)*AA200,0)</f>
        <v/>
      </c>
      <c r="AC200" s="8">
        <f>(AA200+AB200)*$E200</f>
        <v/>
      </c>
      <c r="AD200" s="8">
        <f>IF(AC200&gt;0,IF(AC200*$Z$23&lt;2.5,2.5/$Z$23,AC200),0)</f>
        <v/>
      </c>
      <c r="AE200" s="8">
        <f>IFERROR((AA200+AB200)*INDEX([1]Sheet1!$A$1:$A$13,MATCH((AA200+AB200),[1]Sheet1!$B$1:$B$13)),0)</f>
        <v/>
      </c>
      <c r="AF200" s="6">
        <f>$AF$23*$E200</f>
        <v/>
      </c>
      <c r="AG200" s="8" t="n"/>
      <c r="AH200" s="8">
        <f>IFERROR(($J200/$I200)*AG200,0)</f>
        <v/>
      </c>
      <c r="AI200" s="8">
        <f>(AG200+AH200)*$E200</f>
        <v/>
      </c>
      <c r="AJ200" s="8">
        <f>IF(AI200&gt;0,IF(AI200*$AF$23&lt;2.5,2.5/$AF$23,AI200),0)</f>
        <v/>
      </c>
      <c r="AK200" s="8">
        <f>IFERROR((AG200+AH200)*INDEX([1]Sheet1!$A$1:$A$13,MATCH((AG200+AH200),[1]Sheet1!$B$1:$B$13)),0)</f>
        <v/>
      </c>
      <c r="AL200" s="6">
        <f>$AL$23*$E200</f>
        <v/>
      </c>
      <c r="AM200" s="8" t="n"/>
      <c r="AN200" s="8">
        <f>IFERROR(($J200/$I200)*AM200,0)</f>
        <v/>
      </c>
      <c r="AO200" s="8">
        <f>(AM200+AN200)*$E200</f>
        <v/>
      </c>
      <c r="AP200" s="8">
        <f>IF(AO200&gt;0,IF(AO200*$AL$23&lt;2.5,2.5/$AL$23,AO200),0)</f>
        <v/>
      </c>
      <c r="AQ200" s="8">
        <f>IFERROR((AM200+AN200)*INDEX([1]Sheet1!$A$1:$A$13,MATCH((AM200+AN200),[1]Sheet1!$B$1:$B$13)),0)</f>
        <v/>
      </c>
      <c r="AR200" s="6">
        <f>$AR$23*$E200</f>
        <v/>
      </c>
      <c r="AS200" s="8" t="n"/>
      <c r="AT200" s="8">
        <f>IFERROR(($J200/$I200)*AS200,0)</f>
        <v/>
      </c>
      <c r="AU200" s="8">
        <f>(AS200+AT200)*$E200</f>
        <v/>
      </c>
      <c r="AV200" s="8">
        <f>IF(AU200&gt;0,IF(AU200*$AR$23&lt;2.5,2.5/$AR$23,AU200),0)</f>
        <v/>
      </c>
      <c r="AW200" s="8">
        <f>IFERROR((AS200+AT200)*INDEX([1]Sheet1!$A$1:$A$13,MATCH((AS200+AT200),[1]Sheet1!$B$1:$B$13)),0)</f>
        <v/>
      </c>
      <c r="BC200" s="1">
        <f>IF(E200&gt;0,(IF(I200&gt;0,"","ERROR")),"")</f>
        <v/>
      </c>
    </row>
    <row r="201" ht="18" customHeight="1">
      <c r="A201" s="4" t="n"/>
      <c r="B201" s="5" t="n"/>
      <c r="C201" s="6" t="n"/>
      <c r="D201" s="6" t="n"/>
      <c r="E201" s="6" t="n"/>
      <c r="F201" s="4" t="n"/>
      <c r="G201" s="7" t="n"/>
      <c r="H201" s="6">
        <f>$H$23*$E201</f>
        <v/>
      </c>
      <c r="I201" s="8" t="n"/>
      <c r="J201" s="8" t="n"/>
      <c r="K201" s="8">
        <f>(I201+J201)*$E201</f>
        <v/>
      </c>
      <c r="L201" s="8">
        <f>IF(K201&gt;0,IF(K201*$H$23&lt;2.5,2.5/$H$23,K201),0)</f>
        <v/>
      </c>
      <c r="M201" s="8">
        <f>IFERROR((I201+J201)*INDEX([1]Sheet1!$A$1:$A$13,MATCH((I201+J201),[1]Sheet1!$B$1:$B$13)),0)</f>
        <v/>
      </c>
      <c r="N201" s="6">
        <f>$N$23*$E201</f>
        <v/>
      </c>
      <c r="O201" s="8" t="n"/>
      <c r="P201" s="8">
        <f>IFERROR(($J201/$I201)*O201,0)</f>
        <v/>
      </c>
      <c r="Q201" s="8">
        <f>(O201+P201)*$E201</f>
        <v/>
      </c>
      <c r="R201" s="8">
        <f>IF(Q201&gt;0,IF(Q201*$N$23&lt;2.5,2.5/$N$23,Q201),0)</f>
        <v/>
      </c>
      <c r="S201" s="8">
        <f>IFERROR((O201+P201)*INDEX([1]Sheet1!$A$1:$A$13,MATCH((O201+P201),[1]Sheet1!$B$1:$B$13)),0)</f>
        <v/>
      </c>
      <c r="T201" s="6">
        <f>$T$23*$E201</f>
        <v/>
      </c>
      <c r="U201" s="8" t="n"/>
      <c r="V201" s="8">
        <f>IFERROR(($J201/$I201)*U201,0)</f>
        <v/>
      </c>
      <c r="W201" s="8">
        <f>(U201+V201)*$E201</f>
        <v/>
      </c>
      <c r="X201" s="8">
        <f>IF(W201&gt;0,IF(W201*$T$23&lt;2.5,2.5/$T$23,W201),0)</f>
        <v/>
      </c>
      <c r="Y201" s="8">
        <f>IFERROR((U201+V201)*INDEX([1]Sheet1!$A$1:$A$13,MATCH((U201+V201),[1]Sheet1!$B$1:$B$13)),0)</f>
        <v/>
      </c>
      <c r="Z201" s="6">
        <f>$Z$23*$E201</f>
        <v/>
      </c>
      <c r="AA201" s="8" t="n"/>
      <c r="AB201" s="8">
        <f>IFERROR(($J201/$I201)*AA201,0)</f>
        <v/>
      </c>
      <c r="AC201" s="8">
        <f>(AA201+AB201)*$E201</f>
        <v/>
      </c>
      <c r="AD201" s="8">
        <f>IF(AC201&gt;0,IF(AC201*$Z$23&lt;2.5,2.5/$Z$23,AC201),0)</f>
        <v/>
      </c>
      <c r="AE201" s="8">
        <f>IFERROR((AA201+AB201)*INDEX([1]Sheet1!$A$1:$A$13,MATCH((AA201+AB201),[1]Sheet1!$B$1:$B$13)),0)</f>
        <v/>
      </c>
      <c r="AF201" s="6">
        <f>$AF$23*$E201</f>
        <v/>
      </c>
      <c r="AG201" s="8" t="n"/>
      <c r="AH201" s="8">
        <f>IFERROR(($J201/$I201)*AG201,0)</f>
        <v/>
      </c>
      <c r="AI201" s="8">
        <f>(AG201+AH201)*$E201</f>
        <v/>
      </c>
      <c r="AJ201" s="8">
        <f>IF(AI201&gt;0,IF(AI201*$AF$23&lt;2.5,2.5/$AF$23,AI201),0)</f>
        <v/>
      </c>
      <c r="AK201" s="8">
        <f>IFERROR((AG201+AH201)*INDEX([1]Sheet1!$A$1:$A$13,MATCH((AG201+AH201),[1]Sheet1!$B$1:$B$13)),0)</f>
        <v/>
      </c>
      <c r="AL201" s="6">
        <f>$AL$23*$E201</f>
        <v/>
      </c>
      <c r="AM201" s="8" t="n"/>
      <c r="AN201" s="8">
        <f>IFERROR(($J201/$I201)*AM201,0)</f>
        <v/>
      </c>
      <c r="AO201" s="8">
        <f>(AM201+AN201)*$E201</f>
        <v/>
      </c>
      <c r="AP201" s="8">
        <f>IF(AO201&gt;0,IF(AO201*$AL$23&lt;2.5,2.5/$AL$23,AO201),0)</f>
        <v/>
      </c>
      <c r="AQ201" s="8">
        <f>IFERROR((AM201+AN201)*INDEX([1]Sheet1!$A$1:$A$13,MATCH((AM201+AN201),[1]Sheet1!$B$1:$B$13)),0)</f>
        <v/>
      </c>
      <c r="AR201" s="6">
        <f>$AR$23*$E201</f>
        <v/>
      </c>
      <c r="AS201" s="8" t="n"/>
      <c r="AT201" s="8">
        <f>IFERROR(($J201/$I201)*AS201,0)</f>
        <v/>
      </c>
      <c r="AU201" s="8">
        <f>(AS201+AT201)*$E201</f>
        <v/>
      </c>
      <c r="AV201" s="8">
        <f>IF(AU201&gt;0,IF(AU201*$AR$23&lt;2.5,2.5/$AR$23,AU201),0)</f>
        <v/>
      </c>
      <c r="AW201" s="8">
        <f>IFERROR((AS201+AT201)*INDEX([1]Sheet1!$A$1:$A$13,MATCH((AS201+AT201),[1]Sheet1!$B$1:$B$13)),0)</f>
        <v/>
      </c>
      <c r="BC201" s="1">
        <f>IF(E201&gt;0,(IF(I201&gt;0,"","ERROR")),"")</f>
        <v/>
      </c>
    </row>
    <row r="202" ht="18" customHeight="1">
      <c r="A202" s="4" t="n"/>
      <c r="B202" s="5" t="n"/>
      <c r="C202" s="6" t="n"/>
      <c r="D202" s="6" t="n"/>
      <c r="E202" s="6" t="n"/>
      <c r="F202" s="4" t="n"/>
      <c r="G202" s="7" t="n"/>
      <c r="H202" s="6">
        <f>$H$23*$E202</f>
        <v/>
      </c>
      <c r="I202" s="8" t="n"/>
      <c r="J202" s="8" t="n"/>
      <c r="K202" s="8">
        <f>(I202+J202)*$E202</f>
        <v/>
      </c>
      <c r="L202" s="8">
        <f>IF(K202&gt;0,IF(K202*$H$23&lt;2.5,2.5/$H$23,K202),0)</f>
        <v/>
      </c>
      <c r="M202" s="8">
        <f>IFERROR((I202+J202)*INDEX([1]Sheet1!$A$1:$A$13,MATCH((I202+J202),[1]Sheet1!$B$1:$B$13)),0)</f>
        <v/>
      </c>
      <c r="N202" s="6">
        <f>$N$23*$E202</f>
        <v/>
      </c>
      <c r="O202" s="8" t="n"/>
      <c r="P202" s="8">
        <f>IFERROR(($J202/$I202)*O202,0)</f>
        <v/>
      </c>
      <c r="Q202" s="8">
        <f>(O202+P202)*$E202</f>
        <v/>
      </c>
      <c r="R202" s="8">
        <f>IF(Q202&gt;0,IF(Q202*$N$23&lt;2.5,2.5/$N$23,Q202),0)</f>
        <v/>
      </c>
      <c r="S202" s="8">
        <f>IFERROR((O202+P202)*INDEX([1]Sheet1!$A$1:$A$13,MATCH((O202+P202),[1]Sheet1!$B$1:$B$13)),0)</f>
        <v/>
      </c>
      <c r="T202" s="6">
        <f>$T$23*$E202</f>
        <v/>
      </c>
      <c r="U202" s="8" t="n"/>
      <c r="V202" s="8">
        <f>IFERROR(($J202/$I202)*U202,0)</f>
        <v/>
      </c>
      <c r="W202" s="8">
        <f>(U202+V202)*$E202</f>
        <v/>
      </c>
      <c r="X202" s="8">
        <f>IF(W202&gt;0,IF(W202*$T$23&lt;2.5,2.5/$T$23,W202),0)</f>
        <v/>
      </c>
      <c r="Y202" s="8">
        <f>IFERROR((U202+V202)*INDEX([1]Sheet1!$A$1:$A$13,MATCH((U202+V202),[1]Sheet1!$B$1:$B$13)),0)</f>
        <v/>
      </c>
      <c r="Z202" s="6">
        <f>$Z$23*$E202</f>
        <v/>
      </c>
      <c r="AA202" s="8" t="n"/>
      <c r="AB202" s="8">
        <f>IFERROR(($J202/$I202)*AA202,0)</f>
        <v/>
      </c>
      <c r="AC202" s="8">
        <f>(AA202+AB202)*$E202</f>
        <v/>
      </c>
      <c r="AD202" s="8">
        <f>IF(AC202&gt;0,IF(AC202*$Z$23&lt;2.5,2.5/$Z$23,AC202),0)</f>
        <v/>
      </c>
      <c r="AE202" s="8">
        <f>IFERROR((AA202+AB202)*INDEX([1]Sheet1!$A$1:$A$13,MATCH((AA202+AB202),[1]Sheet1!$B$1:$B$13)),0)</f>
        <v/>
      </c>
      <c r="AF202" s="6">
        <f>$AF$23*$E202</f>
        <v/>
      </c>
      <c r="AG202" s="8" t="n"/>
      <c r="AH202" s="8">
        <f>IFERROR(($J202/$I202)*AG202,0)</f>
        <v/>
      </c>
      <c r="AI202" s="8">
        <f>(AG202+AH202)*$E202</f>
        <v/>
      </c>
      <c r="AJ202" s="8">
        <f>IF(AI202&gt;0,IF(AI202*$AF$23&lt;2.5,2.5/$AF$23,AI202),0)</f>
        <v/>
      </c>
      <c r="AK202" s="8">
        <f>IFERROR((AG202+AH202)*INDEX([1]Sheet1!$A$1:$A$13,MATCH((AG202+AH202),[1]Sheet1!$B$1:$B$13)),0)</f>
        <v/>
      </c>
      <c r="AL202" s="6">
        <f>$AL$23*$E202</f>
        <v/>
      </c>
      <c r="AM202" s="8" t="n"/>
      <c r="AN202" s="8">
        <f>IFERROR(($J202/$I202)*AM202,0)</f>
        <v/>
      </c>
      <c r="AO202" s="8">
        <f>(AM202+AN202)*$E202</f>
        <v/>
      </c>
      <c r="AP202" s="8">
        <f>IF(AO202&gt;0,IF(AO202*$AL$23&lt;2.5,2.5/$AL$23,AO202),0)</f>
        <v/>
      </c>
      <c r="AQ202" s="8">
        <f>IFERROR((AM202+AN202)*INDEX([1]Sheet1!$A$1:$A$13,MATCH((AM202+AN202),[1]Sheet1!$B$1:$B$13)),0)</f>
        <v/>
      </c>
      <c r="AR202" s="6">
        <f>$AR$23*$E202</f>
        <v/>
      </c>
      <c r="AS202" s="8" t="n"/>
      <c r="AT202" s="8">
        <f>IFERROR(($J202/$I202)*AS202,0)</f>
        <v/>
      </c>
      <c r="AU202" s="8">
        <f>(AS202+AT202)*$E202</f>
        <v/>
      </c>
      <c r="AV202" s="8">
        <f>IF(AU202&gt;0,IF(AU202*$AR$23&lt;2.5,2.5/$AR$23,AU202),0)</f>
        <v/>
      </c>
      <c r="AW202" s="8">
        <f>IFERROR((AS202+AT202)*INDEX([1]Sheet1!$A$1:$A$13,MATCH((AS202+AT202),[1]Sheet1!$B$1:$B$13)),0)</f>
        <v/>
      </c>
      <c r="BC202" s="1">
        <f>IF(E202&gt;0,(IF(I202&gt;0,"","ERROR")),"")</f>
        <v/>
      </c>
    </row>
    <row r="203" ht="18" customHeight="1">
      <c r="A203" s="4" t="n"/>
      <c r="B203" s="6" t="n"/>
      <c r="C203" s="6" t="n"/>
      <c r="D203" s="6" t="n"/>
      <c r="E203" s="6" t="n"/>
      <c r="F203" s="4" t="n"/>
      <c r="G203" s="7" t="n"/>
      <c r="H203" s="6">
        <f>$H$23*$E203</f>
        <v/>
      </c>
      <c r="I203" s="8" t="n"/>
      <c r="J203" s="8" t="n"/>
      <c r="K203" s="8">
        <f>(I203+J203)*$E203</f>
        <v/>
      </c>
      <c r="L203" s="8">
        <f>IF(K203&gt;0,IF(K203*$H$23&lt;2.5,2.5/$H$23,K203),0)</f>
        <v/>
      </c>
      <c r="M203" s="8">
        <f>IFERROR((I203+J203)*INDEX([1]Sheet1!$A$1:$A$13,MATCH((I203+J203),[1]Sheet1!$B$1:$B$13)),0)</f>
        <v/>
      </c>
      <c r="N203" s="6">
        <f>$N$23*$E203</f>
        <v/>
      </c>
      <c r="O203" s="8" t="n"/>
      <c r="P203" s="8">
        <f>IFERROR(($J203/$I203)*O203,0)</f>
        <v/>
      </c>
      <c r="Q203" s="8">
        <f>(O203+P203)*$E203</f>
        <v/>
      </c>
      <c r="R203" s="8">
        <f>IF(Q203&gt;0,IF(Q203*$N$23&lt;2.5,2.5/$N$23,Q203),0)</f>
        <v/>
      </c>
      <c r="S203" s="8">
        <f>IFERROR((O203+P203)*INDEX([1]Sheet1!$A$1:$A$13,MATCH((O203+P203),[1]Sheet1!$B$1:$B$13)),0)</f>
        <v/>
      </c>
      <c r="T203" s="6">
        <f>$T$23*$E203</f>
        <v/>
      </c>
      <c r="U203" s="8" t="n"/>
      <c r="V203" s="8">
        <f>IFERROR(($J203/$I203)*U203,0)</f>
        <v/>
      </c>
      <c r="W203" s="8">
        <f>(U203+V203)*$E203</f>
        <v/>
      </c>
      <c r="X203" s="8">
        <f>IF(W203&gt;0,IF(W203*$T$23&lt;2.5,2.5/$T$23,W203),0)</f>
        <v/>
      </c>
      <c r="Y203" s="8">
        <f>IFERROR((U203+V203)*INDEX([1]Sheet1!$A$1:$A$13,MATCH((U203+V203),[1]Sheet1!$B$1:$B$13)),0)</f>
        <v/>
      </c>
      <c r="Z203" s="6">
        <f>$Z$23*$E203</f>
        <v/>
      </c>
      <c r="AA203" s="8" t="n"/>
      <c r="AB203" s="8">
        <f>IFERROR(($J203/$I203)*AA203,0)</f>
        <v/>
      </c>
      <c r="AC203" s="8">
        <f>(AA203+AB203)*$E203</f>
        <v/>
      </c>
      <c r="AD203" s="8">
        <f>IF(AC203&gt;0,IF(AC203*$Z$23&lt;2.5,2.5/$Z$23,AC203),0)</f>
        <v/>
      </c>
      <c r="AE203" s="8">
        <f>IFERROR((AA203+AB203)*INDEX([1]Sheet1!$A$1:$A$13,MATCH((AA203+AB203),[1]Sheet1!$B$1:$B$13)),0)</f>
        <v/>
      </c>
      <c r="AF203" s="6">
        <f>$AF$23*$E203</f>
        <v/>
      </c>
      <c r="AG203" s="8" t="n"/>
      <c r="AH203" s="8">
        <f>IFERROR(($J203/$I203)*AG203,0)</f>
        <v/>
      </c>
      <c r="AI203" s="8">
        <f>(AG203+AH203)*$E203</f>
        <v/>
      </c>
      <c r="AJ203" s="8">
        <f>IF(AI203&gt;0,IF(AI203*$AF$23&lt;2.5,2.5/$AF$23,AI203),0)</f>
        <v/>
      </c>
      <c r="AK203" s="8">
        <f>IFERROR((AG203+AH203)*INDEX([1]Sheet1!$A$1:$A$13,MATCH((AG203+AH203),[1]Sheet1!$B$1:$B$13)),0)</f>
        <v/>
      </c>
      <c r="AL203" s="6">
        <f>$AL$23*$E203</f>
        <v/>
      </c>
      <c r="AM203" s="8" t="n"/>
      <c r="AN203" s="8">
        <f>IFERROR(($J203/$I203)*AM203,0)</f>
        <v/>
      </c>
      <c r="AO203" s="8">
        <f>(AM203+AN203)*$E203</f>
        <v/>
      </c>
      <c r="AP203" s="8">
        <f>IF(AO203&gt;0,IF(AO203*$AL$23&lt;2.5,2.5/$AL$23,AO203),0)</f>
        <v/>
      </c>
      <c r="AQ203" s="8">
        <f>IFERROR((AM203+AN203)*INDEX([1]Sheet1!$A$1:$A$13,MATCH((AM203+AN203),[1]Sheet1!$B$1:$B$13)),0)</f>
        <v/>
      </c>
      <c r="AR203" s="6">
        <f>$AR$23*$E203</f>
        <v/>
      </c>
      <c r="AS203" s="8" t="n"/>
      <c r="AT203" s="8">
        <f>IFERROR(($J203/$I203)*AS203,0)</f>
        <v/>
      </c>
      <c r="AU203" s="8">
        <f>(AS203+AT203)*$E203</f>
        <v/>
      </c>
      <c r="AV203" s="8">
        <f>IF(AU203&gt;0,IF(AU203*$AR$23&lt;2.5,2.5/$AR$23,AU203),0)</f>
        <v/>
      </c>
      <c r="AW203" s="8">
        <f>IFERROR((AS203+AT203)*INDEX([1]Sheet1!$A$1:$A$13,MATCH((AS203+AT203),[1]Sheet1!$B$1:$B$13)),0)</f>
        <v/>
      </c>
      <c r="BC203" s="1">
        <f>IF(E203&gt;0,(IF(I203&gt;0,"","ERROR")),"")</f>
        <v/>
      </c>
    </row>
    <row r="204" ht="18" customHeight="1">
      <c r="A204" s="4" t="n"/>
      <c r="B204" s="5" t="n"/>
      <c r="C204" s="6" t="n"/>
      <c r="D204" s="6" t="n"/>
      <c r="E204" s="6" t="n"/>
      <c r="F204" s="4" t="n"/>
      <c r="G204" s="7" t="n"/>
      <c r="H204" s="6">
        <f>$H$23*$E204</f>
        <v/>
      </c>
      <c r="I204" s="8" t="n"/>
      <c r="J204" s="8" t="n"/>
      <c r="K204" s="8">
        <f>(I204+J204)*$E204</f>
        <v/>
      </c>
      <c r="L204" s="8">
        <f>IF(K204&gt;0,IF(K204*$H$23&lt;2.5,2.5/$H$23,K204),0)</f>
        <v/>
      </c>
      <c r="M204" s="8">
        <f>IFERROR((I204+J204)*INDEX([1]Sheet1!$A$1:$A$13,MATCH((I204+J204),[1]Sheet1!$B$1:$B$13)),0)</f>
        <v/>
      </c>
      <c r="N204" s="6">
        <f>$N$23*$E204</f>
        <v/>
      </c>
      <c r="O204" s="8" t="n"/>
      <c r="P204" s="8">
        <f>IFERROR(($J204/$I204)*O204,0)</f>
        <v/>
      </c>
      <c r="Q204" s="8">
        <f>(O204+P204)*$E204</f>
        <v/>
      </c>
      <c r="R204" s="8">
        <f>IF(Q204&gt;0,IF(Q204*$N$23&lt;2.5,2.5/$N$23,Q204),0)</f>
        <v/>
      </c>
      <c r="S204" s="8">
        <f>IFERROR((O204+P204)*INDEX([1]Sheet1!$A$1:$A$13,MATCH((O204+P204),[1]Sheet1!$B$1:$B$13)),0)</f>
        <v/>
      </c>
      <c r="T204" s="6">
        <f>$T$23*$E204</f>
        <v/>
      </c>
      <c r="U204" s="8" t="n"/>
      <c r="V204" s="8">
        <f>IFERROR(($J204/$I204)*U204,0)</f>
        <v/>
      </c>
      <c r="W204" s="8">
        <f>(U204+V204)*$E204</f>
        <v/>
      </c>
      <c r="X204" s="8">
        <f>IF(W204&gt;0,IF(W204*$T$23&lt;2.5,2.5/$T$23,W204),0)</f>
        <v/>
      </c>
      <c r="Y204" s="8">
        <f>IFERROR((U204+V204)*INDEX([1]Sheet1!$A$1:$A$13,MATCH((U204+V204),[1]Sheet1!$B$1:$B$13)),0)</f>
        <v/>
      </c>
      <c r="Z204" s="6">
        <f>$Z$23*$E204</f>
        <v/>
      </c>
      <c r="AA204" s="8" t="n"/>
      <c r="AB204" s="8">
        <f>IFERROR(($J204/$I204)*AA204,0)</f>
        <v/>
      </c>
      <c r="AC204" s="8">
        <f>(AA204+AB204)*$E204</f>
        <v/>
      </c>
      <c r="AD204" s="8">
        <f>IF(AC204&gt;0,IF(AC204*$Z$23&lt;2.5,2.5/$Z$23,AC204),0)</f>
        <v/>
      </c>
      <c r="AE204" s="8">
        <f>IFERROR((AA204+AB204)*INDEX([1]Sheet1!$A$1:$A$13,MATCH((AA204+AB204),[1]Sheet1!$B$1:$B$13)),0)</f>
        <v/>
      </c>
      <c r="AF204" s="6">
        <f>$AF$23*$E204</f>
        <v/>
      </c>
      <c r="AG204" s="8" t="n"/>
      <c r="AH204" s="8">
        <f>IFERROR(($J204/$I204)*AG204,0)</f>
        <v/>
      </c>
      <c r="AI204" s="8">
        <f>(AG204+AH204)*$E204</f>
        <v/>
      </c>
      <c r="AJ204" s="8">
        <f>IF(AI204&gt;0,IF(AI204*$AF$23&lt;2.5,2.5/$AF$23,AI204),0)</f>
        <v/>
      </c>
      <c r="AK204" s="8">
        <f>IFERROR((AG204+AH204)*INDEX([1]Sheet1!$A$1:$A$13,MATCH((AG204+AH204),[1]Sheet1!$B$1:$B$13)),0)</f>
        <v/>
      </c>
      <c r="AL204" s="6">
        <f>$AL$23*$E204</f>
        <v/>
      </c>
      <c r="AM204" s="8" t="n"/>
      <c r="AN204" s="8">
        <f>IFERROR(($J204/$I204)*AM204,0)</f>
        <v/>
      </c>
      <c r="AO204" s="8">
        <f>(AM204+AN204)*$E204</f>
        <v/>
      </c>
      <c r="AP204" s="8">
        <f>IF(AO204&gt;0,IF(AO204*$AL$23&lt;2.5,2.5/$AL$23,AO204),0)</f>
        <v/>
      </c>
      <c r="AQ204" s="8">
        <f>IFERROR((AM204+AN204)*INDEX([1]Sheet1!$A$1:$A$13,MATCH((AM204+AN204),[1]Sheet1!$B$1:$B$13)),0)</f>
        <v/>
      </c>
      <c r="AR204" s="6">
        <f>$AR$23*$E204</f>
        <v/>
      </c>
      <c r="AS204" s="8" t="n"/>
      <c r="AT204" s="8">
        <f>IFERROR(($J204/$I204)*AS204,0)</f>
        <v/>
      </c>
      <c r="AU204" s="8">
        <f>(AS204+AT204)*$E204</f>
        <v/>
      </c>
      <c r="AV204" s="8">
        <f>IF(AU204&gt;0,IF(AU204*$AR$23&lt;2.5,2.5/$AR$23,AU204),0)</f>
        <v/>
      </c>
      <c r="AW204" s="8">
        <f>IFERROR((AS204+AT204)*INDEX([1]Sheet1!$A$1:$A$13,MATCH((AS204+AT204),[1]Sheet1!$B$1:$B$13)),0)</f>
        <v/>
      </c>
      <c r="BC204" s="1">
        <f>IF(E204&gt;0,(IF(I204&gt;0,"","ERROR")),"")</f>
        <v/>
      </c>
    </row>
    <row r="205" ht="18" customHeight="1">
      <c r="A205" s="4" t="n"/>
      <c r="B205" s="5" t="n"/>
      <c r="C205" s="6" t="n"/>
      <c r="D205" s="6" t="n"/>
      <c r="E205" s="6" t="n"/>
      <c r="F205" s="4" t="n"/>
      <c r="G205" s="7" t="n"/>
      <c r="H205" s="6">
        <f>$H$23*$E205</f>
        <v/>
      </c>
      <c r="I205" s="8" t="n"/>
      <c r="J205" s="8" t="n"/>
      <c r="K205" s="8">
        <f>(I205+J205)*$E205</f>
        <v/>
      </c>
      <c r="L205" s="8">
        <f>IF(K205&gt;0,IF(K205*$H$23&lt;2.5,2.5/$H$23,K205),0)</f>
        <v/>
      </c>
      <c r="M205" s="8">
        <f>IFERROR((I205+J205)*INDEX([1]Sheet1!$A$1:$A$13,MATCH((I205+J205),[1]Sheet1!$B$1:$B$13)),0)</f>
        <v/>
      </c>
      <c r="N205" s="6">
        <f>$N$23*$E205</f>
        <v/>
      </c>
      <c r="O205" s="8" t="n"/>
      <c r="P205" s="8">
        <f>IFERROR(($J205/$I205)*O205,0)</f>
        <v/>
      </c>
      <c r="Q205" s="8">
        <f>(O205+P205)*$E205</f>
        <v/>
      </c>
      <c r="R205" s="8">
        <f>IF(Q205&gt;0,IF(Q205*$N$23&lt;2.5,2.5/$N$23,Q205),0)</f>
        <v/>
      </c>
      <c r="S205" s="8">
        <f>IFERROR((O205+P205)*INDEX([1]Sheet1!$A$1:$A$13,MATCH((O205+P205),[1]Sheet1!$B$1:$B$13)),0)</f>
        <v/>
      </c>
      <c r="T205" s="6">
        <f>$T$23*$E205</f>
        <v/>
      </c>
      <c r="U205" s="8" t="n"/>
      <c r="V205" s="8">
        <f>IFERROR(($J205/$I205)*U205,0)</f>
        <v/>
      </c>
      <c r="W205" s="8">
        <f>(U205+V205)*$E205</f>
        <v/>
      </c>
      <c r="X205" s="8">
        <f>IF(W205&gt;0,IF(W205*$T$23&lt;2.5,2.5/$T$23,W205),0)</f>
        <v/>
      </c>
      <c r="Y205" s="8">
        <f>IFERROR((U205+V205)*INDEX([1]Sheet1!$A$1:$A$13,MATCH((U205+V205),[1]Sheet1!$B$1:$B$13)),0)</f>
        <v/>
      </c>
      <c r="Z205" s="6">
        <f>$Z$23*$E205</f>
        <v/>
      </c>
      <c r="AA205" s="8" t="n"/>
      <c r="AB205" s="8">
        <f>IFERROR(($J205/$I205)*AA205,0)</f>
        <v/>
      </c>
      <c r="AC205" s="8">
        <f>(AA205+AB205)*$E205</f>
        <v/>
      </c>
      <c r="AD205" s="8">
        <f>IF(AC205&gt;0,IF(AC205*$Z$23&lt;2.5,2.5/$Z$23,AC205),0)</f>
        <v/>
      </c>
      <c r="AE205" s="8">
        <f>IFERROR((AA205+AB205)*INDEX([1]Sheet1!$A$1:$A$13,MATCH((AA205+AB205),[1]Sheet1!$B$1:$B$13)),0)</f>
        <v/>
      </c>
      <c r="AF205" s="6">
        <f>$AF$23*$E205</f>
        <v/>
      </c>
      <c r="AG205" s="8" t="n"/>
      <c r="AH205" s="8">
        <f>IFERROR(($J205/$I205)*AG205,0)</f>
        <v/>
      </c>
      <c r="AI205" s="8">
        <f>(AG205+AH205)*$E205</f>
        <v/>
      </c>
      <c r="AJ205" s="8">
        <f>IF(AI205&gt;0,IF(AI205*$AF$23&lt;2.5,2.5/$AF$23,AI205),0)</f>
        <v/>
      </c>
      <c r="AK205" s="8">
        <f>IFERROR((AG205+AH205)*INDEX([1]Sheet1!$A$1:$A$13,MATCH((AG205+AH205),[1]Sheet1!$B$1:$B$13)),0)</f>
        <v/>
      </c>
      <c r="AL205" s="6">
        <f>$AL$23*$E205</f>
        <v/>
      </c>
      <c r="AM205" s="8" t="n"/>
      <c r="AN205" s="8">
        <f>IFERROR(($J205/$I205)*AM205,0)</f>
        <v/>
      </c>
      <c r="AO205" s="8">
        <f>(AM205+AN205)*$E205</f>
        <v/>
      </c>
      <c r="AP205" s="8">
        <f>IF(AO205&gt;0,IF(AO205*$AL$23&lt;2.5,2.5/$AL$23,AO205),0)</f>
        <v/>
      </c>
      <c r="AQ205" s="8">
        <f>IFERROR((AM205+AN205)*INDEX([1]Sheet1!$A$1:$A$13,MATCH((AM205+AN205),[1]Sheet1!$B$1:$B$13)),0)</f>
        <v/>
      </c>
      <c r="AR205" s="6">
        <f>$AR$23*$E205</f>
        <v/>
      </c>
      <c r="AS205" s="8" t="n"/>
      <c r="AT205" s="8">
        <f>IFERROR(($J205/$I205)*AS205,0)</f>
        <v/>
      </c>
      <c r="AU205" s="8">
        <f>(AS205+AT205)*$E205</f>
        <v/>
      </c>
      <c r="AV205" s="8">
        <f>IF(AU205&gt;0,IF(AU205*$AR$23&lt;2.5,2.5/$AR$23,AU205),0)</f>
        <v/>
      </c>
      <c r="AW205" s="8">
        <f>IFERROR((AS205+AT205)*INDEX([1]Sheet1!$A$1:$A$13,MATCH((AS205+AT205),[1]Sheet1!$B$1:$B$13)),0)</f>
        <v/>
      </c>
      <c r="BC205" s="1">
        <f>IF(E205&gt;0,(IF(I205&gt;0,"","ERROR")),"")</f>
        <v/>
      </c>
    </row>
    <row r="206" ht="18" customHeight="1">
      <c r="A206" s="4" t="n"/>
      <c r="B206" s="5" t="n"/>
      <c r="C206" s="6" t="n"/>
      <c r="D206" s="6" t="n"/>
      <c r="E206" s="6" t="n"/>
      <c r="F206" s="4" t="n"/>
      <c r="G206" s="7" t="n"/>
      <c r="H206" s="6">
        <f>$H$23*$E206</f>
        <v/>
      </c>
      <c r="I206" s="8" t="n"/>
      <c r="J206" s="8" t="n"/>
      <c r="K206" s="8">
        <f>(I206+J206)*$E206</f>
        <v/>
      </c>
      <c r="L206" s="8">
        <f>IF(K206&gt;0,IF(K206*$H$23&lt;2.5,2.5/$H$23,K206),0)</f>
        <v/>
      </c>
      <c r="M206" s="8">
        <f>IFERROR((I206+J206)*INDEX([1]Sheet1!$A$1:$A$13,MATCH((I206+J206),[1]Sheet1!$B$1:$B$13)),0)</f>
        <v/>
      </c>
      <c r="N206" s="6">
        <f>$N$23*$E206</f>
        <v/>
      </c>
      <c r="O206" s="8" t="n"/>
      <c r="P206" s="8">
        <f>IFERROR(($J206/$I206)*O206,0)</f>
        <v/>
      </c>
      <c r="Q206" s="8">
        <f>(O206+P206)*$E206</f>
        <v/>
      </c>
      <c r="R206" s="8">
        <f>IF(Q206&gt;0,IF(Q206*$N$23&lt;2.5,2.5/$N$23,Q206),0)</f>
        <v/>
      </c>
      <c r="S206" s="8">
        <f>IFERROR((O206+P206)*INDEX([1]Sheet1!$A$1:$A$13,MATCH((O206+P206),[1]Sheet1!$B$1:$B$13)),0)</f>
        <v/>
      </c>
      <c r="T206" s="6">
        <f>$T$23*$E206</f>
        <v/>
      </c>
      <c r="U206" s="8" t="n"/>
      <c r="V206" s="8">
        <f>IFERROR(($J206/$I206)*U206,0)</f>
        <v/>
      </c>
      <c r="W206" s="8">
        <f>(U206+V206)*$E206</f>
        <v/>
      </c>
      <c r="X206" s="8">
        <f>IF(W206&gt;0,IF(W206*$T$23&lt;2.5,2.5/$T$23,W206),0)</f>
        <v/>
      </c>
      <c r="Y206" s="8">
        <f>IFERROR((U206+V206)*INDEX([1]Sheet1!$A$1:$A$13,MATCH((U206+V206),[1]Sheet1!$B$1:$B$13)),0)</f>
        <v/>
      </c>
      <c r="Z206" s="6">
        <f>$Z$23*$E206</f>
        <v/>
      </c>
      <c r="AA206" s="8" t="n"/>
      <c r="AB206" s="8">
        <f>IFERROR(($J206/$I206)*AA206,0)</f>
        <v/>
      </c>
      <c r="AC206" s="8">
        <f>(AA206+AB206)*$E206</f>
        <v/>
      </c>
      <c r="AD206" s="8">
        <f>IF(AC206&gt;0,IF(AC206*$Z$23&lt;2.5,2.5/$Z$23,AC206),0)</f>
        <v/>
      </c>
      <c r="AE206" s="8">
        <f>IFERROR((AA206+AB206)*INDEX([1]Sheet1!$A$1:$A$13,MATCH((AA206+AB206),[1]Sheet1!$B$1:$B$13)),0)</f>
        <v/>
      </c>
      <c r="AF206" s="6">
        <f>$AF$23*$E206</f>
        <v/>
      </c>
      <c r="AG206" s="8" t="n"/>
      <c r="AH206" s="8">
        <f>IFERROR(($J206/$I206)*AG206,0)</f>
        <v/>
      </c>
      <c r="AI206" s="8">
        <f>(AG206+AH206)*$E206</f>
        <v/>
      </c>
      <c r="AJ206" s="8">
        <f>IF(AI206&gt;0,IF(AI206*$AF$23&lt;2.5,2.5/$AF$23,AI206),0)</f>
        <v/>
      </c>
      <c r="AK206" s="8">
        <f>IFERROR((AG206+AH206)*INDEX([1]Sheet1!$A$1:$A$13,MATCH((AG206+AH206),[1]Sheet1!$B$1:$B$13)),0)</f>
        <v/>
      </c>
      <c r="AL206" s="6">
        <f>$AL$23*$E206</f>
        <v/>
      </c>
      <c r="AM206" s="8" t="n"/>
      <c r="AN206" s="8">
        <f>IFERROR(($J206/$I206)*AM206,0)</f>
        <v/>
      </c>
      <c r="AO206" s="8">
        <f>(AM206+AN206)*$E206</f>
        <v/>
      </c>
      <c r="AP206" s="8">
        <f>IF(AO206&gt;0,IF(AO206*$AL$23&lt;2.5,2.5/$AL$23,AO206),0)</f>
        <v/>
      </c>
      <c r="AQ206" s="8">
        <f>IFERROR((AM206+AN206)*INDEX([1]Sheet1!$A$1:$A$13,MATCH((AM206+AN206),[1]Sheet1!$B$1:$B$13)),0)</f>
        <v/>
      </c>
      <c r="AR206" s="6">
        <f>$AR$23*$E206</f>
        <v/>
      </c>
      <c r="AS206" s="8" t="n"/>
      <c r="AT206" s="8">
        <f>IFERROR(($J206/$I206)*AS206,0)</f>
        <v/>
      </c>
      <c r="AU206" s="8">
        <f>(AS206+AT206)*$E206</f>
        <v/>
      </c>
      <c r="AV206" s="8">
        <f>IF(AU206&gt;0,IF(AU206*$AR$23&lt;2.5,2.5/$AR$23,AU206),0)</f>
        <v/>
      </c>
      <c r="AW206" s="8">
        <f>IFERROR((AS206+AT206)*INDEX([1]Sheet1!$A$1:$A$13,MATCH((AS206+AT206),[1]Sheet1!$B$1:$B$13)),0)</f>
        <v/>
      </c>
      <c r="BC206" s="1">
        <f>IF(E206&gt;0,(IF(I206&gt;0,"","ERROR")),"")</f>
        <v/>
      </c>
    </row>
    <row r="207" ht="18" customHeight="1">
      <c r="A207" s="4" t="n"/>
      <c r="B207" s="5" t="n"/>
      <c r="C207" s="6" t="n"/>
      <c r="D207" s="6" t="n"/>
      <c r="E207" s="6" t="n"/>
      <c r="F207" s="4" t="n"/>
      <c r="G207" s="7" t="n"/>
      <c r="H207" s="6">
        <f>$H$23*$E207</f>
        <v/>
      </c>
      <c r="I207" s="8" t="n"/>
      <c r="J207" s="8" t="n"/>
      <c r="K207" s="8">
        <f>(I207+J207)*$E207</f>
        <v/>
      </c>
      <c r="L207" s="8">
        <f>IF(K207&gt;0,IF(K207*$H$23&lt;2.5,2.5/$H$23,K207),0)</f>
        <v/>
      </c>
      <c r="M207" s="8">
        <f>IFERROR((I207+J207)*INDEX([1]Sheet1!$A$1:$A$13,MATCH((I207+J207),[1]Sheet1!$B$1:$B$13)),0)</f>
        <v/>
      </c>
      <c r="N207" s="6">
        <f>$N$23*$E207</f>
        <v/>
      </c>
      <c r="O207" s="8" t="n"/>
      <c r="P207" s="8">
        <f>IFERROR(($J207/$I207)*O207,0)</f>
        <v/>
      </c>
      <c r="Q207" s="8">
        <f>(O207+P207)*$E207</f>
        <v/>
      </c>
      <c r="R207" s="8">
        <f>IF(Q207&gt;0,IF(Q207*$N$23&lt;2.5,2.5/$N$23,Q207),0)</f>
        <v/>
      </c>
      <c r="S207" s="8">
        <f>IFERROR((O207+P207)*INDEX([1]Sheet1!$A$1:$A$13,MATCH((O207+P207),[1]Sheet1!$B$1:$B$13)),0)</f>
        <v/>
      </c>
      <c r="T207" s="6">
        <f>$T$23*$E207</f>
        <v/>
      </c>
      <c r="U207" s="8" t="n"/>
      <c r="V207" s="8">
        <f>IFERROR(($J207/$I207)*U207,0)</f>
        <v/>
      </c>
      <c r="W207" s="8">
        <f>(U207+V207)*$E207</f>
        <v/>
      </c>
      <c r="X207" s="8">
        <f>IF(W207&gt;0,IF(W207*$T$23&lt;2.5,2.5/$T$23,W207),0)</f>
        <v/>
      </c>
      <c r="Y207" s="8">
        <f>IFERROR((U207+V207)*INDEX([1]Sheet1!$A$1:$A$13,MATCH((U207+V207),[1]Sheet1!$B$1:$B$13)),0)</f>
        <v/>
      </c>
      <c r="Z207" s="6">
        <f>$Z$23*$E207</f>
        <v/>
      </c>
      <c r="AA207" s="8" t="n"/>
      <c r="AB207" s="8">
        <f>IFERROR(($J207/$I207)*AA207,0)</f>
        <v/>
      </c>
      <c r="AC207" s="8">
        <f>(AA207+AB207)*$E207</f>
        <v/>
      </c>
      <c r="AD207" s="8">
        <f>IF(AC207&gt;0,IF(AC207*$Z$23&lt;2.5,2.5/$Z$23,AC207),0)</f>
        <v/>
      </c>
      <c r="AE207" s="8">
        <f>IFERROR((AA207+AB207)*INDEX([1]Sheet1!$A$1:$A$13,MATCH((AA207+AB207),[1]Sheet1!$B$1:$B$13)),0)</f>
        <v/>
      </c>
      <c r="AF207" s="6">
        <f>$AF$23*$E207</f>
        <v/>
      </c>
      <c r="AG207" s="8" t="n"/>
      <c r="AH207" s="8">
        <f>IFERROR(($J207/$I207)*AG207,0)</f>
        <v/>
      </c>
      <c r="AI207" s="8">
        <f>(AG207+AH207)*$E207</f>
        <v/>
      </c>
      <c r="AJ207" s="8">
        <f>IF(AI207&gt;0,IF(AI207*$AF$23&lt;2.5,2.5/$AF$23,AI207),0)</f>
        <v/>
      </c>
      <c r="AK207" s="8">
        <f>IFERROR((AG207+AH207)*INDEX([1]Sheet1!$A$1:$A$13,MATCH((AG207+AH207),[1]Sheet1!$B$1:$B$13)),0)</f>
        <v/>
      </c>
      <c r="AL207" s="6">
        <f>$AL$23*$E207</f>
        <v/>
      </c>
      <c r="AM207" s="8" t="n"/>
      <c r="AN207" s="8">
        <f>IFERROR(($J207/$I207)*AM207,0)</f>
        <v/>
      </c>
      <c r="AO207" s="8">
        <f>(AM207+AN207)*$E207</f>
        <v/>
      </c>
      <c r="AP207" s="8">
        <f>IF(AO207&gt;0,IF(AO207*$AL$23&lt;2.5,2.5/$AL$23,AO207),0)</f>
        <v/>
      </c>
      <c r="AQ207" s="8">
        <f>IFERROR((AM207+AN207)*INDEX([1]Sheet1!$A$1:$A$13,MATCH((AM207+AN207),[1]Sheet1!$B$1:$B$13)),0)</f>
        <v/>
      </c>
      <c r="AR207" s="6">
        <f>$AR$23*$E207</f>
        <v/>
      </c>
      <c r="AS207" s="8" t="n"/>
      <c r="AT207" s="8">
        <f>IFERROR(($J207/$I207)*AS207,0)</f>
        <v/>
      </c>
      <c r="AU207" s="8">
        <f>(AS207+AT207)*$E207</f>
        <v/>
      </c>
      <c r="AV207" s="8">
        <f>IF(AU207&gt;0,IF(AU207*$AR$23&lt;2.5,2.5/$AR$23,AU207),0)</f>
        <v/>
      </c>
      <c r="AW207" s="8">
        <f>IFERROR((AS207+AT207)*INDEX([1]Sheet1!$A$1:$A$13,MATCH((AS207+AT207),[1]Sheet1!$B$1:$B$13)),0)</f>
        <v/>
      </c>
      <c r="BC207" s="1">
        <f>IF(E207&gt;0,(IF(I207&gt;0,"","ERROR")),"")</f>
        <v/>
      </c>
    </row>
    <row r="208" ht="18" customHeight="1">
      <c r="A208" s="4" t="n"/>
      <c r="B208" s="6" t="n"/>
      <c r="C208" s="6" t="n"/>
      <c r="D208" s="6" t="n"/>
      <c r="E208" s="6" t="n"/>
      <c r="F208" s="4" t="n"/>
      <c r="G208" s="7" t="n"/>
      <c r="H208" s="6">
        <f>$H$23*$E208</f>
        <v/>
      </c>
      <c r="I208" s="8" t="n"/>
      <c r="J208" s="8" t="n"/>
      <c r="K208" s="8">
        <f>(I208+J208)*$E208</f>
        <v/>
      </c>
      <c r="L208" s="8">
        <f>IF(K208&gt;0,IF(K208*$H$23&lt;2.5,2.5/$H$23,K208),0)</f>
        <v/>
      </c>
      <c r="M208" s="8">
        <f>IFERROR((I208+J208)*INDEX([1]Sheet1!$A$1:$A$13,MATCH((I208+J208),[1]Sheet1!$B$1:$B$13)),0)</f>
        <v/>
      </c>
      <c r="N208" s="6">
        <f>$N$23*$E208</f>
        <v/>
      </c>
      <c r="O208" s="8" t="n"/>
      <c r="P208" s="8">
        <f>IFERROR(($J208/$I208)*O208,0)</f>
        <v/>
      </c>
      <c r="Q208" s="8">
        <f>(O208+P208)*$E208</f>
        <v/>
      </c>
      <c r="R208" s="8">
        <f>IF(Q208&gt;0,IF(Q208*$N$23&lt;2.5,2.5/$N$23,Q208),0)</f>
        <v/>
      </c>
      <c r="S208" s="8">
        <f>IFERROR((O208+P208)*INDEX([1]Sheet1!$A$1:$A$13,MATCH((O208+P208),[1]Sheet1!$B$1:$B$13)),0)</f>
        <v/>
      </c>
      <c r="T208" s="6">
        <f>$T$23*$E208</f>
        <v/>
      </c>
      <c r="U208" s="8" t="n"/>
      <c r="V208" s="8">
        <f>IFERROR(($J208/$I208)*U208,0)</f>
        <v/>
      </c>
      <c r="W208" s="8">
        <f>(U208+V208)*$E208</f>
        <v/>
      </c>
      <c r="X208" s="8">
        <f>IF(W208&gt;0,IF(W208*$T$23&lt;2.5,2.5/$T$23,W208),0)</f>
        <v/>
      </c>
      <c r="Y208" s="8">
        <f>IFERROR((U208+V208)*INDEX([1]Sheet1!$A$1:$A$13,MATCH((U208+V208),[1]Sheet1!$B$1:$B$13)),0)</f>
        <v/>
      </c>
      <c r="Z208" s="6">
        <f>$Z$23*$E208</f>
        <v/>
      </c>
      <c r="AA208" s="8" t="n"/>
      <c r="AB208" s="8">
        <f>IFERROR(($J208/$I208)*AA208,0)</f>
        <v/>
      </c>
      <c r="AC208" s="8">
        <f>(AA208+AB208)*$E208</f>
        <v/>
      </c>
      <c r="AD208" s="8">
        <f>IF(AC208&gt;0,IF(AC208*$Z$23&lt;2.5,2.5/$Z$23,AC208),0)</f>
        <v/>
      </c>
      <c r="AE208" s="8">
        <f>IFERROR((AA208+AB208)*INDEX([1]Sheet1!$A$1:$A$13,MATCH((AA208+AB208),[1]Sheet1!$B$1:$B$13)),0)</f>
        <v/>
      </c>
      <c r="AF208" s="6">
        <f>$AF$23*$E208</f>
        <v/>
      </c>
      <c r="AG208" s="8" t="n"/>
      <c r="AH208" s="8">
        <f>IFERROR(($J208/$I208)*AG208,0)</f>
        <v/>
      </c>
      <c r="AI208" s="8">
        <f>(AG208+AH208)*$E208</f>
        <v/>
      </c>
      <c r="AJ208" s="8">
        <f>IF(AI208&gt;0,IF(AI208*$AF$23&lt;2.5,2.5/$AF$23,AI208),0)</f>
        <v/>
      </c>
      <c r="AK208" s="8">
        <f>IFERROR((AG208+AH208)*INDEX([1]Sheet1!$A$1:$A$13,MATCH((AG208+AH208),[1]Sheet1!$B$1:$B$13)),0)</f>
        <v/>
      </c>
      <c r="AL208" s="6">
        <f>$AL$23*$E208</f>
        <v/>
      </c>
      <c r="AM208" s="8" t="n"/>
      <c r="AN208" s="8">
        <f>IFERROR(($J208/$I208)*AM208,0)</f>
        <v/>
      </c>
      <c r="AO208" s="8">
        <f>(AM208+AN208)*$E208</f>
        <v/>
      </c>
      <c r="AP208" s="8">
        <f>IF(AO208&gt;0,IF(AO208*$AL$23&lt;2.5,2.5/$AL$23,AO208),0)</f>
        <v/>
      </c>
      <c r="AQ208" s="8">
        <f>IFERROR((AM208+AN208)*INDEX([1]Sheet1!$A$1:$A$13,MATCH((AM208+AN208),[1]Sheet1!$B$1:$B$13)),0)</f>
        <v/>
      </c>
      <c r="AR208" s="6">
        <f>$AR$23*$E208</f>
        <v/>
      </c>
      <c r="AS208" s="8" t="n"/>
      <c r="AT208" s="8">
        <f>IFERROR(($J208/$I208)*AS208,0)</f>
        <v/>
      </c>
      <c r="AU208" s="8">
        <f>(AS208+AT208)*$E208</f>
        <v/>
      </c>
      <c r="AV208" s="8">
        <f>IF(AU208&gt;0,IF(AU208*$AR$23&lt;2.5,2.5/$AR$23,AU208),0)</f>
        <v/>
      </c>
      <c r="AW208" s="8">
        <f>IFERROR((AS208+AT208)*INDEX([1]Sheet1!$A$1:$A$13,MATCH((AS208+AT208),[1]Sheet1!$B$1:$B$13)),0)</f>
        <v/>
      </c>
      <c r="BC208" s="1">
        <f>IF(E208&gt;0,(IF(I208&gt;0,"","ERROR")),"")</f>
        <v/>
      </c>
    </row>
    <row r="209" ht="18" customHeight="1">
      <c r="A209" s="4" t="n"/>
      <c r="B209" s="6" t="n"/>
      <c r="C209" s="6" t="n"/>
      <c r="D209" s="6" t="n"/>
      <c r="E209" s="6" t="n"/>
      <c r="F209" s="4" t="n"/>
      <c r="G209" s="7" t="n"/>
      <c r="H209" s="6">
        <f>$H$23*$E209</f>
        <v/>
      </c>
      <c r="I209" s="8" t="n"/>
      <c r="J209" s="8" t="n"/>
      <c r="K209" s="8">
        <f>(I209+J209)*$E209</f>
        <v/>
      </c>
      <c r="L209" s="8">
        <f>IF(K209&gt;0,IF(K209*$H$23&lt;2.5,2.5/$H$23,K209),0)</f>
        <v/>
      </c>
      <c r="M209" s="8">
        <f>IFERROR((I209+J209)*INDEX([1]Sheet1!$A$1:$A$13,MATCH((I209+J209),[1]Sheet1!$B$1:$B$13)),0)</f>
        <v/>
      </c>
      <c r="N209" s="6">
        <f>$N$23*$E209</f>
        <v/>
      </c>
      <c r="O209" s="8" t="n"/>
      <c r="P209" s="8">
        <f>IFERROR(($J209/$I209)*O209,0)</f>
        <v/>
      </c>
      <c r="Q209" s="8">
        <f>(O209+P209)*$E209</f>
        <v/>
      </c>
      <c r="R209" s="8">
        <f>IF(Q209&gt;0,IF(Q209*$N$23&lt;2.5,2.5/$N$23,Q209),0)</f>
        <v/>
      </c>
      <c r="S209" s="8">
        <f>IFERROR((O209+P209)*INDEX([1]Sheet1!$A$1:$A$13,MATCH((O209+P209),[1]Sheet1!$B$1:$B$13)),0)</f>
        <v/>
      </c>
      <c r="T209" s="6">
        <f>$T$23*$E209</f>
        <v/>
      </c>
      <c r="U209" s="8" t="n"/>
      <c r="V209" s="8">
        <f>IFERROR(($J209/$I209)*U209,0)</f>
        <v/>
      </c>
      <c r="W209" s="8">
        <f>(U209+V209)*$E209</f>
        <v/>
      </c>
      <c r="X209" s="8">
        <f>IF(W209&gt;0,IF(W209*$T$23&lt;2.5,2.5/$T$23,W209),0)</f>
        <v/>
      </c>
      <c r="Y209" s="8">
        <f>IFERROR((U209+V209)*INDEX([1]Sheet1!$A$1:$A$13,MATCH((U209+V209),[1]Sheet1!$B$1:$B$13)),0)</f>
        <v/>
      </c>
      <c r="Z209" s="6">
        <f>$Z$23*$E209</f>
        <v/>
      </c>
      <c r="AA209" s="8" t="n"/>
      <c r="AB209" s="8">
        <f>IFERROR(($J209/$I209)*AA209,0)</f>
        <v/>
      </c>
      <c r="AC209" s="8">
        <f>(AA209+AB209)*$E209</f>
        <v/>
      </c>
      <c r="AD209" s="8">
        <f>IF(AC209&gt;0,IF(AC209*$Z$23&lt;2.5,2.5/$Z$23,AC209),0)</f>
        <v/>
      </c>
      <c r="AE209" s="8">
        <f>IFERROR((AA209+AB209)*INDEX([1]Sheet1!$A$1:$A$13,MATCH((AA209+AB209),[1]Sheet1!$B$1:$B$13)),0)</f>
        <v/>
      </c>
      <c r="AF209" s="6">
        <f>$AF$23*$E209</f>
        <v/>
      </c>
      <c r="AG209" s="8" t="n"/>
      <c r="AH209" s="8">
        <f>IFERROR(($J209/$I209)*AG209,0)</f>
        <v/>
      </c>
      <c r="AI209" s="8">
        <f>(AG209+AH209)*$E209</f>
        <v/>
      </c>
      <c r="AJ209" s="8">
        <f>IF(AI209&gt;0,IF(AI209*$AF$23&lt;2.5,2.5/$AF$23,AI209),0)</f>
        <v/>
      </c>
      <c r="AK209" s="8">
        <f>IFERROR((AG209+AH209)*INDEX([1]Sheet1!$A$1:$A$13,MATCH((AG209+AH209),[1]Sheet1!$B$1:$B$13)),0)</f>
        <v/>
      </c>
      <c r="AL209" s="6">
        <f>$AL$23*$E209</f>
        <v/>
      </c>
      <c r="AM209" s="8" t="n"/>
      <c r="AN209" s="8">
        <f>IFERROR(($J209/$I209)*AM209,0)</f>
        <v/>
      </c>
      <c r="AO209" s="8">
        <f>(AM209+AN209)*$E209</f>
        <v/>
      </c>
      <c r="AP209" s="8">
        <f>IF(AO209&gt;0,IF(AO209*$AL$23&lt;2.5,2.5/$AL$23,AO209),0)</f>
        <v/>
      </c>
      <c r="AQ209" s="8">
        <f>IFERROR((AM209+AN209)*INDEX([1]Sheet1!$A$1:$A$13,MATCH((AM209+AN209),[1]Sheet1!$B$1:$B$13)),0)</f>
        <v/>
      </c>
      <c r="AR209" s="6">
        <f>$AR$23*$E209</f>
        <v/>
      </c>
      <c r="AS209" s="8" t="n"/>
      <c r="AT209" s="8">
        <f>IFERROR(($J209/$I209)*AS209,0)</f>
        <v/>
      </c>
      <c r="AU209" s="8">
        <f>(AS209+AT209)*$E209</f>
        <v/>
      </c>
      <c r="AV209" s="8">
        <f>IF(AU209&gt;0,IF(AU209*$AR$23&lt;2.5,2.5/$AR$23,AU209),0)</f>
        <v/>
      </c>
      <c r="AW209" s="8">
        <f>IFERROR((AS209+AT209)*INDEX([1]Sheet1!$A$1:$A$13,MATCH((AS209+AT209),[1]Sheet1!$B$1:$B$13)),0)</f>
        <v/>
      </c>
      <c r="BC209" s="1">
        <f>IF(E209&gt;0,(IF(I209&gt;0,"","ERROR")),"")</f>
        <v/>
      </c>
    </row>
    <row r="210" ht="18" customHeight="1">
      <c r="A210" s="4" t="n"/>
      <c r="B210" s="6" t="n"/>
      <c r="C210" s="6" t="n"/>
      <c r="D210" s="6" t="n"/>
      <c r="E210" s="6" t="n"/>
      <c r="F210" s="4" t="n"/>
      <c r="G210" s="7" t="n"/>
      <c r="H210" s="6">
        <f>$H$23*$E210</f>
        <v/>
      </c>
      <c r="I210" s="8" t="n"/>
      <c r="J210" s="8" t="n"/>
      <c r="K210" s="8">
        <f>(I210+J210)*$E210</f>
        <v/>
      </c>
      <c r="L210" s="8">
        <f>IF(K210&gt;0,IF(K210*$H$23&lt;2.5,2.5/$H$23,K210),0)</f>
        <v/>
      </c>
      <c r="M210" s="8">
        <f>IFERROR((I210+J210)*INDEX([1]Sheet1!$A$1:$A$13,MATCH((I210+J210),[1]Sheet1!$B$1:$B$13)),0)</f>
        <v/>
      </c>
      <c r="N210" s="6">
        <f>$N$23*$E210</f>
        <v/>
      </c>
      <c r="O210" s="8" t="n"/>
      <c r="P210" s="8">
        <f>IFERROR(($J210/$I210)*O210,0)</f>
        <v/>
      </c>
      <c r="Q210" s="8">
        <f>(O210+P210)*$E210</f>
        <v/>
      </c>
      <c r="R210" s="8">
        <f>IF(Q210&gt;0,IF(Q210*$N$23&lt;2.5,2.5/$N$23,Q210),0)</f>
        <v/>
      </c>
      <c r="S210" s="8">
        <f>IFERROR((O210+P210)*INDEX([1]Sheet1!$A$1:$A$13,MATCH((O210+P210),[1]Sheet1!$B$1:$B$13)),0)</f>
        <v/>
      </c>
      <c r="T210" s="6">
        <f>$T$23*$E210</f>
        <v/>
      </c>
      <c r="U210" s="8" t="n"/>
      <c r="V210" s="8">
        <f>IFERROR(($J210/$I210)*U210,0)</f>
        <v/>
      </c>
      <c r="W210" s="8">
        <f>(U210+V210)*$E210</f>
        <v/>
      </c>
      <c r="X210" s="8">
        <f>IF(W210&gt;0,IF(W210*$T$23&lt;2.5,2.5/$T$23,W210),0)</f>
        <v/>
      </c>
      <c r="Y210" s="8">
        <f>IFERROR((U210+V210)*INDEX([1]Sheet1!$A$1:$A$13,MATCH((U210+V210),[1]Sheet1!$B$1:$B$13)),0)</f>
        <v/>
      </c>
      <c r="Z210" s="6">
        <f>$Z$23*$E210</f>
        <v/>
      </c>
      <c r="AA210" s="8" t="n"/>
      <c r="AB210" s="8">
        <f>IFERROR(($J210/$I210)*AA210,0)</f>
        <v/>
      </c>
      <c r="AC210" s="8">
        <f>(AA210+AB210)*$E210</f>
        <v/>
      </c>
      <c r="AD210" s="8">
        <f>IF(AC210&gt;0,IF(AC210*$Z$23&lt;2.5,2.5/$Z$23,AC210),0)</f>
        <v/>
      </c>
      <c r="AE210" s="8">
        <f>IFERROR((AA210+AB210)*INDEX([1]Sheet1!$A$1:$A$13,MATCH((AA210+AB210),[1]Sheet1!$B$1:$B$13)),0)</f>
        <v/>
      </c>
      <c r="AF210" s="6">
        <f>$AF$23*$E210</f>
        <v/>
      </c>
      <c r="AG210" s="8" t="n"/>
      <c r="AH210" s="8">
        <f>IFERROR(($J210/$I210)*AG210,0)</f>
        <v/>
      </c>
      <c r="AI210" s="8">
        <f>(AG210+AH210)*$E210</f>
        <v/>
      </c>
      <c r="AJ210" s="8">
        <f>IF(AI210&gt;0,IF(AI210*$AF$23&lt;2.5,2.5/$AF$23,AI210),0)</f>
        <v/>
      </c>
      <c r="AK210" s="8">
        <f>IFERROR((AG210+AH210)*INDEX([1]Sheet1!$A$1:$A$13,MATCH((AG210+AH210),[1]Sheet1!$B$1:$B$13)),0)</f>
        <v/>
      </c>
      <c r="AL210" s="6">
        <f>$AL$23*$E210</f>
        <v/>
      </c>
      <c r="AM210" s="8" t="n"/>
      <c r="AN210" s="8">
        <f>IFERROR(($J210/$I210)*AM210,0)</f>
        <v/>
      </c>
      <c r="AO210" s="8">
        <f>(AM210+AN210)*$E210</f>
        <v/>
      </c>
      <c r="AP210" s="8">
        <f>IF(AO210&gt;0,IF(AO210*$AL$23&lt;2.5,2.5/$AL$23,AO210),0)</f>
        <v/>
      </c>
      <c r="AQ210" s="8">
        <f>IFERROR((AM210+AN210)*INDEX([1]Sheet1!$A$1:$A$13,MATCH((AM210+AN210),[1]Sheet1!$B$1:$B$13)),0)</f>
        <v/>
      </c>
      <c r="AR210" s="6">
        <f>$AR$23*$E210</f>
        <v/>
      </c>
      <c r="AS210" s="8" t="n"/>
      <c r="AT210" s="8">
        <f>IFERROR(($J210/$I210)*AS210,0)</f>
        <v/>
      </c>
      <c r="AU210" s="8">
        <f>(AS210+AT210)*$E210</f>
        <v/>
      </c>
      <c r="AV210" s="8">
        <f>IF(AU210&gt;0,IF(AU210*$AR$23&lt;2.5,2.5/$AR$23,AU210),0)</f>
        <v/>
      </c>
      <c r="AW210" s="8">
        <f>IFERROR((AS210+AT210)*INDEX([1]Sheet1!$A$1:$A$13,MATCH((AS210+AT210),[1]Sheet1!$B$1:$B$13)),0)</f>
        <v/>
      </c>
      <c r="BC210" s="1">
        <f>IF(E210&gt;0,(IF(I210&gt;0,"","ERROR")),"")</f>
        <v/>
      </c>
    </row>
    <row r="211" ht="18" customHeight="1">
      <c r="A211" s="4" t="n"/>
      <c r="B211" s="5" t="n"/>
      <c r="C211" s="6" t="n"/>
      <c r="D211" s="6" t="n"/>
      <c r="E211" s="6" t="n"/>
      <c r="F211" s="4" t="n"/>
      <c r="G211" s="7" t="n"/>
      <c r="H211" s="6">
        <f>$H$23*$E211</f>
        <v/>
      </c>
      <c r="I211" s="8" t="n"/>
      <c r="J211" s="8" t="n"/>
      <c r="K211" s="8">
        <f>(I211+J211)*$E211</f>
        <v/>
      </c>
      <c r="L211" s="8">
        <f>IF(K211&gt;0,IF(K211*$H$23&lt;2.5,2.5/$H$23,K211),0)</f>
        <v/>
      </c>
      <c r="M211" s="8">
        <f>IFERROR((I211+J211)*INDEX([1]Sheet1!$A$1:$A$13,MATCH((I211+J211),[1]Sheet1!$B$1:$B$13)),0)</f>
        <v/>
      </c>
      <c r="N211" s="6">
        <f>$N$23*$E211</f>
        <v/>
      </c>
      <c r="O211" s="8" t="n"/>
      <c r="P211" s="8">
        <f>IFERROR(($J211/$I211)*O211,0)</f>
        <v/>
      </c>
      <c r="Q211" s="8">
        <f>(O211+P211)*$E211</f>
        <v/>
      </c>
      <c r="R211" s="8">
        <f>IF(Q211&gt;0,IF(Q211*$N$23&lt;2.5,2.5/$N$23,Q211),0)</f>
        <v/>
      </c>
      <c r="S211" s="8">
        <f>IFERROR((O211+P211)*INDEX([1]Sheet1!$A$1:$A$13,MATCH((O211+P211),[1]Sheet1!$B$1:$B$13)),0)</f>
        <v/>
      </c>
      <c r="T211" s="6">
        <f>$T$23*$E211</f>
        <v/>
      </c>
      <c r="U211" s="8" t="n"/>
      <c r="V211" s="8">
        <f>IFERROR(($J211/$I211)*U211,0)</f>
        <v/>
      </c>
      <c r="W211" s="8">
        <f>(U211+V211)*$E211</f>
        <v/>
      </c>
      <c r="X211" s="8">
        <f>IF(W211&gt;0,IF(W211*$T$23&lt;2.5,2.5/$T$23,W211),0)</f>
        <v/>
      </c>
      <c r="Y211" s="8">
        <f>IFERROR((U211+V211)*INDEX([1]Sheet1!$A$1:$A$13,MATCH((U211+V211),[1]Sheet1!$B$1:$B$13)),0)</f>
        <v/>
      </c>
      <c r="Z211" s="6">
        <f>$Z$23*$E211</f>
        <v/>
      </c>
      <c r="AA211" s="8" t="n"/>
      <c r="AB211" s="8">
        <f>IFERROR(($J211/$I211)*AA211,0)</f>
        <v/>
      </c>
      <c r="AC211" s="8">
        <f>(AA211+AB211)*$E211</f>
        <v/>
      </c>
      <c r="AD211" s="8">
        <f>IF(AC211&gt;0,IF(AC211*$Z$23&lt;2.5,2.5/$Z$23,AC211),0)</f>
        <v/>
      </c>
      <c r="AE211" s="8">
        <f>IFERROR((AA211+AB211)*INDEX([1]Sheet1!$A$1:$A$13,MATCH((AA211+AB211),[1]Sheet1!$B$1:$B$13)),0)</f>
        <v/>
      </c>
      <c r="AF211" s="6">
        <f>$AF$23*$E211</f>
        <v/>
      </c>
      <c r="AG211" s="8" t="n"/>
      <c r="AH211" s="8">
        <f>IFERROR(($J211/$I211)*AG211,0)</f>
        <v/>
      </c>
      <c r="AI211" s="8">
        <f>(AG211+AH211)*$E211</f>
        <v/>
      </c>
      <c r="AJ211" s="8">
        <f>IF(AI211&gt;0,IF(AI211*$AF$23&lt;2.5,2.5/$AF$23,AI211),0)</f>
        <v/>
      </c>
      <c r="AK211" s="8">
        <f>IFERROR((AG211+AH211)*INDEX([1]Sheet1!$A$1:$A$13,MATCH((AG211+AH211),[1]Sheet1!$B$1:$B$13)),0)</f>
        <v/>
      </c>
      <c r="AL211" s="6">
        <f>$AL$23*$E211</f>
        <v/>
      </c>
      <c r="AM211" s="8" t="n"/>
      <c r="AN211" s="8">
        <f>IFERROR(($J211/$I211)*AM211,0)</f>
        <v/>
      </c>
      <c r="AO211" s="8">
        <f>(AM211+AN211)*$E211</f>
        <v/>
      </c>
      <c r="AP211" s="8">
        <f>IF(AO211&gt;0,IF(AO211*$AL$23&lt;2.5,2.5/$AL$23,AO211),0)</f>
        <v/>
      </c>
      <c r="AQ211" s="8">
        <f>IFERROR((AM211+AN211)*INDEX([1]Sheet1!$A$1:$A$13,MATCH((AM211+AN211),[1]Sheet1!$B$1:$B$13)),0)</f>
        <v/>
      </c>
      <c r="AR211" s="6">
        <f>$AR$23*$E211</f>
        <v/>
      </c>
      <c r="AS211" s="8" t="n"/>
      <c r="AT211" s="8">
        <f>IFERROR(($J211/$I211)*AS211,0)</f>
        <v/>
      </c>
      <c r="AU211" s="8">
        <f>(AS211+AT211)*$E211</f>
        <v/>
      </c>
      <c r="AV211" s="8">
        <f>IF(AU211&gt;0,IF(AU211*$AR$23&lt;2.5,2.5/$AR$23,AU211),0)</f>
        <v/>
      </c>
      <c r="AW211" s="8">
        <f>IFERROR((AS211+AT211)*INDEX([1]Sheet1!$A$1:$A$13,MATCH((AS211+AT211),[1]Sheet1!$B$1:$B$13)),0)</f>
        <v/>
      </c>
      <c r="BC211" s="1">
        <f>IF(E211&gt;0,(IF(I211&gt;0,"","ERROR")),"")</f>
        <v/>
      </c>
    </row>
    <row r="212" ht="18" customHeight="1">
      <c r="A212" s="4" t="n"/>
      <c r="B212" s="6" t="n"/>
      <c r="C212" s="6" t="n"/>
      <c r="D212" s="6" t="n"/>
      <c r="E212" s="6" t="n"/>
      <c r="F212" s="4" t="n"/>
      <c r="G212" s="7" t="n"/>
      <c r="H212" s="6">
        <f>$H$23*$E212</f>
        <v/>
      </c>
      <c r="I212" s="8" t="n"/>
      <c r="J212" s="8" t="n"/>
      <c r="K212" s="8">
        <f>(I212+J212)*$E212</f>
        <v/>
      </c>
      <c r="L212" s="8">
        <f>IF(K212&gt;0,IF(K212*$H$23&lt;2.5,2.5/$H$23,K212),0)</f>
        <v/>
      </c>
      <c r="M212" s="8">
        <f>IFERROR((I212+J212)*INDEX([1]Sheet1!$A$1:$A$13,MATCH((I212+J212),[1]Sheet1!$B$1:$B$13)),0)</f>
        <v/>
      </c>
      <c r="N212" s="6">
        <f>$N$23*$E212</f>
        <v/>
      </c>
      <c r="O212" s="8" t="n"/>
      <c r="P212" s="8">
        <f>IFERROR(($J212/$I212)*O212,0)</f>
        <v/>
      </c>
      <c r="Q212" s="8">
        <f>(O212+P212)*$E212</f>
        <v/>
      </c>
      <c r="R212" s="8">
        <f>IF(Q212&gt;0,IF(Q212*$N$23&lt;2.5,2.5/$N$23,Q212),0)</f>
        <v/>
      </c>
      <c r="S212" s="8">
        <f>IFERROR((O212+P212)*INDEX([1]Sheet1!$A$1:$A$13,MATCH((O212+P212),[1]Sheet1!$B$1:$B$13)),0)</f>
        <v/>
      </c>
      <c r="T212" s="6">
        <f>$T$23*$E212</f>
        <v/>
      </c>
      <c r="U212" s="8" t="n"/>
      <c r="V212" s="8">
        <f>IFERROR(($J212/$I212)*U212,0)</f>
        <v/>
      </c>
      <c r="W212" s="8">
        <f>(U212+V212)*$E212</f>
        <v/>
      </c>
      <c r="X212" s="8">
        <f>IF(W212&gt;0,IF(W212*$T$23&lt;2.5,2.5/$T$23,W212),0)</f>
        <v/>
      </c>
      <c r="Y212" s="8">
        <f>IFERROR((U212+V212)*INDEX([1]Sheet1!$A$1:$A$13,MATCH((U212+V212),[1]Sheet1!$B$1:$B$13)),0)</f>
        <v/>
      </c>
      <c r="Z212" s="6">
        <f>$Z$23*$E212</f>
        <v/>
      </c>
      <c r="AA212" s="8" t="n"/>
      <c r="AB212" s="8">
        <f>IFERROR(($J212/$I212)*AA212,0)</f>
        <v/>
      </c>
      <c r="AC212" s="8">
        <f>(AA212+AB212)*$E212</f>
        <v/>
      </c>
      <c r="AD212" s="8">
        <f>IF(AC212&gt;0,IF(AC212*$Z$23&lt;2.5,2.5/$Z$23,AC212),0)</f>
        <v/>
      </c>
      <c r="AE212" s="8">
        <f>IFERROR((AA212+AB212)*INDEX([1]Sheet1!$A$1:$A$13,MATCH((AA212+AB212),[1]Sheet1!$B$1:$B$13)),0)</f>
        <v/>
      </c>
      <c r="AF212" s="6">
        <f>$AF$23*$E212</f>
        <v/>
      </c>
      <c r="AG212" s="8" t="n"/>
      <c r="AH212" s="8">
        <f>IFERROR(($J212/$I212)*AG212,0)</f>
        <v/>
      </c>
      <c r="AI212" s="8">
        <f>(AG212+AH212)*$E212</f>
        <v/>
      </c>
      <c r="AJ212" s="8">
        <f>IF(AI212&gt;0,IF(AI212*$AF$23&lt;2.5,2.5/$AF$23,AI212),0)</f>
        <v/>
      </c>
      <c r="AK212" s="8">
        <f>IFERROR((AG212+AH212)*INDEX([1]Sheet1!$A$1:$A$13,MATCH((AG212+AH212),[1]Sheet1!$B$1:$B$13)),0)</f>
        <v/>
      </c>
      <c r="AL212" s="6">
        <f>$AL$23*$E212</f>
        <v/>
      </c>
      <c r="AM212" s="8" t="n"/>
      <c r="AN212" s="8">
        <f>IFERROR(($J212/$I212)*AM212,0)</f>
        <v/>
      </c>
      <c r="AO212" s="8">
        <f>(AM212+AN212)*$E212</f>
        <v/>
      </c>
      <c r="AP212" s="8">
        <f>IF(AO212&gt;0,IF(AO212*$AL$23&lt;2.5,2.5/$AL$23,AO212),0)</f>
        <v/>
      </c>
      <c r="AQ212" s="8">
        <f>IFERROR((AM212+AN212)*INDEX([1]Sheet1!$A$1:$A$13,MATCH((AM212+AN212),[1]Sheet1!$B$1:$B$13)),0)</f>
        <v/>
      </c>
      <c r="AR212" s="6">
        <f>$AR$23*$E212</f>
        <v/>
      </c>
      <c r="AS212" s="8" t="n"/>
      <c r="AT212" s="8">
        <f>IFERROR(($J212/$I212)*AS212,0)</f>
        <v/>
      </c>
      <c r="AU212" s="8">
        <f>(AS212+AT212)*$E212</f>
        <v/>
      </c>
      <c r="AV212" s="8">
        <f>IF(AU212&gt;0,IF(AU212*$AR$23&lt;2.5,2.5/$AR$23,AU212),0)</f>
        <v/>
      </c>
      <c r="AW212" s="8">
        <f>IFERROR((AS212+AT212)*INDEX([1]Sheet1!$A$1:$A$13,MATCH((AS212+AT212),[1]Sheet1!$B$1:$B$13)),0)</f>
        <v/>
      </c>
      <c r="BC212" s="1">
        <f>IF(E212&gt;0,(IF(I212&gt;0,"","ERROR")),"")</f>
        <v/>
      </c>
    </row>
    <row r="213" ht="18" customHeight="1">
      <c r="A213" s="4" t="n"/>
      <c r="B213" s="6" t="n"/>
      <c r="C213" s="6" t="n"/>
      <c r="D213" s="6" t="n"/>
      <c r="E213" s="6" t="n"/>
      <c r="F213" s="4" t="n"/>
      <c r="G213" s="7" t="n"/>
      <c r="H213" s="6">
        <f>$H$23*$E213</f>
        <v/>
      </c>
      <c r="I213" s="8" t="n"/>
      <c r="J213" s="8" t="n"/>
      <c r="K213" s="8">
        <f>(I213+J213)*$E213</f>
        <v/>
      </c>
      <c r="L213" s="8">
        <f>IF(K213&gt;0,IF(K213*$H$23&lt;2.5,2.5/$H$23,K213),0)</f>
        <v/>
      </c>
      <c r="M213" s="8">
        <f>IFERROR((I213+J213)*INDEX([1]Sheet1!$A$1:$A$13,MATCH((I213+J213),[1]Sheet1!$B$1:$B$13)),0)</f>
        <v/>
      </c>
      <c r="N213" s="6">
        <f>$N$23*$E213</f>
        <v/>
      </c>
      <c r="O213" s="8" t="n"/>
      <c r="P213" s="8">
        <f>IFERROR(($J213/$I213)*O213,0)</f>
        <v/>
      </c>
      <c r="Q213" s="8">
        <f>(O213+P213)*$E213</f>
        <v/>
      </c>
      <c r="R213" s="8">
        <f>IF(Q213&gt;0,IF(Q213*$N$23&lt;2.5,2.5/$N$23,Q213),0)</f>
        <v/>
      </c>
      <c r="S213" s="8">
        <f>IFERROR((O213+P213)*INDEX([1]Sheet1!$A$1:$A$13,MATCH((O213+P213),[1]Sheet1!$B$1:$B$13)),0)</f>
        <v/>
      </c>
      <c r="T213" s="6">
        <f>$T$23*$E213</f>
        <v/>
      </c>
      <c r="U213" s="8" t="n"/>
      <c r="V213" s="8">
        <f>IFERROR(($J213/$I213)*U213,0)</f>
        <v/>
      </c>
      <c r="W213" s="8">
        <f>(U213+V213)*$E213</f>
        <v/>
      </c>
      <c r="X213" s="8">
        <f>IF(W213&gt;0,IF(W213*$T$23&lt;2.5,2.5/$T$23,W213),0)</f>
        <v/>
      </c>
      <c r="Y213" s="8">
        <f>IFERROR((U213+V213)*INDEX([1]Sheet1!$A$1:$A$13,MATCH((U213+V213),[1]Sheet1!$B$1:$B$13)),0)</f>
        <v/>
      </c>
      <c r="Z213" s="6">
        <f>$Z$23*$E213</f>
        <v/>
      </c>
      <c r="AA213" s="8" t="n"/>
      <c r="AB213" s="8">
        <f>IFERROR(($J213/$I213)*AA213,0)</f>
        <v/>
      </c>
      <c r="AC213" s="8">
        <f>(AA213+AB213)*$E213</f>
        <v/>
      </c>
      <c r="AD213" s="8">
        <f>IF(AC213&gt;0,IF(AC213*$Z$23&lt;2.5,2.5/$Z$23,AC213),0)</f>
        <v/>
      </c>
      <c r="AE213" s="8">
        <f>IFERROR((AA213+AB213)*INDEX([1]Sheet1!$A$1:$A$13,MATCH((AA213+AB213),[1]Sheet1!$B$1:$B$13)),0)</f>
        <v/>
      </c>
      <c r="AF213" s="6">
        <f>$AF$23*$E213</f>
        <v/>
      </c>
      <c r="AG213" s="8" t="n"/>
      <c r="AH213" s="8">
        <f>IFERROR(($J213/$I213)*AG213,0)</f>
        <v/>
      </c>
      <c r="AI213" s="8">
        <f>(AG213+AH213)*$E213</f>
        <v/>
      </c>
      <c r="AJ213" s="8">
        <f>IF(AI213&gt;0,IF(AI213*$AF$23&lt;2.5,2.5/$AF$23,AI213),0)</f>
        <v/>
      </c>
      <c r="AK213" s="8">
        <f>IFERROR((AG213+AH213)*INDEX([1]Sheet1!$A$1:$A$13,MATCH((AG213+AH213),[1]Sheet1!$B$1:$B$13)),0)</f>
        <v/>
      </c>
      <c r="AL213" s="6">
        <f>$AL$23*$E213</f>
        <v/>
      </c>
      <c r="AM213" s="8" t="n"/>
      <c r="AN213" s="8">
        <f>IFERROR(($J213/$I213)*AM213,0)</f>
        <v/>
      </c>
      <c r="AO213" s="8">
        <f>(AM213+AN213)*$E213</f>
        <v/>
      </c>
      <c r="AP213" s="8">
        <f>IF(AO213&gt;0,IF(AO213*$AL$23&lt;2.5,2.5/$AL$23,AO213),0)</f>
        <v/>
      </c>
      <c r="AQ213" s="8">
        <f>IFERROR((AM213+AN213)*INDEX([1]Sheet1!$A$1:$A$13,MATCH((AM213+AN213),[1]Sheet1!$B$1:$B$13)),0)</f>
        <v/>
      </c>
      <c r="AR213" s="6">
        <f>$AR$23*$E213</f>
        <v/>
      </c>
      <c r="AS213" s="8" t="n"/>
      <c r="AT213" s="8">
        <f>IFERROR(($J213/$I213)*AS213,0)</f>
        <v/>
      </c>
      <c r="AU213" s="8">
        <f>(AS213+AT213)*$E213</f>
        <v/>
      </c>
      <c r="AV213" s="8">
        <f>IF(AU213&gt;0,IF(AU213*$AR$23&lt;2.5,2.5/$AR$23,AU213),0)</f>
        <v/>
      </c>
      <c r="AW213" s="8">
        <f>IFERROR((AS213+AT213)*INDEX([1]Sheet1!$A$1:$A$13,MATCH((AS213+AT213),[1]Sheet1!$B$1:$B$13)),0)</f>
        <v/>
      </c>
      <c r="BC213" s="1">
        <f>IF(E213&gt;0,(IF(I213&gt;0,"","ERROR")),"")</f>
        <v/>
      </c>
    </row>
    <row r="214" ht="18" customHeight="1">
      <c r="A214" s="4" t="n"/>
      <c r="B214" s="6" t="n"/>
      <c r="C214" s="6" t="n"/>
      <c r="D214" s="6" t="n"/>
      <c r="E214" s="6" t="n"/>
      <c r="F214" s="4" t="n"/>
      <c r="G214" s="7" t="n"/>
      <c r="H214" s="6">
        <f>$H$23*$E214</f>
        <v/>
      </c>
      <c r="I214" s="8" t="n"/>
      <c r="J214" s="8" t="n"/>
      <c r="K214" s="8">
        <f>(I214+J214)*$E214</f>
        <v/>
      </c>
      <c r="L214" s="8">
        <f>IF(K214&gt;0,IF(K214*$H$23&lt;2.5,2.5/$H$23,K214),0)</f>
        <v/>
      </c>
      <c r="M214" s="8">
        <f>IFERROR((I214+J214)*INDEX([1]Sheet1!$A$1:$A$13,MATCH((I214+J214),[1]Sheet1!$B$1:$B$13)),0)</f>
        <v/>
      </c>
      <c r="N214" s="6">
        <f>$N$23*$E214</f>
        <v/>
      </c>
      <c r="O214" s="8" t="n"/>
      <c r="P214" s="8">
        <f>IFERROR(($J214/$I214)*O214,0)</f>
        <v/>
      </c>
      <c r="Q214" s="8">
        <f>(O214+P214)*$E214</f>
        <v/>
      </c>
      <c r="R214" s="8">
        <f>IF(Q214&gt;0,IF(Q214*$N$23&lt;2.5,2.5/$N$23,Q214),0)</f>
        <v/>
      </c>
      <c r="S214" s="8">
        <f>IFERROR((O214+P214)*INDEX([1]Sheet1!$A$1:$A$13,MATCH((O214+P214),[1]Sheet1!$B$1:$B$13)),0)</f>
        <v/>
      </c>
      <c r="T214" s="6">
        <f>$T$23*$E214</f>
        <v/>
      </c>
      <c r="U214" s="8" t="n"/>
      <c r="V214" s="8">
        <f>IFERROR(($J214/$I214)*U214,0)</f>
        <v/>
      </c>
      <c r="W214" s="8">
        <f>(U214+V214)*$E214</f>
        <v/>
      </c>
      <c r="X214" s="8">
        <f>IF(W214&gt;0,IF(W214*$T$23&lt;2.5,2.5/$T$23,W214),0)</f>
        <v/>
      </c>
      <c r="Y214" s="8">
        <f>IFERROR((U214+V214)*INDEX([1]Sheet1!$A$1:$A$13,MATCH((U214+V214),[1]Sheet1!$B$1:$B$13)),0)</f>
        <v/>
      </c>
      <c r="Z214" s="6">
        <f>$Z$23*$E214</f>
        <v/>
      </c>
      <c r="AA214" s="8" t="n"/>
      <c r="AB214" s="8">
        <f>IFERROR(($J214/$I214)*AA214,0)</f>
        <v/>
      </c>
      <c r="AC214" s="8">
        <f>(AA214+AB214)*$E214</f>
        <v/>
      </c>
      <c r="AD214" s="8">
        <f>IF(AC214&gt;0,IF(AC214*$Z$23&lt;2.5,2.5/$Z$23,AC214),0)</f>
        <v/>
      </c>
      <c r="AE214" s="8">
        <f>IFERROR((AA214+AB214)*INDEX([1]Sheet1!$A$1:$A$13,MATCH((AA214+AB214),[1]Sheet1!$B$1:$B$13)),0)</f>
        <v/>
      </c>
      <c r="AF214" s="6">
        <f>$AF$23*$E214</f>
        <v/>
      </c>
      <c r="AG214" s="8" t="n"/>
      <c r="AH214" s="8">
        <f>IFERROR(($J214/$I214)*AG214,0)</f>
        <v/>
      </c>
      <c r="AI214" s="8">
        <f>(AG214+AH214)*$E214</f>
        <v/>
      </c>
      <c r="AJ214" s="8">
        <f>IF(AI214&gt;0,IF(AI214*$AF$23&lt;2.5,2.5/$AF$23,AI214),0)</f>
        <v/>
      </c>
      <c r="AK214" s="8">
        <f>IFERROR((AG214+AH214)*INDEX([1]Sheet1!$A$1:$A$13,MATCH((AG214+AH214),[1]Sheet1!$B$1:$B$13)),0)</f>
        <v/>
      </c>
      <c r="AL214" s="6">
        <f>$AL$23*$E214</f>
        <v/>
      </c>
      <c r="AM214" s="8" t="n"/>
      <c r="AN214" s="8">
        <f>IFERROR(($J214/$I214)*AM214,0)</f>
        <v/>
      </c>
      <c r="AO214" s="8">
        <f>(AM214+AN214)*$E214</f>
        <v/>
      </c>
      <c r="AP214" s="8">
        <f>IF(AO214&gt;0,IF(AO214*$AL$23&lt;2.5,2.5/$AL$23,AO214),0)</f>
        <v/>
      </c>
      <c r="AQ214" s="8">
        <f>IFERROR((AM214+AN214)*INDEX([1]Sheet1!$A$1:$A$13,MATCH((AM214+AN214),[1]Sheet1!$B$1:$B$13)),0)</f>
        <v/>
      </c>
      <c r="AR214" s="6">
        <f>$AR$23*$E214</f>
        <v/>
      </c>
      <c r="AS214" s="8" t="n"/>
      <c r="AT214" s="8">
        <f>IFERROR(($J214/$I214)*AS214,0)</f>
        <v/>
      </c>
      <c r="AU214" s="8">
        <f>(AS214+AT214)*$E214</f>
        <v/>
      </c>
      <c r="AV214" s="8">
        <f>IF(AU214&gt;0,IF(AU214*$AR$23&lt;2.5,2.5/$AR$23,AU214),0)</f>
        <v/>
      </c>
      <c r="AW214" s="8">
        <f>IFERROR((AS214+AT214)*INDEX([1]Sheet1!$A$1:$A$13,MATCH((AS214+AT214),[1]Sheet1!$B$1:$B$13)),0)</f>
        <v/>
      </c>
      <c r="BC214" s="1">
        <f>IF(E214&gt;0,(IF(I214&gt;0,"","ERROR")),"")</f>
        <v/>
      </c>
    </row>
    <row r="215" ht="18" customHeight="1">
      <c r="A215" s="4" t="n"/>
      <c r="B215" s="6" t="n"/>
      <c r="C215" s="6" t="n"/>
      <c r="D215" s="6" t="n"/>
      <c r="E215" s="6" t="n"/>
      <c r="F215" s="4" t="n"/>
      <c r="G215" s="7" t="n"/>
      <c r="H215" s="6">
        <f>$H$23*$E215</f>
        <v/>
      </c>
      <c r="I215" s="8" t="n"/>
      <c r="J215" s="8" t="n"/>
      <c r="K215" s="8">
        <f>(I215+J215)*$E215</f>
        <v/>
      </c>
      <c r="L215" s="8">
        <f>IF(K215&gt;0,IF(K215*$H$23&lt;2.5,2.5/$H$23,K215),0)</f>
        <v/>
      </c>
      <c r="M215" s="8">
        <f>IFERROR((I215+J215)*INDEX([1]Sheet1!$A$1:$A$13,MATCH((I215+J215),[1]Sheet1!$B$1:$B$13)),0)</f>
        <v/>
      </c>
      <c r="N215" s="6">
        <f>$N$23*$E215</f>
        <v/>
      </c>
      <c r="O215" s="8" t="n"/>
      <c r="P215" s="8">
        <f>IFERROR(($J215/$I215)*O215,0)</f>
        <v/>
      </c>
      <c r="Q215" s="8">
        <f>(O215+P215)*$E215</f>
        <v/>
      </c>
      <c r="R215" s="8">
        <f>IF(Q215&gt;0,IF(Q215*$N$23&lt;2.5,2.5/$N$23,Q215),0)</f>
        <v/>
      </c>
      <c r="S215" s="8">
        <f>IFERROR((O215+P215)*INDEX([1]Sheet1!$A$1:$A$13,MATCH((O215+P215),[1]Sheet1!$B$1:$B$13)),0)</f>
        <v/>
      </c>
      <c r="T215" s="6">
        <f>$T$23*$E215</f>
        <v/>
      </c>
      <c r="U215" s="8" t="n"/>
      <c r="V215" s="8">
        <f>IFERROR(($J215/$I215)*U215,0)</f>
        <v/>
      </c>
      <c r="W215" s="8">
        <f>(U215+V215)*$E215</f>
        <v/>
      </c>
      <c r="X215" s="8">
        <f>IF(W215&gt;0,IF(W215*$T$23&lt;2.5,2.5/$T$23,W215),0)</f>
        <v/>
      </c>
      <c r="Y215" s="8">
        <f>IFERROR((U215+V215)*INDEX([1]Sheet1!$A$1:$A$13,MATCH((U215+V215),[1]Sheet1!$B$1:$B$13)),0)</f>
        <v/>
      </c>
      <c r="Z215" s="6">
        <f>$Z$23*$E215</f>
        <v/>
      </c>
      <c r="AA215" s="8" t="n"/>
      <c r="AB215" s="8">
        <f>IFERROR(($J215/$I215)*AA215,0)</f>
        <v/>
      </c>
      <c r="AC215" s="8">
        <f>(AA215+AB215)*$E215</f>
        <v/>
      </c>
      <c r="AD215" s="8">
        <f>IF(AC215&gt;0,IF(AC215*$Z$23&lt;2.5,2.5/$Z$23,AC215),0)</f>
        <v/>
      </c>
      <c r="AE215" s="8">
        <f>IFERROR((AA215+AB215)*INDEX([1]Sheet1!$A$1:$A$13,MATCH((AA215+AB215),[1]Sheet1!$B$1:$B$13)),0)</f>
        <v/>
      </c>
      <c r="AF215" s="6">
        <f>$AF$23*$E215</f>
        <v/>
      </c>
      <c r="AG215" s="8" t="n"/>
      <c r="AH215" s="8">
        <f>IFERROR(($J215/$I215)*AG215,0)</f>
        <v/>
      </c>
      <c r="AI215" s="8">
        <f>(AG215+AH215)*$E215</f>
        <v/>
      </c>
      <c r="AJ215" s="8">
        <f>IF(AI215&gt;0,IF(AI215*$AF$23&lt;2.5,2.5/$AF$23,AI215),0)</f>
        <v/>
      </c>
      <c r="AK215" s="8">
        <f>IFERROR((AG215+AH215)*INDEX([1]Sheet1!$A$1:$A$13,MATCH((AG215+AH215),[1]Sheet1!$B$1:$B$13)),0)</f>
        <v/>
      </c>
      <c r="AL215" s="6">
        <f>$AL$23*$E215</f>
        <v/>
      </c>
      <c r="AM215" s="8" t="n"/>
      <c r="AN215" s="8">
        <f>IFERROR(($J215/$I215)*AM215,0)</f>
        <v/>
      </c>
      <c r="AO215" s="8">
        <f>(AM215+AN215)*$E215</f>
        <v/>
      </c>
      <c r="AP215" s="8">
        <f>IF(AO215&gt;0,IF(AO215*$AL$23&lt;2.5,2.5/$AL$23,AO215),0)</f>
        <v/>
      </c>
      <c r="AQ215" s="8">
        <f>IFERROR((AM215+AN215)*INDEX([1]Sheet1!$A$1:$A$13,MATCH((AM215+AN215),[1]Sheet1!$B$1:$B$13)),0)</f>
        <v/>
      </c>
      <c r="AR215" s="6">
        <f>$AR$23*$E215</f>
        <v/>
      </c>
      <c r="AS215" s="8" t="n"/>
      <c r="AT215" s="8">
        <f>IFERROR(($J215/$I215)*AS215,0)</f>
        <v/>
      </c>
      <c r="AU215" s="8">
        <f>(AS215+AT215)*$E215</f>
        <v/>
      </c>
      <c r="AV215" s="8">
        <f>IF(AU215&gt;0,IF(AU215*$AR$23&lt;2.5,2.5/$AR$23,AU215),0)</f>
        <v/>
      </c>
      <c r="AW215" s="8">
        <f>IFERROR((AS215+AT215)*INDEX([1]Sheet1!$A$1:$A$13,MATCH((AS215+AT215),[1]Sheet1!$B$1:$B$13)),0)</f>
        <v/>
      </c>
      <c r="BC215" s="1">
        <f>IF(E215&gt;0,(IF(I215&gt;0,"","ERROR")),"")</f>
        <v/>
      </c>
    </row>
    <row r="216" ht="18" customHeight="1">
      <c r="A216" s="4" t="n"/>
      <c r="B216" s="9" t="n"/>
      <c r="C216" s="6" t="n"/>
      <c r="D216" s="6" t="n"/>
      <c r="E216" s="6" t="n"/>
      <c r="F216" s="4" t="n"/>
      <c r="G216" s="7" t="n"/>
      <c r="H216" s="6">
        <f>$H$23*$E216</f>
        <v/>
      </c>
      <c r="I216" s="8" t="n"/>
      <c r="J216" s="8" t="n"/>
      <c r="K216" s="8">
        <f>(I216+J216)*$E216</f>
        <v/>
      </c>
      <c r="L216" s="8">
        <f>IF(K216&gt;0,IF(K216*$H$23&lt;2.5,2.5/$H$23,K216),0)</f>
        <v/>
      </c>
      <c r="M216" s="8">
        <f>IFERROR((I216+J216)*INDEX([1]Sheet1!$A$1:$A$13,MATCH((I216+J216),[1]Sheet1!$B$1:$B$13)),0)</f>
        <v/>
      </c>
      <c r="N216" s="6">
        <f>$N$23*$E216</f>
        <v/>
      </c>
      <c r="O216" s="8" t="n"/>
      <c r="P216" s="8">
        <f>IFERROR(($J216/$I216)*O216,0)</f>
        <v/>
      </c>
      <c r="Q216" s="8">
        <f>(O216+P216)*$E216</f>
        <v/>
      </c>
      <c r="R216" s="8">
        <f>IF(Q216&gt;0,IF(Q216*$N$23&lt;2.5,2.5/$N$23,Q216),0)</f>
        <v/>
      </c>
      <c r="S216" s="8">
        <f>IFERROR((O216+P216)*INDEX([1]Sheet1!$A$1:$A$13,MATCH((O216+P216),[1]Sheet1!$B$1:$B$13)),0)</f>
        <v/>
      </c>
      <c r="T216" s="6">
        <f>$T$23*$E216</f>
        <v/>
      </c>
      <c r="U216" s="8" t="n"/>
      <c r="V216" s="8">
        <f>IFERROR(($J216/$I216)*U216,0)</f>
        <v/>
      </c>
      <c r="W216" s="8">
        <f>(U216+V216)*$E216</f>
        <v/>
      </c>
      <c r="X216" s="8">
        <f>IF(W216&gt;0,IF(W216*$T$23&lt;2.5,2.5/$T$23,W216),0)</f>
        <v/>
      </c>
      <c r="Y216" s="8">
        <f>IFERROR((U216+V216)*INDEX([1]Sheet1!$A$1:$A$13,MATCH((U216+V216),[1]Sheet1!$B$1:$B$13)),0)</f>
        <v/>
      </c>
      <c r="Z216" s="6">
        <f>$Z$23*$E216</f>
        <v/>
      </c>
      <c r="AA216" s="8" t="n"/>
      <c r="AB216" s="8">
        <f>IFERROR(($J216/$I216)*AA216,0)</f>
        <v/>
      </c>
      <c r="AC216" s="8">
        <f>(AA216+AB216)*$E216</f>
        <v/>
      </c>
      <c r="AD216" s="8">
        <f>IF(AC216&gt;0,IF(AC216*$Z$23&lt;2.5,2.5/$Z$23,AC216),0)</f>
        <v/>
      </c>
      <c r="AE216" s="8">
        <f>IFERROR((AA216+AB216)*INDEX([1]Sheet1!$A$1:$A$13,MATCH((AA216+AB216),[1]Sheet1!$B$1:$B$13)),0)</f>
        <v/>
      </c>
      <c r="AF216" s="6">
        <f>$AF$23*$E216</f>
        <v/>
      </c>
      <c r="AG216" s="8" t="n"/>
      <c r="AH216" s="8">
        <f>IFERROR(($J216/$I216)*AG216,0)</f>
        <v/>
      </c>
      <c r="AI216" s="8">
        <f>(AG216+AH216)*$E216</f>
        <v/>
      </c>
      <c r="AJ216" s="8">
        <f>IF(AI216&gt;0,IF(AI216*$AF$23&lt;2.5,2.5/$AF$23,AI216),0)</f>
        <v/>
      </c>
      <c r="AK216" s="8">
        <f>IFERROR((AG216+AH216)*INDEX([1]Sheet1!$A$1:$A$13,MATCH((AG216+AH216),[1]Sheet1!$B$1:$B$13)),0)</f>
        <v/>
      </c>
      <c r="AL216" s="6">
        <f>$AL$23*$E216</f>
        <v/>
      </c>
      <c r="AM216" s="8" t="n"/>
      <c r="AN216" s="8">
        <f>IFERROR(($J216/$I216)*AM216,0)</f>
        <v/>
      </c>
      <c r="AO216" s="8">
        <f>(AM216+AN216)*$E216</f>
        <v/>
      </c>
      <c r="AP216" s="8">
        <f>IF(AO216&gt;0,IF(AO216*$AL$23&lt;2.5,2.5/$AL$23,AO216),0)</f>
        <v/>
      </c>
      <c r="AQ216" s="8">
        <f>IFERROR((AM216+AN216)*INDEX([1]Sheet1!$A$1:$A$13,MATCH((AM216+AN216),[1]Sheet1!$B$1:$B$13)),0)</f>
        <v/>
      </c>
      <c r="AR216" s="6">
        <f>$AR$23*$E216</f>
        <v/>
      </c>
      <c r="AS216" s="8" t="n"/>
      <c r="AT216" s="8">
        <f>IFERROR(($J216/$I216)*AS216,0)</f>
        <v/>
      </c>
      <c r="AU216" s="8">
        <f>(AS216+AT216)*$E216</f>
        <v/>
      </c>
      <c r="AV216" s="8">
        <f>IF(AU216&gt;0,IF(AU216*$AR$23&lt;2.5,2.5/$AR$23,AU216),0)</f>
        <v/>
      </c>
      <c r="AW216" s="8">
        <f>IFERROR((AS216+AT216)*INDEX([1]Sheet1!$A$1:$A$13,MATCH((AS216+AT216),[1]Sheet1!$B$1:$B$13)),0)</f>
        <v/>
      </c>
      <c r="BC216" s="1">
        <f>IF(E216&gt;0,(IF(I216&gt;0,"","ERROR")),"")</f>
        <v/>
      </c>
    </row>
    <row r="217" ht="18" customHeight="1">
      <c r="A217" s="4" t="n"/>
      <c r="B217" s="6" t="n"/>
      <c r="C217" s="6" t="n"/>
      <c r="D217" s="6" t="n"/>
      <c r="E217" s="6" t="n"/>
      <c r="F217" s="4" t="n"/>
      <c r="G217" s="7" t="n"/>
      <c r="H217" s="6">
        <f>$H$23*$E217</f>
        <v/>
      </c>
      <c r="I217" s="8" t="n"/>
      <c r="J217" s="8" t="n"/>
      <c r="K217" s="8">
        <f>(I217+J217)*$E217</f>
        <v/>
      </c>
      <c r="L217" s="8">
        <f>IF(K217&gt;0,IF(K217*$H$23&lt;2.5,2.5/$H$23,K217),0)</f>
        <v/>
      </c>
      <c r="M217" s="8">
        <f>IFERROR((I217+J217)*INDEX([1]Sheet1!$A$1:$A$13,MATCH((I217+J217),[1]Sheet1!$B$1:$B$13)),0)</f>
        <v/>
      </c>
      <c r="N217" s="6">
        <f>$N$23*$E217</f>
        <v/>
      </c>
      <c r="O217" s="8" t="n"/>
      <c r="P217" s="8">
        <f>IFERROR(($J217/$I217)*O217,0)</f>
        <v/>
      </c>
      <c r="Q217" s="8">
        <f>(O217+P217)*$E217</f>
        <v/>
      </c>
      <c r="R217" s="8">
        <f>IF(Q217&gt;0,IF(Q217*$N$23&lt;2.5,2.5/$N$23,Q217),0)</f>
        <v/>
      </c>
      <c r="S217" s="8">
        <f>IFERROR((O217+P217)*INDEX([1]Sheet1!$A$1:$A$13,MATCH((O217+P217),[1]Sheet1!$B$1:$B$13)),0)</f>
        <v/>
      </c>
      <c r="T217" s="6">
        <f>$T$23*$E217</f>
        <v/>
      </c>
      <c r="U217" s="8" t="n"/>
      <c r="V217" s="8">
        <f>IFERROR(($J217/$I217)*U217,0)</f>
        <v/>
      </c>
      <c r="W217" s="8">
        <f>(U217+V217)*$E217</f>
        <v/>
      </c>
      <c r="X217" s="8">
        <f>IF(W217&gt;0,IF(W217*$T$23&lt;2.5,2.5/$T$23,W217),0)</f>
        <v/>
      </c>
      <c r="Y217" s="8">
        <f>IFERROR((U217+V217)*INDEX([1]Sheet1!$A$1:$A$13,MATCH((U217+V217),[1]Sheet1!$B$1:$B$13)),0)</f>
        <v/>
      </c>
      <c r="Z217" s="6">
        <f>$Z$23*$E217</f>
        <v/>
      </c>
      <c r="AA217" s="8" t="n"/>
      <c r="AB217" s="8">
        <f>IFERROR(($J217/$I217)*AA217,0)</f>
        <v/>
      </c>
      <c r="AC217" s="8">
        <f>(AA217+AB217)*$E217</f>
        <v/>
      </c>
      <c r="AD217" s="8">
        <f>IF(AC217&gt;0,IF(AC217*$Z$23&lt;2.5,2.5/$Z$23,AC217),0)</f>
        <v/>
      </c>
      <c r="AE217" s="8">
        <f>IFERROR((AA217+AB217)*INDEX([1]Sheet1!$A$1:$A$13,MATCH((AA217+AB217),[1]Sheet1!$B$1:$B$13)),0)</f>
        <v/>
      </c>
      <c r="AF217" s="6">
        <f>$AF$23*$E217</f>
        <v/>
      </c>
      <c r="AG217" s="8" t="n"/>
      <c r="AH217" s="8">
        <f>IFERROR(($J217/$I217)*AG217,0)</f>
        <v/>
      </c>
      <c r="AI217" s="8">
        <f>(AG217+AH217)*$E217</f>
        <v/>
      </c>
      <c r="AJ217" s="8">
        <f>IF(AI217&gt;0,IF(AI217*$AF$23&lt;2.5,2.5/$AF$23,AI217),0)</f>
        <v/>
      </c>
      <c r="AK217" s="8">
        <f>IFERROR((AG217+AH217)*INDEX([1]Sheet1!$A$1:$A$13,MATCH((AG217+AH217),[1]Sheet1!$B$1:$B$13)),0)</f>
        <v/>
      </c>
      <c r="AL217" s="6">
        <f>$AL$23*$E217</f>
        <v/>
      </c>
      <c r="AM217" s="8" t="n"/>
      <c r="AN217" s="8">
        <f>IFERROR(($J217/$I217)*AM217,0)</f>
        <v/>
      </c>
      <c r="AO217" s="8">
        <f>(AM217+AN217)*$E217</f>
        <v/>
      </c>
      <c r="AP217" s="8">
        <f>IF(AO217&gt;0,IF(AO217*$AL$23&lt;2.5,2.5/$AL$23,AO217),0)</f>
        <v/>
      </c>
      <c r="AQ217" s="8">
        <f>IFERROR((AM217+AN217)*INDEX([1]Sheet1!$A$1:$A$13,MATCH((AM217+AN217),[1]Sheet1!$B$1:$B$13)),0)</f>
        <v/>
      </c>
      <c r="AR217" s="6">
        <f>$AR$23*$E217</f>
        <v/>
      </c>
      <c r="AS217" s="8" t="n"/>
      <c r="AT217" s="8">
        <f>IFERROR(($J217/$I217)*AS217,0)</f>
        <v/>
      </c>
      <c r="AU217" s="8">
        <f>(AS217+AT217)*$E217</f>
        <v/>
      </c>
      <c r="AV217" s="8">
        <f>IF(AU217&gt;0,IF(AU217*$AR$23&lt;2.5,2.5/$AR$23,AU217),0)</f>
        <v/>
      </c>
      <c r="AW217" s="8">
        <f>IFERROR((AS217+AT217)*INDEX([1]Sheet1!$A$1:$A$13,MATCH((AS217+AT217),[1]Sheet1!$B$1:$B$13)),0)</f>
        <v/>
      </c>
      <c r="BC217" s="1">
        <f>IF(E217&gt;0,(IF(I217&gt;0,"","ERROR")),"")</f>
        <v/>
      </c>
    </row>
    <row r="218" ht="18" customHeight="1">
      <c r="A218" s="4" t="n"/>
      <c r="B218" s="9" t="n"/>
      <c r="C218" s="6" t="n"/>
      <c r="D218" s="6" t="n"/>
      <c r="E218" s="6" t="n"/>
      <c r="F218" s="4" t="n"/>
      <c r="G218" s="7" t="n"/>
      <c r="H218" s="6">
        <f>$H$23*$E218</f>
        <v/>
      </c>
      <c r="I218" s="8" t="n"/>
      <c r="J218" s="8" t="n"/>
      <c r="K218" s="8">
        <f>(I218+J218)*$E218</f>
        <v/>
      </c>
      <c r="L218" s="8">
        <f>IF(K218&gt;0,IF(K218*$H$23&lt;2.5,2.5/$H$23,K218),0)</f>
        <v/>
      </c>
      <c r="M218" s="8">
        <f>IFERROR((I218+J218)*INDEX([1]Sheet1!$A$1:$A$13,MATCH((I218+J218),[1]Sheet1!$B$1:$B$13)),0)</f>
        <v/>
      </c>
      <c r="N218" s="6">
        <f>$N$23*$E218</f>
        <v/>
      </c>
      <c r="O218" s="8" t="n"/>
      <c r="P218" s="8">
        <f>IFERROR(($J218/$I218)*O218,0)</f>
        <v/>
      </c>
      <c r="Q218" s="8">
        <f>(O218+P218)*$E218</f>
        <v/>
      </c>
      <c r="R218" s="8">
        <f>IF(Q218&gt;0,IF(Q218*$N$23&lt;2.5,2.5/$N$23,Q218),0)</f>
        <v/>
      </c>
      <c r="S218" s="8">
        <f>IFERROR((O218+P218)*INDEX([1]Sheet1!$A$1:$A$13,MATCH((O218+P218),[1]Sheet1!$B$1:$B$13)),0)</f>
        <v/>
      </c>
      <c r="T218" s="6">
        <f>$T$23*$E218</f>
        <v/>
      </c>
      <c r="U218" s="8" t="n"/>
      <c r="V218" s="8">
        <f>IFERROR(($J218/$I218)*U218,0)</f>
        <v/>
      </c>
      <c r="W218" s="8">
        <f>(U218+V218)*$E218</f>
        <v/>
      </c>
      <c r="X218" s="8">
        <f>IF(W218&gt;0,IF(W218*$T$23&lt;2.5,2.5/$T$23,W218),0)</f>
        <v/>
      </c>
      <c r="Y218" s="8">
        <f>IFERROR((U218+V218)*INDEX([1]Sheet1!$A$1:$A$13,MATCH((U218+V218),[1]Sheet1!$B$1:$B$13)),0)</f>
        <v/>
      </c>
      <c r="Z218" s="6">
        <f>$Z$23*$E218</f>
        <v/>
      </c>
      <c r="AA218" s="8" t="n"/>
      <c r="AB218" s="8">
        <f>IFERROR(($J218/$I218)*AA218,0)</f>
        <v/>
      </c>
      <c r="AC218" s="8">
        <f>(AA218+AB218)*$E218</f>
        <v/>
      </c>
      <c r="AD218" s="8">
        <f>IF(AC218&gt;0,IF(AC218*$Z$23&lt;2.5,2.5/$Z$23,AC218),0)</f>
        <v/>
      </c>
      <c r="AE218" s="8">
        <f>IFERROR((AA218+AB218)*INDEX([1]Sheet1!$A$1:$A$13,MATCH((AA218+AB218),[1]Sheet1!$B$1:$B$13)),0)</f>
        <v/>
      </c>
      <c r="AF218" s="6">
        <f>$AF$23*$E218</f>
        <v/>
      </c>
      <c r="AG218" s="8" t="n"/>
      <c r="AH218" s="8">
        <f>IFERROR(($J218/$I218)*AG218,0)</f>
        <v/>
      </c>
      <c r="AI218" s="8">
        <f>(AG218+AH218)*$E218</f>
        <v/>
      </c>
      <c r="AJ218" s="8">
        <f>IF(AI218&gt;0,IF(AI218*$AF$23&lt;2.5,2.5/$AF$23,AI218),0)</f>
        <v/>
      </c>
      <c r="AK218" s="8">
        <f>IFERROR((AG218+AH218)*INDEX([1]Sheet1!$A$1:$A$13,MATCH((AG218+AH218),[1]Sheet1!$B$1:$B$13)),0)</f>
        <v/>
      </c>
      <c r="AL218" s="6">
        <f>$AL$23*$E218</f>
        <v/>
      </c>
      <c r="AM218" s="8" t="n"/>
      <c r="AN218" s="8">
        <f>IFERROR(($J218/$I218)*AM218,0)</f>
        <v/>
      </c>
      <c r="AO218" s="8">
        <f>(AM218+AN218)*$E218</f>
        <v/>
      </c>
      <c r="AP218" s="8">
        <f>IF(AO218&gt;0,IF(AO218*$AL$23&lt;2.5,2.5/$AL$23,AO218),0)</f>
        <v/>
      </c>
      <c r="AQ218" s="8">
        <f>IFERROR((AM218+AN218)*INDEX([1]Sheet1!$A$1:$A$13,MATCH((AM218+AN218),[1]Sheet1!$B$1:$B$13)),0)</f>
        <v/>
      </c>
      <c r="AR218" s="6">
        <f>$AR$23*$E218</f>
        <v/>
      </c>
      <c r="AS218" s="8" t="n"/>
      <c r="AT218" s="8">
        <f>IFERROR(($J218/$I218)*AS218,0)</f>
        <v/>
      </c>
      <c r="AU218" s="8">
        <f>(AS218+AT218)*$E218</f>
        <v/>
      </c>
      <c r="AV218" s="8">
        <f>IF(AU218&gt;0,IF(AU218*$AR$23&lt;2.5,2.5/$AR$23,AU218),0)</f>
        <v/>
      </c>
      <c r="AW218" s="8">
        <f>IFERROR((AS218+AT218)*INDEX([1]Sheet1!$A$1:$A$13,MATCH((AS218+AT218),[1]Sheet1!$B$1:$B$13)),0)</f>
        <v/>
      </c>
      <c r="BC218" s="1">
        <f>IF(E218&gt;0,(IF(I218&gt;0,"","ERROR")),"")</f>
        <v/>
      </c>
    </row>
    <row r="219" ht="18" customHeight="1">
      <c r="A219" s="4" t="n"/>
      <c r="B219" s="6" t="n"/>
      <c r="C219" s="6" t="n"/>
      <c r="D219" s="6" t="n"/>
      <c r="E219" s="6" t="n"/>
      <c r="F219" s="4" t="n"/>
      <c r="G219" s="7" t="n"/>
      <c r="H219" s="6">
        <f>$H$23*$E219</f>
        <v/>
      </c>
      <c r="I219" s="8" t="n"/>
      <c r="J219" s="8" t="n"/>
      <c r="K219" s="8">
        <f>(I219+J219)*$E219</f>
        <v/>
      </c>
      <c r="L219" s="8">
        <f>IF(K219&gt;0,IF(K219*$H$23&lt;2.5,2.5/$H$23,K219),0)</f>
        <v/>
      </c>
      <c r="M219" s="8">
        <f>IFERROR((I219+J219)*INDEX([1]Sheet1!$A$1:$A$13,MATCH((I219+J219),[1]Sheet1!$B$1:$B$13)),0)</f>
        <v/>
      </c>
      <c r="N219" s="6">
        <f>$N$23*$E219</f>
        <v/>
      </c>
      <c r="O219" s="8" t="n"/>
      <c r="P219" s="8">
        <f>IFERROR(($J219/$I219)*O219,0)</f>
        <v/>
      </c>
      <c r="Q219" s="8">
        <f>(O219+P219)*$E219</f>
        <v/>
      </c>
      <c r="R219" s="8">
        <f>IF(Q219&gt;0,IF(Q219*$N$23&lt;2.5,2.5/$N$23,Q219),0)</f>
        <v/>
      </c>
      <c r="S219" s="8">
        <f>IFERROR((O219+P219)*INDEX([1]Sheet1!$A$1:$A$13,MATCH((O219+P219),[1]Sheet1!$B$1:$B$13)),0)</f>
        <v/>
      </c>
      <c r="T219" s="6">
        <f>$T$23*$E219</f>
        <v/>
      </c>
      <c r="U219" s="8" t="n"/>
      <c r="V219" s="8">
        <f>IFERROR(($J219/$I219)*U219,0)</f>
        <v/>
      </c>
      <c r="W219" s="8">
        <f>(U219+V219)*$E219</f>
        <v/>
      </c>
      <c r="X219" s="8">
        <f>IF(W219&gt;0,IF(W219*$T$23&lt;2.5,2.5/$T$23,W219),0)</f>
        <v/>
      </c>
      <c r="Y219" s="8">
        <f>IFERROR((U219+V219)*INDEX([1]Sheet1!$A$1:$A$13,MATCH((U219+V219),[1]Sheet1!$B$1:$B$13)),0)</f>
        <v/>
      </c>
      <c r="Z219" s="6">
        <f>$Z$23*$E219</f>
        <v/>
      </c>
      <c r="AA219" s="8" t="n"/>
      <c r="AB219" s="8">
        <f>IFERROR(($J219/$I219)*AA219,0)</f>
        <v/>
      </c>
      <c r="AC219" s="8">
        <f>(AA219+AB219)*$E219</f>
        <v/>
      </c>
      <c r="AD219" s="8">
        <f>IF(AC219&gt;0,IF(AC219*$Z$23&lt;2.5,2.5/$Z$23,AC219),0)</f>
        <v/>
      </c>
      <c r="AE219" s="8">
        <f>IFERROR((AA219+AB219)*INDEX([1]Sheet1!$A$1:$A$13,MATCH((AA219+AB219),[1]Sheet1!$B$1:$B$13)),0)</f>
        <v/>
      </c>
      <c r="AF219" s="6">
        <f>$AF$23*$E219</f>
        <v/>
      </c>
      <c r="AG219" s="8" t="n"/>
      <c r="AH219" s="8">
        <f>IFERROR(($J219/$I219)*AG219,0)</f>
        <v/>
      </c>
      <c r="AI219" s="8">
        <f>(AG219+AH219)*$E219</f>
        <v/>
      </c>
      <c r="AJ219" s="8">
        <f>IF(AI219&gt;0,IF(AI219*$AF$23&lt;2.5,2.5/$AF$23,AI219),0)</f>
        <v/>
      </c>
      <c r="AK219" s="8">
        <f>IFERROR((AG219+AH219)*INDEX([1]Sheet1!$A$1:$A$13,MATCH((AG219+AH219),[1]Sheet1!$B$1:$B$13)),0)</f>
        <v/>
      </c>
      <c r="AL219" s="6">
        <f>$AL$23*$E219</f>
        <v/>
      </c>
      <c r="AM219" s="8" t="n"/>
      <c r="AN219" s="8">
        <f>IFERROR(($J219/$I219)*AM219,0)</f>
        <v/>
      </c>
      <c r="AO219" s="8">
        <f>(AM219+AN219)*$E219</f>
        <v/>
      </c>
      <c r="AP219" s="8">
        <f>IF(AO219&gt;0,IF(AO219*$AL$23&lt;2.5,2.5/$AL$23,AO219),0)</f>
        <v/>
      </c>
      <c r="AQ219" s="8">
        <f>IFERROR((AM219+AN219)*INDEX([1]Sheet1!$A$1:$A$13,MATCH((AM219+AN219),[1]Sheet1!$B$1:$B$13)),0)</f>
        <v/>
      </c>
      <c r="AR219" s="6">
        <f>$AR$23*$E219</f>
        <v/>
      </c>
      <c r="AS219" s="8" t="n"/>
      <c r="AT219" s="8">
        <f>IFERROR(($J219/$I219)*AS219,0)</f>
        <v/>
      </c>
      <c r="AU219" s="8">
        <f>(AS219+AT219)*$E219</f>
        <v/>
      </c>
      <c r="AV219" s="8">
        <f>IF(AU219&gt;0,IF(AU219*$AR$23&lt;2.5,2.5/$AR$23,AU219),0)</f>
        <v/>
      </c>
      <c r="AW219" s="8">
        <f>IFERROR((AS219+AT219)*INDEX([1]Sheet1!$A$1:$A$13,MATCH((AS219+AT219),[1]Sheet1!$B$1:$B$13)),0)</f>
        <v/>
      </c>
      <c r="BC219" s="1">
        <f>IF(E219&gt;0,(IF(I219&gt;0,"","ERROR")),"")</f>
        <v/>
      </c>
    </row>
    <row r="220" ht="18" customHeight="1">
      <c r="A220" s="4" t="n"/>
      <c r="B220" s="6" t="n"/>
      <c r="C220" s="6" t="n"/>
      <c r="D220" s="6" t="n"/>
      <c r="E220" s="6" t="n"/>
      <c r="F220" s="4" t="n"/>
      <c r="G220" s="7" t="n"/>
      <c r="H220" s="6">
        <f>$H$23*$E220</f>
        <v/>
      </c>
      <c r="I220" s="8" t="n"/>
      <c r="J220" s="8" t="n"/>
      <c r="K220" s="8">
        <f>(I220+J220)*$E220</f>
        <v/>
      </c>
      <c r="L220" s="8">
        <f>IF(K220&gt;0,IF(K220*$H$23&lt;2.5,2.5/$H$23,K220),0)</f>
        <v/>
      </c>
      <c r="M220" s="8">
        <f>IFERROR((I220+J220)*INDEX([1]Sheet1!$A$1:$A$13,MATCH((I220+J220),[1]Sheet1!$B$1:$B$13)),0)</f>
        <v/>
      </c>
      <c r="N220" s="6">
        <f>$N$23*$E220</f>
        <v/>
      </c>
      <c r="O220" s="8" t="n"/>
      <c r="P220" s="8">
        <f>IFERROR(($J220/$I220)*O220,0)</f>
        <v/>
      </c>
      <c r="Q220" s="8">
        <f>(O220+P220)*$E220</f>
        <v/>
      </c>
      <c r="R220" s="8">
        <f>IF(Q220&gt;0,IF(Q220*$N$23&lt;2.5,2.5/$N$23,Q220),0)</f>
        <v/>
      </c>
      <c r="S220" s="8">
        <f>IFERROR((O220+P220)*INDEX([1]Sheet1!$A$1:$A$13,MATCH((O220+P220),[1]Sheet1!$B$1:$B$13)),0)</f>
        <v/>
      </c>
      <c r="T220" s="6">
        <f>$T$23*$E220</f>
        <v/>
      </c>
      <c r="U220" s="8" t="n"/>
      <c r="V220" s="8">
        <f>IFERROR(($J220/$I220)*U220,0)</f>
        <v/>
      </c>
      <c r="W220" s="8">
        <f>(U220+V220)*$E220</f>
        <v/>
      </c>
      <c r="X220" s="8">
        <f>IF(W220&gt;0,IF(W220*$T$23&lt;2.5,2.5/$T$23,W220),0)</f>
        <v/>
      </c>
      <c r="Y220" s="8">
        <f>IFERROR((U220+V220)*INDEX([1]Sheet1!$A$1:$A$13,MATCH((U220+V220),[1]Sheet1!$B$1:$B$13)),0)</f>
        <v/>
      </c>
      <c r="Z220" s="6">
        <f>$Z$23*$E220</f>
        <v/>
      </c>
      <c r="AA220" s="8" t="n"/>
      <c r="AB220" s="8">
        <f>IFERROR(($J220/$I220)*AA220,0)</f>
        <v/>
      </c>
      <c r="AC220" s="8">
        <f>(AA220+AB220)*$E220</f>
        <v/>
      </c>
      <c r="AD220" s="8">
        <f>IF(AC220&gt;0,IF(AC220*$Z$23&lt;2.5,2.5/$Z$23,AC220),0)</f>
        <v/>
      </c>
      <c r="AE220" s="8">
        <f>IFERROR((AA220+AB220)*INDEX([1]Sheet1!$A$1:$A$13,MATCH((AA220+AB220),[1]Sheet1!$B$1:$B$13)),0)</f>
        <v/>
      </c>
      <c r="AF220" s="6">
        <f>$AF$23*$E220</f>
        <v/>
      </c>
      <c r="AG220" s="8" t="n"/>
      <c r="AH220" s="8">
        <f>IFERROR(($J220/$I220)*AG220,0)</f>
        <v/>
      </c>
      <c r="AI220" s="8">
        <f>(AG220+AH220)*$E220</f>
        <v/>
      </c>
      <c r="AJ220" s="8">
        <f>IF(AI220&gt;0,IF(AI220*$AF$23&lt;2.5,2.5/$AF$23,AI220),0)</f>
        <v/>
      </c>
      <c r="AK220" s="8">
        <f>IFERROR((AG220+AH220)*INDEX([1]Sheet1!$A$1:$A$13,MATCH((AG220+AH220),[1]Sheet1!$B$1:$B$13)),0)</f>
        <v/>
      </c>
      <c r="AL220" s="6">
        <f>$AL$23*$E220</f>
        <v/>
      </c>
      <c r="AM220" s="8" t="n"/>
      <c r="AN220" s="8">
        <f>IFERROR(($J220/$I220)*AM220,0)</f>
        <v/>
      </c>
      <c r="AO220" s="8">
        <f>(AM220+AN220)*$E220</f>
        <v/>
      </c>
      <c r="AP220" s="8">
        <f>IF(AO220&gt;0,IF(AO220*$AL$23&lt;2.5,2.5/$AL$23,AO220),0)</f>
        <v/>
      </c>
      <c r="AQ220" s="8">
        <f>IFERROR((AM220+AN220)*INDEX([1]Sheet1!$A$1:$A$13,MATCH((AM220+AN220),[1]Sheet1!$B$1:$B$13)),0)</f>
        <v/>
      </c>
      <c r="AR220" s="6">
        <f>$AR$23*$E220</f>
        <v/>
      </c>
      <c r="AS220" s="8" t="n"/>
      <c r="AT220" s="8">
        <f>IFERROR(($J220/$I220)*AS220,0)</f>
        <v/>
      </c>
      <c r="AU220" s="8">
        <f>(AS220+AT220)*$E220</f>
        <v/>
      </c>
      <c r="AV220" s="8">
        <f>IF(AU220&gt;0,IF(AU220*$AR$23&lt;2.5,2.5/$AR$23,AU220),0)</f>
        <v/>
      </c>
      <c r="AW220" s="8">
        <f>IFERROR((AS220+AT220)*INDEX([1]Sheet1!$A$1:$A$13,MATCH((AS220+AT220),[1]Sheet1!$B$1:$B$13)),0)</f>
        <v/>
      </c>
      <c r="BC220" s="1">
        <f>IF(E220&gt;0,(IF(I220&gt;0,"","ERROR")),"")</f>
        <v/>
      </c>
    </row>
    <row r="221" ht="18" customHeight="1" thickBot="1">
      <c r="K221" s="2" t="n"/>
      <c r="L221" s="2" t="n"/>
      <c r="M221" s="2" t="n"/>
      <c r="Q221" s="2" t="n"/>
      <c r="R221" s="2" t="n"/>
      <c r="S221" s="2" t="n"/>
      <c r="W221" s="2" t="n"/>
      <c r="X221" s="2" t="n"/>
      <c r="Y221" s="2" t="n"/>
      <c r="AC221" s="2" t="n"/>
      <c r="AD221" s="2" t="n"/>
      <c r="AE221" s="2" t="n"/>
      <c r="AI221" s="2" t="n"/>
      <c r="AJ221" s="2" t="n"/>
      <c r="AK221" s="2" t="n"/>
      <c r="AO221" s="2" t="n"/>
      <c r="AP221" s="2" t="n"/>
      <c r="AQ221" s="2" t="n"/>
      <c r="AU221" s="2" t="n"/>
      <c r="AV221" s="2" t="n"/>
      <c r="AW221" s="2" t="n"/>
    </row>
    <row r="222" ht="18" customHeight="1">
      <c r="I222" s="23" t="n"/>
      <c r="J222" s="89" t="n"/>
      <c r="K222" s="24" t="inlineStr">
        <is>
          <t>Total</t>
        </is>
      </c>
      <c r="L222" s="25" t="inlineStr">
        <is>
          <t>Adj. Total</t>
        </is>
      </c>
      <c r="M222" s="10" t="inlineStr">
        <is>
          <t>Total w/ atr</t>
        </is>
      </c>
      <c r="O222" s="23" t="n"/>
      <c r="P222" s="89" t="n"/>
      <c r="Q222" s="24" t="inlineStr">
        <is>
          <t>Total</t>
        </is>
      </c>
      <c r="R222" s="25" t="inlineStr">
        <is>
          <t>Adj. Total</t>
        </is>
      </c>
      <c r="S222" s="10" t="inlineStr">
        <is>
          <t>Total w/ atr</t>
        </is>
      </c>
      <c r="U222" s="23" t="n"/>
      <c r="V222" s="89" t="n"/>
      <c r="W222" s="24" t="inlineStr">
        <is>
          <t>Total</t>
        </is>
      </c>
      <c r="X222" s="25" t="inlineStr">
        <is>
          <t>Adj. Total</t>
        </is>
      </c>
      <c r="Y222" s="10" t="inlineStr">
        <is>
          <t>Total w/ atr</t>
        </is>
      </c>
      <c r="AA222" s="23" t="n"/>
      <c r="AB222" s="89" t="n"/>
      <c r="AC222" s="24" t="inlineStr">
        <is>
          <t>Total</t>
        </is>
      </c>
      <c r="AD222" s="25" t="inlineStr">
        <is>
          <t>Adj. Total</t>
        </is>
      </c>
      <c r="AE222" s="10" t="inlineStr">
        <is>
          <t>Total w/ atr</t>
        </is>
      </c>
      <c r="AG222" s="23" t="n"/>
      <c r="AH222" s="89" t="n"/>
      <c r="AI222" s="24" t="inlineStr">
        <is>
          <t>Total</t>
        </is>
      </c>
      <c r="AJ222" s="25" t="inlineStr">
        <is>
          <t>Adj. Total</t>
        </is>
      </c>
      <c r="AK222" s="10" t="inlineStr">
        <is>
          <t>Total w/ atr</t>
        </is>
      </c>
      <c r="AM222" s="23" t="n"/>
      <c r="AN222" s="89" t="n"/>
      <c r="AO222" s="24" t="inlineStr">
        <is>
          <t>Total</t>
        </is>
      </c>
      <c r="AP222" s="25" t="inlineStr">
        <is>
          <t>Adj. Total</t>
        </is>
      </c>
      <c r="AQ222" s="10" t="inlineStr">
        <is>
          <t>Total w/ atr</t>
        </is>
      </c>
      <c r="AS222" s="23" t="n"/>
      <c r="AT222" s="89" t="n"/>
      <c r="AU222" s="24" t="inlineStr">
        <is>
          <t>Total</t>
        </is>
      </c>
      <c r="AV222" s="25" t="inlineStr">
        <is>
          <t>Adj. Total</t>
        </is>
      </c>
      <c r="AW222" s="10" t="inlineStr">
        <is>
          <t>Total w/ atr</t>
        </is>
      </c>
    </row>
    <row r="223" ht="18" customHeight="1">
      <c r="D223" s="11" t="n"/>
      <c r="E223" s="11" t="n"/>
      <c r="I223" s="26">
        <f>CONCATENATE("EA ",H23)</f>
        <v/>
      </c>
      <c r="J223" s="90" t="n"/>
      <c r="K223" s="12">
        <f>SUM(K24:K221)</f>
        <v/>
      </c>
      <c r="L223" s="27">
        <f>SUM(L24:L221)</f>
        <v/>
      </c>
      <c r="M223" s="22">
        <f>L223+M227/H23</f>
        <v/>
      </c>
      <c r="O223" s="26">
        <f>CONCATENATE("EA ",N23)</f>
        <v/>
      </c>
      <c r="P223" s="90" t="n"/>
      <c r="Q223" s="12">
        <f>SUM(Q24:Q221)</f>
        <v/>
      </c>
      <c r="R223" s="27">
        <f>SUM(R24:R221)</f>
        <v/>
      </c>
      <c r="S223" s="22">
        <f>R223+S227/N23</f>
        <v/>
      </c>
      <c r="U223" s="26">
        <f>CONCATENATE("EA ",T23)</f>
        <v/>
      </c>
      <c r="V223" s="90" t="n"/>
      <c r="W223" s="12">
        <f>SUM(W24:W221)</f>
        <v/>
      </c>
      <c r="X223" s="27">
        <f>SUM(X24:X221)</f>
        <v/>
      </c>
      <c r="Y223" s="22">
        <f>X223+Y227/T23</f>
        <v/>
      </c>
      <c r="AA223" s="26">
        <f>CONCATENATE("EA ",Z23)</f>
        <v/>
      </c>
      <c r="AB223" s="90" t="n"/>
      <c r="AC223" s="12">
        <f>SUM(AC24:AC221)</f>
        <v/>
      </c>
      <c r="AD223" s="27">
        <f>SUM(AD24:AD221)</f>
        <v/>
      </c>
      <c r="AE223" s="22">
        <f>AD223+AE227/Z23</f>
        <v/>
      </c>
      <c r="AG223" s="26">
        <f>CONCATENATE("EA ",AF23)</f>
        <v/>
      </c>
      <c r="AH223" s="90" t="n"/>
      <c r="AI223" s="12">
        <f>SUM(AI24:AI221)</f>
        <v/>
      </c>
      <c r="AJ223" s="27">
        <f>SUM(AJ24:AJ221)</f>
        <v/>
      </c>
      <c r="AK223" s="22">
        <f>AJ223+AK227/AF23</f>
        <v/>
      </c>
      <c r="AM223" s="26">
        <f>CONCATENATE("EA ",AL23)</f>
        <v/>
      </c>
      <c r="AN223" s="90" t="n"/>
      <c r="AO223" s="12">
        <f>SUM(AO24:AO221)</f>
        <v/>
      </c>
      <c r="AP223" s="27">
        <f>SUM(AP24:AP221)</f>
        <v/>
      </c>
      <c r="AQ223" s="22">
        <f>AP223+AQ227/AL23</f>
        <v/>
      </c>
      <c r="AS223" s="26">
        <f>CONCATENATE("EA ",AR23)</f>
        <v/>
      </c>
      <c r="AT223" s="90" t="n"/>
      <c r="AU223" s="12">
        <f>SUM(AU24:AU221)</f>
        <v/>
      </c>
      <c r="AV223" s="27">
        <f>SUM(AV24:AV221)</f>
        <v/>
      </c>
      <c r="AW223" s="22">
        <f>AV223+AW227/AR23</f>
        <v/>
      </c>
    </row>
    <row r="224" ht="18" customHeight="1" thickBot="1">
      <c r="D224" s="11" t="n"/>
      <c r="E224" s="11" t="n"/>
      <c r="I224" s="28">
        <f>CONCATENATE("EA ",H23,"+")</f>
        <v/>
      </c>
      <c r="J224" s="91" t="n"/>
      <c r="K224" s="29">
        <f>IF(H23&lt;25,1.1,IF(H23&lt;50,1.08,IF(H23&lt;100,1.06,IF(H23&lt;250,1.05,IF(H23&lt;500,1.04,IF(H23&lt;1000,1.03,IF(H23&lt;2500,1.03,IF(H23&lt;5000,1.02,IF(H23&lt;10000,1.015,1.01)))))))))</f>
        <v/>
      </c>
      <c r="L224" s="30">
        <f>L223*K224</f>
        <v/>
      </c>
      <c r="M224" s="31">
        <f>1-K223/M223</f>
        <v/>
      </c>
      <c r="O224" s="28">
        <f>CONCATENATE("EA ",N23,"+")</f>
        <v/>
      </c>
      <c r="P224" s="91" t="n"/>
      <c r="Q224" s="29">
        <f>IF(N23&lt;25,1.1,IF(N23&lt;50,1.08,IF(N23&lt;100,1.06,IF(N23&lt;250,1.05,IF(N23&lt;500,1.04,IF(N23&lt;1000,1.03,IF(N23&lt;2500,1.03,IF(N23&lt;5000,1.02,IF(N23&lt;10000,1.015,1.01)))))))))</f>
        <v/>
      </c>
      <c r="R224" s="30">
        <f>R223*Q224</f>
        <v/>
      </c>
      <c r="S224" s="31">
        <f>1-Q223/S223</f>
        <v/>
      </c>
      <c r="U224" s="28">
        <f>CONCATENATE("EA ",T23,"+")</f>
        <v/>
      </c>
      <c r="V224" s="91" t="n"/>
      <c r="W224" s="29">
        <f>IF(T23&lt;25,1.1,IF(T23&lt;50,1.08,IF(T23&lt;100,1.06,IF(T23&lt;250,1.05,IF(T23&lt;500,1.04,IF(T23&lt;1000,1.03,IF(T23&lt;2500,1.03,IF(T23&lt;5000,1.02,IF(T23&lt;10000,1.015,1.01)))))))))</f>
        <v/>
      </c>
      <c r="X224" s="30">
        <f>X223*W224</f>
        <v/>
      </c>
      <c r="Y224" s="31">
        <f>1-W223/Y223</f>
        <v/>
      </c>
      <c r="AA224" s="28">
        <f>CONCATENATE("EA ",Z23,"+")</f>
        <v/>
      </c>
      <c r="AB224" s="91" t="n"/>
      <c r="AC224" s="29">
        <f>IF(Z23&lt;25,1.1,IF(Z23&lt;50,1.08,IF(Z23&lt;100,1.06,IF(Z23&lt;250,1.05,IF(Z23&lt;500,1.04,IF(Z23&lt;1000,1.03,IF(Z23&lt;2500,1.03,IF(Z23&lt;5000,1.02,IF(Z23&lt;10000,1.015,1.01)))))))))</f>
        <v/>
      </c>
      <c r="AD224" s="30">
        <f>AD223*AC224</f>
        <v/>
      </c>
      <c r="AE224" s="31">
        <f>1-AC223/AE223</f>
        <v/>
      </c>
      <c r="AG224" s="28">
        <f>CONCATENATE("EA ",AF23,"+")</f>
        <v/>
      </c>
      <c r="AH224" s="91" t="n"/>
      <c r="AI224" s="29">
        <f>IF(AF23&lt;25,1.1,IF(AF23&lt;50,1.08,IF(AF23&lt;100,1.06,IF(AF23&lt;250,1.05,IF(AF23&lt;500,1.04,IF(AF23&lt;1000,1.03,IF(AF23&lt;2500,1.03,IF(AF23&lt;5000,1.02,IF(AF23&lt;10000,1.015,1.01)))))))))</f>
        <v/>
      </c>
      <c r="AJ224" s="30">
        <f>AJ223*AI224</f>
        <v/>
      </c>
      <c r="AK224" s="31">
        <f>1-AI223/AK223</f>
        <v/>
      </c>
      <c r="AM224" s="28">
        <f>CONCATENATE("EA ",AL23,"+")</f>
        <v/>
      </c>
      <c r="AN224" s="91" t="n"/>
      <c r="AO224" s="29">
        <f>IF(AL23&lt;25,1.1,IF(AL23&lt;50,1.08,IF(AL23&lt;100,1.06,IF(AL23&lt;250,1.05,IF(AL23&lt;500,1.04,IF(AL23&lt;1000,1.03,IF(AL23&lt;2500,1.03,IF(AL23&lt;5000,1.02,IF(AL23&lt;10000,1.015,1.01)))))))))</f>
        <v/>
      </c>
      <c r="AP224" s="30">
        <f>AP223*AO224</f>
        <v/>
      </c>
      <c r="AQ224" s="31">
        <f>1-AO223/AQ223</f>
        <v/>
      </c>
      <c r="AS224" s="28">
        <f>CONCATENATE("EA ",AR23,"+")</f>
        <v/>
      </c>
      <c r="AT224" s="91" t="n"/>
      <c r="AU224" s="29">
        <f>IF(AR23&lt;25,1.1,IF(AR23&lt;50,1.08,IF(AR23&lt;100,1.06,IF(AR23&lt;250,1.05,IF(AR23&lt;500,1.04,IF(AR23&lt;1000,1.03,IF(AR23&lt;2500,1.03,IF(AR23&lt;5000,1.02,IF(AR23&lt;10000,1.015,1.01)))))))))</f>
        <v/>
      </c>
      <c r="AV224" s="30">
        <f>AV223*AU224</f>
        <v/>
      </c>
      <c r="AW224" s="31">
        <f>1-AU223/AW223</f>
        <v/>
      </c>
    </row>
    <row r="225" ht="18" customHeight="1">
      <c r="D225" s="11" t="n"/>
      <c r="E225" s="11" t="n"/>
      <c r="K225" s="11" t="inlineStr">
        <is>
          <t>Multiplier ^</t>
        </is>
      </c>
      <c r="Q225" s="11" t="n"/>
      <c r="W225" s="11" t="n"/>
      <c r="AC225" s="11" t="n"/>
      <c r="AI225" s="11" t="n"/>
      <c r="AO225" s="11" t="n"/>
      <c r="AU225" s="11" t="n"/>
    </row>
    <row r="227" ht="18" customHeight="1">
      <c r="L227" s="21" t="inlineStr">
        <is>
          <t>Total attrition cost for run:</t>
        </is>
      </c>
      <c r="M227" s="2">
        <f>SUM(M24:M220)</f>
        <v/>
      </c>
      <c r="R227" s="21" t="inlineStr">
        <is>
          <t>Total attrition cost for run:</t>
        </is>
      </c>
      <c r="S227" s="2">
        <f>SUM(S24:S220)</f>
        <v/>
      </c>
      <c r="X227" s="21" t="inlineStr">
        <is>
          <t>Total attrition cost for run:</t>
        </is>
      </c>
      <c r="Y227" s="2">
        <f>SUM(Y24:Y220)</f>
        <v/>
      </c>
      <c r="AD227" s="21" t="inlineStr">
        <is>
          <t>Total attrition cost for run:</t>
        </is>
      </c>
      <c r="AE227" s="2">
        <f>SUM(AE24:AE220)</f>
        <v/>
      </c>
      <c r="AJ227" s="21" t="inlineStr">
        <is>
          <t>Total attrition cost for run:</t>
        </is>
      </c>
      <c r="AK227" s="2">
        <f>SUM(AK24:AK220)</f>
        <v/>
      </c>
      <c r="AP227" s="21" t="inlineStr">
        <is>
          <t>Total attrition cost for run:</t>
        </is>
      </c>
      <c r="AQ227" s="2">
        <f>SUM(AQ24:AQ220)</f>
        <v/>
      </c>
      <c r="AV227" s="21" t="inlineStr">
        <is>
          <t>Total attrition cost for run:</t>
        </is>
      </c>
      <c r="AW227" s="2">
        <f>SUM(AW24:AW220)</f>
        <v/>
      </c>
    </row>
  </sheetData>
  <mergeCells count="1">
    <mergeCell ref="C6:D6"/>
  </mergeCells>
  <pageMargins left="0.25" right="0.25" top="0.75" bottom="0.75" header="0.3" footer="0.3"/>
  <pageSetup orientation="landscape" scale="29"/>
</worksheet>
</file>

<file path=xl/worksheets/sheet2.xml><?xml version="1.0" encoding="utf-8"?>
<worksheet xmlns="http://schemas.openxmlformats.org/spreadsheetml/2006/main">
  <sheetPr>
    <outlinePr summaryBelow="1" summaryRight="1"/>
    <pageSetUpPr/>
  </sheetPr>
  <dimension ref="A1:A1"/>
  <sheetViews>
    <sheetView tabSelected="0" workbookViewId="0">
      <selection activeCell="L31" sqref="L31"/>
    </sheetView>
  </sheetViews>
  <sheetFormatPr baseColWidth="8"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J1:R28"/>
  <sheetViews>
    <sheetView tabSelected="0" zoomScale="85" zoomScaleNormal="85" workbookViewId="0">
      <selection activeCell="N5" sqref="N5"/>
    </sheetView>
  </sheetViews>
  <sheetFormatPr baseColWidth="8" defaultRowHeight="15"/>
  <cols>
    <col width="14.7109375" customWidth="1" min="10" max="10"/>
    <col width="16.42578125" customWidth="1" min="11" max="11"/>
    <col width="17.140625" customWidth="1" min="12" max="12"/>
    <col width="21.5703125" customWidth="1" min="13" max="13"/>
    <col width="23.5703125" customWidth="1" min="14" max="15"/>
    <col width="22.5703125" customWidth="1" min="16" max="16"/>
    <col width="12.28515625" customWidth="1" min="17" max="17"/>
    <col width="12.42578125" customWidth="1" min="18" max="18"/>
  </cols>
  <sheetData>
    <row r="1" ht="28.5" customHeight="1">
      <c r="M1" s="59" t="inlineStr">
        <is>
          <t>Conformal Coating Volume Calculations</t>
        </is>
      </c>
    </row>
    <row r="2" ht="15.75" customHeight="1" thickBot="1"/>
    <row r="3" ht="46.5" customHeight="1">
      <c r="K3" s="69" t="inlineStr">
        <is>
          <t>Length of board
in inches</t>
        </is>
      </c>
      <c r="L3" s="69" t="inlineStr">
        <is>
          <t>Width of board
in inches</t>
        </is>
      </c>
      <c r="M3" s="58" t="inlineStr">
        <is>
          <t>Thickness of coating</t>
        </is>
      </c>
      <c r="N3" s="58" t="inlineStr">
        <is>
          <t>Viscosity &amp; Wastage factor</t>
        </is>
      </c>
      <c r="O3" s="58" t="inlineStr">
        <is>
          <t>Both sides of Board</t>
        </is>
      </c>
      <c r="P3" s="58" t="inlineStr">
        <is>
          <t>Total Area</t>
        </is>
      </c>
      <c r="Q3" s="58" t="inlineStr">
        <is>
          <t>Total Area</t>
        </is>
      </c>
    </row>
    <row r="4" ht="47.25" customHeight="1" thickBot="1">
      <c r="K4" s="100" t="n"/>
      <c r="L4" s="100" t="n"/>
      <c r="M4" s="95" t="inlineStr">
        <is>
          <t>(By default, x 2.54mm=0.1")</t>
        </is>
      </c>
      <c r="N4" s="95" t="inlineStr">
        <is>
          <t>(By default 20%, x 0.2 )</t>
        </is>
      </c>
      <c r="O4" s="95" t="inlineStr">
        <is>
          <t>(By default x2)</t>
        </is>
      </c>
      <c r="P4" s="95" t="inlineStr">
        <is>
          <t>Cubic inches</t>
        </is>
      </c>
      <c r="Q4" s="95" t="inlineStr">
        <is>
          <t>Oz</t>
        </is>
      </c>
    </row>
    <row r="5" ht="24" customHeight="1" thickBot="1">
      <c r="K5" s="69" t="n"/>
      <c r="L5" s="69" t="n"/>
      <c r="M5" s="69" t="n">
        <v>0.1</v>
      </c>
      <c r="N5" s="69" t="n">
        <v>0.2</v>
      </c>
      <c r="O5" s="69" t="n">
        <v>2</v>
      </c>
      <c r="P5" s="69">
        <f>K5*L5*M5*N5*O5</f>
        <v/>
      </c>
      <c r="Q5" s="69">
        <f>P5/1.805</f>
        <v/>
      </c>
    </row>
    <row r="7" ht="29.25" customHeight="1" thickBot="1">
      <c r="L7" s="59" t="n"/>
      <c r="M7" s="59" t="inlineStr">
        <is>
          <t>Epoxy Volume Calculations</t>
        </is>
      </c>
    </row>
    <row r="8" ht="47.25" customHeight="1" thickBot="1">
      <c r="J8" s="60" t="inlineStr">
        <is>
          <t>Locations</t>
        </is>
      </c>
      <c r="K8" s="60" t="inlineStr">
        <is>
          <t>Length of part</t>
        </is>
      </c>
      <c r="L8" s="60" t="inlineStr">
        <is>
          <t>Width of part</t>
        </is>
      </c>
      <c r="M8" s="60" t="inlineStr">
        <is>
          <t>Perimeter</t>
        </is>
      </c>
      <c r="N8" s="61" t="inlineStr">
        <is>
          <t>Default HEIGHT</t>
        </is>
      </c>
      <c r="O8" s="61" t="inlineStr">
        <is>
          <t>Viscosity &amp; Wastage factor</t>
        </is>
      </c>
      <c r="P8" s="60" t="inlineStr">
        <is>
          <t>Number of locations</t>
        </is>
      </c>
      <c r="Q8" s="60" t="inlineStr">
        <is>
          <t>Total Area</t>
        </is>
      </c>
      <c r="R8" s="60" t="inlineStr">
        <is>
          <t>Total Area</t>
        </is>
      </c>
    </row>
    <row r="9" ht="47.25" customHeight="1" thickBot="1">
      <c r="J9" s="101" t="n"/>
      <c r="K9" s="60" t="inlineStr">
        <is>
          <t>Inch</t>
        </is>
      </c>
      <c r="L9" s="60" t="inlineStr">
        <is>
          <t>Inch</t>
        </is>
      </c>
      <c r="M9" s="60" t="inlineStr">
        <is>
          <t>Inch</t>
        </is>
      </c>
      <c r="N9" s="60" t="inlineStr">
        <is>
          <t>(By default, x 3mm=0.11")</t>
        </is>
      </c>
      <c r="O9" s="95" t="inlineStr">
        <is>
          <t>(By default,
 x 1.2)</t>
        </is>
      </c>
      <c r="P9" s="96" t="n"/>
      <c r="Q9" s="63" t="inlineStr">
        <is>
          <t>Cubic inches</t>
        </is>
      </c>
      <c r="R9" s="63" t="inlineStr">
        <is>
          <t>Oz</t>
        </is>
      </c>
    </row>
    <row r="10" ht="24" customHeight="1" thickBot="1">
      <c r="J10" s="100" t="n"/>
      <c r="K10" s="97" t="n"/>
      <c r="L10" s="97" t="n"/>
      <c r="M10" s="97" t="n"/>
      <c r="N10" s="65" t="n"/>
      <c r="O10" s="65" t="n"/>
      <c r="P10" s="97" t="n"/>
      <c r="Q10" s="66" t="n"/>
      <c r="R10" s="66" t="n"/>
    </row>
    <row r="11" ht="24" customHeight="1" thickBot="1">
      <c r="J11" s="65" t="n"/>
      <c r="K11" s="65" t="n"/>
      <c r="L11" s="65" t="n"/>
      <c r="M11" s="65">
        <f>2*(K11+L11)</f>
        <v/>
      </c>
      <c r="N11" s="65" t="n">
        <v>0.11</v>
      </c>
      <c r="O11" s="65" t="n">
        <v>1.2</v>
      </c>
      <c r="P11" s="97" t="n"/>
      <c r="Q11" s="66">
        <f>M11*N11*O11*P11</f>
        <v/>
      </c>
      <c r="R11" s="66">
        <f>Q11/1.805</f>
        <v/>
      </c>
    </row>
    <row r="13" ht="29.25" customHeight="1" thickBot="1">
      <c r="L13" s="59" t="n"/>
      <c r="M13" s="59" t="inlineStr">
        <is>
          <t>RTV Silicone Volume Calculations</t>
        </is>
      </c>
      <c r="N13" s="59" t="n"/>
    </row>
    <row r="14" ht="47.25" customHeight="1" thickBot="1">
      <c r="J14" s="60" t="inlineStr">
        <is>
          <t>Locations</t>
        </is>
      </c>
      <c r="K14" s="60" t="inlineStr">
        <is>
          <t>Length of part</t>
        </is>
      </c>
      <c r="L14" s="60" t="inlineStr">
        <is>
          <t>Width of part</t>
        </is>
      </c>
      <c r="M14" s="60" t="inlineStr">
        <is>
          <t>Perimeter</t>
        </is>
      </c>
      <c r="N14" s="61" t="inlineStr">
        <is>
          <t>Default HEIGHT</t>
        </is>
      </c>
      <c r="O14" s="61" t="inlineStr">
        <is>
          <t>Viscosity &amp; Wastage factor</t>
        </is>
      </c>
      <c r="P14" s="60" t="inlineStr">
        <is>
          <t>Number of locations</t>
        </is>
      </c>
      <c r="Q14" s="60" t="inlineStr">
        <is>
          <t>Total Area</t>
        </is>
      </c>
      <c r="R14" s="60" t="inlineStr">
        <is>
          <t>Total Area</t>
        </is>
      </c>
    </row>
    <row r="15" ht="47.25" customHeight="1" thickBot="1">
      <c r="J15" s="101" t="n"/>
      <c r="K15" s="60" t="inlineStr">
        <is>
          <t>Inch</t>
        </is>
      </c>
      <c r="L15" s="60" t="inlineStr">
        <is>
          <t>Inch</t>
        </is>
      </c>
      <c r="M15" s="60" t="inlineStr">
        <is>
          <t>Inch</t>
        </is>
      </c>
      <c r="N15" s="60" t="inlineStr">
        <is>
          <t>(By default, x 3mm=0.11")</t>
        </is>
      </c>
      <c r="O15" s="95" t="inlineStr">
        <is>
          <t>(By default,
 x 1.2)</t>
        </is>
      </c>
      <c r="P15" s="96" t="n"/>
      <c r="Q15" s="63" t="inlineStr">
        <is>
          <t>Cubic inches</t>
        </is>
      </c>
      <c r="R15" s="63" t="inlineStr">
        <is>
          <t>Oz</t>
        </is>
      </c>
    </row>
    <row r="16" ht="24" customHeight="1" thickBot="1">
      <c r="J16" s="100" t="n"/>
      <c r="K16" s="97" t="n"/>
      <c r="L16" s="97" t="n"/>
      <c r="M16" s="97" t="n"/>
      <c r="N16" s="65" t="n"/>
      <c r="O16" s="65" t="n"/>
      <c r="P16" s="97" t="n"/>
      <c r="Q16" s="66" t="n"/>
      <c r="R16" s="66" t="n"/>
    </row>
    <row r="17" ht="24" customHeight="1" thickBot="1">
      <c r="J17" s="65" t="n"/>
      <c r="K17" s="65" t="n"/>
      <c r="L17" s="65" t="n"/>
      <c r="M17" s="65">
        <f>2*(K17+L17)</f>
        <v/>
      </c>
      <c r="N17" s="65" t="n">
        <v>0.11</v>
      </c>
      <c r="O17" s="65" t="n">
        <v>0.2</v>
      </c>
      <c r="P17" s="65" t="n"/>
      <c r="Q17" s="65">
        <f>M17*N17*O17*P17</f>
        <v/>
      </c>
      <c r="R17" s="65">
        <f>Q17/1.805</f>
        <v/>
      </c>
    </row>
    <row r="19" ht="28.5" customHeight="1">
      <c r="M19" s="59" t="inlineStr">
        <is>
          <t>HEAT SINK GREASE Volume Calculations</t>
        </is>
      </c>
    </row>
    <row r="20" ht="15.75" customHeight="1" thickBot="1"/>
    <row r="21" ht="46.5" customHeight="1">
      <c r="K21" s="69" t="inlineStr">
        <is>
          <t>Length of board
in inches</t>
        </is>
      </c>
      <c r="L21" s="69" t="inlineStr">
        <is>
          <t>Width of board
in inches</t>
        </is>
      </c>
      <c r="M21" s="94" t="inlineStr">
        <is>
          <t>Thickness of coating</t>
        </is>
      </c>
      <c r="N21" s="94" t="inlineStr">
        <is>
          <t>Viscosity &amp; Wastage factor</t>
        </is>
      </c>
      <c r="O21" s="94" t="inlineStr">
        <is>
          <t>Total Area</t>
        </is>
      </c>
      <c r="P21" s="94" t="inlineStr">
        <is>
          <t>Total Area</t>
        </is>
      </c>
    </row>
    <row r="22" ht="47.25" customHeight="1" thickBot="1">
      <c r="K22" s="100" t="n"/>
      <c r="L22" s="100" t="n"/>
      <c r="M22" s="95" t="inlineStr">
        <is>
          <t>(By default, x 0.1")</t>
        </is>
      </c>
      <c r="N22" s="95" t="inlineStr">
        <is>
          <t>(By default,
 x 1.2)</t>
        </is>
      </c>
      <c r="O22" s="95" t="inlineStr">
        <is>
          <t>Cubic inches</t>
        </is>
      </c>
      <c r="P22" s="95" t="inlineStr">
        <is>
          <t>Oz</t>
        </is>
      </c>
    </row>
    <row r="23" ht="24" customHeight="1" thickBot="1">
      <c r="K23" s="69" t="n"/>
      <c r="L23" s="69" t="n"/>
      <c r="M23" s="69" t="n">
        <v>0.1</v>
      </c>
      <c r="N23" s="69" t="n">
        <v>0.25</v>
      </c>
      <c r="O23" s="69">
        <f>K23*L23*M23*N23</f>
        <v/>
      </c>
      <c r="P23" s="69">
        <f>O23/1.805</f>
        <v/>
      </c>
    </row>
    <row r="25" ht="28.5" customHeight="1">
      <c r="K25" s="70" t="n"/>
      <c r="M25" s="59" t="inlineStr">
        <is>
          <t>Potting compound Volume Calculations</t>
        </is>
      </c>
      <c r="N25" s="70" t="n"/>
      <c r="O25" s="70" t="n"/>
    </row>
    <row r="26" ht="23.25" customHeight="1">
      <c r="K26" s="70" t="n"/>
      <c r="L26" s="70" t="n"/>
      <c r="M26" s="70" t="n"/>
      <c r="N26" s="70" t="n"/>
      <c r="O26" s="70" t="n"/>
    </row>
    <row r="27" ht="116.25" customHeight="1">
      <c r="K27" s="71" t="inlineStr">
        <is>
          <t>Area of Cap
in inches sq.</t>
        </is>
      </c>
      <c r="L27" s="71" t="inlineStr">
        <is>
          <t>Depth of Cap in inches</t>
        </is>
      </c>
      <c r="M27" s="71" t="inlineStr">
        <is>
          <t>Setup &amp; Wastage factor
(By default x 1.2)</t>
        </is>
      </c>
      <c r="N27" s="71" t="inlineStr">
        <is>
          <t>Total Area
Cubic inches</t>
        </is>
      </c>
      <c r="O27" s="71" t="inlineStr">
        <is>
          <t>Total Area
Oz</t>
        </is>
      </c>
    </row>
    <row r="28" ht="23.25" customHeight="1">
      <c r="K28" s="72" t="n"/>
      <c r="L28" s="72" t="n"/>
      <c r="M28" s="72" t="n">
        <v>1.2</v>
      </c>
      <c r="N28" s="72">
        <f>K28*L28*M28</f>
        <v/>
      </c>
      <c r="O28" s="72">
        <f>N28/1.805</f>
        <v/>
      </c>
    </row>
  </sheetData>
  <mergeCells count="6">
    <mergeCell ref="K3:K4"/>
    <mergeCell ref="J9:J10"/>
    <mergeCell ref="K21:K22"/>
    <mergeCell ref="L3:L4"/>
    <mergeCell ref="J15:J16"/>
    <mergeCell ref="L21:L22"/>
  </mergeCell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H1:P7"/>
  <sheetViews>
    <sheetView tabSelected="0" workbookViewId="0">
      <selection activeCell="J1" sqref="J1"/>
    </sheetView>
  </sheetViews>
  <sheetFormatPr baseColWidth="8" defaultRowHeight="15"/>
  <cols>
    <col width="17.5703125" customWidth="1" min="8" max="8"/>
    <col width="18.28515625" customWidth="1" min="9" max="9"/>
    <col width="13.7109375" customWidth="1" min="10" max="10"/>
    <col width="13.140625" customWidth="1" min="11" max="11"/>
    <col width="17.7109375" bestFit="1" customWidth="1" min="12" max="12"/>
    <col width="13.42578125" customWidth="1" min="13" max="13"/>
    <col width="14.5703125" customWidth="1" min="14" max="14"/>
    <col width="17.85546875" bestFit="1" customWidth="1" min="15" max="15"/>
    <col width="16.140625" customWidth="1" min="16" max="16"/>
  </cols>
  <sheetData>
    <row r="1" ht="28.5" customHeight="1">
      <c r="J1" s="59" t="inlineStr">
        <is>
          <t>Conformal Coating Pricing Calculations</t>
        </is>
      </c>
      <c r="K1" s="59" t="n"/>
    </row>
    <row r="2" ht="15.75" customHeight="1" thickBot="1"/>
    <row r="3" ht="93.75" customHeight="1" thickBot="1">
      <c r="H3" s="60" t="inlineStr">
        <is>
          <t>Conformal Coating 
part number</t>
        </is>
      </c>
      <c r="I3" s="60" t="inlineStr">
        <is>
          <t>Qty per can 
263g = 9.27705 Oz</t>
        </is>
      </c>
      <c r="J3" s="60" t="inlineStr">
        <is>
          <t>Price per can</t>
        </is>
      </c>
      <c r="K3" s="60" t="inlineStr">
        <is>
          <t>Oz per board</t>
        </is>
      </c>
      <c r="L3" s="60" t="inlineStr">
        <is>
          <t>Number of boards</t>
        </is>
      </c>
      <c r="M3" s="60" t="inlineStr">
        <is>
          <t>Total number of oz</t>
        </is>
      </c>
      <c r="N3" s="60" t="inlineStr">
        <is>
          <t>Total number of cans</t>
        </is>
      </c>
      <c r="O3" s="60" t="inlineStr">
        <is>
          <t>Total price</t>
        </is>
      </c>
      <c r="P3" s="60" t="inlineStr">
        <is>
          <t>Price per board</t>
        </is>
      </c>
    </row>
    <row r="4" ht="24" customHeight="1" thickBot="1">
      <c r="H4" s="60" t="inlineStr">
        <is>
          <t>1A33</t>
        </is>
      </c>
      <c r="I4" s="60" t="n">
        <v>9.277049999999999</v>
      </c>
      <c r="J4" s="102" t="n">
        <v>35.86</v>
      </c>
      <c r="K4" s="88">
        <f>'Chemicals Qty'!Q5</f>
        <v/>
      </c>
      <c r="L4" s="88" t="n"/>
      <c r="M4" s="103">
        <f>K4*L4</f>
        <v/>
      </c>
      <c r="N4" s="103">
        <f>M4/I4</f>
        <v/>
      </c>
      <c r="O4" s="104">
        <f>N4*J4</f>
        <v/>
      </c>
      <c r="P4" s="104">
        <f>O4/L4</f>
        <v/>
      </c>
    </row>
    <row r="6">
      <c r="H6" s="84" t="inlineStr">
        <is>
          <t>Lookup this website every time for latest pricing</t>
        </is>
      </c>
    </row>
    <row r="7">
      <c r="H7" s="83" t="inlineStr">
        <is>
          <t>https://www.ellsworth.com/products/by-manufacturer/humiseal/conformal-coatings/polyurethane/humiseal-1a33-polyurethane-conformal-coating-clear-263-g-aerosol/</t>
        </is>
      </c>
    </row>
  </sheetData>
  <hyperlinks>
    <hyperlink xmlns:r="http://schemas.openxmlformats.org/officeDocument/2006/relationships" ref="H7" r:id="rId1"/>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A1"/>
  <sheetViews>
    <sheetView tabSelected="0" workbookViewId="0">
      <selection activeCell="F25" sqref="F25"/>
    </sheetView>
  </sheetViews>
  <sheetFormatPr baseColWidth="8" defaultRowHeight="15"/>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6"/>
  <sheetViews>
    <sheetView tabSelected="0" workbookViewId="0">
      <selection activeCell="G17" sqref="G17"/>
    </sheetView>
  </sheetViews>
  <sheetFormatPr baseColWidth="8" defaultRowHeight="15"/>
  <cols>
    <col width="28.28515625" customWidth="1" min="1" max="1"/>
    <col width="72.7109375" customWidth="1" min="2" max="2"/>
    <col width="11.42578125" customWidth="1" min="3" max="3"/>
    <col width="19.5703125" customWidth="1" min="4" max="4"/>
    <col width="12.42578125" bestFit="1" customWidth="1" min="5" max="5"/>
    <col width="10" bestFit="1" customWidth="1" min="6" max="6"/>
  </cols>
  <sheetData>
    <row r="1" ht="15.75" customHeight="1" thickBot="1">
      <c r="D1" s="82" t="n"/>
    </row>
    <row r="2" ht="20.25" customHeight="1" thickBot="1">
      <c r="A2" s="81" t="n"/>
      <c r="B2" s="80" t="inlineStr">
        <is>
          <t>REVISION RECORD for BOM Quote Template</t>
        </is>
      </c>
      <c r="C2" s="79" t="n"/>
      <c r="D2" s="79" t="n"/>
      <c r="E2" s="79" t="n"/>
      <c r="F2" s="79" t="n"/>
    </row>
    <row r="3" ht="26.25" customHeight="1" thickBot="1">
      <c r="A3" s="78" t="inlineStr">
        <is>
          <t>Line/Item Affected</t>
        </is>
      </c>
      <c r="B3" s="78" t="inlineStr">
        <is>
          <t>Changes</t>
        </is>
      </c>
      <c r="C3" s="78" t="inlineStr">
        <is>
          <t>Rev</t>
        </is>
      </c>
      <c r="D3" s="78" t="inlineStr">
        <is>
          <t>Changed By</t>
        </is>
      </c>
      <c r="E3" s="78" t="inlineStr">
        <is>
          <t>Change Date</t>
        </is>
      </c>
    </row>
    <row r="4">
      <c r="A4" s="77" t="inlineStr">
        <is>
          <t>Chemicals pricing</t>
        </is>
      </c>
      <c r="B4" s="76" t="inlineStr">
        <is>
          <t>Added for better understanding and to show others how pricing was calculated</t>
        </is>
      </c>
      <c r="C4" s="75" t="inlineStr">
        <is>
          <t>A</t>
        </is>
      </c>
      <c r="D4" s="74" t="inlineStr">
        <is>
          <t>Abhishek Patel</t>
        </is>
      </c>
      <c r="E4" s="73" t="n">
        <v>45435</v>
      </c>
    </row>
    <row r="5">
      <c r="A5" s="77" t="inlineStr">
        <is>
          <t xml:space="preserve">Fine Pitch, QFP, QFN, or BGA  </t>
        </is>
      </c>
      <c r="B5" s="76" t="inlineStr">
        <is>
          <t>Added for better understanding and clearing concepts</t>
        </is>
      </c>
      <c r="C5" s="75" t="inlineStr">
        <is>
          <t>B</t>
        </is>
      </c>
      <c r="D5" s="74" t="inlineStr">
        <is>
          <t>Abhishek Patel</t>
        </is>
      </c>
      <c r="E5" s="73" t="n">
        <v>45504</v>
      </c>
    </row>
    <row r="6">
      <c r="A6" s="77" t="inlineStr">
        <is>
          <t>Added Tariff Column</t>
        </is>
      </c>
      <c r="B6" s="76" t="inlineStr">
        <is>
          <t>Added column for Tariffs and added formula to add tariff to price.</t>
        </is>
      </c>
      <c r="C6" s="75" t="inlineStr">
        <is>
          <t>C</t>
        </is>
      </c>
      <c r="D6" s="74" t="inlineStr">
        <is>
          <t>Adam Jeraci</t>
        </is>
      </c>
      <c r="E6" s="73" t="n">
        <v>45866</v>
      </c>
    </row>
    <row r="7">
      <c r="A7" s="77" t="inlineStr">
        <is>
          <t>Added Tariff Tab</t>
        </is>
      </c>
      <c r="B7" s="76" t="inlineStr">
        <is>
          <t>Added tab to cut/paste Mouser output for tariffs &amp; renamed sheet 1 to BOM.</t>
        </is>
      </c>
      <c r="C7" s="75" t="inlineStr">
        <is>
          <t>D</t>
        </is>
      </c>
      <c r="D7" s="74" t="inlineStr">
        <is>
          <t>Cathy Arnold</t>
        </is>
      </c>
      <c r="E7" s="73" t="n">
        <v>45867</v>
      </c>
    </row>
    <row r="8">
      <c r="A8" s="77" t="n"/>
      <c r="B8" s="76" t="n"/>
      <c r="C8" s="75" t="n"/>
      <c r="D8" s="74" t="n"/>
      <c r="E8" s="73" t="n"/>
    </row>
    <row r="9">
      <c r="A9" s="77" t="n"/>
      <c r="B9" s="76" t="n"/>
      <c r="C9" s="75" t="n"/>
      <c r="D9" s="74" t="n"/>
      <c r="E9" s="73" t="n"/>
    </row>
    <row r="10">
      <c r="A10" s="77" t="n"/>
      <c r="B10" s="76" t="n"/>
      <c r="C10" s="75" t="n"/>
      <c r="D10" s="74" t="n"/>
      <c r="E10" s="73" t="n"/>
    </row>
    <row r="11">
      <c r="A11" s="77" t="n"/>
      <c r="B11" s="76" t="n"/>
      <c r="C11" s="75" t="n"/>
      <c r="D11" s="74" t="n"/>
      <c r="E11" s="73" t="n"/>
    </row>
    <row r="12">
      <c r="A12" s="77" t="n"/>
      <c r="B12" s="76" t="n"/>
      <c r="C12" s="75" t="n"/>
      <c r="D12" s="74" t="n"/>
      <c r="E12" s="73" t="n"/>
    </row>
    <row r="13">
      <c r="A13" s="77" t="n"/>
      <c r="B13" s="76" t="n"/>
      <c r="C13" s="75" t="n"/>
      <c r="D13" s="74" t="n"/>
      <c r="E13" s="73" t="n"/>
    </row>
    <row r="14">
      <c r="A14" s="77" t="n"/>
      <c r="B14" s="76" t="n"/>
      <c r="C14" s="75" t="n"/>
      <c r="D14" s="74" t="n"/>
      <c r="E14" s="73" t="n"/>
    </row>
    <row r="15">
      <c r="A15" s="77" t="n"/>
      <c r="B15" s="76" t="n"/>
      <c r="C15" s="75" t="n"/>
      <c r="D15" s="74" t="n"/>
      <c r="E15" s="73" t="n"/>
    </row>
    <row r="16">
      <c r="A16" s="77" t="n"/>
      <c r="B16" s="76" t="n"/>
      <c r="C16" s="75" t="n"/>
      <c r="D16" s="74" t="n"/>
      <c r="E16" s="73" t="n"/>
    </row>
    <row r="17">
      <c r="A17" s="77" t="n"/>
      <c r="B17" s="76" t="n"/>
      <c r="C17" s="75" t="n"/>
      <c r="D17" s="74" t="n"/>
      <c r="E17" s="73" t="n"/>
    </row>
    <row r="18">
      <c r="A18" s="77" t="n"/>
      <c r="B18" s="76" t="n"/>
      <c r="C18" s="75" t="n"/>
      <c r="D18" s="74" t="n"/>
      <c r="E18" s="73" t="n"/>
    </row>
    <row r="19">
      <c r="A19" s="77" t="n"/>
      <c r="B19" s="76" t="n"/>
      <c r="C19" s="75" t="n"/>
      <c r="D19" s="74" t="n"/>
      <c r="E19" s="73" t="n"/>
    </row>
    <row r="20">
      <c r="A20" s="77" t="n"/>
      <c r="B20" s="76" t="n"/>
      <c r="C20" s="75" t="n"/>
      <c r="D20" s="74" t="n"/>
      <c r="E20" s="73" t="n"/>
    </row>
    <row r="21">
      <c r="A21" s="77" t="n"/>
      <c r="B21" s="76" t="n"/>
      <c r="C21" s="75" t="n"/>
      <c r="D21" s="74" t="n"/>
      <c r="E21" s="73" t="n"/>
    </row>
    <row r="22">
      <c r="A22" s="77" t="n"/>
      <c r="B22" s="76" t="n"/>
      <c r="C22" s="75" t="n"/>
      <c r="D22" s="74" t="n"/>
      <c r="E22" s="73" t="n"/>
    </row>
    <row r="23">
      <c r="A23" s="77" t="n"/>
      <c r="B23" s="76" t="n"/>
      <c r="C23" s="75" t="n"/>
      <c r="D23" s="74" t="n"/>
      <c r="E23" s="73" t="n"/>
    </row>
    <row r="24">
      <c r="A24" s="77" t="n"/>
      <c r="B24" s="76" t="n"/>
      <c r="C24" s="75" t="n"/>
      <c r="D24" s="74" t="n"/>
      <c r="E24" s="73" t="n"/>
    </row>
    <row r="25">
      <c r="A25" s="77" t="n"/>
      <c r="B25" s="76" t="n"/>
      <c r="C25" s="75" t="n"/>
      <c r="D25" s="74" t="n"/>
      <c r="E25" s="73" t="n"/>
    </row>
    <row r="26">
      <c r="A26" s="77" t="n"/>
      <c r="B26" s="76" t="n"/>
      <c r="C26" s="75" t="n"/>
      <c r="D26" s="74" t="n"/>
      <c r="E26" s="73" t="n"/>
    </row>
  </sheetData>
  <pageMargins left="0.7" right="0.7" top="0.75" bottom="0.75" header="0.3" footer="0.3"/>
  <pageSetup orientation="portrait" horizontalDpi="4294967294" verticalDpi="0"/>
</worksheet>
</file>

<file path=xl/worksheets/sheet7.xml><?xml version="1.0" encoding="utf-8"?>
<worksheet xmlns="http://schemas.openxmlformats.org/spreadsheetml/2006/main">
  <sheetPr>
    <outlinePr summaryBelow="1" summaryRight="1"/>
    <pageSetUpPr/>
  </sheetPr>
  <dimension ref="A1:S30"/>
  <sheetViews>
    <sheetView tabSelected="0" workbookViewId="0">
      <selection activeCell="A1" sqref="A1"/>
    </sheetView>
  </sheetViews>
  <sheetFormatPr baseColWidth="8" defaultRowHeight="15"/>
  <cols>
    <col width="50" customWidth="1" min="1" max="1"/>
    <col width="6" customWidth="1" min="2" max="2"/>
    <col width="6" customWidth="1" min="3" max="3"/>
    <col width="6" customWidth="1" min="4" max="4"/>
    <col width="6" customWidth="1" min="5" max="5"/>
    <col width="6" customWidth="1" min="6" max="6"/>
    <col width="6" customWidth="1" min="7" max="7"/>
    <col width="6" customWidth="1" min="8" max="8"/>
    <col width="50" customWidth="1" min="9" max="9"/>
    <col width="10" customWidth="1" min="10" max="10"/>
    <col width="50" customWidth="1" min="11" max="11"/>
    <col width="50" customWidth="1" min="12" max="12"/>
    <col width="50" customWidth="1" min="13" max="13"/>
    <col width="50" customWidth="1" min="14" max="14"/>
    <col width="6" customWidth="1" min="15" max="15"/>
    <col width="6" customWidth="1" min="16" max="16"/>
    <col width="6" customWidth="1" min="17" max="17"/>
    <col width="6" customWidth="1" min="18" max="18"/>
    <col width="6" customWidth="1" min="19" max="19"/>
  </cols>
  <sheetData>
    <row r="1">
      <c r="A1" s="105" t="inlineStr">
        <is>
          <t>1 2 3 4 5 6 7 8 9 10 11 12
THIS DRAWING IS THE PROPERTY OF WHEELRIGHT LTD. IT MUST NOT
BE REPRODUCED OR DISTRIBUTED WITHOUT WRITTEN PERMISSION
10 FROM WHEELRIGHT LTD. COPIES OF DRAWINGS HELD BY SUPPLIERS
FOR THE PURPOSE OF QUOTATION AND/OR MANUFACTURE ARE
TO BE SHREDDED OR, BY REQUEST RETURNED TO WHEELRIGHT LTD.
A A
17 Torque 5Nm
7 Torque 0.7Nm
2
B B
11
8
14
C C
3
5
15 6
250
237 D D
Torque 0.4Nm 16
12 Torque 0.7Nm
4
1
ITEM
PART NUMBER DESCRIPTION QTY.
E NO. E
1 023-0899-P01 Tread Camera Housing Case Tread camera housing case 1
2 023-0663-P02 Camera Housing Lid Tread camera housing lid 1
20
3 023-0899-P02 Camera Bracket 1
9
0
4 023-0899-P03 Camera Window Tread camera housing window 1
PTN1793 Camera Body - HikRobot MV-CS050-
5 1
10GM-PRO
0 31 251 561
6 Washer, M3, Form A, SSA2 M3 Form A Stainless 3
7 PTN0987 M5 x 12 Socket Cap Screw 2
F F
13 Torque 3Nm
8 PTN0454 M5 Washer M5 WASHER, 5.3ID X 10OD X 1 WIDE, A2 SS 2
Assembly Notes
9 PTN0699 M5 x 0.8 Brass Insert Tappex/KVT 073M5 12
All fasteners Stainless Steel A2 unless otherwise stated. 10 PTN0985 M5 x 25 Socket Countersunk Screw 10
11 PTN0984 O-Ring 169.3 x 5.7mm Viton Rubber 1
Heat set threaded inserts, ensuring good vertical
alignment. 12 PTN1903 Venting Plug, Plastic, M12 Hylec JDAE12PA/SW 1
13 PTN0044 M16 x 1.5 Cable Gland Lapp 53111110 2
Seal gland base and breather vent threads with
Loctite MR 5438 or SI 5331
14 023-0479 Power and Trigger Cable Adaptor Power and Trigger Adaptor Cable 1
G G
Degrease window location before applying a thin 15 PTN1451 Lens, 35mm, C mount HikRobot MVL-MF3528M-8MP 1
bead of Sikaflex EBT+ All-Weather all around edge of M3 x 0.5 x 6 Socket Button Head Screw, SS
16 M3 x 0.5 x 6 POZI BUTTON HEAD SCREW, SS A2 3
96 glass and pressing into place. Ensure continuous A2
59 Asset Number allocated by WheelRight, contact seal all around glass edge. Backfill surrounding 17 PTN1663 Asset Label 1
as specified on PO
gap to flush with glass surface. Set with glass horizontal
UNLESS OTHERWISE SPECIFIED: FINISH: DEBUR AND BREAK SHARP EDGES
DO NOT SCALE DRAWING THIRD ANGLE PROJECTION
to cure DIMENSIONS ARE IN
SURFACE FINISH: Ra 1.6 (N7) Clean
TOLERANCES:
LINEAR: 0.10 (0.00) 0.25 (0.0) 01865 854848
'O' Ring is installed dry as this is a static seal. ANGULAR: 0.5 WheelRight®
59.5 179.5 NAME DATE ISSUE MODIFICATIONS DATE
Sticker with WR specified Asset number applied to top DRAWN PNR 26/04/2025 A Initial Release. PNR 2025-04-26
H
surface of lid in prominent location. Printed in CHK'D B Asset label added. PNR 29/04/2025
Tread Camera Unit
chemically resistant ink on durable backing with APPV'D C Thread sealant corrected. PNR 30/04/2025
chemically resistant adhesive, eg Link Hamson Gloss MFG D Tread Camera Housing updated to Rev.B. JDW 13/10/2025 Assembly
White Polyester stickers. Q.A MATERIAL:
Various 023-0899
1 2 3 4 5 6 7 8 WEIGHT: GRAMS SCALE: 1:3 @ A2 SHEET 1 OF 1</t>
        </is>
      </c>
      <c r="B1" s="105" t="inlineStr">
        <is>
          <t>None</t>
        </is>
      </c>
      <c r="C1" s="105" t="inlineStr">
        <is>
          <t>None</t>
        </is>
      </c>
      <c r="D1" s="105" t="inlineStr">
        <is>
          <t>None</t>
        </is>
      </c>
      <c r="E1" s="105" t="inlineStr">
        <is>
          <t>None</t>
        </is>
      </c>
      <c r="F1" s="105" t="inlineStr">
        <is>
          <t>None</t>
        </is>
      </c>
      <c r="G1" s="105" t="inlineStr">
        <is>
          <t>None</t>
        </is>
      </c>
      <c r="H1" s="105" t="inlineStr">
        <is>
          <t>None</t>
        </is>
      </c>
      <c r="I1" s="105" t="inlineStr">
        <is>
          <t>None</t>
        </is>
      </c>
      <c r="J1" s="105" t="inlineStr">
        <is>
          <t>None</t>
        </is>
      </c>
      <c r="K1" s="105" t="inlineStr">
        <is>
          <t>None</t>
        </is>
      </c>
      <c r="L1" s="105" t="inlineStr">
        <is>
          <t>None</t>
        </is>
      </c>
      <c r="M1" s="105" t="inlineStr">
        <is>
          <t>None</t>
        </is>
      </c>
      <c r="N1" s="105" t="inlineStr">
        <is>
          <t>None</t>
        </is>
      </c>
      <c r="O1" s="105" t="inlineStr">
        <is>
          <t>None</t>
        </is>
      </c>
      <c r="P1" s="105" t="inlineStr">
        <is>
          <t>None</t>
        </is>
      </c>
      <c r="Q1" s="105" t="inlineStr">
        <is>
          <t>None</t>
        </is>
      </c>
      <c r="R1" s="105" t="inlineStr">
        <is>
          <t>None</t>
        </is>
      </c>
      <c r="S1" s="105" t="inlineStr">
        <is>
          <t>None</t>
        </is>
      </c>
    </row>
    <row r="2">
      <c r="A2" s="106" t="inlineStr"/>
      <c r="B2" s="106" t="inlineStr"/>
      <c r="C2" s="106" t="inlineStr"/>
      <c r="D2" s="106" t="inlineStr"/>
      <c r="E2" s="106" t="inlineStr"/>
      <c r="F2" s="106" t="inlineStr"/>
      <c r="G2" s="106" t="inlineStr"/>
      <c r="H2" s="106" t="inlineStr"/>
      <c r="I2" s="106" t="inlineStr"/>
      <c r="J2" s="106" t="inlineStr"/>
      <c r="K2" s="106" t="inlineStr"/>
      <c r="L2" s="106" t="inlineStr"/>
      <c r="M2" s="106" t="inlineStr"/>
      <c r="N2" s="106" t="inlineStr"/>
      <c r="O2" s="106" t="inlineStr"/>
      <c r="P2" s="106" t="inlineStr"/>
      <c r="Q2" s="106" t="inlineStr"/>
      <c r="R2" s="106" t="inlineStr"/>
      <c r="S2" s="106" t="inlineStr">
        <is>
          <t>B</t>
        </is>
      </c>
    </row>
    <row r="3">
      <c r="A3" s="106" t="inlineStr"/>
      <c r="B3" s="106" t="inlineStr"/>
      <c r="C3" s="106" t="inlineStr"/>
      <c r="D3" s="106" t="inlineStr"/>
      <c r="E3" s="106" t="inlineStr"/>
      <c r="F3" s="106" t="inlineStr"/>
      <c r="G3" s="106" t="inlineStr"/>
      <c r="H3" s="106" t="inlineStr"/>
      <c r="I3" s="106" t="inlineStr"/>
      <c r="J3" s="106" t="inlineStr"/>
      <c r="K3" s="106" t="inlineStr"/>
      <c r="L3" s="106" t="inlineStr"/>
      <c r="M3" s="106" t="inlineStr"/>
      <c r="N3" s="106" t="inlineStr"/>
      <c r="O3" s="106" t="inlineStr"/>
      <c r="P3" s="106" t="inlineStr"/>
      <c r="Q3" s="106" t="inlineStr"/>
      <c r="R3" s="106" t="inlineStr"/>
      <c r="S3" s="106" t="inlineStr">
        <is>
          <t>C</t>
        </is>
      </c>
    </row>
    <row r="4">
      <c r="A4" s="106" t="inlineStr"/>
      <c r="B4" s="106" t="inlineStr"/>
      <c r="C4" s="106" t="inlineStr"/>
      <c r="D4" s="106" t="inlineStr"/>
      <c r="E4" s="106" t="inlineStr"/>
      <c r="F4" s="106" t="inlineStr"/>
      <c r="G4" s="106" t="inlineStr"/>
      <c r="H4" s="106" t="inlineStr"/>
      <c r="I4" s="106" t="inlineStr"/>
      <c r="J4" s="106" t="inlineStr"/>
      <c r="K4" s="106" t="inlineStr"/>
      <c r="L4" s="106" t="inlineStr"/>
      <c r="M4" s="106" t="inlineStr"/>
      <c r="N4" s="106" t="inlineStr"/>
      <c r="O4" s="106" t="inlineStr"/>
      <c r="P4" s="106" t="inlineStr"/>
      <c r="Q4" s="106" t="inlineStr"/>
      <c r="R4" s="106" t="inlineStr"/>
      <c r="S4" s="106" t="inlineStr">
        <is>
          <t>D</t>
        </is>
      </c>
    </row>
    <row r="5">
      <c r="A5" s="106" t="inlineStr"/>
      <c r="B5" s="106" t="inlineStr"/>
      <c r="C5" s="106" t="inlineStr"/>
      <c r="D5" s="106" t="inlineStr"/>
      <c r="E5" s="106" t="inlineStr"/>
      <c r="F5" s="106" t="inlineStr"/>
      <c r="G5" s="106" t="inlineStr"/>
      <c r="H5" s="106" t="inlineStr"/>
      <c r="I5" s="106" t="inlineStr"/>
      <c r="J5" s="106" t="inlineStr"/>
      <c r="K5" s="106" t="inlineStr"/>
      <c r="L5" s="106" t="inlineStr"/>
      <c r="M5" s="106" t="inlineStr"/>
      <c r="N5" s="106" t="inlineStr"/>
      <c r="O5" s="106" t="inlineStr"/>
      <c r="P5" s="106" t="inlineStr"/>
      <c r="Q5" s="106" t="inlineStr"/>
      <c r="R5" s="106" t="inlineStr"/>
      <c r="S5" s="106" t="inlineStr">
        <is>
          <t>E</t>
        </is>
      </c>
    </row>
    <row r="6">
      <c r="A6" s="106" t="inlineStr"/>
      <c r="B6" s="106" t="inlineStr"/>
      <c r="C6" s="106" t="inlineStr"/>
      <c r="D6" s="106" t="inlineStr"/>
      <c r="E6" s="106" t="inlineStr"/>
      <c r="F6" s="106" t="inlineStr"/>
      <c r="G6" s="106" t="inlineStr"/>
      <c r="H6" s="106" t="inlineStr"/>
      <c r="I6" s="106" t="inlineStr"/>
      <c r="J6" s="106" t="inlineStr">
        <is>
          <t>ITEM
NO.</t>
        </is>
      </c>
      <c r="K6" s="106" t="inlineStr">
        <is>
          <t>PART NUMBER</t>
        </is>
      </c>
      <c r="L6" s="106" t="inlineStr"/>
      <c r="M6" s="106" t="inlineStr"/>
      <c r="N6" s="106" t="inlineStr">
        <is>
          <t>DESCRIPTION</t>
        </is>
      </c>
      <c r="O6" s="106" t="inlineStr">
        <is>
          <t>QTY.</t>
        </is>
      </c>
      <c r="P6" s="106" t="inlineStr"/>
      <c r="Q6" s="106" t="inlineStr"/>
      <c r="R6" s="106" t="inlineStr"/>
      <c r="S6" s="106" t="inlineStr"/>
    </row>
    <row r="7">
      <c r="A7" s="106" t="inlineStr"/>
      <c r="B7" s="106" t="inlineStr"/>
      <c r="C7" s="106" t="inlineStr"/>
      <c r="D7" s="106" t="inlineStr"/>
      <c r="E7" s="106" t="inlineStr"/>
      <c r="F7" s="106" t="inlineStr"/>
      <c r="G7" s="106" t="inlineStr"/>
      <c r="H7" s="106" t="inlineStr"/>
      <c r="I7" s="106" t="inlineStr"/>
      <c r="J7" s="106" t="inlineStr">
        <is>
          <t>1</t>
        </is>
      </c>
      <c r="K7" s="106" t="inlineStr">
        <is>
          <t>023-0899-P01 Tread Camera Housing Case</t>
        </is>
      </c>
      <c r="L7" s="106" t="inlineStr"/>
      <c r="M7" s="106" t="inlineStr"/>
      <c r="N7" s="106" t="inlineStr">
        <is>
          <t>Tread camera housing case</t>
        </is>
      </c>
      <c r="O7" s="106" t="inlineStr">
        <is>
          <t>1</t>
        </is>
      </c>
      <c r="P7" s="106" t="inlineStr"/>
      <c r="Q7" s="106" t="inlineStr"/>
      <c r="R7" s="106" t="inlineStr"/>
      <c r="S7" s="106" t="inlineStr"/>
    </row>
    <row r="8">
      <c r="A8" s="106" t="inlineStr"/>
      <c r="B8" s="106" t="inlineStr"/>
      <c r="C8" s="106" t="inlineStr"/>
      <c r="D8" s="106" t="inlineStr"/>
      <c r="E8" s="106" t="inlineStr"/>
      <c r="F8" s="106" t="inlineStr"/>
      <c r="G8" s="106" t="inlineStr"/>
      <c r="H8" s="106" t="inlineStr"/>
      <c r="I8" s="106" t="inlineStr"/>
      <c r="J8" s="106" t="inlineStr">
        <is>
          <t>2</t>
        </is>
      </c>
      <c r="K8" s="106" t="inlineStr">
        <is>
          <t>023-0663-P02 Camera Housing Lid</t>
        </is>
      </c>
      <c r="L8" s="106" t="inlineStr"/>
      <c r="M8" s="106" t="inlineStr"/>
      <c r="N8" s="106" t="inlineStr">
        <is>
          <t>Tread camera housing lid</t>
        </is>
      </c>
      <c r="O8" s="106" t="inlineStr">
        <is>
          <t>1</t>
        </is>
      </c>
      <c r="P8" s="106" t="inlineStr"/>
      <c r="Q8" s="106" t="inlineStr"/>
      <c r="R8" s="106" t="inlineStr"/>
      <c r="S8" s="106" t="inlineStr"/>
    </row>
    <row r="9">
      <c r="A9" s="106" t="inlineStr"/>
      <c r="B9" s="106" t="inlineStr"/>
      <c r="C9" s="106" t="inlineStr"/>
      <c r="D9" s="106" t="inlineStr"/>
      <c r="E9" s="106" t="inlineStr"/>
      <c r="F9" s="106" t="inlineStr"/>
      <c r="G9" s="106" t="inlineStr"/>
      <c r="H9" s="106" t="inlineStr"/>
      <c r="I9" s="106" t="inlineStr"/>
      <c r="J9" s="106" t="inlineStr">
        <is>
          <t>3</t>
        </is>
      </c>
      <c r="K9" s="106" t="inlineStr">
        <is>
          <t>023-0899-P02 Camera Bracket</t>
        </is>
      </c>
      <c r="L9" s="106" t="inlineStr"/>
      <c r="M9" s="106" t="inlineStr"/>
      <c r="N9" s="106" t="inlineStr"/>
      <c r="O9" s="106" t="inlineStr">
        <is>
          <t>1</t>
        </is>
      </c>
      <c r="P9" s="106" t="inlineStr"/>
      <c r="Q9" s="106" t="inlineStr"/>
      <c r="R9" s="106" t="inlineStr"/>
      <c r="S9" s="106" t="inlineStr"/>
    </row>
    <row r="10">
      <c r="A10" s="106" t="inlineStr"/>
      <c r="B10" s="106" t="inlineStr"/>
      <c r="C10" s="106" t="inlineStr"/>
      <c r="D10" s="106" t="inlineStr"/>
      <c r="E10" s="106" t="inlineStr"/>
      <c r="F10" s="106" t="inlineStr"/>
      <c r="G10" s="106" t="inlineStr"/>
      <c r="H10" s="106" t="inlineStr"/>
      <c r="I10" s="106" t="inlineStr"/>
      <c r="J10" s="106" t="inlineStr">
        <is>
          <t>4</t>
        </is>
      </c>
      <c r="K10" s="106" t="inlineStr">
        <is>
          <t>023-0899-P03 Camera Window</t>
        </is>
      </c>
      <c r="L10" s="106" t="inlineStr"/>
      <c r="M10" s="106" t="inlineStr"/>
      <c r="N10" s="106" t="inlineStr">
        <is>
          <t>Tread camera housing window</t>
        </is>
      </c>
      <c r="O10" s="106" t="inlineStr">
        <is>
          <t>1</t>
        </is>
      </c>
      <c r="P10" s="106" t="inlineStr"/>
      <c r="Q10" s="106" t="inlineStr"/>
      <c r="R10" s="106" t="inlineStr"/>
      <c r="S10" s="106" t="inlineStr"/>
    </row>
    <row r="11">
      <c r="A11" s="106" t="inlineStr"/>
      <c r="B11" s="106" t="inlineStr"/>
      <c r="C11" s="106" t="inlineStr"/>
      <c r="D11" s="106" t="inlineStr"/>
      <c r="E11" s="106" t="inlineStr"/>
      <c r="F11" s="106" t="inlineStr"/>
      <c r="G11" s="106" t="inlineStr"/>
      <c r="H11" s="106" t="inlineStr"/>
      <c r="I11" s="106" t="inlineStr"/>
      <c r="J11" s="106" t="inlineStr"/>
      <c r="K11" s="106" t="inlineStr"/>
      <c r="L11" s="106" t="inlineStr"/>
      <c r="M11" s="106" t="inlineStr"/>
      <c r="N11" s="106" t="inlineStr"/>
      <c r="O11" s="106" t="inlineStr"/>
      <c r="P11" s="106" t="inlineStr"/>
      <c r="Q11" s="106" t="inlineStr"/>
      <c r="R11" s="106" t="inlineStr"/>
      <c r="S11" s="106" t="inlineStr">
        <is>
          <t>F</t>
        </is>
      </c>
    </row>
    <row r="12">
      <c r="A12" s="106" t="inlineStr"/>
      <c r="B12" s="106" t="inlineStr"/>
      <c r="C12" s="106" t="inlineStr"/>
      <c r="D12" s="106" t="inlineStr"/>
      <c r="E12" s="106" t="inlineStr"/>
      <c r="F12" s="106" t="inlineStr"/>
      <c r="G12" s="106" t="inlineStr"/>
      <c r="H12" s="106" t="inlineStr"/>
      <c r="I12" s="106" t="inlineStr"/>
      <c r="J12" s="106" t="inlineStr">
        <is>
          <t>5</t>
        </is>
      </c>
      <c r="K12" s="106" t="inlineStr">
        <is>
          <t>PTN1793 Camera Body - HikRobot MV-CS050-
10GM-PRO</t>
        </is>
      </c>
      <c r="L12" s="106" t="inlineStr"/>
      <c r="M12" s="106" t="inlineStr"/>
      <c r="N12" s="106" t="inlineStr"/>
      <c r="O12" s="106" t="inlineStr">
        <is>
          <t>1</t>
        </is>
      </c>
      <c r="P12" s="106" t="inlineStr"/>
      <c r="Q12" s="106" t="inlineStr"/>
      <c r="R12" s="106" t="inlineStr"/>
      <c r="S12" s="106" t="inlineStr"/>
    </row>
    <row r="13">
      <c r="A13" s="106" t="inlineStr"/>
      <c r="B13" s="106" t="inlineStr"/>
      <c r="C13" s="106" t="inlineStr"/>
      <c r="D13" s="106" t="inlineStr"/>
      <c r="E13" s="106" t="inlineStr"/>
      <c r="F13" s="106" t="inlineStr"/>
      <c r="G13" s="106" t="inlineStr"/>
      <c r="H13" s="106" t="inlineStr"/>
      <c r="I13" s="106" t="inlineStr"/>
      <c r="J13" s="106" t="inlineStr">
        <is>
          <t>6</t>
        </is>
      </c>
      <c r="K13" s="106" t="inlineStr">
        <is>
          <t>Washer, M3, Form A, SSA2</t>
        </is>
      </c>
      <c r="L13" s="106" t="inlineStr"/>
      <c r="M13" s="106" t="inlineStr"/>
      <c r="N13" s="106" t="inlineStr">
        <is>
          <t>M3 Form A Stainless</t>
        </is>
      </c>
      <c r="O13" s="106" t="inlineStr">
        <is>
          <t>3</t>
        </is>
      </c>
      <c r="P13" s="106" t="inlineStr"/>
      <c r="Q13" s="106" t="inlineStr"/>
      <c r="R13" s="106" t="inlineStr"/>
      <c r="S13" s="106" t="inlineStr"/>
    </row>
    <row r="14">
      <c r="A14" s="106" t="inlineStr"/>
      <c r="B14" s="106" t="inlineStr"/>
      <c r="C14" s="106" t="inlineStr"/>
      <c r="D14" s="106" t="inlineStr"/>
      <c r="E14" s="106" t="inlineStr"/>
      <c r="F14" s="106" t="inlineStr"/>
      <c r="G14" s="106" t="inlineStr"/>
      <c r="H14" s="106" t="inlineStr"/>
      <c r="I14" s="106" t="inlineStr"/>
      <c r="J14" s="106" t="inlineStr">
        <is>
          <t>7</t>
        </is>
      </c>
      <c r="K14" s="106" t="inlineStr">
        <is>
          <t>PTN0987 M5 x 12 Socket Cap Screw</t>
        </is>
      </c>
      <c r="L14" s="106" t="inlineStr"/>
      <c r="M14" s="106" t="inlineStr"/>
      <c r="N14" s="106" t="inlineStr"/>
      <c r="O14" s="106" t="inlineStr">
        <is>
          <t>2</t>
        </is>
      </c>
      <c r="P14" s="106" t="inlineStr"/>
      <c r="Q14" s="106" t="inlineStr"/>
      <c r="R14" s="106" t="inlineStr"/>
      <c r="S14" s="106" t="inlineStr"/>
    </row>
    <row r="15">
      <c r="A15" s="106" t="inlineStr"/>
      <c r="B15" s="106" t="inlineStr"/>
      <c r="C15" s="106" t="inlineStr"/>
      <c r="D15" s="106" t="inlineStr"/>
      <c r="E15" s="106" t="inlineStr"/>
      <c r="F15" s="106" t="inlineStr"/>
      <c r="G15" s="106" t="inlineStr"/>
      <c r="H15" s="106" t="inlineStr"/>
      <c r="I15" s="106" t="inlineStr"/>
      <c r="J15" s="106" t="inlineStr">
        <is>
          <t>8</t>
        </is>
      </c>
      <c r="K15" s="106" t="inlineStr">
        <is>
          <t>PTN0454 M5 Washer</t>
        </is>
      </c>
      <c r="L15" s="106" t="inlineStr"/>
      <c r="M15" s="106" t="inlineStr"/>
      <c r="N15" s="106" t="inlineStr">
        <is>
          <t>M5 WASHER, 5.3ID X 10OD X 1 WIDE, A2 SS</t>
        </is>
      </c>
      <c r="O15" s="106" t="inlineStr">
        <is>
          <t>2</t>
        </is>
      </c>
      <c r="P15" s="106" t="inlineStr"/>
      <c r="Q15" s="106" t="inlineStr"/>
      <c r="R15" s="106" t="inlineStr"/>
      <c r="S15" s="106" t="inlineStr"/>
    </row>
    <row r="16">
      <c r="A16" s="106" t="inlineStr"/>
      <c r="B16" s="106" t="inlineStr"/>
      <c r="C16" s="106" t="inlineStr"/>
      <c r="D16" s="106" t="inlineStr"/>
      <c r="E16" s="106" t="inlineStr"/>
      <c r="F16" s="106" t="inlineStr"/>
      <c r="G16" s="106" t="inlineStr"/>
      <c r="H16" s="106" t="inlineStr"/>
      <c r="I16" s="106" t="inlineStr"/>
      <c r="J16" s="106" t="inlineStr">
        <is>
          <t>9</t>
        </is>
      </c>
      <c r="K16" s="106" t="inlineStr">
        <is>
          <t>PTN0699 M5 x 0.8 Brass Insert</t>
        </is>
      </c>
      <c r="L16" s="106" t="inlineStr"/>
      <c r="M16" s="106" t="inlineStr"/>
      <c r="N16" s="106" t="inlineStr">
        <is>
          <t>Tappex/KVT 073M5</t>
        </is>
      </c>
      <c r="O16" s="106" t="inlineStr">
        <is>
          <t>12</t>
        </is>
      </c>
      <c r="P16" s="106" t="inlineStr"/>
      <c r="Q16" s="106" t="inlineStr"/>
      <c r="R16" s="106" t="inlineStr"/>
      <c r="S16" s="106" t="inlineStr"/>
    </row>
    <row r="17">
      <c r="A17" s="106" t="inlineStr"/>
      <c r="B17" s="106" t="inlineStr"/>
      <c r="C17" s="106" t="inlineStr"/>
      <c r="D17" s="106" t="inlineStr"/>
      <c r="E17" s="106" t="inlineStr"/>
      <c r="F17" s="106" t="inlineStr"/>
      <c r="G17" s="106" t="inlineStr"/>
      <c r="H17" s="106" t="inlineStr"/>
      <c r="I17" s="106" t="inlineStr"/>
      <c r="J17" s="106" t="inlineStr">
        <is>
          <t>10</t>
        </is>
      </c>
      <c r="K17" s="106" t="inlineStr">
        <is>
          <t>PTN0985 M5 x 25 Socket Countersunk Screw</t>
        </is>
      </c>
      <c r="L17" s="106" t="inlineStr"/>
      <c r="M17" s="106" t="inlineStr"/>
      <c r="N17" s="106" t="inlineStr"/>
      <c r="O17" s="106" t="inlineStr">
        <is>
          <t>10</t>
        </is>
      </c>
      <c r="P17" s="106" t="inlineStr"/>
      <c r="Q17" s="106" t="inlineStr"/>
      <c r="R17" s="106" t="inlineStr"/>
      <c r="S17" s="106" t="inlineStr"/>
    </row>
    <row r="18">
      <c r="A18" s="106" t="inlineStr"/>
      <c r="B18" s="106" t="inlineStr"/>
      <c r="C18" s="106" t="inlineStr"/>
      <c r="D18" s="106" t="inlineStr"/>
      <c r="E18" s="106" t="inlineStr"/>
      <c r="F18" s="106" t="inlineStr"/>
      <c r="G18" s="106" t="inlineStr"/>
      <c r="H18" s="106" t="inlineStr"/>
      <c r="I18" s="106" t="inlineStr"/>
      <c r="J18" s="106" t="inlineStr">
        <is>
          <t>11</t>
        </is>
      </c>
      <c r="K18" s="106" t="inlineStr">
        <is>
          <t>PTN0984 O-Ring 169.3 x 5.7mm Viton Rubber</t>
        </is>
      </c>
      <c r="L18" s="106" t="inlineStr"/>
      <c r="M18" s="106" t="inlineStr"/>
      <c r="N18" s="106" t="inlineStr"/>
      <c r="O18" s="106" t="inlineStr">
        <is>
          <t>1</t>
        </is>
      </c>
      <c r="P18" s="106" t="inlineStr"/>
      <c r="Q18" s="106" t="inlineStr"/>
      <c r="R18" s="106" t="inlineStr"/>
      <c r="S18" s="106" t="inlineStr">
        <is>
          <t>G</t>
        </is>
      </c>
    </row>
    <row r="19">
      <c r="A19" s="106" t="inlineStr"/>
      <c r="B19" s="106" t="inlineStr"/>
      <c r="C19" s="106" t="inlineStr"/>
      <c r="D19" s="106" t="inlineStr"/>
      <c r="E19" s="106" t="inlineStr"/>
      <c r="F19" s="106" t="inlineStr"/>
      <c r="G19" s="106" t="inlineStr"/>
      <c r="H19" s="106" t="inlineStr"/>
      <c r="I19" s="106" t="inlineStr"/>
      <c r="J19" s="106" t="inlineStr">
        <is>
          <t>12</t>
        </is>
      </c>
      <c r="K19" s="106" t="inlineStr">
        <is>
          <t>PTN1903 Venting Plug, Plastic, M12</t>
        </is>
      </c>
      <c r="L19" s="106" t="inlineStr"/>
      <c r="M19" s="106" t="inlineStr"/>
      <c r="N19" s="106" t="inlineStr">
        <is>
          <t>Hylec JDAE12PA/SW</t>
        </is>
      </c>
      <c r="O19" s="106" t="inlineStr">
        <is>
          <t>1</t>
        </is>
      </c>
      <c r="P19" s="106" t="inlineStr"/>
      <c r="Q19" s="106" t="inlineStr"/>
      <c r="R19" s="106" t="inlineStr"/>
      <c r="S19" s="106" t="inlineStr"/>
    </row>
    <row r="20">
      <c r="A20" s="106" t="inlineStr"/>
      <c r="B20" s="106" t="inlineStr"/>
      <c r="C20" s="106" t="inlineStr"/>
      <c r="D20" s="106" t="inlineStr"/>
      <c r="E20" s="106" t="inlineStr"/>
      <c r="F20" s="106" t="inlineStr"/>
      <c r="G20" s="106" t="inlineStr"/>
      <c r="H20" s="106" t="inlineStr"/>
      <c r="I20" s="106" t="inlineStr"/>
      <c r="J20" s="106" t="inlineStr">
        <is>
          <t>13</t>
        </is>
      </c>
      <c r="K20" s="106" t="inlineStr">
        <is>
          <t>PTN0044 M16 x 1.5 Cable Gland</t>
        </is>
      </c>
      <c r="L20" s="106" t="inlineStr"/>
      <c r="M20" s="106" t="inlineStr"/>
      <c r="N20" s="106" t="inlineStr">
        <is>
          <t>Lapp 53111110</t>
        </is>
      </c>
      <c r="O20" s="106" t="inlineStr">
        <is>
          <t>2</t>
        </is>
      </c>
      <c r="P20" s="106" t="inlineStr"/>
      <c r="Q20" s="106" t="inlineStr"/>
      <c r="R20" s="106" t="inlineStr"/>
      <c r="S20" s="106" t="inlineStr"/>
    </row>
    <row r="21">
      <c r="A21" s="106" t="inlineStr"/>
      <c r="B21" s="106" t="inlineStr"/>
      <c r="C21" s="106" t="inlineStr"/>
      <c r="D21" s="106" t="inlineStr"/>
      <c r="E21" s="106" t="inlineStr"/>
      <c r="F21" s="106" t="inlineStr"/>
      <c r="G21" s="106" t="inlineStr"/>
      <c r="H21" s="106" t="inlineStr"/>
      <c r="I21" s="106" t="inlineStr"/>
      <c r="J21" s="106" t="inlineStr">
        <is>
          <t>14</t>
        </is>
      </c>
      <c r="K21" s="106" t="inlineStr">
        <is>
          <t>023-0479 Power and Trigger Cable Adaptor</t>
        </is>
      </c>
      <c r="L21" s="106" t="inlineStr"/>
      <c r="M21" s="106" t="inlineStr"/>
      <c r="N21" s="106" t="inlineStr">
        <is>
          <t>Power and Trigger Adaptor Cable</t>
        </is>
      </c>
      <c r="O21" s="106" t="inlineStr">
        <is>
          <t>1</t>
        </is>
      </c>
      <c r="P21" s="106" t="inlineStr"/>
      <c r="Q21" s="106" t="inlineStr"/>
      <c r="R21" s="106" t="inlineStr"/>
      <c r="S21" s="106" t="inlineStr"/>
    </row>
    <row r="22">
      <c r="A22" s="106" t="inlineStr"/>
      <c r="B22" s="106" t="inlineStr"/>
      <c r="C22" s="106" t="inlineStr"/>
      <c r="D22" s="106" t="inlineStr"/>
      <c r="E22" s="106" t="inlineStr"/>
      <c r="F22" s="106" t="inlineStr"/>
      <c r="G22" s="106" t="inlineStr"/>
      <c r="H22" s="106" t="inlineStr"/>
      <c r="I22" s="106" t="inlineStr"/>
      <c r="J22" s="106" t="inlineStr">
        <is>
          <t>15</t>
        </is>
      </c>
      <c r="K22" s="106" t="inlineStr">
        <is>
          <t>PTN1451 Lens, 35mm, C mount</t>
        </is>
      </c>
      <c r="L22" s="106" t="inlineStr"/>
      <c r="M22" s="106" t="inlineStr"/>
      <c r="N22" s="106" t="inlineStr">
        <is>
          <t>HikRobot MVL-MF3528M-8MP</t>
        </is>
      </c>
      <c r="O22" s="106" t="inlineStr">
        <is>
          <t>1</t>
        </is>
      </c>
      <c r="P22" s="106" t="inlineStr"/>
      <c r="Q22" s="106" t="inlineStr"/>
      <c r="R22" s="106" t="inlineStr"/>
      <c r="S22" s="106" t="inlineStr"/>
    </row>
    <row r="23">
      <c r="A23" s="106" t="inlineStr"/>
      <c r="B23" s="106" t="inlineStr"/>
      <c r="C23" s="106" t="inlineStr"/>
      <c r="D23" s="106" t="inlineStr"/>
      <c r="E23" s="106" t="inlineStr"/>
      <c r="F23" s="106" t="inlineStr"/>
      <c r="G23" s="106" t="inlineStr"/>
      <c r="H23" s="106" t="inlineStr"/>
      <c r="I23" s="106" t="inlineStr"/>
      <c r="J23" s="106" t="inlineStr">
        <is>
          <t>16</t>
        </is>
      </c>
      <c r="K23" s="106" t="inlineStr">
        <is>
          <t>M3 x 0.5 x 6 POZI BUTTON HEAD SCREW, SS A2</t>
        </is>
      </c>
      <c r="L23" s="106" t="inlineStr"/>
      <c r="M23" s="106" t="inlineStr"/>
      <c r="N23" s="106" t="inlineStr">
        <is>
          <t>M3 x 0.5 x 6 Socket Button Head Screw, SS
A2</t>
        </is>
      </c>
      <c r="O23" s="106" t="inlineStr">
        <is>
          <t>3</t>
        </is>
      </c>
      <c r="P23" s="106" t="inlineStr"/>
      <c r="Q23" s="106" t="inlineStr"/>
      <c r="R23" s="106" t="inlineStr"/>
      <c r="S23" s="106" t="inlineStr"/>
    </row>
    <row r="24">
      <c r="A24" s="106" t="inlineStr"/>
      <c r="B24" s="106" t="inlineStr"/>
      <c r="C24" s="106" t="inlineStr"/>
      <c r="D24" s="106" t="inlineStr"/>
      <c r="E24" s="106" t="inlineStr"/>
      <c r="F24" s="106" t="inlineStr"/>
      <c r="G24" s="106" t="inlineStr"/>
      <c r="H24" s="106" t="inlineStr"/>
      <c r="I24" s="106" t="inlineStr"/>
      <c r="J24" s="106" t="inlineStr">
        <is>
          <t>17</t>
        </is>
      </c>
      <c r="K24" s="106" t="inlineStr">
        <is>
          <t>PTN1663 Asset Label</t>
        </is>
      </c>
      <c r="L24" s="106" t="inlineStr"/>
      <c r="M24" s="106" t="inlineStr"/>
      <c r="N24" s="106" t="inlineStr">
        <is>
          <t>Asset Number allocated by WheelRight,
as specified on PO</t>
        </is>
      </c>
      <c r="O24" s="106" t="inlineStr">
        <is>
          <t>1</t>
        </is>
      </c>
      <c r="P24" s="106" t="inlineStr"/>
      <c r="Q24" s="106" t="inlineStr"/>
      <c r="R24" s="106" t="inlineStr"/>
      <c r="S24" s="106" t="inlineStr"/>
    </row>
    <row r="25">
      <c r="A25" s="106" t="inlineStr"/>
      <c r="B25" s="106" t="inlineStr"/>
      <c r="C25" s="106" t="inlineStr"/>
      <c r="D25" s="106" t="inlineStr"/>
      <c r="E25" s="106" t="inlineStr"/>
      <c r="F25" s="106" t="inlineStr"/>
      <c r="G25" s="106" t="inlineStr"/>
      <c r="H25" s="106" t="inlineStr"/>
      <c r="I25" s="106" t="inlineStr">
        <is>
          <t>UNLESS OTHERWISE SPECIFIED:
DIMENSIONS ARE IN
SURFACE FINISH: Ra 1.6 (N7)
TOLERANCES:
LINEAR: 0.10 (0.00) 0.25 (0.0)
ANGULAR: 0.5</t>
        </is>
      </c>
      <c r="J25" s="106" t="inlineStr"/>
      <c r="K25" s="106" t="inlineStr"/>
      <c r="L25" s="106" t="inlineStr">
        <is>
          <t>FINISH: DEBUR AND BREAK SHARP EDGES
Clean</t>
        </is>
      </c>
      <c r="M25" s="106" t="inlineStr">
        <is>
          <t>DO NOT SCALE DRAWING THIRD ANGLE PROJECTION</t>
        </is>
      </c>
      <c r="N25" s="106" t="inlineStr"/>
      <c r="O25" s="106" t="inlineStr"/>
      <c r="P25" s="106" t="inlineStr"/>
      <c r="Q25" s="106" t="inlineStr"/>
      <c r="R25" s="106" t="inlineStr"/>
      <c r="S25" s="106" t="inlineStr"/>
    </row>
    <row r="26">
      <c r="A26" s="106" t="inlineStr"/>
      <c r="B26" s="106" t="inlineStr"/>
      <c r="C26" s="106" t="inlineStr"/>
      <c r="D26" s="106" t="inlineStr"/>
      <c r="E26" s="106" t="inlineStr"/>
      <c r="F26" s="106" t="inlineStr"/>
      <c r="G26" s="106" t="inlineStr"/>
      <c r="H26" s="106" t="inlineStr"/>
      <c r="I26" s="106" t="inlineStr"/>
      <c r="J26" s="106" t="inlineStr"/>
      <c r="K26" s="106" t="inlineStr"/>
      <c r="L26" s="106" t="inlineStr"/>
      <c r="M26" s="106" t="inlineStr">
        <is>
          <t>01865 854848
WheelRight®</t>
        </is>
      </c>
      <c r="N26" s="106" t="inlineStr"/>
      <c r="O26" s="106" t="inlineStr"/>
      <c r="P26" s="106" t="inlineStr"/>
      <c r="Q26" s="106" t="inlineStr"/>
      <c r="R26" s="106" t="inlineStr"/>
      <c r="S26" s="106" t="inlineStr"/>
    </row>
    <row r="27">
      <c r="A27" s="106" t="inlineStr"/>
      <c r="B27" s="106" t="inlineStr"/>
      <c r="C27" s="106" t="inlineStr"/>
      <c r="D27" s="106" t="inlineStr"/>
      <c r="E27" s="106" t="inlineStr"/>
      <c r="F27" s="106" t="inlineStr"/>
      <c r="G27" s="106" t="inlineStr"/>
      <c r="H27" s="106" t="inlineStr"/>
      <c r="I27" s="106" t="inlineStr">
        <is>
          <t>NAME DATE</t>
        </is>
      </c>
      <c r="J27" s="106" t="inlineStr"/>
      <c r="K27" s="106" t="inlineStr"/>
      <c r="L27" s="106" t="inlineStr">
        <is>
          <t>ISSUE MODIFICATIONS DATE</t>
        </is>
      </c>
      <c r="M27" s="106" t="inlineStr"/>
      <c r="N27" s="106" t="inlineStr"/>
      <c r="O27" s="106" t="inlineStr"/>
      <c r="P27" s="106" t="inlineStr"/>
      <c r="Q27" s="106" t="inlineStr"/>
      <c r="R27" s="106" t="inlineStr"/>
      <c r="S27" s="106" t="inlineStr"/>
    </row>
    <row r="28">
      <c r="A28" s="106" t="inlineStr"/>
      <c r="B28" s="106" t="inlineStr"/>
      <c r="C28" s="106" t="inlineStr"/>
      <c r="D28" s="106" t="inlineStr"/>
      <c r="E28" s="106" t="inlineStr"/>
      <c r="F28" s="106" t="inlineStr"/>
      <c r="G28" s="106" t="inlineStr"/>
      <c r="H28" s="106" t="inlineStr"/>
      <c r="I28" s="106" t="inlineStr">
        <is>
          <t>DRAWN PNR 26/04/2025
CHK'D
APPV'D
MFG
Q.A</t>
        </is>
      </c>
      <c r="J28" s="106" t="inlineStr"/>
      <c r="K28" s="106" t="inlineStr"/>
      <c r="L28" s="106" t="inlineStr">
        <is>
          <t>A Initial Release. PNR 2025-04-26
B Asset label added. PNR 29/04/2025
C Thread sealant corrected. PNR 30/04/2025
D Tread Camera Housing updated to Rev.B. JDW 13/10/2025</t>
        </is>
      </c>
      <c r="M28" s="106" t="inlineStr">
        <is>
          <t>Tread Camera Unit
Assembly
023-0899
SCALE: 1:3 @ A2 SHEET 1 OF 1</t>
        </is>
      </c>
      <c r="N28" s="106" t="inlineStr"/>
      <c r="O28" s="106" t="inlineStr"/>
      <c r="P28" s="106" t="inlineStr"/>
      <c r="Q28" s="106" t="inlineStr"/>
      <c r="R28" s="106" t="inlineStr"/>
      <c r="S28" s="106" t="inlineStr"/>
    </row>
    <row r="29">
      <c r="A29" s="106" t="inlineStr"/>
      <c r="B29" s="106" t="inlineStr"/>
      <c r="C29" s="106" t="inlineStr"/>
      <c r="D29" s="106" t="inlineStr"/>
      <c r="E29" s="106" t="inlineStr"/>
      <c r="F29" s="106" t="inlineStr"/>
      <c r="G29" s="106" t="inlineStr"/>
      <c r="H29" s="106" t="inlineStr"/>
      <c r="I29" s="106" t="inlineStr"/>
      <c r="J29" s="106" t="inlineStr"/>
      <c r="K29" s="106" t="inlineStr"/>
      <c r="L29" s="106" t="inlineStr">
        <is>
          <t>MATERIAL:
Various
WEIGHT: GRAMS</t>
        </is>
      </c>
      <c r="M29" s="106" t="inlineStr"/>
      <c r="N29" s="106" t="inlineStr"/>
      <c r="O29" s="106" t="inlineStr"/>
      <c r="P29" s="106" t="inlineStr"/>
      <c r="Q29" s="106" t="inlineStr"/>
      <c r="R29" s="106" t="inlineStr"/>
      <c r="S29" s="106" t="inlineStr"/>
    </row>
    <row r="30">
      <c r="A30" s="106" t="inlineStr"/>
      <c r="B30" s="106" t="inlineStr">
        <is>
          <t>2</t>
        </is>
      </c>
      <c r="C30" s="106" t="inlineStr">
        <is>
          <t>3</t>
        </is>
      </c>
      <c r="D30" s="106" t="inlineStr">
        <is>
          <t>4</t>
        </is>
      </c>
      <c r="E30" s="106" t="inlineStr">
        <is>
          <t>5</t>
        </is>
      </c>
      <c r="F30" s="106" t="inlineStr">
        <is>
          <t>6</t>
        </is>
      </c>
      <c r="G30" s="106" t="inlineStr">
        <is>
          <t>7</t>
        </is>
      </c>
      <c r="H30" s="106" t="inlineStr">
        <is>
          <t>8</t>
        </is>
      </c>
      <c r="I30" s="106" t="inlineStr"/>
      <c r="J30" s="106" t="inlineStr"/>
      <c r="K30" s="106" t="inlineStr"/>
      <c r="L30" s="106" t="inlineStr"/>
      <c r="M30" s="106" t="inlineStr"/>
      <c r="N30" s="106" t="inlineStr"/>
      <c r="O30" s="106" t="inlineStr"/>
      <c r="P30" s="106" t="inlineStr"/>
      <c r="Q30" s="106" t="inlineStr"/>
      <c r="R30" s="106" t="inlineStr"/>
      <c r="S30" s="10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07" t="inlineStr">
        <is>
          <t>Source drawing (visual reference)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Tony</dc:creator>
  <dcterms:created xmlns:dcterms="http://purl.org/dc/terms/" xmlns:xsi="http://www.w3.org/2001/XMLSchema-instance" xsi:type="dcterms:W3CDTF">2014-02-28T14:28:37Z</dcterms:created>
  <dcterms:modified xmlns:dcterms="http://purl.org/dc/terms/" xmlns:xsi="http://www.w3.org/2001/XMLSchema-instance" xsi:type="dcterms:W3CDTF">2026-06-03T17:39:39Z</dcterms:modified>
  <cp:lastModifiedBy>Catherine Arnold</cp:lastModifiedBy>
  <cp:lastPrinted>2015-06-09T16:50:53Z</cp:lastPrinted>
</cp:coreProperties>
</file>