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lemeilleur\Documents\GitHub\TAPNotes2\drive\program2015\"/>
    </mc:Choice>
  </mc:AlternateContent>
  <bookViews>
    <workbookView xWindow="0" yWindow="1800" windowWidth="15600" windowHeight="20160" activeTab="1"/>
  </bookViews>
  <sheets>
    <sheet name="Sheet1" sheetId="1" r:id="rId1"/>
    <sheet name="Talk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3" l="1"/>
  <c r="G58" i="3"/>
  <c r="R58" i="3" s="1"/>
  <c r="G59" i="3"/>
  <c r="R59" i="3" s="1"/>
  <c r="G60" i="3"/>
  <c r="G61" i="3"/>
  <c r="G62" i="3"/>
  <c r="R62" i="3" s="1"/>
  <c r="G63" i="3"/>
  <c r="R63" i="3" s="1"/>
  <c r="G64" i="3"/>
  <c r="G65" i="3"/>
  <c r="G66" i="3"/>
  <c r="R66" i="3" s="1"/>
  <c r="G67" i="3"/>
  <c r="R67" i="3" s="1"/>
  <c r="G68" i="3"/>
  <c r="G69" i="3"/>
  <c r="G70" i="3"/>
  <c r="R70" i="3" s="1"/>
  <c r="G71" i="3"/>
  <c r="R71" i="3" s="1"/>
  <c r="G72" i="3"/>
  <c r="G73" i="3"/>
  <c r="G74" i="3"/>
  <c r="R74" i="3" s="1"/>
  <c r="G75" i="3"/>
  <c r="R75" i="3" s="1"/>
  <c r="G76" i="3"/>
  <c r="G56" i="3"/>
  <c r="R56" i="3" s="1"/>
  <c r="G27" i="3"/>
  <c r="R27" i="3" s="1"/>
  <c r="G28" i="3"/>
  <c r="G29" i="3"/>
  <c r="G30" i="3"/>
  <c r="R30" i="3" s="1"/>
  <c r="G31" i="3"/>
  <c r="R31" i="3" s="1"/>
  <c r="G32" i="3"/>
  <c r="G33" i="3"/>
  <c r="G34" i="3"/>
  <c r="R34" i="3" s="1"/>
  <c r="G35" i="3"/>
  <c r="R35" i="3" s="1"/>
  <c r="G36" i="3"/>
  <c r="G37" i="3"/>
  <c r="G38" i="3"/>
  <c r="R38" i="3" s="1"/>
  <c r="G39" i="3"/>
  <c r="R39" i="3" s="1"/>
  <c r="G40" i="3"/>
  <c r="G41" i="3"/>
  <c r="G42" i="3"/>
  <c r="R42" i="3" s="1"/>
  <c r="G43" i="3"/>
  <c r="R43" i="3" s="1"/>
  <c r="G44" i="3"/>
  <c r="G45" i="3"/>
  <c r="G46" i="3"/>
  <c r="R46" i="3" s="1"/>
  <c r="G47" i="3"/>
  <c r="R47" i="3" s="1"/>
  <c r="G48" i="3"/>
  <c r="G49" i="3"/>
  <c r="G50" i="3"/>
  <c r="R50" i="3" s="1"/>
  <c r="G51" i="3"/>
  <c r="R51" i="3" s="1"/>
  <c r="G52" i="3"/>
  <c r="G53" i="3"/>
  <c r="G54" i="3"/>
  <c r="R54" i="3" s="1"/>
  <c r="G55" i="3"/>
  <c r="R55" i="3" s="1"/>
  <c r="G26" i="3"/>
  <c r="R26" i="3" s="1"/>
  <c r="G3" i="3"/>
  <c r="G4" i="3"/>
  <c r="R4" i="3" s="1"/>
  <c r="G5" i="3"/>
  <c r="R5" i="3" s="1"/>
  <c r="G6" i="3"/>
  <c r="G7" i="3"/>
  <c r="G8" i="3"/>
  <c r="R8" i="3" s="1"/>
  <c r="G9" i="3"/>
  <c r="R9" i="3" s="1"/>
  <c r="G10" i="3"/>
  <c r="G11" i="3"/>
  <c r="G12" i="3"/>
  <c r="R12" i="3" s="1"/>
  <c r="G13" i="3"/>
  <c r="R13" i="3" s="1"/>
  <c r="G14" i="3"/>
  <c r="G15" i="3"/>
  <c r="G16" i="3"/>
  <c r="R16" i="3" s="1"/>
  <c r="G17" i="3"/>
  <c r="R17" i="3" s="1"/>
  <c r="G18" i="3"/>
  <c r="G19" i="3"/>
  <c r="G20" i="3"/>
  <c r="R20" i="3" s="1"/>
  <c r="G21" i="3"/>
  <c r="R21" i="3" s="1"/>
  <c r="G22" i="3"/>
  <c r="R22" i="3" s="1"/>
  <c r="G23" i="3"/>
  <c r="R23" i="3" s="1"/>
  <c r="G24" i="3"/>
  <c r="R24" i="3" s="1"/>
  <c r="G25" i="3"/>
  <c r="R25" i="3" s="1"/>
  <c r="G2" i="3"/>
  <c r="R2" i="3" s="1"/>
  <c r="R61" i="3" l="1"/>
  <c r="R73" i="3"/>
  <c r="R15" i="3"/>
  <c r="R7" i="3"/>
  <c r="R53" i="3"/>
  <c r="R45" i="3"/>
  <c r="R41" i="3"/>
  <c r="R37" i="3"/>
  <c r="R33" i="3"/>
  <c r="R29" i="3"/>
  <c r="R76" i="3"/>
  <c r="R72" i="3"/>
  <c r="R68" i="3"/>
  <c r="R64" i="3"/>
  <c r="R60" i="3"/>
  <c r="R69" i="3"/>
  <c r="R65" i="3"/>
  <c r="R57" i="3"/>
  <c r="R19" i="3"/>
  <c r="R11" i="3"/>
  <c r="R3" i="3"/>
  <c r="R49" i="3"/>
  <c r="R18" i="3"/>
  <c r="R14" i="3"/>
  <c r="R10" i="3"/>
  <c r="R6" i="3"/>
  <c r="R52" i="3"/>
  <c r="R48" i="3"/>
  <c r="R44" i="3"/>
  <c r="R40" i="3"/>
  <c r="R36" i="3"/>
  <c r="R32" i="3"/>
  <c r="R2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2" i="3"/>
  <c r="Z76" i="3"/>
  <c r="D76" i="3" l="1"/>
  <c r="C76" i="3"/>
  <c r="C75" i="3"/>
  <c r="D74" i="3"/>
  <c r="C74" i="3"/>
  <c r="C73" i="3"/>
  <c r="C72" i="3"/>
  <c r="D71" i="3"/>
  <c r="C71" i="3"/>
  <c r="C70" i="3"/>
  <c r="D69" i="3"/>
  <c r="C69" i="3"/>
  <c r="C68" i="3"/>
  <c r="C67" i="3"/>
  <c r="D66" i="3"/>
  <c r="C66" i="3"/>
  <c r="C65" i="3"/>
  <c r="C64" i="3"/>
  <c r="C63" i="3"/>
  <c r="C62" i="3"/>
  <c r="C61" i="3"/>
  <c r="C60" i="3"/>
  <c r="C59" i="3"/>
  <c r="C58" i="3"/>
  <c r="D57" i="3"/>
  <c r="C57" i="3"/>
  <c r="C56" i="3"/>
  <c r="D55" i="3"/>
  <c r="C55" i="3"/>
  <c r="C54" i="3"/>
  <c r="C53" i="3"/>
  <c r="C52" i="3"/>
  <c r="C51" i="3"/>
  <c r="D50" i="3"/>
  <c r="C50" i="3"/>
  <c r="C49" i="3"/>
  <c r="C48" i="3"/>
  <c r="C47" i="3"/>
  <c r="C46" i="3"/>
  <c r="C45" i="3"/>
  <c r="C44" i="3"/>
  <c r="D43" i="3"/>
  <c r="C43" i="3"/>
  <c r="C42" i="3"/>
  <c r="D41" i="3"/>
  <c r="C41" i="3"/>
  <c r="C40" i="3"/>
  <c r="C39" i="3"/>
  <c r="C38" i="3"/>
  <c r="C37" i="3"/>
  <c r="D36" i="3"/>
  <c r="C36" i="3"/>
  <c r="C35" i="3"/>
  <c r="C34" i="3"/>
  <c r="C33" i="3"/>
  <c r="C32" i="3"/>
  <c r="C31" i="3"/>
  <c r="C30" i="3"/>
  <c r="C29" i="3"/>
  <c r="C28" i="3"/>
  <c r="D27" i="3"/>
  <c r="C27" i="3"/>
  <c r="C26" i="3"/>
  <c r="D25" i="3"/>
  <c r="C25" i="3"/>
  <c r="C24" i="3"/>
  <c r="C23" i="3"/>
  <c r="C22" i="3"/>
  <c r="D21" i="3"/>
  <c r="C21" i="3"/>
  <c r="C20" i="3"/>
  <c r="C19" i="3"/>
  <c r="C18" i="3"/>
  <c r="C17" i="3"/>
  <c r="C16" i="3"/>
  <c r="C15" i="3"/>
  <c r="C14" i="3"/>
  <c r="D13" i="3"/>
  <c r="C13" i="3"/>
  <c r="C12" i="3"/>
  <c r="D11" i="3"/>
  <c r="C11" i="3"/>
  <c r="C10" i="3"/>
  <c r="C9" i="3"/>
  <c r="D8" i="3"/>
  <c r="C8" i="3"/>
  <c r="C7" i="3"/>
  <c r="C6" i="3"/>
  <c r="C5" i="3"/>
  <c r="C4" i="3"/>
  <c r="D3" i="3"/>
  <c r="C3" i="3"/>
  <c r="C2" i="3"/>
  <c r="E74" i="1"/>
  <c r="E76" i="1"/>
  <c r="E71" i="1"/>
  <c r="E69" i="1"/>
  <c r="E66" i="1"/>
  <c r="E57" i="1"/>
  <c r="E55" i="1"/>
  <c r="E50" i="1"/>
  <c r="E41" i="1"/>
  <c r="E43" i="1"/>
  <c r="E36" i="1"/>
  <c r="E27" i="1"/>
  <c r="E25" i="1"/>
  <c r="E21" i="1"/>
  <c r="E8" i="1"/>
  <c r="E13" i="1"/>
  <c r="E11" i="1"/>
  <c r="D10" i="1"/>
  <c r="E3" i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2" i="1"/>
</calcChain>
</file>

<file path=xl/sharedStrings.xml><?xml version="1.0" encoding="utf-8"?>
<sst xmlns="http://schemas.openxmlformats.org/spreadsheetml/2006/main" count="1096" uniqueCount="358">
  <si>
    <t>9:20 Music</t>
  </si>
  <si>
    <r>
      <t xml:space="preserve">9:30 Song </t>
    </r>
    <r>
      <rPr>
        <sz val="12"/>
        <color rgb="FFFF0000"/>
        <rFont val="Arial"/>
        <family val="2"/>
      </rPr>
      <t>Number 5</t>
    </r>
    <r>
      <rPr>
        <sz val="12"/>
        <color rgb="FF215868"/>
        <rFont val="Arial"/>
        <family val="2"/>
      </rPr>
      <t xml:space="preserve"> and Prayer</t>
    </r>
  </si>
  <si>
    <r>
      <t xml:space="preserve"> </t>
    </r>
    <r>
      <rPr>
        <sz val="12"/>
        <color rgb="FF00B050"/>
        <rFont val="Arial"/>
        <family val="2"/>
      </rPr>
      <t>Observe the Birds and the Lilies (Matthew 6:25-30)</t>
    </r>
  </si>
  <si>
    <r>
      <t xml:space="preserve"> </t>
    </r>
    <r>
      <rPr>
        <sz val="12"/>
        <color rgb="FF00B050"/>
        <rFont val="Arial"/>
        <family val="2"/>
      </rPr>
      <t>Build Your House on the Rock (Luke 6:47-49)</t>
    </r>
  </si>
  <si>
    <r>
      <t xml:space="preserve">11:10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20 and Announcements</t>
    </r>
  </si>
  <si>
    <r>
      <t xml:space="preserve">12:15 Song </t>
    </r>
    <r>
      <rPr>
        <sz val="12"/>
        <color rgb="FFFF0000"/>
        <rFont val="Arial"/>
        <family val="2"/>
      </rPr>
      <t>Number 6</t>
    </r>
    <r>
      <rPr>
        <sz val="12"/>
        <color rgb="FF215868"/>
        <rFont val="Arial"/>
        <family val="2"/>
      </rPr>
      <t>9 and Intermission</t>
    </r>
  </si>
  <si>
    <t>1:25 Special Musical Video Presentation</t>
  </si>
  <si>
    <r>
      <t xml:space="preserve">1:35 Song </t>
    </r>
    <r>
      <rPr>
        <sz val="12"/>
        <color rgb="FFFF0000"/>
        <rFont val="Arial"/>
        <family val="2"/>
      </rPr>
      <t>Number 5</t>
    </r>
    <r>
      <rPr>
        <sz val="12"/>
        <color rgb="FF215868"/>
        <rFont val="Arial"/>
        <family val="2"/>
      </rPr>
      <t>6</t>
    </r>
  </si>
  <si>
    <r>
      <t>1:40 Sing Praises in Imitation of Jesus (</t>
    </r>
    <r>
      <rPr>
        <sz val="12"/>
        <color rgb="FFFF0000"/>
        <rFont val="Arial"/>
        <family val="2"/>
      </rPr>
      <t>Exodus 15:1, 2, 2</t>
    </r>
    <r>
      <rPr>
        <sz val="12"/>
        <color rgb="FF215868"/>
        <rFont val="Arial"/>
        <family val="2"/>
      </rPr>
      <t>1; Matthew 26:30; 2 Corinthians 8:12; Colossians 3:16)</t>
    </r>
  </si>
  <si>
    <r>
      <t xml:space="preserve">3:10 Song </t>
    </r>
    <r>
      <rPr>
        <sz val="12"/>
        <color rgb="FFFF0000"/>
        <rFont val="Arial"/>
        <family val="2"/>
      </rPr>
      <t>Number 8</t>
    </r>
    <r>
      <rPr>
        <sz val="12"/>
        <color rgb="FF215868"/>
        <rFont val="Arial"/>
        <family val="2"/>
      </rPr>
      <t>0 and Announcements</t>
    </r>
  </si>
  <si>
    <r>
      <t xml:space="preserve">4:50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21 and Closing Prayer</t>
    </r>
  </si>
  <si>
    <r>
      <t xml:space="preserve">9:30 Song </t>
    </r>
    <r>
      <rPr>
        <sz val="12"/>
        <color rgb="FFFF0000"/>
        <rFont val="Arial"/>
        <family val="2"/>
      </rPr>
      <t>Number 7</t>
    </r>
    <r>
      <rPr>
        <sz val="12"/>
        <color rgb="FF215868"/>
        <rFont val="Arial"/>
        <family val="2"/>
      </rPr>
      <t>9 and Prayer</t>
    </r>
  </si>
  <si>
    <r>
      <t xml:space="preserve"> </t>
    </r>
    <r>
      <rPr>
        <sz val="12"/>
        <color rgb="FF00B050"/>
        <rFont val="Arial"/>
        <family val="2"/>
      </rPr>
      <t>Be Generous (</t>
    </r>
    <r>
      <rPr>
        <sz val="12"/>
        <color rgb="FFFF0000"/>
        <rFont val="Arial"/>
        <family val="2"/>
      </rPr>
      <t>Luke 14:13, 1</t>
    </r>
    <r>
      <rPr>
        <sz val="12"/>
        <color rgb="FF00B050"/>
        <rFont val="Arial"/>
        <family val="2"/>
      </rPr>
      <t>4)</t>
    </r>
  </si>
  <si>
    <r>
      <t xml:space="preserve"> </t>
    </r>
    <r>
      <rPr>
        <sz val="12"/>
        <color rgb="FF00B050"/>
        <rFont val="Arial"/>
        <family val="2"/>
      </rPr>
      <t>Be Appreciative (Luke 7:44)</t>
    </r>
  </si>
  <si>
    <r>
      <t xml:space="preserve"> </t>
    </r>
    <r>
      <rPr>
        <sz val="12"/>
        <color rgb="FF00B050"/>
        <rFont val="Arial"/>
        <family val="2"/>
      </rPr>
      <t>Be Truthful (Matthew 5:37)</t>
    </r>
  </si>
  <si>
    <r>
      <t xml:space="preserve"> </t>
    </r>
    <r>
      <rPr>
        <sz val="12"/>
        <color rgb="FF00B050"/>
        <rFont val="Arial"/>
        <family val="2"/>
      </rPr>
      <t>Be Loyal (John 13:1; Ephesians 4:24)</t>
    </r>
  </si>
  <si>
    <r>
      <t xml:space="preserve"> </t>
    </r>
    <r>
      <rPr>
        <sz val="12"/>
        <color rgb="FF00B050"/>
        <rFont val="Arial"/>
        <family val="2"/>
      </rPr>
      <t>Be Reasonable (</t>
    </r>
    <r>
      <rPr>
        <sz val="12"/>
        <color rgb="FFFF0000"/>
        <rFont val="Arial"/>
        <family val="2"/>
      </rPr>
      <t>Matthew 23:23, 2</t>
    </r>
    <r>
      <rPr>
        <sz val="12"/>
        <color rgb="FF00B050"/>
        <rFont val="Arial"/>
        <family val="2"/>
      </rPr>
      <t>4)</t>
    </r>
  </si>
  <si>
    <r>
      <t xml:space="preserve"> </t>
    </r>
    <r>
      <rPr>
        <sz val="12"/>
        <color rgb="FF00B050"/>
        <rFont val="Arial"/>
        <family val="2"/>
      </rPr>
      <t>Be Forgiving (Matthew 18:22; John 21:15-17)</t>
    </r>
  </si>
  <si>
    <r>
      <t xml:space="preserve"> </t>
    </r>
    <r>
      <rPr>
        <sz val="12"/>
        <color rgb="FF00B050"/>
        <rFont val="Arial"/>
        <family val="2"/>
      </rPr>
      <t>Be Impartial (Mark 10:13-15)</t>
    </r>
  </si>
  <si>
    <r>
      <t xml:space="preserve"> </t>
    </r>
    <r>
      <rPr>
        <sz val="12"/>
        <color rgb="FF00B050"/>
        <rFont val="Arial"/>
        <family val="2"/>
      </rPr>
      <t>Be Refreshing (Matthew 11:28-30)</t>
    </r>
  </si>
  <si>
    <r>
      <t xml:space="preserve">11:00 Song </t>
    </r>
    <r>
      <rPr>
        <sz val="12"/>
        <color rgb="FFFF0000"/>
        <rFont val="Arial"/>
        <family val="2"/>
      </rPr>
      <t>Number 5</t>
    </r>
    <r>
      <rPr>
        <sz val="12"/>
        <color rgb="FF215868"/>
        <rFont val="Arial"/>
        <family val="2"/>
      </rPr>
      <t>4 and Announcements</t>
    </r>
  </si>
  <si>
    <r>
      <t xml:space="preserve"> </t>
    </r>
    <r>
      <rPr>
        <sz val="12"/>
        <color rgb="FF00B050"/>
        <rFont val="Arial"/>
        <family val="2"/>
      </rPr>
      <t>Preach (Mark 1:38)</t>
    </r>
  </si>
  <si>
    <r>
      <t xml:space="preserve"> </t>
    </r>
    <r>
      <rPr>
        <sz val="12"/>
        <color rgb="FF00B050"/>
        <rFont val="Arial"/>
        <family val="2"/>
      </rPr>
      <t>Teach (Luke 24:32)</t>
    </r>
  </si>
  <si>
    <r>
      <t xml:space="preserve"> </t>
    </r>
    <r>
      <rPr>
        <sz val="12"/>
        <color rgb="FF00B050"/>
        <rFont val="Arial"/>
        <family val="2"/>
      </rPr>
      <t>Heal (Proverbs 12:18; Galatians 6:1)</t>
    </r>
  </si>
  <si>
    <r>
      <t xml:space="preserve">12:15 Song </t>
    </r>
    <r>
      <rPr>
        <sz val="12"/>
        <color rgb="FFFF0000"/>
        <rFont val="Arial"/>
        <family val="2"/>
      </rPr>
      <t>Number 7</t>
    </r>
    <r>
      <rPr>
        <sz val="12"/>
        <color rgb="FF215868"/>
        <rFont val="Arial"/>
        <family val="2"/>
      </rPr>
      <t xml:space="preserve"> and Intermission</t>
    </r>
  </si>
  <si>
    <t>1:35 Music</t>
  </si>
  <si>
    <r>
      <t xml:space="preserve">1:45 Song </t>
    </r>
    <r>
      <rPr>
        <sz val="12"/>
        <color rgb="FFFF0000"/>
        <rFont val="Arial"/>
        <family val="2"/>
      </rPr>
      <t>Number 8</t>
    </r>
    <r>
      <rPr>
        <sz val="12"/>
        <color rgb="FF215868"/>
        <rFont val="Arial"/>
        <family val="2"/>
      </rPr>
      <t>2</t>
    </r>
  </si>
  <si>
    <r>
      <t xml:space="preserve"> </t>
    </r>
    <r>
      <rPr>
        <sz val="12"/>
        <color rgb="FF00B050"/>
        <rFont val="Arial"/>
        <family val="2"/>
      </rPr>
      <t>Dear Young Ones (Proverbs 20:29)</t>
    </r>
  </si>
  <si>
    <r>
      <t xml:space="preserve"> </t>
    </r>
    <r>
      <rPr>
        <sz val="12"/>
        <color rgb="FF00B050"/>
        <rFont val="Arial"/>
        <family val="2"/>
      </rPr>
      <t>Faithful Single Ones (</t>
    </r>
    <r>
      <rPr>
        <sz val="12"/>
        <color rgb="FFFF0000"/>
        <rFont val="Arial"/>
        <family val="2"/>
      </rPr>
      <t>First Corinthians 7:32-35, 3</t>
    </r>
    <r>
      <rPr>
        <sz val="12"/>
        <color rgb="FF00B050"/>
        <rFont val="Arial"/>
        <family val="2"/>
      </rPr>
      <t>7)</t>
    </r>
  </si>
  <si>
    <r>
      <t xml:space="preserve"> </t>
    </r>
    <r>
      <rPr>
        <sz val="12"/>
        <color rgb="FF00B050"/>
        <rFont val="Arial"/>
        <family val="2"/>
      </rPr>
      <t>Precious Wives (</t>
    </r>
    <r>
      <rPr>
        <sz val="12"/>
        <color rgb="FFFF0000"/>
        <rFont val="Arial"/>
        <family val="2"/>
      </rPr>
      <t>Proverbs 14:1; 27:15, 1</t>
    </r>
    <r>
      <rPr>
        <sz val="12"/>
        <color rgb="FF00B050"/>
        <rFont val="Arial"/>
        <family val="2"/>
      </rPr>
      <t>6; 31:17)</t>
    </r>
  </si>
  <si>
    <r>
      <t xml:space="preserve"> </t>
    </r>
    <r>
      <rPr>
        <sz val="12"/>
        <color rgb="FF00B050"/>
        <rFont val="Arial"/>
        <family val="2"/>
      </rPr>
      <t>Loving Husbands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1:3; Hebrews 13:8)</t>
    </r>
  </si>
  <si>
    <r>
      <t xml:space="preserve"> </t>
    </r>
    <r>
      <rPr>
        <sz val="12"/>
        <color rgb="FF00B050"/>
        <rFont val="Arial"/>
        <family val="2"/>
      </rPr>
      <t>Wise Parents (</t>
    </r>
    <r>
      <rPr>
        <sz val="12"/>
        <color rgb="FFFF0000"/>
        <rFont val="Arial"/>
        <family val="2"/>
      </rPr>
      <t>Mark 10:14, 1</t>
    </r>
    <r>
      <rPr>
        <sz val="12"/>
        <color rgb="FF00B050"/>
        <rFont val="Arial"/>
        <family val="2"/>
      </rPr>
      <t>6)</t>
    </r>
  </si>
  <si>
    <r>
      <t xml:space="preserve"> </t>
    </r>
    <r>
      <rPr>
        <sz val="12"/>
        <color rgb="FF00B050"/>
        <rFont val="Arial"/>
        <family val="2"/>
      </rPr>
      <t>Kind Elders (James 5:16)</t>
    </r>
  </si>
  <si>
    <r>
      <t xml:space="preserve">2:50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37 and Announcements</t>
    </r>
  </si>
  <si>
    <t>3:25 Train, Trust, and Empower Others, as Jesus Does (Luke 8:1; 9:1; 10:1)</t>
  </si>
  <si>
    <r>
      <t xml:space="preserve">4:50 Song </t>
    </r>
    <r>
      <rPr>
        <sz val="12"/>
        <color rgb="FFFF0000"/>
        <rFont val="Arial"/>
        <family val="2"/>
      </rPr>
      <t>Number 6</t>
    </r>
    <r>
      <rPr>
        <sz val="12"/>
        <color rgb="FF215868"/>
        <rFont val="Arial"/>
        <family val="2"/>
      </rPr>
      <t>5 and Closing Prayer</t>
    </r>
  </si>
  <si>
    <r>
      <t xml:space="preserve">9:30 Song </t>
    </r>
    <r>
      <rPr>
        <sz val="12"/>
        <color rgb="FFFF0000"/>
        <rFont val="Arial"/>
        <family val="2"/>
      </rPr>
      <t>Number 8</t>
    </r>
    <r>
      <rPr>
        <sz val="12"/>
        <color rgb="FF215868"/>
        <rFont val="Arial"/>
        <family val="2"/>
      </rPr>
      <t>4 and Prayer</t>
    </r>
  </si>
  <si>
    <r>
      <t xml:space="preserve"> </t>
    </r>
    <r>
      <rPr>
        <sz val="12"/>
        <color rgb="FF00B050"/>
        <rFont val="Arial"/>
        <family val="2"/>
      </rPr>
      <t>Be Patient and Kind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3:4)</t>
    </r>
  </si>
  <si>
    <r>
      <t xml:space="preserve"> </t>
    </r>
    <r>
      <rPr>
        <sz val="12"/>
        <color rgb="FF00B050"/>
        <rFont val="Arial"/>
        <family val="2"/>
      </rPr>
      <t>Avoid Jealousy and Bragging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3:4)</t>
    </r>
  </si>
  <si>
    <r>
      <t xml:space="preserve"> </t>
    </r>
    <r>
      <rPr>
        <sz val="12"/>
        <color rgb="FF00B050"/>
        <rFont val="Arial"/>
        <family val="2"/>
      </rPr>
      <t>Repudiate Pride and Indecency (</t>
    </r>
    <r>
      <rPr>
        <sz val="12"/>
        <color rgb="FFFF0000"/>
        <rFont val="Arial"/>
        <family val="2"/>
      </rPr>
      <t>First Corinthians 13:4, 5</t>
    </r>
    <r>
      <rPr>
        <sz val="12"/>
        <color rgb="FF00B050"/>
        <rFont val="Arial"/>
        <family val="2"/>
      </rPr>
      <t>)</t>
    </r>
  </si>
  <si>
    <r>
      <t xml:space="preserve"> </t>
    </r>
    <r>
      <rPr>
        <sz val="12"/>
        <color rgb="FF00B050"/>
        <rFont val="Arial"/>
        <family val="2"/>
      </rPr>
      <t>Reject Selfishness and Provocation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3:5)</t>
    </r>
  </si>
  <si>
    <r>
      <t xml:space="preserve"> </t>
    </r>
    <r>
      <rPr>
        <sz val="12"/>
        <color rgb="FF00B050"/>
        <rFont val="Arial"/>
        <family val="2"/>
      </rPr>
      <t>Do Not Keep Account of the Injury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3:5)</t>
    </r>
  </si>
  <si>
    <r>
      <t xml:space="preserve"> </t>
    </r>
    <r>
      <rPr>
        <sz val="12"/>
        <color rgb="FF00B050"/>
        <rFont val="Arial"/>
        <family val="2"/>
      </rPr>
      <t>Rejoice, Not Over Unrighteousness, But With the Truth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3:6)</t>
    </r>
  </si>
  <si>
    <r>
      <t xml:space="preserve"> </t>
    </r>
    <r>
      <rPr>
        <sz val="12"/>
        <color rgb="FF00B050"/>
        <rFont val="Arial"/>
        <family val="2"/>
      </rPr>
      <t>Bear, Believe, Hope, and Endure All Things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3:7)</t>
    </r>
  </si>
  <si>
    <r>
      <t xml:space="preserve"> </t>
    </r>
    <r>
      <rPr>
        <sz val="12"/>
        <color rgb="FF00B050"/>
        <rFont val="Arial"/>
        <family val="2"/>
      </rPr>
      <t>Cultivate Love, Which Never Fails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3:8)</t>
    </r>
  </si>
  <si>
    <r>
      <t xml:space="preserve">11:10 Song </t>
    </r>
    <r>
      <rPr>
        <sz val="12"/>
        <color rgb="FFFF0000"/>
        <rFont val="Arial"/>
        <family val="2"/>
      </rPr>
      <t>Number 7</t>
    </r>
    <r>
      <rPr>
        <sz val="12"/>
        <color rgb="FF215868"/>
        <rFont val="Arial"/>
        <family val="2"/>
      </rPr>
      <t>2 and Announcements</t>
    </r>
  </si>
  <si>
    <t>11:20 Public Bible Discourse: Jesus Christ, World Conqueror—How and When? (John 16:33; Revelation 6:2; 17:12-14)</t>
  </si>
  <si>
    <r>
      <t xml:space="preserve">11:50 Summary of </t>
    </r>
    <r>
      <rPr>
        <i/>
        <sz val="12"/>
        <color rgb="FF215868"/>
        <rFont val="Arial"/>
        <family val="2"/>
      </rPr>
      <t>The Watchtower</t>
    </r>
  </si>
  <si>
    <r>
      <t xml:space="preserve">12:20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36 and Intermission</t>
    </r>
  </si>
  <si>
    <r>
      <t xml:space="preserve">1:45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08</t>
    </r>
  </si>
  <si>
    <t>1:50 True Liberation Awaits Those Who Imitate Jesus (Leviticus 25:10-12; Acts 3:21)</t>
  </si>
  <si>
    <r>
      <t xml:space="preserve">2:40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09 and Announcements</t>
    </r>
  </si>
  <si>
    <t>2:50 As the Storm Approaches, Maintain Your Focus on Jesus! (Matthew 14:22-34; Hebrews 12:2)</t>
  </si>
  <si>
    <r>
      <t xml:space="preserve">3:45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7 and Closing Prayer</t>
    </r>
  </si>
  <si>
    <t>Music</t>
  </si>
  <si>
    <t>Song Number 5 and Prayer</t>
  </si>
  <si>
    <t>Observe the Birds and the Lilies (Matthew 6:25-30)</t>
  </si>
  <si>
    <t>Build Your House on the Rock (Luke 6:47-49)</t>
  </si>
  <si>
    <t>Song Number 120 and Announcements</t>
  </si>
  <si>
    <t>Song Number 69 and Intermission</t>
  </si>
  <si>
    <t>Special Musical Video Presentation</t>
  </si>
  <si>
    <t>Song Number 56</t>
  </si>
  <si>
    <t>Sing Praises in Imitation of Jesus (Exodus 15:1, 2, 21; Matthew 26:30; 2 Corinthians 8:12; Colossians 3:16)</t>
  </si>
  <si>
    <t>Symposium: Imitate Jehovah by Imitating Jesus (John 14:9)</t>
  </si>
  <si>
    <t>Song Number 80 and Announcements</t>
  </si>
  <si>
    <t>Song Number 121 and Closing Prayer</t>
  </si>
  <si>
    <t>Song Number 79 and Prayer</t>
  </si>
  <si>
    <t>Symposium: Imitate Jesus, Not Satan</t>
  </si>
  <si>
    <t>Be Generous (Luke 14:13, 14)</t>
  </si>
  <si>
    <t>Be Appreciative (Luke 7:44)</t>
  </si>
  <si>
    <t>Be Truthful (Matthew 5:37)</t>
  </si>
  <si>
    <t>Be Loyal (John 13:1; Ephesians 4:24)</t>
  </si>
  <si>
    <t>Symposium: Imitate Jesus, Not the Pharisees</t>
  </si>
  <si>
    <t>Be Reasonable (Matthew 23:23, 24)</t>
  </si>
  <si>
    <t>Be Forgiving (Matthew 18:22; John 21:15-17)</t>
  </si>
  <si>
    <t>Be Impartial (Mark 10:13-15)</t>
  </si>
  <si>
    <t>Be Refreshing (Matthew 11:28-30)</t>
  </si>
  <si>
    <t>Song Number 54 and Announcements</t>
  </si>
  <si>
    <t>Symposium: Do the Work That Jesus Did (Matthew 4:23)</t>
  </si>
  <si>
    <t>Preach (Mark 1:38)</t>
  </si>
  <si>
    <t>Teach (Luke 24:32)</t>
  </si>
  <si>
    <t>Heal (Proverbs 12:18; Galatians 6:1)</t>
  </si>
  <si>
    <t>Song Number 7 and Intermission</t>
  </si>
  <si>
    <t>Song Number 82</t>
  </si>
  <si>
    <t>Dear Young Ones (Proverbs 20:29)</t>
  </si>
  <si>
    <t>Faithful Single Ones (First Corinthians 7:32-35, 37)</t>
  </si>
  <si>
    <t>Precious Wives (Proverbs 14:1; 27:15, 16; 31:17)</t>
  </si>
  <si>
    <t>Loving Husbands (First Corinthians 11:3; Hebrews 13:8)</t>
  </si>
  <si>
    <t>Wise Parents (Mark 10:14, 16)</t>
  </si>
  <si>
    <t>Kind Elders (James 5:16)</t>
  </si>
  <si>
    <t>Song Number 137 and Announcements</t>
  </si>
  <si>
    <t>Train, Trust, and Empower Others, as Jesus Does (Luke 8:1; 9:1; 10:1)</t>
  </si>
  <si>
    <t>Song Number 65 and Closing Prayer</t>
  </si>
  <si>
    <t>Song Number 84 and Prayer</t>
  </si>
  <si>
    <t>Be Patient and Kind (First Corinthians 13:4)</t>
  </si>
  <si>
    <t>Avoid Jealousy and Bragging (First Corinthians 13:4)</t>
  </si>
  <si>
    <t>Repudiate Pride and Indecency (First Corinthians 13:4, 5)</t>
  </si>
  <si>
    <t>Reject Selfishness and Provocation (First Corinthians 13:5)</t>
  </si>
  <si>
    <t>Do Not Keep Account of the Injury (First Corinthians 13:5)</t>
  </si>
  <si>
    <t>Rejoice, Not Over Unrighteousness, But With the Truth (First Corinthians 13:6)</t>
  </si>
  <si>
    <t>Bear, Believe, Hope, and Endure All Things (First Corinthians 13:7)</t>
  </si>
  <si>
    <t>Cultivate Love, Which Never Fails (First Corinthians 13:8)</t>
  </si>
  <si>
    <t>Song Number 72 and Announcements</t>
  </si>
  <si>
    <t>Public Bible Discourse: Jesus Christ, World Conqueror—How and When? (John 16:33; Revelation 6:2; 17:12-14)</t>
  </si>
  <si>
    <t>Summary of The Watchtower</t>
  </si>
  <si>
    <t>Song Number 136 and Intermission</t>
  </si>
  <si>
    <t>Song Number 108</t>
  </si>
  <si>
    <t>True Liberation Awaits Those Who Imitate Jesus (Leviticus 25:10-12; Acts 3:21)</t>
  </si>
  <si>
    <t>Song Number 109 and Announcements</t>
  </si>
  <si>
    <t>As the Storm Approaches, Maintain Your Focus on Jesus! (Matthew 14:22-34; Hebrews 12:2)</t>
  </si>
  <si>
    <t>Song Number 17 and Closing Prayer</t>
  </si>
  <si>
    <t xml:space="preserve">8/14/2015 9:30 </t>
  </si>
  <si>
    <t xml:space="preserve">8/14/2015 9:40 </t>
  </si>
  <si>
    <t>8/14/2015 10:20</t>
  </si>
  <si>
    <t>8/14/2015 10:37</t>
  </si>
  <si>
    <t>8/14/2015 10:53</t>
  </si>
  <si>
    <t xml:space="preserve">8/14/2015 11:10 </t>
  </si>
  <si>
    <t xml:space="preserve">8/14/2015 11:20 </t>
  </si>
  <si>
    <t xml:space="preserve">8/14/2015 11:45 </t>
  </si>
  <si>
    <t xml:space="preserve">8/14/2015 12:15 </t>
  </si>
  <si>
    <t xml:space="preserve">8/14/2015 13:25 </t>
  </si>
  <si>
    <t xml:space="preserve">8/14/2015 13:35 </t>
  </si>
  <si>
    <t xml:space="preserve">8/14/2015 13:40 </t>
  </si>
  <si>
    <t>8/14/2015 14:05</t>
  </si>
  <si>
    <t>8/14/2015 14:15</t>
  </si>
  <si>
    <t>8/14/2015 14:25</t>
  </si>
  <si>
    <t>8/14/2015 14:35</t>
  </si>
  <si>
    <t>8/14/2015 14:45</t>
  </si>
  <si>
    <t>8/14/2015 14:55</t>
  </si>
  <si>
    <t xml:space="preserve">8/14/2015 15:10 </t>
  </si>
  <si>
    <t xml:space="preserve">8/14/2015 15:20 </t>
  </si>
  <si>
    <t xml:space="preserve">8/14/2015 15:55 </t>
  </si>
  <si>
    <t xml:space="preserve">8/14/2015 16:15 </t>
  </si>
  <si>
    <t xml:space="preserve">8/14/2015 16:50 </t>
  </si>
  <si>
    <t xml:space="preserve">8/15/2015 9:20 </t>
  </si>
  <si>
    <t xml:space="preserve">8/15/2015 9:30 </t>
  </si>
  <si>
    <t>8/15/2015 9:40</t>
  </si>
  <si>
    <t>8/15/2015 9:50</t>
  </si>
  <si>
    <t>8/15/2015 10:00</t>
  </si>
  <si>
    <t>8/15/2015 10:10</t>
  </si>
  <si>
    <t>8/15/2015 10:20</t>
  </si>
  <si>
    <t>8/15/2015 10:30</t>
  </si>
  <si>
    <t>8/15/2015 10:40</t>
  </si>
  <si>
    <t>8/15/2015 10:50</t>
  </si>
  <si>
    <t xml:space="preserve">8/15/2015 11:00 </t>
  </si>
  <si>
    <t>8/15/2015 11:10</t>
  </si>
  <si>
    <t>8/15/2015 11:20</t>
  </si>
  <si>
    <t>8/15/2015 11:30</t>
  </si>
  <si>
    <t xml:space="preserve">8/15/2015 11:45 </t>
  </si>
  <si>
    <t xml:space="preserve">8/15/2015 12:15 </t>
  </si>
  <si>
    <t xml:space="preserve">8/15/2015 13:35 </t>
  </si>
  <si>
    <t xml:space="preserve">8/15/2015 13:45 </t>
  </si>
  <si>
    <t>8/15/2015 13:50</t>
  </si>
  <si>
    <t>8/15/2015 14:00</t>
  </si>
  <si>
    <t>8/15/2015 14:10</t>
  </si>
  <si>
    <t>8/15/2015 14:20</t>
  </si>
  <si>
    <t>8/15/2015 14:30</t>
  </si>
  <si>
    <t>8/15/2015 14:40</t>
  </si>
  <si>
    <t xml:space="preserve">8/15/2015 14:50 </t>
  </si>
  <si>
    <t xml:space="preserve">8/15/2015 15:00 </t>
  </si>
  <si>
    <t xml:space="preserve">8/15/2015 15:25 </t>
  </si>
  <si>
    <t xml:space="preserve">8/15/2015 15:50 </t>
  </si>
  <si>
    <t xml:space="preserve">8/15/2015 16:15 </t>
  </si>
  <si>
    <t xml:space="preserve">8/15/2015 16:50 </t>
  </si>
  <si>
    <t xml:space="preserve">8/16/2015 9:20 </t>
  </si>
  <si>
    <t xml:space="preserve">8/16/2015 9:30 </t>
  </si>
  <si>
    <t>8/16/2015 9:40</t>
  </si>
  <si>
    <t>8/16/2015 9:50</t>
  </si>
  <si>
    <t>8/16/2015 10:00</t>
  </si>
  <si>
    <t>8/16/2015 10:10</t>
  </si>
  <si>
    <t>8/16/2015 10:20</t>
  </si>
  <si>
    <t>8/16/2015 10:30</t>
  </si>
  <si>
    <t>8/16/2015 10:40</t>
  </si>
  <si>
    <t>8/16/2015 10:50</t>
  </si>
  <si>
    <t xml:space="preserve">8/16/2015 11:10 </t>
  </si>
  <si>
    <t xml:space="preserve">8/16/2015 11:20 </t>
  </si>
  <si>
    <t xml:space="preserve">8/16/2015 11:50 </t>
  </si>
  <si>
    <t xml:space="preserve">8/16/2015 12:20 </t>
  </si>
  <si>
    <t xml:space="preserve">8/16/2015 13:35 </t>
  </si>
  <si>
    <t xml:space="preserve">8/16/2015 13:45 </t>
  </si>
  <si>
    <t xml:space="preserve">8/16/2015 13:50 </t>
  </si>
  <si>
    <t xml:space="preserve">8/16/2015 14:10 </t>
  </si>
  <si>
    <t xml:space="preserve">8/16/2015 14:40 </t>
  </si>
  <si>
    <t xml:space="preserve">8/16/2015 14:50 </t>
  </si>
  <si>
    <t xml:space="preserve">8/16/2015 15:45 </t>
  </si>
  <si>
    <t/>
  </si>
  <si>
    <t>(Luke 6:40)</t>
  </si>
  <si>
    <t>(Matthew 6:25-30)</t>
  </si>
  <si>
    <t>(Mark 9:50)</t>
  </si>
  <si>
    <t>(Luke 6:47-49)</t>
  </si>
  <si>
    <t>(Luke 7:44)</t>
  </si>
  <si>
    <t>(Matthew 5:37)</t>
  </si>
  <si>
    <t>(Mark 10:13-15)</t>
  </si>
  <si>
    <t>(Matthew 11:28-30)</t>
  </si>
  <si>
    <t>(1 Peter 2:21)</t>
  </si>
  <si>
    <t>(Proverbs 20:29)</t>
  </si>
  <si>
    <t>(James 5:16)</t>
  </si>
  <si>
    <t>(Luke 22:54)</t>
  </si>
  <si>
    <t>(Luke 11:9-13)(Luke 22:41-44)</t>
  </si>
  <si>
    <t>(Hebrews 5:7)(Matthew 10:27-31)(1 Peter 3:14)</t>
  </si>
  <si>
    <t>(John 13:1)(Ephesians 4:24)</t>
  </si>
  <si>
    <t>(Matthew 18:22)(John 21:15-17)</t>
  </si>
  <si>
    <t>(Leviticus 25:10-12)(Acts 3:21)</t>
  </si>
  <si>
    <t>(Matthew 14:22-34)(Hebrews 12:2)</t>
  </si>
  <si>
    <t>(Luke 15:4-10)(Luke 19:10)</t>
  </si>
  <si>
    <t>(1 Corinthians 11:3)(Hebrews 13:8)</t>
  </si>
  <si>
    <t>(Luke 8:1)(Luke 9:1)(Luke 10:1)</t>
  </si>
  <si>
    <t>(John 18:37)(Matthew 21:23-46)(Matthew 22:15-46)</t>
  </si>
  <si>
    <t>(John 16:33)(Revelation 6:2)(Revelation 17:12-14)</t>
  </si>
  <si>
    <t>(Matthew 16:13-20)(John 9:1-41)(John 11:1-44)(Acts 1:1-11)(Acts 2:31)</t>
  </si>
  <si>
    <t>(Colossians 2:2-4)(Matthew 5:17-20,43-48)</t>
  </si>
  <si>
    <t>(Exodus 15:1,2,21)(Matthew 26:30)(2 Corinthians 8:12)(Colossians 3:16)</t>
  </si>
  <si>
    <t>(Mark 5:22-43)(Luke 2:7-14,42-47)(Luke 4:1-30)(Luke 8:40-56)</t>
  </si>
  <si>
    <t>(Luke 14:13,14)</t>
  </si>
  <si>
    <t>(Matthew 23:23,24)</t>
  </si>
  <si>
    <t>(1 Corinthians 7:32-35,37)</t>
  </si>
  <si>
    <t>(Proverbs 14:1)(Proverbs 27:15,16)(Proverbs 31:17)</t>
  </si>
  <si>
    <t>(Mark 10:14,16)</t>
  </si>
  <si>
    <t>(Matthew 4:8-10)(Matthew 8:1-3)(John 2:13-17)(1 Peter 4:1,2)</t>
  </si>
  <si>
    <t>(John 14:9)(John 2:13-17)</t>
  </si>
  <si>
    <t>(John 14:9)(John 13:3-5)</t>
  </si>
  <si>
    <t>(John 14:9)(Matthew 4:8-11)</t>
  </si>
  <si>
    <t>(John 14:9)(John 19:30)(Isaiah 55:10,11)</t>
  </si>
  <si>
    <t>(John 14:9)(Matthew 5:9)(Luke 24:34)</t>
  </si>
  <si>
    <t>(John 14:9)(Matthew 22:15-22)</t>
  </si>
  <si>
    <t>(Matthew 4:23)(Mark 1:38)</t>
  </si>
  <si>
    <t>(Matthew 4:23)(Luke 24:32)</t>
  </si>
  <si>
    <t>(Matthew 4:23)(Proverbs 12:18)(Galatians 6:1)</t>
  </si>
  <si>
    <t>(John 13:34,35)(1 Corinthians 13:4)</t>
  </si>
  <si>
    <t>(John 13:34,35)(1 Corinthians 13:4,5)</t>
  </si>
  <si>
    <t>(John 13:34,35)(1 Corinthians 13:5)</t>
  </si>
  <si>
    <t>(John 13:34,35)(1 Corinthians 13:6)</t>
  </si>
  <si>
    <t>(John 13:34,35)(1 Corinthians 13:7)</t>
  </si>
  <si>
    <t>(John 13:34,35)(1 Corinthians 13:8)</t>
  </si>
  <si>
    <t>date</t>
  </si>
  <si>
    <t>type</t>
  </si>
  <si>
    <t>metadata</t>
  </si>
  <si>
    <t>title</t>
  </si>
  <si>
    <t>scriptures</t>
  </si>
  <si>
    <t xml:space="preserve"> "Have Salt in Yourselves" (Mark 9:50)</t>
  </si>
  <si>
    <t>"Have Salt in Yourselves" (Mark 9:50)</t>
  </si>
  <si>
    <t>11:45 Keynote Address: "Concealed in Him Are All the Treasures of Wisdom" (Colossians 2:2-4; Matthew 5:17-20, 43-48)</t>
  </si>
  <si>
    <t>Keynote Address: "Concealed in Him Are All the Treasures of Wisdom" (Colossians 2:2-4; Matthew 5:17-20, 43-48)</t>
  </si>
  <si>
    <t xml:space="preserve"> "Take These Things Away From Here!" (John 2:13-17)</t>
  </si>
  <si>
    <t>"Take These Things Away From Here!" (John 2:13-17)</t>
  </si>
  <si>
    <t xml:space="preserve"> He "Started to Wash the Feet of the Disciples" (John 13:3-5)</t>
  </si>
  <si>
    <t>He "Started to Wash the Feet of the Disciples" (John 13:3-5)</t>
  </si>
  <si>
    <t xml:space="preserve"> "Go Away, Satan!" (Matthew 4:8-11)</t>
  </si>
  <si>
    <t>"Go Away, Satan!" (Matthew 4:8-11)</t>
  </si>
  <si>
    <t xml:space="preserve"> "It Has Been Accomplished!" (John 19:30; Isaiah 55:10, 11)</t>
  </si>
  <si>
    <t>"It Has Been Accomplished!" (John 19:30; Isaiah 55:10, 11)</t>
  </si>
  <si>
    <t xml:space="preserve"> "Happy Are the Peacemakers" (Matthew 5:9; Luke 24:34)</t>
  </si>
  <si>
    <t>"Happy Are the Peacemakers" (Matthew 5:9; Luke 24:34)</t>
  </si>
  <si>
    <t>3:55 "He Was Favorably Heard for His Godly Fear" (Hebrews 5:7; Matthew 10:27-31; 1 Peter 3:14)</t>
  </si>
  <si>
    <t>"He Was Favorably Heard for His Godly Fear" (Hebrews 5:7; Matthew 10:27-31; 1 Peter 3:14)</t>
  </si>
  <si>
    <t>4:15 Jesus "Came to Seek and to Save What Was Lost" (Luke 15:4-10; 19:10)</t>
  </si>
  <si>
    <t>Jesus "Came to Seek and to Save What Was Lost" (Luke 15:4-10; 19:10)</t>
  </si>
  <si>
    <t>11:45 Baptism: "Follow His Steps Closely"—After Baptism (1 Peter 2:21)</t>
  </si>
  <si>
    <t>Baptism: "Follow His Steps Closely"—After Baptism (1 Peter 2:21)</t>
  </si>
  <si>
    <t>3:00 Follow Jesus, But Not "at a Distance" (Luke 22:54)</t>
  </si>
  <si>
    <t>Follow Jesus, But Not "at a Distance" (Luke 22:54)</t>
  </si>
  <si>
    <t>3:50 Sound Drama: "For This I Have Come Into the World" (John 18:37; Matthew 21:23-46; 22:15-46)</t>
  </si>
  <si>
    <t>Sound Drama: "For This I Have Come Into the World" (John 18:37; Matthew 21:23-46; 22:15-46)</t>
  </si>
  <si>
    <t>Symposium: "Have Love Among Yourselves" (John 13:34, 35)</t>
  </si>
  <si>
    <t>9:40 Chairman's Address: Imitate Jesus—Why and How? (Luke 6:40)</t>
  </si>
  <si>
    <t>Chairman's Address: Imitate Jesus—Why and How? (Luke 6:40)</t>
  </si>
  <si>
    <t>Symposium: Lessons From Jesus' Word Pictures</t>
  </si>
  <si>
    <t>11:20 Follow Jesus' Pattern—Keep On Asking, Seeking, and Knocking! (Luke 11:9-13; 22:41-44)</t>
  </si>
  <si>
    <t>Follow Jesus' Pattern—Keep On Asking, Seeking, and Knocking! (Luke 11:9-13; 22:41-44)</t>
  </si>
  <si>
    <t xml:space="preserve"> Pay Back "God's Things to God" (Matthew 22:15-22)</t>
  </si>
  <si>
    <t>Pay Back "God's Things to God" (Matthew 22:15-22)</t>
  </si>
  <si>
    <t>3:20 Drama: ‘For a Certainty God Made Him Lord and Christ'—Part I (Mark 5:22-43; Luke 2:7-14, 42-47; 4:1-30; 8:40-56)</t>
  </si>
  <si>
    <t>Drama: ‘For a Certainty God Made Him Lord and Christ'—Part I (Mark 5:22-43; Luke 2:7-14, 42-47; 4:1-30; 8:40-56)</t>
  </si>
  <si>
    <t>Symposium: Imitate Jesus' Use of Power</t>
  </si>
  <si>
    <t>4:15 Arm Yourselves With Christ's Mental Disposition (Matthew 4:8-10; 8:1-3; John 2:13-17; 1 Peter 4:1, 2)</t>
  </si>
  <si>
    <t>Arm Yourselves With Christ's Mental Disposition (Matthew 4:8-10; 8:1-3; John 2:13-17; 1 Peter 4:1, 2)</t>
  </si>
  <si>
    <t>2:10 Drama: ‘For a Certainty God Made Him Lord and Christ'—Part II (Matthew 16:13-20; John 9:1-41; 11:1-44; Acts 1:1-11; 2:31)</t>
  </si>
  <si>
    <t>Drama: ‘For a Certainty God Made Him Lord and Christ'—Part II (Matthew 16:13-20; John 9:1-41; 11:1-44; Acts 1:1-11; 2:31)</t>
  </si>
  <si>
    <t>durationMinutes</t>
  </si>
  <si>
    <t>8/14/2015 9:20</t>
  </si>
  <si>
    <t>{"</t>
  </si>
  <si>
    <t>","</t>
  </si>
  <si>
    <t>"}</t>
  </si>
  <si>
    <t>sequence</t>
  </si>
  <si>
    <t>(Matthew 11:29)</t>
  </si>
  <si>
    <t>(Romans 15:5)</t>
  </si>
  <si>
    <t>(Matthew 16:24)</t>
  </si>
  <si>
    <t>Symposium Theme:</t>
  </si>
  <si>
    <t>Talk Theme:</t>
  </si>
  <si>
    <t>(John 14:9)</t>
  </si>
  <si>
    <t>(Matthew 4:23)</t>
  </si>
  <si>
    <t>(John 13:34,35)</t>
  </si>
  <si>
    <t>note1</t>
  </si>
  <si>
    <t>nverse1</t>
  </si>
  <si>
    <t>note2</t>
  </si>
  <si>
    <t>nverse2</t>
  </si>
  <si>
    <t>note3</t>
  </si>
  <si>
    <t>nverse3</t>
  </si>
  <si>
    <t>"</t>
  </si>
  <si>
    <t>{</t>
  </si>
  <si>
    <t>}</t>
  </si>
  <si>
    <t>Daily Theme: \"Learn From Me\"</t>
  </si>
  <si>
    <t>Daily Theme: \"Have ... the Same Mental Attitude That Christ Jesus Had\"</t>
  </si>
  <si>
    <t>Daily Theme: \"Keep Following Me\"</t>
  </si>
  <si>
    <t xml:space="preserve">@Luke 6:40  </t>
  </si>
  <si>
    <t xml:space="preserve">@Matthew 6:25-30  </t>
  </si>
  <si>
    <t xml:space="preserve">@Mark 9:50  </t>
  </si>
  <si>
    <t xml:space="preserve">@Luke 6:47-49  </t>
  </si>
  <si>
    <t xml:space="preserve">@Luke 11:9-13  @Luke 22:41-44  </t>
  </si>
  <si>
    <t xml:space="preserve">@Colossians 2:2-4  @Matthew 5:17-20,43-48  </t>
  </si>
  <si>
    <t xml:space="preserve">@Exodus 15:1,2,21  @Matthew 26:30  @2 Corinthians 8:12  @Colossians 3:16  </t>
  </si>
  <si>
    <t xml:space="preserve">@John 2:13-17  </t>
  </si>
  <si>
    <t xml:space="preserve">@John 13:3-5  </t>
  </si>
  <si>
    <t xml:space="preserve">@Matthew 4:8-11  </t>
  </si>
  <si>
    <t xml:space="preserve">@John 19:30  @Isaiah 55:10,11  </t>
  </si>
  <si>
    <t xml:space="preserve">@Matthew 5:9  @Luke 24:34  </t>
  </si>
  <si>
    <t xml:space="preserve">@Matthew 22:15-22  </t>
  </si>
  <si>
    <t xml:space="preserve">@Mark 5:22-43  @Luke 2:7-14,42-47  @Luke 4:1-30  @Luke 8:40-56  </t>
  </si>
  <si>
    <t xml:space="preserve">@Hebrews 5:7  @Matthew 10:27-31  @1 Peter 3:14  </t>
  </si>
  <si>
    <t xml:space="preserve">@Luke 15:4-10  @Luke 19:10  </t>
  </si>
  <si>
    <t xml:space="preserve">@Luke 14:13,14  </t>
  </si>
  <si>
    <t xml:space="preserve">@Luke 7:44  </t>
  </si>
  <si>
    <t xml:space="preserve">@Matthew 5:37  </t>
  </si>
  <si>
    <t xml:space="preserve">@John 13:1  @Ephesians 4:24  </t>
  </si>
  <si>
    <t xml:space="preserve">@Matthew 23:23,24  </t>
  </si>
  <si>
    <t xml:space="preserve">@Matthew 18:22  @John 21:15-17  </t>
  </si>
  <si>
    <t xml:space="preserve">@Mark 10:13-15  </t>
  </si>
  <si>
    <t xml:space="preserve">@Matthew 11:28-30  </t>
  </si>
  <si>
    <t xml:space="preserve">@Mark 1:38  </t>
  </si>
  <si>
    <t xml:space="preserve">@Luke 24:32  </t>
  </si>
  <si>
    <t xml:space="preserve">@Proverbs 12:18  @Galatians 6:1  </t>
  </si>
  <si>
    <t xml:space="preserve">@1 Peter 2:21  </t>
  </si>
  <si>
    <t xml:space="preserve">@Proverbs 20:29  </t>
  </si>
  <si>
    <t xml:space="preserve">@1 Corinthians 7:32-35,37  </t>
  </si>
  <si>
    <t xml:space="preserve">@Proverbs 14:1  @Proverbs 27:15,16  @Proverbs 31:17  </t>
  </si>
  <si>
    <t xml:space="preserve">@1 Corinthians 11:3  @Hebrews 13:8  </t>
  </si>
  <si>
    <t xml:space="preserve">@Mark 10:14,16  </t>
  </si>
  <si>
    <t xml:space="preserve">@James 5:16  </t>
  </si>
  <si>
    <t xml:space="preserve">@Luke 22:54  </t>
  </si>
  <si>
    <t xml:space="preserve">@Luke 8:1  @Luke 9:1  @Luke 10:1  </t>
  </si>
  <si>
    <t xml:space="preserve">@John 18:37  @Matthew 21:23-46  @Matthew 22:15-46  </t>
  </si>
  <si>
    <t xml:space="preserve">@Matthew 4:8-10  @Matthew 8:1-3  @John 2:13-17  @1 Peter 4:1,2  </t>
  </si>
  <si>
    <t xml:space="preserve">@1 Corinthians 13:4  </t>
  </si>
  <si>
    <t xml:space="preserve">@1 Corinthians 13:4,5  </t>
  </si>
  <si>
    <t xml:space="preserve">@1 Corinthians 13:5  </t>
  </si>
  <si>
    <t xml:space="preserve">@1 Corinthians 13:6  </t>
  </si>
  <si>
    <t xml:space="preserve">@1 Corinthians 13:7  </t>
  </si>
  <si>
    <t xml:space="preserve">@1 Corinthians 13:8  </t>
  </si>
  <si>
    <t xml:space="preserve">@John 16:33  @Revelation 6:2  @Revelation 17:12-14  </t>
  </si>
  <si>
    <t xml:space="preserve">@Leviticus 25:10-12  @Acts 3:21  </t>
  </si>
  <si>
    <t xml:space="preserve">@Matthew 16:13-20  @John 9:1-41  @John 11:1-44  @Acts 1:1-11  @Acts 2:31  </t>
  </si>
  <si>
    <t xml:space="preserve">@Matthew 14:22-34  @Hebrews 12:2  </t>
  </si>
  <si>
    <t xml:space="preserve">@Matthew 11:29  </t>
  </si>
  <si>
    <t xml:space="preserve">@Romans 15:5  </t>
  </si>
  <si>
    <t xml:space="preserve">@Matthew 16:24  </t>
  </si>
  <si>
    <t xml:space="preserve">@John 14:9  </t>
  </si>
  <si>
    <t xml:space="preserve">@Matthew 4:23  </t>
  </si>
  <si>
    <t xml:space="preserve">@John 13:34,35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</si>
</sst>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5868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i/>
      <sz val="12"/>
      <color rgb="FF21586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7"/>
    </xf>
    <xf numFmtId="164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0" borderId="0" xfId="0" quotePrefix="1" applyNumberFormat="1" applyAlignment="1">
      <alignment horizontal="center"/>
    </xf>
    <xf numFmtId="22" fontId="0" fillId="0" borderId="0" xfId="0" quotePrefix="1" applyNumberFormat="1" applyAlignment="1">
      <alignment horizontal="center"/>
    </xf>
    <xf numFmtId="0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6"/>
  <sheetViews>
    <sheetView topLeftCell="F1" workbookViewId="0">
      <selection activeCell="G8" sqref="G8"/>
    </sheetView>
  </sheetViews>
  <sheetFormatPr defaultRowHeight="15" x14ac:dyDescent="0.25"/>
  <cols>
    <col min="2" max="2" width="39.140625" customWidth="1"/>
    <col min="3" max="3" width="27.5703125" style="3" customWidth="1"/>
    <col min="4" max="4" width="20.85546875" customWidth="1"/>
    <col min="5" max="5" width="52" style="5" customWidth="1"/>
    <col min="6" max="6" width="110" bestFit="1" customWidth="1"/>
  </cols>
  <sheetData>
    <row r="1" spans="2:7" x14ac:dyDescent="0.25">
      <c r="C1" s="7" t="s">
        <v>234</v>
      </c>
      <c r="D1" s="8" t="s">
        <v>235</v>
      </c>
      <c r="E1" s="9" t="s">
        <v>236</v>
      </c>
      <c r="F1" s="8" t="s">
        <v>237</v>
      </c>
      <c r="G1" s="8" t="s">
        <v>238</v>
      </c>
    </row>
    <row r="2" spans="2:7" x14ac:dyDescent="0.25">
      <c r="B2" s="1" t="s">
        <v>0</v>
      </c>
      <c r="C2" s="11">
        <v>42230.388888888891</v>
      </c>
      <c r="D2" t="str">
        <f t="shared" ref="D2:D33" si="0">IF(F2="Music", "Music", IF(LEFT(F2,4)="Song", "Song", IF(E2&lt;&gt;"", "SymposiumTalk", "Talk")))</f>
        <v>Music</v>
      </c>
      <c r="F2" t="s">
        <v>54</v>
      </c>
      <c r="G2" t="s">
        <v>185</v>
      </c>
    </row>
    <row r="3" spans="2:7" x14ac:dyDescent="0.25">
      <c r="B3" s="1" t="s">
        <v>1</v>
      </c>
      <c r="C3" s="3">
        <v>42230.395833333336</v>
      </c>
      <c r="D3" t="str">
        <f t="shared" si="0"/>
        <v>Song</v>
      </c>
      <c r="E3" s="5">
        <f>VALUE(MID(F3,FIND(" ",F3,FIND(" ",F3)+1),3))</f>
        <v>5</v>
      </c>
      <c r="F3" t="s">
        <v>55</v>
      </c>
      <c r="G3" t="s">
        <v>185</v>
      </c>
    </row>
    <row r="4" spans="2:7" x14ac:dyDescent="0.25">
      <c r="B4" s="1" t="s">
        <v>264</v>
      </c>
      <c r="C4" s="3" t="s">
        <v>112</v>
      </c>
      <c r="D4" t="str">
        <f t="shared" si="0"/>
        <v>Talk</v>
      </c>
      <c r="F4" t="s">
        <v>265</v>
      </c>
      <c r="G4" t="s">
        <v>186</v>
      </c>
    </row>
    <row r="5" spans="2:7" x14ac:dyDescent="0.25">
      <c r="B5" s="2" t="s">
        <v>2</v>
      </c>
      <c r="C5" s="3" t="s">
        <v>113</v>
      </c>
      <c r="D5" t="str">
        <f t="shared" si="0"/>
        <v>SymposiumTalk</v>
      </c>
      <c r="E5" s="6" t="s">
        <v>266</v>
      </c>
      <c r="F5" t="s">
        <v>56</v>
      </c>
      <c r="G5" t="s">
        <v>187</v>
      </c>
    </row>
    <row r="6" spans="2:7" x14ac:dyDescent="0.25">
      <c r="B6" s="2" t="s">
        <v>239</v>
      </c>
      <c r="C6" s="3" t="s">
        <v>114</v>
      </c>
      <c r="D6" t="str">
        <f t="shared" si="0"/>
        <v>SymposiumTalk</v>
      </c>
      <c r="E6" s="6" t="s">
        <v>266</v>
      </c>
      <c r="F6" t="s">
        <v>240</v>
      </c>
      <c r="G6" t="s">
        <v>188</v>
      </c>
    </row>
    <row r="7" spans="2:7" x14ac:dyDescent="0.25">
      <c r="B7" s="2" t="s">
        <v>3</v>
      </c>
      <c r="C7" s="3" t="s">
        <v>115</v>
      </c>
      <c r="D7" t="str">
        <f t="shared" si="0"/>
        <v>SymposiumTalk</v>
      </c>
      <c r="E7" s="6" t="s">
        <v>266</v>
      </c>
      <c r="F7" t="s">
        <v>57</v>
      </c>
      <c r="G7" t="s">
        <v>189</v>
      </c>
    </row>
    <row r="8" spans="2:7" x14ac:dyDescent="0.25">
      <c r="B8" s="1" t="s">
        <v>4</v>
      </c>
      <c r="C8" s="3" t="s">
        <v>116</v>
      </c>
      <c r="D8" t="str">
        <f t="shared" si="0"/>
        <v>Song</v>
      </c>
      <c r="E8" s="5">
        <f>VALUE(MID(F8,FIND(" ",F8,FIND(" ",F8)+1),4))</f>
        <v>120</v>
      </c>
      <c r="F8" t="s">
        <v>58</v>
      </c>
      <c r="G8" t="s">
        <v>185</v>
      </c>
    </row>
    <row r="9" spans="2:7" x14ac:dyDescent="0.25">
      <c r="B9" s="1" t="s">
        <v>267</v>
      </c>
      <c r="C9" s="3" t="s">
        <v>117</v>
      </c>
      <c r="D9" t="str">
        <f t="shared" si="0"/>
        <v>Talk</v>
      </c>
      <c r="F9" t="s">
        <v>268</v>
      </c>
      <c r="G9" t="s">
        <v>198</v>
      </c>
    </row>
    <row r="10" spans="2:7" x14ac:dyDescent="0.25">
      <c r="B10" s="1" t="s">
        <v>241</v>
      </c>
      <c r="C10" s="3" t="s">
        <v>118</v>
      </c>
      <c r="D10" t="str">
        <f t="shared" si="0"/>
        <v>Talk</v>
      </c>
      <c r="F10" t="s">
        <v>242</v>
      </c>
      <c r="G10" t="s">
        <v>210</v>
      </c>
    </row>
    <row r="11" spans="2:7" x14ac:dyDescent="0.25">
      <c r="B11" s="1" t="s">
        <v>5</v>
      </c>
      <c r="C11" s="3" t="s">
        <v>119</v>
      </c>
      <c r="D11" t="str">
        <f t="shared" si="0"/>
        <v>Song</v>
      </c>
      <c r="E11" s="5">
        <f>VALUE(MID(F11,FIND(" ",F11,FIND(" ",F11)+1),3))</f>
        <v>69</v>
      </c>
      <c r="F11" t="s">
        <v>59</v>
      </c>
      <c r="G11" t="s">
        <v>185</v>
      </c>
    </row>
    <row r="12" spans="2:7" x14ac:dyDescent="0.25">
      <c r="B12" s="1" t="s">
        <v>6</v>
      </c>
      <c r="C12" s="3" t="s">
        <v>120</v>
      </c>
      <c r="D12" t="str">
        <f t="shared" si="0"/>
        <v>Talk</v>
      </c>
      <c r="F12" t="s">
        <v>60</v>
      </c>
      <c r="G12" t="s">
        <v>185</v>
      </c>
    </row>
    <row r="13" spans="2:7" x14ac:dyDescent="0.25">
      <c r="B13" s="1" t="s">
        <v>7</v>
      </c>
      <c r="C13" s="3" t="s">
        <v>121</v>
      </c>
      <c r="D13" t="str">
        <f t="shared" si="0"/>
        <v>Song</v>
      </c>
      <c r="E13" s="5">
        <f>VALUE(MID(F13,FIND(" ",F13,FIND(" ",F13)+1),3))</f>
        <v>56</v>
      </c>
      <c r="F13" t="s">
        <v>61</v>
      </c>
      <c r="G13" t="s">
        <v>185</v>
      </c>
    </row>
    <row r="14" spans="2:7" x14ac:dyDescent="0.25">
      <c r="B14" s="1" t="s">
        <v>8</v>
      </c>
      <c r="C14" s="3" t="s">
        <v>122</v>
      </c>
      <c r="D14" t="str">
        <f t="shared" si="0"/>
        <v>Talk</v>
      </c>
      <c r="F14" t="s">
        <v>62</v>
      </c>
      <c r="G14" t="s">
        <v>211</v>
      </c>
    </row>
    <row r="15" spans="2:7" x14ac:dyDescent="0.25">
      <c r="B15" s="2" t="s">
        <v>243</v>
      </c>
      <c r="C15" s="3" t="s">
        <v>123</v>
      </c>
      <c r="D15" t="str">
        <f t="shared" si="0"/>
        <v>SymposiumTalk</v>
      </c>
      <c r="E15" s="6" t="s">
        <v>63</v>
      </c>
      <c r="F15" t="s">
        <v>244</v>
      </c>
      <c r="G15" t="s">
        <v>219</v>
      </c>
    </row>
    <row r="16" spans="2:7" x14ac:dyDescent="0.25">
      <c r="B16" s="2" t="s">
        <v>245</v>
      </c>
      <c r="C16" s="3" t="s">
        <v>124</v>
      </c>
      <c r="D16" t="str">
        <f t="shared" si="0"/>
        <v>SymposiumTalk</v>
      </c>
      <c r="E16" s="6" t="s">
        <v>63</v>
      </c>
      <c r="F16" t="s">
        <v>246</v>
      </c>
      <c r="G16" t="s">
        <v>220</v>
      </c>
    </row>
    <row r="17" spans="2:7" x14ac:dyDescent="0.25">
      <c r="B17" s="2" t="s">
        <v>247</v>
      </c>
      <c r="C17" s="3" t="s">
        <v>125</v>
      </c>
      <c r="D17" t="str">
        <f t="shared" si="0"/>
        <v>SymposiumTalk</v>
      </c>
      <c r="E17" s="6" t="s">
        <v>63</v>
      </c>
      <c r="F17" t="s">
        <v>248</v>
      </c>
      <c r="G17" t="s">
        <v>221</v>
      </c>
    </row>
    <row r="18" spans="2:7" x14ac:dyDescent="0.25">
      <c r="B18" s="2" t="s">
        <v>249</v>
      </c>
      <c r="C18" s="3" t="s">
        <v>126</v>
      </c>
      <c r="D18" t="str">
        <f t="shared" si="0"/>
        <v>SymposiumTalk</v>
      </c>
      <c r="E18" s="6" t="s">
        <v>63</v>
      </c>
      <c r="F18" t="s">
        <v>250</v>
      </c>
      <c r="G18" t="s">
        <v>222</v>
      </c>
    </row>
    <row r="19" spans="2:7" x14ac:dyDescent="0.25">
      <c r="B19" s="2" t="s">
        <v>251</v>
      </c>
      <c r="C19" s="3" t="s">
        <v>127</v>
      </c>
      <c r="D19" t="str">
        <f t="shared" si="0"/>
        <v>SymposiumTalk</v>
      </c>
      <c r="E19" s="6" t="s">
        <v>63</v>
      </c>
      <c r="F19" t="s">
        <v>252</v>
      </c>
      <c r="G19" t="s">
        <v>223</v>
      </c>
    </row>
    <row r="20" spans="2:7" x14ac:dyDescent="0.25">
      <c r="B20" s="2" t="s">
        <v>269</v>
      </c>
      <c r="C20" s="3" t="s">
        <v>128</v>
      </c>
      <c r="D20" t="str">
        <f t="shared" si="0"/>
        <v>SymposiumTalk</v>
      </c>
      <c r="E20" s="6" t="s">
        <v>63</v>
      </c>
      <c r="F20" t="s">
        <v>270</v>
      </c>
      <c r="G20" t="s">
        <v>224</v>
      </c>
    </row>
    <row r="21" spans="2:7" x14ac:dyDescent="0.25">
      <c r="B21" s="1" t="s">
        <v>9</v>
      </c>
      <c r="C21" s="3" t="s">
        <v>129</v>
      </c>
      <c r="D21" t="str">
        <f t="shared" si="0"/>
        <v>Song</v>
      </c>
      <c r="E21" s="5">
        <f>VALUE(MID(F21,FIND(" ",F21,FIND(" ",F21)+1),3))</f>
        <v>80</v>
      </c>
      <c r="F21" t="s">
        <v>64</v>
      </c>
      <c r="G21" t="s">
        <v>185</v>
      </c>
    </row>
    <row r="22" spans="2:7" x14ac:dyDescent="0.25">
      <c r="B22" s="1" t="s">
        <v>271</v>
      </c>
      <c r="C22" s="3" t="s">
        <v>130</v>
      </c>
      <c r="D22" t="str">
        <f t="shared" si="0"/>
        <v>Talk</v>
      </c>
      <c r="F22" t="s">
        <v>272</v>
      </c>
      <c r="G22" t="s">
        <v>212</v>
      </c>
    </row>
    <row r="23" spans="2:7" x14ac:dyDescent="0.25">
      <c r="B23" s="1" t="s">
        <v>253</v>
      </c>
      <c r="C23" s="3" t="s">
        <v>131</v>
      </c>
      <c r="D23" t="str">
        <f t="shared" si="0"/>
        <v>Talk</v>
      </c>
      <c r="F23" t="s">
        <v>254</v>
      </c>
      <c r="G23" t="s">
        <v>199</v>
      </c>
    </row>
    <row r="24" spans="2:7" x14ac:dyDescent="0.25">
      <c r="B24" s="1" t="s">
        <v>255</v>
      </c>
      <c r="C24" s="3" t="s">
        <v>132</v>
      </c>
      <c r="D24" t="str">
        <f t="shared" si="0"/>
        <v>Talk</v>
      </c>
      <c r="F24" t="s">
        <v>256</v>
      </c>
      <c r="G24" t="s">
        <v>204</v>
      </c>
    </row>
    <row r="25" spans="2:7" x14ac:dyDescent="0.25">
      <c r="B25" s="1" t="s">
        <v>10</v>
      </c>
      <c r="C25" s="3" t="s">
        <v>133</v>
      </c>
      <c r="D25" t="str">
        <f t="shared" si="0"/>
        <v>Song</v>
      </c>
      <c r="E25" s="5">
        <f>VALUE(MID(F25,FIND(" ",F25,FIND(" ",F25)+1),4))</f>
        <v>121</v>
      </c>
      <c r="F25" t="s">
        <v>65</v>
      </c>
      <c r="G25" t="s">
        <v>185</v>
      </c>
    </row>
    <row r="26" spans="2:7" x14ac:dyDescent="0.25">
      <c r="B26" s="1" t="s">
        <v>0</v>
      </c>
      <c r="C26" s="3" t="s">
        <v>134</v>
      </c>
      <c r="D26" t="str">
        <f t="shared" si="0"/>
        <v>Music</v>
      </c>
      <c r="F26" t="s">
        <v>54</v>
      </c>
      <c r="G26" t="s">
        <v>185</v>
      </c>
    </row>
    <row r="27" spans="2:7" x14ac:dyDescent="0.25">
      <c r="B27" s="1" t="s">
        <v>11</v>
      </c>
      <c r="C27" s="3" t="s">
        <v>135</v>
      </c>
      <c r="D27" t="str">
        <f t="shared" si="0"/>
        <v>Song</v>
      </c>
      <c r="E27" s="5">
        <f>VALUE(MID(F27,FIND(" ",F27,FIND(" ",F27)+1),4))</f>
        <v>79</v>
      </c>
      <c r="F27" t="s">
        <v>66</v>
      </c>
      <c r="G27" t="s">
        <v>185</v>
      </c>
    </row>
    <row r="28" spans="2:7" x14ac:dyDescent="0.25">
      <c r="B28" s="2" t="s">
        <v>12</v>
      </c>
      <c r="C28" s="3" t="s">
        <v>136</v>
      </c>
      <c r="D28" t="str">
        <f t="shared" si="0"/>
        <v>SymposiumTalk</v>
      </c>
      <c r="E28" s="6" t="s">
        <v>67</v>
      </c>
      <c r="F28" t="s">
        <v>68</v>
      </c>
      <c r="G28" t="s">
        <v>213</v>
      </c>
    </row>
    <row r="29" spans="2:7" x14ac:dyDescent="0.25">
      <c r="B29" s="2" t="s">
        <v>13</v>
      </c>
      <c r="C29" s="3" t="s">
        <v>137</v>
      </c>
      <c r="D29" t="str">
        <f t="shared" si="0"/>
        <v>SymposiumTalk</v>
      </c>
      <c r="E29" s="6" t="s">
        <v>67</v>
      </c>
      <c r="F29" t="s">
        <v>69</v>
      </c>
      <c r="G29" t="s">
        <v>190</v>
      </c>
    </row>
    <row r="30" spans="2:7" x14ac:dyDescent="0.25">
      <c r="B30" s="2" t="s">
        <v>14</v>
      </c>
      <c r="C30" s="3" t="s">
        <v>138</v>
      </c>
      <c r="D30" t="str">
        <f t="shared" si="0"/>
        <v>SymposiumTalk</v>
      </c>
      <c r="E30" s="6" t="s">
        <v>67</v>
      </c>
      <c r="F30" t="s">
        <v>70</v>
      </c>
      <c r="G30" t="s">
        <v>191</v>
      </c>
    </row>
    <row r="31" spans="2:7" x14ac:dyDescent="0.25">
      <c r="B31" s="2" t="s">
        <v>15</v>
      </c>
      <c r="C31" s="3" t="s">
        <v>139</v>
      </c>
      <c r="D31" t="str">
        <f t="shared" si="0"/>
        <v>SymposiumTalk</v>
      </c>
      <c r="E31" s="6" t="s">
        <v>67</v>
      </c>
      <c r="F31" t="s">
        <v>71</v>
      </c>
      <c r="G31" t="s">
        <v>200</v>
      </c>
    </row>
    <row r="32" spans="2:7" x14ac:dyDescent="0.25">
      <c r="B32" s="2" t="s">
        <v>16</v>
      </c>
      <c r="C32" s="3" t="s">
        <v>140</v>
      </c>
      <c r="D32" t="str">
        <f t="shared" si="0"/>
        <v>SymposiumTalk</v>
      </c>
      <c r="E32" s="6" t="s">
        <v>72</v>
      </c>
      <c r="F32" t="s">
        <v>73</v>
      </c>
      <c r="G32" t="s">
        <v>214</v>
      </c>
    </row>
    <row r="33" spans="2:7" x14ac:dyDescent="0.25">
      <c r="B33" s="2" t="s">
        <v>17</v>
      </c>
      <c r="C33" s="3" t="s">
        <v>141</v>
      </c>
      <c r="D33" t="str">
        <f t="shared" si="0"/>
        <v>SymposiumTalk</v>
      </c>
      <c r="E33" s="6" t="s">
        <v>72</v>
      </c>
      <c r="F33" t="s">
        <v>74</v>
      </c>
      <c r="G33" t="s">
        <v>201</v>
      </c>
    </row>
    <row r="34" spans="2:7" x14ac:dyDescent="0.25">
      <c r="B34" s="2" t="s">
        <v>18</v>
      </c>
      <c r="C34" s="3" t="s">
        <v>142</v>
      </c>
      <c r="D34" t="str">
        <f t="shared" ref="D34:D65" si="1">IF(F34="Music", "Music", IF(LEFT(F34,4)="Song", "Song", IF(E34&lt;&gt;"", "SymposiumTalk", "Talk")))</f>
        <v>SymposiumTalk</v>
      </c>
      <c r="E34" s="6" t="s">
        <v>72</v>
      </c>
      <c r="F34" t="s">
        <v>75</v>
      </c>
      <c r="G34" t="s">
        <v>192</v>
      </c>
    </row>
    <row r="35" spans="2:7" x14ac:dyDescent="0.25">
      <c r="B35" s="2" t="s">
        <v>19</v>
      </c>
      <c r="C35" s="3" t="s">
        <v>143</v>
      </c>
      <c r="D35" t="str">
        <f t="shared" si="1"/>
        <v>SymposiumTalk</v>
      </c>
      <c r="E35" s="6" t="s">
        <v>72</v>
      </c>
      <c r="F35" t="s">
        <v>76</v>
      </c>
      <c r="G35" t="s">
        <v>193</v>
      </c>
    </row>
    <row r="36" spans="2:7" x14ac:dyDescent="0.25">
      <c r="B36" s="1" t="s">
        <v>20</v>
      </c>
      <c r="C36" s="3" t="s">
        <v>144</v>
      </c>
      <c r="D36" t="str">
        <f t="shared" si="1"/>
        <v>Song</v>
      </c>
      <c r="E36" s="5">
        <f>VALUE(MID(F36,FIND(" ",F36,FIND(" ",F36)+1),4))</f>
        <v>54</v>
      </c>
      <c r="F36" t="s">
        <v>77</v>
      </c>
      <c r="G36" t="s">
        <v>185</v>
      </c>
    </row>
    <row r="37" spans="2:7" x14ac:dyDescent="0.25">
      <c r="B37" s="2" t="s">
        <v>21</v>
      </c>
      <c r="C37" s="3" t="s">
        <v>145</v>
      </c>
      <c r="D37" t="str">
        <f t="shared" si="1"/>
        <v>SymposiumTalk</v>
      </c>
      <c r="E37" s="6" t="s">
        <v>78</v>
      </c>
      <c r="F37" t="s">
        <v>79</v>
      </c>
      <c r="G37" t="s">
        <v>225</v>
      </c>
    </row>
    <row r="38" spans="2:7" x14ac:dyDescent="0.25">
      <c r="B38" s="2" t="s">
        <v>22</v>
      </c>
      <c r="C38" s="3" t="s">
        <v>146</v>
      </c>
      <c r="D38" t="str">
        <f t="shared" si="1"/>
        <v>SymposiumTalk</v>
      </c>
      <c r="E38" s="6" t="s">
        <v>78</v>
      </c>
      <c r="F38" t="s">
        <v>80</v>
      </c>
      <c r="G38" t="s">
        <v>226</v>
      </c>
    </row>
    <row r="39" spans="2:7" x14ac:dyDescent="0.25">
      <c r="B39" s="2" t="s">
        <v>23</v>
      </c>
      <c r="C39" s="3" t="s">
        <v>147</v>
      </c>
      <c r="D39" t="str">
        <f t="shared" si="1"/>
        <v>SymposiumTalk</v>
      </c>
      <c r="E39" s="6" t="s">
        <v>78</v>
      </c>
      <c r="F39" t="s">
        <v>81</v>
      </c>
      <c r="G39" t="s">
        <v>227</v>
      </c>
    </row>
    <row r="40" spans="2:7" x14ac:dyDescent="0.25">
      <c r="B40" s="1" t="s">
        <v>257</v>
      </c>
      <c r="C40" s="3" t="s">
        <v>148</v>
      </c>
      <c r="D40" t="str">
        <f t="shared" si="1"/>
        <v>Talk</v>
      </c>
      <c r="F40" t="s">
        <v>258</v>
      </c>
      <c r="G40" t="s">
        <v>194</v>
      </c>
    </row>
    <row r="41" spans="2:7" x14ac:dyDescent="0.25">
      <c r="B41" s="1" t="s">
        <v>24</v>
      </c>
      <c r="C41" s="3" t="s">
        <v>149</v>
      </c>
      <c r="D41" t="str">
        <f t="shared" si="1"/>
        <v>Song</v>
      </c>
      <c r="E41" s="5">
        <f>VALUE(MID(F41,FIND(" ",F41,FIND(" ",F41)+1),3))</f>
        <v>7</v>
      </c>
      <c r="F41" t="s">
        <v>82</v>
      </c>
      <c r="G41" t="s">
        <v>185</v>
      </c>
    </row>
    <row r="42" spans="2:7" x14ac:dyDescent="0.25">
      <c r="B42" s="1" t="s">
        <v>25</v>
      </c>
      <c r="C42" s="3" t="s">
        <v>150</v>
      </c>
      <c r="D42" t="str">
        <f t="shared" si="1"/>
        <v>Music</v>
      </c>
      <c r="F42" t="s">
        <v>54</v>
      </c>
      <c r="G42" t="s">
        <v>185</v>
      </c>
    </row>
    <row r="43" spans="2:7" x14ac:dyDescent="0.25">
      <c r="B43" s="1" t="s">
        <v>26</v>
      </c>
      <c r="C43" s="3" t="s">
        <v>151</v>
      </c>
      <c r="D43" t="str">
        <f t="shared" si="1"/>
        <v>Song</v>
      </c>
      <c r="E43" s="5">
        <f>VALUE(MID(F43,FIND(" ",F43,FIND(" ",F43)+1),4))</f>
        <v>82</v>
      </c>
      <c r="F43" t="s">
        <v>83</v>
      </c>
      <c r="G43" t="s">
        <v>185</v>
      </c>
    </row>
    <row r="44" spans="2:7" x14ac:dyDescent="0.25">
      <c r="B44" s="2" t="s">
        <v>27</v>
      </c>
      <c r="C44" s="3" t="s">
        <v>152</v>
      </c>
      <c r="D44" t="str">
        <f t="shared" si="1"/>
        <v>SymposiumTalk</v>
      </c>
      <c r="E44" s="6" t="s">
        <v>273</v>
      </c>
      <c r="F44" t="s">
        <v>84</v>
      </c>
      <c r="G44" t="s">
        <v>195</v>
      </c>
    </row>
    <row r="45" spans="2:7" x14ac:dyDescent="0.25">
      <c r="B45" s="2" t="s">
        <v>28</v>
      </c>
      <c r="C45" s="3" t="s">
        <v>153</v>
      </c>
      <c r="D45" t="str">
        <f t="shared" si="1"/>
        <v>SymposiumTalk</v>
      </c>
      <c r="E45" s="6" t="s">
        <v>273</v>
      </c>
      <c r="F45" t="s">
        <v>85</v>
      </c>
      <c r="G45" t="s">
        <v>215</v>
      </c>
    </row>
    <row r="46" spans="2:7" x14ac:dyDescent="0.25">
      <c r="B46" s="2" t="s">
        <v>29</v>
      </c>
      <c r="C46" s="3" t="s">
        <v>154</v>
      </c>
      <c r="D46" t="str">
        <f t="shared" si="1"/>
        <v>SymposiumTalk</v>
      </c>
      <c r="E46" s="6" t="s">
        <v>273</v>
      </c>
      <c r="F46" t="s">
        <v>86</v>
      </c>
      <c r="G46" t="s">
        <v>216</v>
      </c>
    </row>
    <row r="47" spans="2:7" x14ac:dyDescent="0.25">
      <c r="B47" s="2" t="s">
        <v>30</v>
      </c>
      <c r="C47" s="3" t="s">
        <v>155</v>
      </c>
      <c r="D47" t="str">
        <f t="shared" si="1"/>
        <v>SymposiumTalk</v>
      </c>
      <c r="E47" s="6" t="s">
        <v>273</v>
      </c>
      <c r="F47" t="s">
        <v>87</v>
      </c>
      <c r="G47" t="s">
        <v>205</v>
      </c>
    </row>
    <row r="48" spans="2:7" x14ac:dyDescent="0.25">
      <c r="B48" s="2" t="s">
        <v>31</v>
      </c>
      <c r="C48" s="3" t="s">
        <v>156</v>
      </c>
      <c r="D48" t="str">
        <f t="shared" si="1"/>
        <v>SymposiumTalk</v>
      </c>
      <c r="E48" s="6" t="s">
        <v>273</v>
      </c>
      <c r="F48" t="s">
        <v>88</v>
      </c>
      <c r="G48" t="s">
        <v>217</v>
      </c>
    </row>
    <row r="49" spans="2:7" x14ac:dyDescent="0.25">
      <c r="B49" s="2" t="s">
        <v>32</v>
      </c>
      <c r="C49" s="3" t="s">
        <v>157</v>
      </c>
      <c r="D49" t="str">
        <f t="shared" si="1"/>
        <v>SymposiumTalk</v>
      </c>
      <c r="E49" s="6" t="s">
        <v>273</v>
      </c>
      <c r="F49" t="s">
        <v>89</v>
      </c>
      <c r="G49" t="s">
        <v>196</v>
      </c>
    </row>
    <row r="50" spans="2:7" x14ac:dyDescent="0.25">
      <c r="B50" s="1" t="s">
        <v>33</v>
      </c>
      <c r="C50" s="3" t="s">
        <v>158</v>
      </c>
      <c r="D50" t="str">
        <f t="shared" si="1"/>
        <v>Song</v>
      </c>
      <c r="E50" s="5">
        <f>VALUE(MID(F50,FIND(" ",F50,FIND(" ",F50)+1),4))</f>
        <v>137</v>
      </c>
      <c r="F50" t="s">
        <v>90</v>
      </c>
      <c r="G50" t="s">
        <v>185</v>
      </c>
    </row>
    <row r="51" spans="2:7" x14ac:dyDescent="0.25">
      <c r="B51" s="1" t="s">
        <v>259</v>
      </c>
      <c r="C51" s="3" t="s">
        <v>159</v>
      </c>
      <c r="D51" t="str">
        <f t="shared" si="1"/>
        <v>Talk</v>
      </c>
      <c r="F51" t="s">
        <v>260</v>
      </c>
      <c r="G51" t="s">
        <v>197</v>
      </c>
    </row>
    <row r="52" spans="2:7" x14ac:dyDescent="0.25">
      <c r="B52" s="1" t="s">
        <v>34</v>
      </c>
      <c r="C52" s="3" t="s">
        <v>160</v>
      </c>
      <c r="D52" t="str">
        <f t="shared" si="1"/>
        <v>Talk</v>
      </c>
      <c r="F52" t="s">
        <v>91</v>
      </c>
      <c r="G52" t="s">
        <v>206</v>
      </c>
    </row>
    <row r="53" spans="2:7" x14ac:dyDescent="0.25">
      <c r="B53" s="1" t="s">
        <v>261</v>
      </c>
      <c r="C53" s="3" t="s">
        <v>161</v>
      </c>
      <c r="D53" t="str">
        <f t="shared" si="1"/>
        <v>Talk</v>
      </c>
      <c r="F53" t="s">
        <v>262</v>
      </c>
      <c r="G53" t="s">
        <v>207</v>
      </c>
    </row>
    <row r="54" spans="2:7" x14ac:dyDescent="0.25">
      <c r="B54" s="1" t="s">
        <v>274</v>
      </c>
      <c r="C54" s="3" t="s">
        <v>162</v>
      </c>
      <c r="D54" t="str">
        <f t="shared" si="1"/>
        <v>Talk</v>
      </c>
      <c r="F54" t="s">
        <v>275</v>
      </c>
      <c r="G54" t="s">
        <v>218</v>
      </c>
    </row>
    <row r="55" spans="2:7" x14ac:dyDescent="0.25">
      <c r="B55" s="1" t="s">
        <v>35</v>
      </c>
      <c r="C55" s="3" t="s">
        <v>163</v>
      </c>
      <c r="D55" t="str">
        <f t="shared" si="1"/>
        <v>Song</v>
      </c>
      <c r="E55" s="5">
        <f>VALUE(MID(F55,FIND(" ",F55,FIND(" ",F55)+1),4))</f>
        <v>65</v>
      </c>
      <c r="F55" t="s">
        <v>92</v>
      </c>
      <c r="G55" t="s">
        <v>185</v>
      </c>
    </row>
    <row r="56" spans="2:7" x14ac:dyDescent="0.25">
      <c r="B56" s="1" t="s">
        <v>0</v>
      </c>
      <c r="C56" s="3" t="s">
        <v>164</v>
      </c>
      <c r="D56" t="str">
        <f t="shared" si="1"/>
        <v>Music</v>
      </c>
      <c r="F56" t="s">
        <v>54</v>
      </c>
      <c r="G56" t="s">
        <v>185</v>
      </c>
    </row>
    <row r="57" spans="2:7" x14ac:dyDescent="0.25">
      <c r="B57" s="1" t="s">
        <v>36</v>
      </c>
      <c r="C57" s="3" t="s">
        <v>165</v>
      </c>
      <c r="D57" t="str">
        <f t="shared" si="1"/>
        <v>Song</v>
      </c>
      <c r="E57" s="5">
        <f>VALUE(MID(F57,FIND(" ",F57,FIND(" ",F57)+1),4))</f>
        <v>84</v>
      </c>
      <c r="F57" t="s">
        <v>93</v>
      </c>
      <c r="G57" t="s">
        <v>185</v>
      </c>
    </row>
    <row r="58" spans="2:7" x14ac:dyDescent="0.25">
      <c r="B58" s="2" t="s">
        <v>37</v>
      </c>
      <c r="C58" s="3" t="s">
        <v>166</v>
      </c>
      <c r="D58" t="str">
        <f t="shared" si="1"/>
        <v>SymposiumTalk</v>
      </c>
      <c r="E58" s="6" t="s">
        <v>263</v>
      </c>
      <c r="F58" t="s">
        <v>94</v>
      </c>
      <c r="G58" t="s">
        <v>228</v>
      </c>
    </row>
    <row r="59" spans="2:7" x14ac:dyDescent="0.25">
      <c r="B59" s="2" t="s">
        <v>38</v>
      </c>
      <c r="C59" s="3" t="s">
        <v>167</v>
      </c>
      <c r="D59" t="str">
        <f t="shared" si="1"/>
        <v>SymposiumTalk</v>
      </c>
      <c r="E59" s="6" t="s">
        <v>263</v>
      </c>
      <c r="F59" t="s">
        <v>95</v>
      </c>
      <c r="G59" t="s">
        <v>228</v>
      </c>
    </row>
    <row r="60" spans="2:7" x14ac:dyDescent="0.25">
      <c r="B60" s="2" t="s">
        <v>39</v>
      </c>
      <c r="C60" s="3" t="s">
        <v>168</v>
      </c>
      <c r="D60" t="str">
        <f t="shared" si="1"/>
        <v>SymposiumTalk</v>
      </c>
      <c r="E60" s="6" t="s">
        <v>263</v>
      </c>
      <c r="F60" t="s">
        <v>96</v>
      </c>
      <c r="G60" t="s">
        <v>229</v>
      </c>
    </row>
    <row r="61" spans="2:7" x14ac:dyDescent="0.25">
      <c r="B61" s="2" t="s">
        <v>40</v>
      </c>
      <c r="C61" s="3" t="s">
        <v>169</v>
      </c>
      <c r="D61" t="str">
        <f t="shared" si="1"/>
        <v>SymposiumTalk</v>
      </c>
      <c r="E61" s="6" t="s">
        <v>263</v>
      </c>
      <c r="F61" t="s">
        <v>97</v>
      </c>
      <c r="G61" t="s">
        <v>230</v>
      </c>
    </row>
    <row r="62" spans="2:7" x14ac:dyDescent="0.25">
      <c r="B62" s="2" t="s">
        <v>41</v>
      </c>
      <c r="C62" s="3" t="s">
        <v>170</v>
      </c>
      <c r="D62" t="str">
        <f t="shared" si="1"/>
        <v>SymposiumTalk</v>
      </c>
      <c r="E62" s="6" t="s">
        <v>263</v>
      </c>
      <c r="F62" t="s">
        <v>98</v>
      </c>
      <c r="G62" t="s">
        <v>230</v>
      </c>
    </row>
    <row r="63" spans="2:7" x14ac:dyDescent="0.25">
      <c r="B63" s="2" t="s">
        <v>42</v>
      </c>
      <c r="C63" s="3" t="s">
        <v>171</v>
      </c>
      <c r="D63" t="str">
        <f t="shared" si="1"/>
        <v>SymposiumTalk</v>
      </c>
      <c r="E63" s="6" t="s">
        <v>263</v>
      </c>
      <c r="F63" t="s">
        <v>99</v>
      </c>
      <c r="G63" t="s">
        <v>231</v>
      </c>
    </row>
    <row r="64" spans="2:7" x14ac:dyDescent="0.25">
      <c r="B64" s="2" t="s">
        <v>43</v>
      </c>
      <c r="C64" s="3" t="s">
        <v>172</v>
      </c>
      <c r="D64" t="str">
        <f t="shared" si="1"/>
        <v>SymposiumTalk</v>
      </c>
      <c r="E64" s="6" t="s">
        <v>263</v>
      </c>
      <c r="F64" t="s">
        <v>100</v>
      </c>
      <c r="G64" t="s">
        <v>232</v>
      </c>
    </row>
    <row r="65" spans="2:7" x14ac:dyDescent="0.25">
      <c r="B65" s="2" t="s">
        <v>44</v>
      </c>
      <c r="C65" s="3" t="s">
        <v>173</v>
      </c>
      <c r="D65" t="str">
        <f t="shared" si="1"/>
        <v>SymposiumTalk</v>
      </c>
      <c r="E65" s="6" t="s">
        <v>263</v>
      </c>
      <c r="F65" t="s">
        <v>101</v>
      </c>
      <c r="G65" t="s">
        <v>233</v>
      </c>
    </row>
    <row r="66" spans="2:7" x14ac:dyDescent="0.25">
      <c r="B66" s="1" t="s">
        <v>45</v>
      </c>
      <c r="C66" s="3" t="s">
        <v>174</v>
      </c>
      <c r="D66" t="str">
        <f t="shared" ref="D66:D76" si="2">IF(F66="Music", "Music", IF(LEFT(F66,4)="Song", "Song", IF(E66&lt;&gt;"", "SymposiumTalk", "Talk")))</f>
        <v>Song</v>
      </c>
      <c r="E66" s="5">
        <f>VALUE(MID(F66,FIND(" ",F66,FIND(" ",F66)+1),4))</f>
        <v>72</v>
      </c>
      <c r="F66" t="s">
        <v>102</v>
      </c>
      <c r="G66" t="s">
        <v>185</v>
      </c>
    </row>
    <row r="67" spans="2:7" x14ac:dyDescent="0.25">
      <c r="B67" s="1" t="s">
        <v>46</v>
      </c>
      <c r="C67" s="3" t="s">
        <v>175</v>
      </c>
      <c r="D67" t="str">
        <f t="shared" si="2"/>
        <v>Talk</v>
      </c>
      <c r="F67" t="s">
        <v>103</v>
      </c>
      <c r="G67" t="s">
        <v>208</v>
      </c>
    </row>
    <row r="68" spans="2:7" x14ac:dyDescent="0.25">
      <c r="B68" s="1" t="s">
        <v>47</v>
      </c>
      <c r="C68" s="3" t="s">
        <v>176</v>
      </c>
      <c r="D68" t="str">
        <f t="shared" si="2"/>
        <v>Talk</v>
      </c>
      <c r="F68" t="s">
        <v>104</v>
      </c>
      <c r="G68" t="s">
        <v>185</v>
      </c>
    </row>
    <row r="69" spans="2:7" x14ac:dyDescent="0.25">
      <c r="B69" s="1" t="s">
        <v>48</v>
      </c>
      <c r="C69" s="3" t="s">
        <v>177</v>
      </c>
      <c r="D69" t="str">
        <f t="shared" si="2"/>
        <v>Song</v>
      </c>
      <c r="E69" s="5">
        <f>VALUE(MID(F69,FIND(" ",F69,FIND(" ",F69)+1),4))</f>
        <v>136</v>
      </c>
      <c r="F69" t="s">
        <v>105</v>
      </c>
      <c r="G69" t="s">
        <v>185</v>
      </c>
    </row>
    <row r="70" spans="2:7" x14ac:dyDescent="0.25">
      <c r="B70" s="1" t="s">
        <v>25</v>
      </c>
      <c r="C70" s="3" t="s">
        <v>178</v>
      </c>
      <c r="D70" t="str">
        <f t="shared" si="2"/>
        <v>Music</v>
      </c>
      <c r="F70" t="s">
        <v>54</v>
      </c>
      <c r="G70" t="s">
        <v>185</v>
      </c>
    </row>
    <row r="71" spans="2:7" x14ac:dyDescent="0.25">
      <c r="B71" s="1" t="s">
        <v>49</v>
      </c>
      <c r="C71" s="3" t="s">
        <v>179</v>
      </c>
      <c r="D71" t="str">
        <f t="shared" si="2"/>
        <v>Song</v>
      </c>
      <c r="E71" s="5">
        <f>VALUE(MID(F71,FIND(" ",F71,FIND(" ",F71)+1),4))</f>
        <v>108</v>
      </c>
      <c r="F71" t="s">
        <v>106</v>
      </c>
      <c r="G71" t="s">
        <v>185</v>
      </c>
    </row>
    <row r="72" spans="2:7" x14ac:dyDescent="0.25">
      <c r="B72" s="1" t="s">
        <v>50</v>
      </c>
      <c r="C72" s="3" t="s">
        <v>180</v>
      </c>
      <c r="D72" t="str">
        <f t="shared" si="2"/>
        <v>Talk</v>
      </c>
      <c r="F72" t="s">
        <v>107</v>
      </c>
      <c r="G72" t="s">
        <v>202</v>
      </c>
    </row>
    <row r="73" spans="2:7" x14ac:dyDescent="0.25">
      <c r="B73" s="1" t="s">
        <v>276</v>
      </c>
      <c r="C73" s="3" t="s">
        <v>181</v>
      </c>
      <c r="D73" t="str">
        <f t="shared" si="2"/>
        <v>Talk</v>
      </c>
      <c r="F73" t="s">
        <v>277</v>
      </c>
      <c r="G73" t="s">
        <v>209</v>
      </c>
    </row>
    <row r="74" spans="2:7" x14ac:dyDescent="0.25">
      <c r="B74" s="1" t="s">
        <v>51</v>
      </c>
      <c r="C74" s="3" t="s">
        <v>182</v>
      </c>
      <c r="D74" t="str">
        <f t="shared" si="2"/>
        <v>Song</v>
      </c>
      <c r="E74" s="5">
        <f>VALUE(MID(F74,FIND(" ",F74,FIND(" ",F74)+1),4))</f>
        <v>109</v>
      </c>
      <c r="F74" t="s">
        <v>108</v>
      </c>
      <c r="G74" t="s">
        <v>185</v>
      </c>
    </row>
    <row r="75" spans="2:7" x14ac:dyDescent="0.25">
      <c r="B75" s="1" t="s">
        <v>52</v>
      </c>
      <c r="C75" s="3" t="s">
        <v>183</v>
      </c>
      <c r="D75" t="str">
        <f t="shared" si="2"/>
        <v>Talk</v>
      </c>
      <c r="F75" t="s">
        <v>109</v>
      </c>
      <c r="G75" t="s">
        <v>203</v>
      </c>
    </row>
    <row r="76" spans="2:7" x14ac:dyDescent="0.25">
      <c r="B76" s="1" t="s">
        <v>53</v>
      </c>
      <c r="C76" s="3" t="s">
        <v>184</v>
      </c>
      <c r="D76" t="str">
        <f t="shared" si="2"/>
        <v>Song</v>
      </c>
      <c r="E76" s="5">
        <f>VALUE(MID(F76,FIND(" ",F76,FIND(" ",F76)+1),4))</f>
        <v>17</v>
      </c>
      <c r="F76" t="s">
        <v>110</v>
      </c>
      <c r="G76" t="s">
        <v>185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tabSelected="1" topLeftCell="G1" workbookViewId="0">
      <selection activeCell="H10" sqref="H10"/>
    </sheetView>
  </sheetViews>
  <sheetFormatPr defaultRowHeight="15" x14ac:dyDescent="0.25"/>
  <cols>
    <col min="1" max="2" width="18.28515625" customWidth="1"/>
    <col min="4" max="4" width="47" customWidth="1"/>
    <col min="5" max="5" width="35.42578125" customWidth="1"/>
    <col min="6" max="6" width="53.7109375" customWidth="1"/>
    <col min="7" max="7" width="10.85546875" style="14" customWidth="1"/>
    <col min="8" max="8" width="65.28515625" bestFit="1" customWidth="1"/>
    <col min="9" max="9" width="15.5703125" hidden="1" customWidth="1"/>
    <col min="10" max="10" width="21.7109375" customWidth="1"/>
    <col min="11" max="11" width="18.7109375" bestFit="1" customWidth="1"/>
    <col min="12" max="12" width="14.5703125" hidden="1" customWidth="1"/>
    <col min="13" max="13" width="14.5703125" customWidth="1"/>
    <col min="14" max="14" width="11.7109375" bestFit="1" customWidth="1"/>
    <col min="15" max="15" width="64.85546875" bestFit="1" customWidth="1"/>
    <col min="16" max="16" width="64.85546875" customWidth="1"/>
    <col min="17" max="17" width="1.85546875" customWidth="1"/>
    <col min="18" max="18" width="187.28515625" bestFit="1" customWidth="1"/>
    <col min="19" max="24" width="1.85546875" customWidth="1"/>
    <col min="26" max="26" width="11.42578125" style="12" customWidth="1"/>
  </cols>
  <sheetData>
    <row r="1" spans="1:27" x14ac:dyDescent="0.25">
      <c r="A1" s="7" t="s">
        <v>234</v>
      </c>
      <c r="B1" s="7" t="s">
        <v>278</v>
      </c>
      <c r="C1" s="8" t="s">
        <v>235</v>
      </c>
      <c r="D1" s="9" t="s">
        <v>236</v>
      </c>
      <c r="E1" s="8" t="s">
        <v>237</v>
      </c>
      <c r="F1" s="8" t="s">
        <v>238</v>
      </c>
      <c r="G1" s="13" t="s">
        <v>283</v>
      </c>
      <c r="H1" s="8" t="s">
        <v>292</v>
      </c>
      <c r="I1" s="8" t="s">
        <v>293</v>
      </c>
      <c r="J1" s="8"/>
      <c r="K1" s="8" t="s">
        <v>294</v>
      </c>
      <c r="L1" s="8" t="s">
        <v>295</v>
      </c>
      <c r="M1" s="8"/>
      <c r="N1" s="8" t="s">
        <v>296</v>
      </c>
      <c r="O1" s="8" t="s">
        <v>297</v>
      </c>
      <c r="P1" s="8"/>
      <c r="R1" s="8"/>
      <c r="Y1" t="s">
        <v>280</v>
      </c>
      <c r="Z1" s="12" t="s">
        <v>282</v>
      </c>
      <c r="AA1" t="s">
        <v>281</v>
      </c>
    </row>
    <row r="2" spans="1:27" x14ac:dyDescent="0.25">
      <c r="A2" s="4" t="s">
        <v>279</v>
      </c>
      <c r="B2" s="10">
        <v>10</v>
      </c>
      <c r="C2" t="str">
        <f>IF(E2="Music", "Music", IF(LEFT(E2,4)="Song", "Song", IF(D2&lt;&gt;"", "SymposiumTalk", "Talk")))</f>
        <v>Music</v>
      </c>
      <c r="D2" s="5"/>
      <c r="E2" t="s">
        <v>54</v>
      </c>
      <c r="F2" t="s">
        <v>185</v>
      </c>
      <c r="G2" s="14" t="str">
        <f>"a"&amp;TEXT(ROW(G2)-1,"000")</f>
        <v>a001</v>
      </c>
      <c r="H2" t="s">
        <v>301</v>
      </c>
      <c r="I2" t="s">
        <v>284</v>
      </c>
      <c r="J2" t="s">
        <v>352</v>
      </c>
      <c r="L2" t="s">
        <v>185</v>
      </c>
      <c r="Q2" t="s">
        <v>298</v>
      </c>
      <c r="R2" t="str">
        <f>$Q$3&amp;  $Q$2&amp;G2&amp;$Q$2&amp;","&amp;    $Q$2&amp;H2&amp;$Q$2&amp;","&amp;    $Q$2&amp;I2&amp;$Q$2&amp;","&amp;    $Q$2&amp;K2&amp;$Q$2&amp;","&amp;    $Q$2&amp;L2&amp;$Q$2&amp;","&amp;    $Q$2&amp;N2&amp;$Q$2&amp;","&amp;    $Q$2&amp;O2&amp;$Q$2  &amp;$Q$4&amp;","</f>
        <v>{"a001","Daily Theme: \"Learn From Me\"","(Matthew 11:29)","","","",""},</v>
      </c>
      <c r="Z2" s="12" t="str">
        <f>$Y$1&amp;TRIM(A2)&amp;$AA$1&amp;B2&amp;$Z$1</f>
        <v>{"8/14/2015 9:20","10"}</v>
      </c>
    </row>
    <row r="3" spans="1:27" x14ac:dyDescent="0.25">
      <c r="A3" s="3" t="s">
        <v>111</v>
      </c>
      <c r="B3" s="10">
        <v>10</v>
      </c>
      <c r="C3" t="str">
        <f>IF(E3="Music", "Music", IF(LEFT(E3,4)="Song", "Song", IF(D3&lt;&gt;"", "SymposiumTalk", "Talk")))</f>
        <v>Song</v>
      </c>
      <c r="D3" s="5">
        <f>VALUE(MID(E3,FIND(" ",E3,FIND(" ",E3)+1),3))</f>
        <v>5</v>
      </c>
      <c r="E3" t="s">
        <v>55</v>
      </c>
      <c r="F3" t="s">
        <v>185</v>
      </c>
      <c r="G3" s="14" t="str">
        <f t="shared" ref="G3:G25" si="0">"a"&amp;TEXT(ROW(G3)-1,"000")</f>
        <v>a002</v>
      </c>
      <c r="H3" t="s">
        <v>301</v>
      </c>
      <c r="I3" t="s">
        <v>284</v>
      </c>
      <c r="J3" t="s">
        <v>352</v>
      </c>
      <c r="L3" t="s">
        <v>185</v>
      </c>
      <c r="Q3" t="s">
        <v>299</v>
      </c>
      <c r="R3" t="str">
        <f>$Q$3&amp;  $Q$2&amp;G3&amp;$Q$2&amp;","&amp;    $Q$2&amp;H3&amp;$Q$2&amp;","&amp;    $Q$2&amp;I3&amp;$Q$2&amp;","&amp;    $Q$2&amp;K3&amp;$Q$2&amp;","&amp;    $Q$2&amp;L3&amp;$Q$2&amp;","&amp;    $Q$2&amp;N3&amp;$Q$2&amp;","&amp;    $Q$2&amp;O3&amp;$Q$2  &amp;$Q$4&amp;","</f>
        <v>{"a002","Daily Theme: \"Learn From Me\"","(Matthew 11:29)","","","",""},</v>
      </c>
      <c r="Z3" s="12" t="str">
        <f>$Y$1&amp;TRIM(A3)&amp;$AA$1&amp;B3&amp;$Z$1</f>
        <v>{"8/14/2015 9:30","10"}</v>
      </c>
    </row>
    <row r="4" spans="1:27" x14ac:dyDescent="0.25">
      <c r="A4" s="3" t="s">
        <v>112</v>
      </c>
      <c r="B4" s="10">
        <v>40</v>
      </c>
      <c r="C4" t="str">
        <f>IF(E4="Music", "Music", IF(LEFT(E4,4)="Song", "Song", IF(D4&lt;&gt;"", "SymposiumTalk", "Talk")))</f>
        <v>Talk</v>
      </c>
      <c r="D4" s="5"/>
      <c r="E4" t="s">
        <v>265</v>
      </c>
      <c r="F4" t="s">
        <v>186</v>
      </c>
      <c r="G4" s="14" t="str">
        <f t="shared" si="0"/>
        <v>a003</v>
      </c>
      <c r="H4" t="s">
        <v>301</v>
      </c>
      <c r="I4" t="s">
        <v>284</v>
      </c>
      <c r="J4" t="s">
        <v>352</v>
      </c>
      <c r="L4" t="s">
        <v>185</v>
      </c>
      <c r="N4" t="s">
        <v>288</v>
      </c>
      <c r="O4" t="s">
        <v>304</v>
      </c>
      <c r="Q4" t="s">
        <v>300</v>
      </c>
      <c r="R4" t="str">
        <f>$Q$3&amp;  $Q$2&amp;G4&amp;$Q$2&amp;","&amp;    $Q$2&amp;H4&amp;$Q$2&amp;","&amp;    $Q$2&amp;I4&amp;$Q$2&amp;","&amp;    $Q$2&amp;K4&amp;$Q$2&amp;","&amp;    $Q$2&amp;L4&amp;$Q$2&amp;","&amp;    $Q$2&amp;N4&amp;$Q$2&amp;","&amp;    $Q$2&amp;O4&amp;$Q$2  &amp;$Q$4&amp;","</f>
        <v>{"a003","Daily Theme: \"Learn From Me\"","(Matthew 11:29)","","","Talk Theme:","@Luke 6:40  "},</v>
      </c>
      <c r="Z4" s="12" t="str">
        <f>$Y$1&amp;TRIM(A4)&amp;$AA$1&amp;B4&amp;$Z$1</f>
        <v>{"8/14/2015 9:40","40"}</v>
      </c>
    </row>
    <row r="5" spans="1:27" x14ac:dyDescent="0.25">
      <c r="A5" s="3" t="s">
        <v>113</v>
      </c>
      <c r="B5" s="10">
        <v>17</v>
      </c>
      <c r="C5" t="str">
        <f>IF(E5="Music", "Music", IF(LEFT(E5,4)="Song", "Song", IF(D5&lt;&gt;"", "SymposiumTalk", "Talk")))</f>
        <v>SymposiumTalk</v>
      </c>
      <c r="D5" s="6" t="s">
        <v>266</v>
      </c>
      <c r="E5" t="s">
        <v>56</v>
      </c>
      <c r="F5" t="s">
        <v>187</v>
      </c>
      <c r="G5" s="14" t="str">
        <f t="shared" si="0"/>
        <v>a004</v>
      </c>
      <c r="H5" t="s">
        <v>301</v>
      </c>
      <c r="I5" t="s">
        <v>284</v>
      </c>
      <c r="J5" t="s">
        <v>352</v>
      </c>
      <c r="L5" t="s">
        <v>185</v>
      </c>
      <c r="N5" t="s">
        <v>288</v>
      </c>
      <c r="O5" t="s">
        <v>305</v>
      </c>
      <c r="R5" t="str">
        <f>$Q$3&amp;  $Q$2&amp;G5&amp;$Q$2&amp;","&amp;    $Q$2&amp;H5&amp;$Q$2&amp;","&amp;    $Q$2&amp;I5&amp;$Q$2&amp;","&amp;    $Q$2&amp;K5&amp;$Q$2&amp;","&amp;    $Q$2&amp;L5&amp;$Q$2&amp;","&amp;    $Q$2&amp;N5&amp;$Q$2&amp;","&amp;    $Q$2&amp;O5&amp;$Q$2  &amp;$Q$4&amp;","</f>
        <v>{"a004","Daily Theme: \"Learn From Me\"","(Matthew 11:29)","","","Talk Theme:","@Matthew 6:25-30  "},</v>
      </c>
      <c r="Z5" s="12" t="str">
        <f>$Y$1&amp;TRIM(A5)&amp;$AA$1&amp;B5&amp;$Z$1</f>
        <v>{"8/14/2015 10:20","17"}</v>
      </c>
    </row>
    <row r="6" spans="1:27" x14ac:dyDescent="0.25">
      <c r="A6" s="3" t="s">
        <v>114</v>
      </c>
      <c r="B6" s="10">
        <v>16</v>
      </c>
      <c r="C6" t="str">
        <f>IF(E6="Music", "Music", IF(LEFT(E6,4)="Song", "Song", IF(D6&lt;&gt;"", "SymposiumTalk", "Talk")))</f>
        <v>SymposiumTalk</v>
      </c>
      <c r="D6" s="6" t="s">
        <v>266</v>
      </c>
      <c r="E6" t="s">
        <v>240</v>
      </c>
      <c r="F6" t="s">
        <v>188</v>
      </c>
      <c r="G6" s="14" t="str">
        <f t="shared" si="0"/>
        <v>a005</v>
      </c>
      <c r="H6" t="s">
        <v>301</v>
      </c>
      <c r="I6" t="s">
        <v>284</v>
      </c>
      <c r="J6" t="s">
        <v>352</v>
      </c>
      <c r="L6" t="s">
        <v>185</v>
      </c>
      <c r="N6" t="s">
        <v>288</v>
      </c>
      <c r="O6" t="s">
        <v>306</v>
      </c>
      <c r="R6" t="str">
        <f>$Q$3&amp;  $Q$2&amp;G6&amp;$Q$2&amp;","&amp;    $Q$2&amp;H6&amp;$Q$2&amp;","&amp;    $Q$2&amp;I6&amp;$Q$2&amp;","&amp;    $Q$2&amp;K6&amp;$Q$2&amp;","&amp;    $Q$2&amp;L6&amp;$Q$2&amp;","&amp;    $Q$2&amp;N6&amp;$Q$2&amp;","&amp;    $Q$2&amp;O6&amp;$Q$2  &amp;$Q$4&amp;","</f>
        <v>{"a005","Daily Theme: \"Learn From Me\"","(Matthew 11:29)","","","Talk Theme:","@Mark 9:50  "},</v>
      </c>
      <c r="Z6" s="12" t="str">
        <f>$Y$1&amp;TRIM(A6)&amp;$AA$1&amp;B6&amp;$Z$1</f>
        <v>{"8/14/2015 10:37","16"}</v>
      </c>
    </row>
    <row r="7" spans="1:27" x14ac:dyDescent="0.25">
      <c r="A7" s="3" t="s">
        <v>115</v>
      </c>
      <c r="B7" s="10">
        <v>17</v>
      </c>
      <c r="C7" t="str">
        <f>IF(E7="Music", "Music", IF(LEFT(E7,4)="Song", "Song", IF(D7&lt;&gt;"", "SymposiumTalk", "Talk")))</f>
        <v>SymposiumTalk</v>
      </c>
      <c r="D7" s="6" t="s">
        <v>266</v>
      </c>
      <c r="E7" t="s">
        <v>57</v>
      </c>
      <c r="F7" t="s">
        <v>189</v>
      </c>
      <c r="G7" s="14" t="str">
        <f t="shared" si="0"/>
        <v>a006</v>
      </c>
      <c r="H7" t="s">
        <v>301</v>
      </c>
      <c r="I7" t="s">
        <v>284</v>
      </c>
      <c r="J7" t="s">
        <v>352</v>
      </c>
      <c r="L7" t="s">
        <v>185</v>
      </c>
      <c r="N7" t="s">
        <v>288</v>
      </c>
      <c r="O7" t="s">
        <v>307</v>
      </c>
      <c r="R7" t="str">
        <f>$Q$3&amp;  $Q$2&amp;G7&amp;$Q$2&amp;","&amp;    $Q$2&amp;H7&amp;$Q$2&amp;","&amp;    $Q$2&amp;I7&amp;$Q$2&amp;","&amp;    $Q$2&amp;K7&amp;$Q$2&amp;","&amp;    $Q$2&amp;L7&amp;$Q$2&amp;","&amp;    $Q$2&amp;N7&amp;$Q$2&amp;","&amp;    $Q$2&amp;O7&amp;$Q$2  &amp;$Q$4&amp;","</f>
        <v>{"a006","Daily Theme: \"Learn From Me\"","(Matthew 11:29)","","","Talk Theme:","@Luke 6:47-49  "},</v>
      </c>
      <c r="Z7" s="12" t="str">
        <f>$Y$1&amp;TRIM(A7)&amp;$AA$1&amp;B7&amp;$Z$1</f>
        <v>{"8/14/2015 10:53","17"}</v>
      </c>
    </row>
    <row r="8" spans="1:27" x14ac:dyDescent="0.25">
      <c r="A8" s="3" t="s">
        <v>116</v>
      </c>
      <c r="B8" s="10">
        <v>10</v>
      </c>
      <c r="C8" t="str">
        <f>IF(E8="Music", "Music", IF(LEFT(E8,4)="Song", "Song", IF(D8&lt;&gt;"", "SymposiumTalk", "Talk")))</f>
        <v>Song</v>
      </c>
      <c r="D8" s="5">
        <f>VALUE(MID(E8,FIND(" ",E8,FIND(" ",E8)+1),4))</f>
        <v>120</v>
      </c>
      <c r="E8" t="s">
        <v>58</v>
      </c>
      <c r="F8" t="s">
        <v>185</v>
      </c>
      <c r="G8" s="14" t="str">
        <f t="shared" si="0"/>
        <v>a007</v>
      </c>
      <c r="H8" t="s">
        <v>301</v>
      </c>
      <c r="I8" t="s">
        <v>284</v>
      </c>
      <c r="J8" t="s">
        <v>352</v>
      </c>
      <c r="L8" t="s">
        <v>185</v>
      </c>
      <c r="R8" t="str">
        <f>$Q$3&amp;  $Q$2&amp;G8&amp;$Q$2&amp;","&amp;    $Q$2&amp;H8&amp;$Q$2&amp;","&amp;    $Q$2&amp;I8&amp;$Q$2&amp;","&amp;    $Q$2&amp;K8&amp;$Q$2&amp;","&amp;    $Q$2&amp;L8&amp;$Q$2&amp;","&amp;    $Q$2&amp;N8&amp;$Q$2&amp;","&amp;    $Q$2&amp;O8&amp;$Q$2  &amp;$Q$4&amp;","</f>
        <v>{"a007","Daily Theme: \"Learn From Me\"","(Matthew 11:29)","","","",""},</v>
      </c>
      <c r="Z8" s="12" t="str">
        <f>$Y$1&amp;TRIM(A8)&amp;$AA$1&amp;B8&amp;$Z$1</f>
        <v>{"8/14/2015 11:10","10"}</v>
      </c>
    </row>
    <row r="9" spans="1:27" x14ac:dyDescent="0.25">
      <c r="A9" s="3" t="s">
        <v>117</v>
      </c>
      <c r="B9" s="10">
        <v>25</v>
      </c>
      <c r="C9" t="str">
        <f>IF(E9="Music", "Music", IF(LEFT(E9,4)="Song", "Song", IF(D9&lt;&gt;"", "SymposiumTalk", "Talk")))</f>
        <v>Talk</v>
      </c>
      <c r="D9" s="5"/>
      <c r="E9" t="s">
        <v>268</v>
      </c>
      <c r="F9" t="s">
        <v>198</v>
      </c>
      <c r="G9" s="14" t="str">
        <f t="shared" si="0"/>
        <v>a008</v>
      </c>
      <c r="H9" t="s">
        <v>301</v>
      </c>
      <c r="I9" t="s">
        <v>284</v>
      </c>
      <c r="J9" t="s">
        <v>352</v>
      </c>
      <c r="L9" t="s">
        <v>185</v>
      </c>
      <c r="N9" t="s">
        <v>288</v>
      </c>
      <c r="O9" t="s">
        <v>308</v>
      </c>
      <c r="R9" t="str">
        <f>$Q$3&amp;  $Q$2&amp;G9&amp;$Q$2&amp;","&amp;    $Q$2&amp;H9&amp;$Q$2&amp;","&amp;    $Q$2&amp;I9&amp;$Q$2&amp;","&amp;    $Q$2&amp;K9&amp;$Q$2&amp;","&amp;    $Q$2&amp;L9&amp;$Q$2&amp;","&amp;    $Q$2&amp;N9&amp;$Q$2&amp;","&amp;    $Q$2&amp;O9&amp;$Q$2  &amp;$Q$4&amp;","</f>
        <v>{"a008","Daily Theme: \"Learn From Me\"","(Matthew 11:29)","","","Talk Theme:","@Luke 11:9-13  @Luke 22:41-44  "},</v>
      </c>
      <c r="Z9" s="12" t="str">
        <f>$Y$1&amp;TRIM(A9)&amp;$AA$1&amp;B9&amp;$Z$1</f>
        <v>{"8/14/2015 11:20","25"}</v>
      </c>
    </row>
    <row r="10" spans="1:27" x14ac:dyDescent="0.25">
      <c r="A10" s="3" t="s">
        <v>118</v>
      </c>
      <c r="B10" s="10">
        <v>30</v>
      </c>
      <c r="C10" t="str">
        <f>IF(E10="Music", "Music", IF(LEFT(E10,4)="Song", "Song", IF(D10&lt;&gt;"", "SymposiumTalk", "Talk")))</f>
        <v>Talk</v>
      </c>
      <c r="D10" s="5"/>
      <c r="E10" t="s">
        <v>242</v>
      </c>
      <c r="F10" t="s">
        <v>210</v>
      </c>
      <c r="G10" s="14" t="str">
        <f t="shared" si="0"/>
        <v>a009</v>
      </c>
      <c r="H10" t="s">
        <v>301</v>
      </c>
      <c r="I10" t="s">
        <v>284</v>
      </c>
      <c r="J10" t="s">
        <v>352</v>
      </c>
      <c r="L10" t="s">
        <v>185</v>
      </c>
      <c r="N10" t="s">
        <v>288</v>
      </c>
      <c r="O10" t="s">
        <v>309</v>
      </c>
      <c r="R10" t="str">
        <f>$Q$3&amp;  $Q$2&amp;G10&amp;$Q$2&amp;","&amp;    $Q$2&amp;H10&amp;$Q$2&amp;","&amp;    $Q$2&amp;I10&amp;$Q$2&amp;","&amp;    $Q$2&amp;K10&amp;$Q$2&amp;","&amp;    $Q$2&amp;L10&amp;$Q$2&amp;","&amp;    $Q$2&amp;N10&amp;$Q$2&amp;","&amp;    $Q$2&amp;O10&amp;$Q$2  &amp;$Q$4&amp;","</f>
        <v>{"a009","Daily Theme: \"Learn From Me\"","(Matthew 11:29)","","","Talk Theme:","@Colossians 2:2-4  @Matthew 5:17-20,43-48  "},</v>
      </c>
      <c r="Z10" s="12" t="str">
        <f>$Y$1&amp;TRIM(A10)&amp;$AA$1&amp;B10&amp;$Z$1</f>
        <v>{"8/14/2015 11:45","30"}</v>
      </c>
    </row>
    <row r="11" spans="1:27" x14ac:dyDescent="0.25">
      <c r="A11" s="3" t="s">
        <v>119</v>
      </c>
      <c r="B11" s="10">
        <v>5</v>
      </c>
      <c r="C11" t="str">
        <f>IF(E11="Music", "Music", IF(LEFT(E11,4)="Song", "Song", IF(D11&lt;&gt;"", "SymposiumTalk", "Talk")))</f>
        <v>Song</v>
      </c>
      <c r="D11" s="5">
        <f>VALUE(MID(E11,FIND(" ",E11,FIND(" ",E11)+1),3))</f>
        <v>69</v>
      </c>
      <c r="E11" t="s">
        <v>59</v>
      </c>
      <c r="F11" t="s">
        <v>185</v>
      </c>
      <c r="G11" s="14" t="str">
        <f t="shared" si="0"/>
        <v>a010</v>
      </c>
      <c r="H11" t="s">
        <v>301</v>
      </c>
      <c r="I11" t="s">
        <v>284</v>
      </c>
      <c r="J11" t="s">
        <v>352</v>
      </c>
      <c r="L11" t="s">
        <v>185</v>
      </c>
      <c r="R11" t="str">
        <f>$Q$3&amp;  $Q$2&amp;G11&amp;$Q$2&amp;","&amp;    $Q$2&amp;H11&amp;$Q$2&amp;","&amp;    $Q$2&amp;I11&amp;$Q$2&amp;","&amp;    $Q$2&amp;K11&amp;$Q$2&amp;","&amp;    $Q$2&amp;L11&amp;$Q$2&amp;","&amp;    $Q$2&amp;N11&amp;$Q$2&amp;","&amp;    $Q$2&amp;O11&amp;$Q$2  &amp;$Q$4&amp;","</f>
        <v>{"a010","Daily Theme: \"Learn From Me\"","(Matthew 11:29)","","","",""},</v>
      </c>
      <c r="Z11" s="12" t="str">
        <f>$Y$1&amp;TRIM(A11)&amp;$AA$1&amp;B11&amp;$Z$1</f>
        <v>{"8/14/2015 12:15","5"}</v>
      </c>
    </row>
    <row r="12" spans="1:27" x14ac:dyDescent="0.25">
      <c r="A12" s="3" t="s">
        <v>120</v>
      </c>
      <c r="B12" s="10">
        <v>10</v>
      </c>
      <c r="C12" t="str">
        <f>IF(E12="Music", "Music", IF(LEFT(E12,4)="Song", "Song", IF(D12&lt;&gt;"", "SymposiumTalk", "Talk")))</f>
        <v>Talk</v>
      </c>
      <c r="D12" s="5"/>
      <c r="E12" t="s">
        <v>60</v>
      </c>
      <c r="F12" t="s">
        <v>185</v>
      </c>
      <c r="G12" s="14" t="str">
        <f t="shared" si="0"/>
        <v>a011</v>
      </c>
      <c r="H12" t="s">
        <v>301</v>
      </c>
      <c r="I12" t="s">
        <v>284</v>
      </c>
      <c r="J12" t="s">
        <v>352</v>
      </c>
      <c r="L12" t="s">
        <v>185</v>
      </c>
      <c r="R12" t="str">
        <f>$Q$3&amp;  $Q$2&amp;G12&amp;$Q$2&amp;","&amp;    $Q$2&amp;H12&amp;$Q$2&amp;","&amp;    $Q$2&amp;I12&amp;$Q$2&amp;","&amp;    $Q$2&amp;K12&amp;$Q$2&amp;","&amp;    $Q$2&amp;L12&amp;$Q$2&amp;","&amp;    $Q$2&amp;N12&amp;$Q$2&amp;","&amp;    $Q$2&amp;O12&amp;$Q$2  &amp;$Q$4&amp;","</f>
        <v>{"a011","Daily Theme: \"Learn From Me\"","(Matthew 11:29)","","","",""},</v>
      </c>
      <c r="Z12" s="12" t="str">
        <f>$Y$1&amp;TRIM(A12)&amp;$AA$1&amp;B12&amp;$Z$1</f>
        <v>{"8/14/2015 13:25","10"}</v>
      </c>
    </row>
    <row r="13" spans="1:27" x14ac:dyDescent="0.25">
      <c r="A13" s="3" t="s">
        <v>121</v>
      </c>
      <c r="B13" s="10">
        <v>5</v>
      </c>
      <c r="C13" t="str">
        <f>IF(E13="Music", "Music", IF(LEFT(E13,4)="Song", "Song", IF(D13&lt;&gt;"", "SymposiumTalk", "Talk")))</f>
        <v>Song</v>
      </c>
      <c r="D13" s="5">
        <f>VALUE(MID(E13,FIND(" ",E13,FIND(" ",E13)+1),3))</f>
        <v>56</v>
      </c>
      <c r="E13" t="s">
        <v>61</v>
      </c>
      <c r="F13" t="s">
        <v>185</v>
      </c>
      <c r="G13" s="14" t="str">
        <f t="shared" si="0"/>
        <v>a012</v>
      </c>
      <c r="H13" t="s">
        <v>301</v>
      </c>
      <c r="I13" t="s">
        <v>284</v>
      </c>
      <c r="J13" t="s">
        <v>352</v>
      </c>
      <c r="L13" t="s">
        <v>185</v>
      </c>
      <c r="R13" t="str">
        <f>$Q$3&amp;  $Q$2&amp;G13&amp;$Q$2&amp;","&amp;    $Q$2&amp;H13&amp;$Q$2&amp;","&amp;    $Q$2&amp;I13&amp;$Q$2&amp;","&amp;    $Q$2&amp;K13&amp;$Q$2&amp;","&amp;    $Q$2&amp;L13&amp;$Q$2&amp;","&amp;    $Q$2&amp;N13&amp;$Q$2&amp;","&amp;    $Q$2&amp;O13&amp;$Q$2  &amp;$Q$4&amp;","</f>
        <v>{"a012","Daily Theme: \"Learn From Me\"","(Matthew 11:29)","","","",""},</v>
      </c>
      <c r="Z13" s="12" t="str">
        <f>$Y$1&amp;TRIM(A13)&amp;$AA$1&amp;B13&amp;$Z$1</f>
        <v>{"8/14/2015 13:35","5"}</v>
      </c>
    </row>
    <row r="14" spans="1:27" x14ac:dyDescent="0.25">
      <c r="A14" s="3" t="s">
        <v>122</v>
      </c>
      <c r="B14" s="10">
        <v>25</v>
      </c>
      <c r="C14" t="str">
        <f>IF(E14="Music", "Music", IF(LEFT(E14,4)="Song", "Song", IF(D14&lt;&gt;"", "SymposiumTalk", "Talk")))</f>
        <v>Talk</v>
      </c>
      <c r="D14" s="5"/>
      <c r="E14" t="s">
        <v>62</v>
      </c>
      <c r="F14" t="s">
        <v>211</v>
      </c>
      <c r="G14" s="14" t="str">
        <f t="shared" si="0"/>
        <v>a013</v>
      </c>
      <c r="H14" t="s">
        <v>301</v>
      </c>
      <c r="I14" t="s">
        <v>284</v>
      </c>
      <c r="J14" t="s">
        <v>352</v>
      </c>
      <c r="L14" t="s">
        <v>185</v>
      </c>
      <c r="N14" t="s">
        <v>288</v>
      </c>
      <c r="O14" t="s">
        <v>310</v>
      </c>
      <c r="R14" t="str">
        <f>$Q$3&amp;  $Q$2&amp;G14&amp;$Q$2&amp;","&amp;    $Q$2&amp;H14&amp;$Q$2&amp;","&amp;    $Q$2&amp;I14&amp;$Q$2&amp;","&amp;    $Q$2&amp;K14&amp;$Q$2&amp;","&amp;    $Q$2&amp;L14&amp;$Q$2&amp;","&amp;    $Q$2&amp;N14&amp;$Q$2&amp;","&amp;    $Q$2&amp;O14&amp;$Q$2  &amp;$Q$4&amp;","</f>
        <v>{"a013","Daily Theme: \"Learn From Me\"","(Matthew 11:29)","","","Talk Theme:","@Exodus 15:1,2,21  @Matthew 26:30  @2 Corinthians 8:12  @Colossians 3:16  "},</v>
      </c>
      <c r="Z14" s="12" t="str">
        <f>$Y$1&amp;TRIM(A14)&amp;$AA$1&amp;B14&amp;$Z$1</f>
        <v>{"8/14/2015 13:40","25"}</v>
      </c>
    </row>
    <row r="15" spans="1:27" x14ac:dyDescent="0.25">
      <c r="A15" s="3" t="s">
        <v>123</v>
      </c>
      <c r="B15" s="10">
        <v>10</v>
      </c>
      <c r="C15" t="str">
        <f>IF(E15="Music", "Music", IF(LEFT(E15,4)="Song", "Song", IF(D15&lt;&gt;"", "SymposiumTalk", "Talk")))</f>
        <v>SymposiumTalk</v>
      </c>
      <c r="D15" s="6" t="s">
        <v>63</v>
      </c>
      <c r="E15" t="s">
        <v>244</v>
      </c>
      <c r="F15" t="s">
        <v>219</v>
      </c>
      <c r="G15" s="14" t="str">
        <f t="shared" si="0"/>
        <v>a014</v>
      </c>
      <c r="H15" t="s">
        <v>301</v>
      </c>
      <c r="I15" t="s">
        <v>284</v>
      </c>
      <c r="J15" t="s">
        <v>352</v>
      </c>
      <c r="K15" t="s">
        <v>287</v>
      </c>
      <c r="L15" t="s">
        <v>289</v>
      </c>
      <c r="M15" t="s">
        <v>355</v>
      </c>
      <c r="N15" t="s">
        <v>288</v>
      </c>
      <c r="O15" t="s">
        <v>311</v>
      </c>
      <c r="R15" t="str">
        <f>$Q$3&amp;  $Q$2&amp;G15&amp;$Q$2&amp;","&amp;    $Q$2&amp;H15&amp;$Q$2&amp;","&amp;    $Q$2&amp;I15&amp;$Q$2&amp;","&amp;    $Q$2&amp;K15&amp;$Q$2&amp;","&amp;    $Q$2&amp;L15&amp;$Q$2&amp;","&amp;    $Q$2&amp;N15&amp;$Q$2&amp;","&amp;    $Q$2&amp;O15&amp;$Q$2  &amp;$Q$4&amp;","</f>
        <v>{"a014","Daily Theme: \"Learn From Me\"","(Matthew 11:29)","Symposium Theme:","(John 14:9)","Talk Theme:","@John 2:13-17  "},</v>
      </c>
      <c r="Z15" s="12" t="str">
        <f>$Y$1&amp;TRIM(A15)&amp;$AA$1&amp;B15&amp;$Z$1</f>
        <v>{"8/14/2015 14:05","10"}</v>
      </c>
    </row>
    <row r="16" spans="1:27" x14ac:dyDescent="0.25">
      <c r="A16" s="3" t="s">
        <v>124</v>
      </c>
      <c r="B16" s="10">
        <v>10</v>
      </c>
      <c r="C16" t="str">
        <f>IF(E16="Music", "Music", IF(LEFT(E16,4)="Song", "Song", IF(D16&lt;&gt;"", "SymposiumTalk", "Talk")))</f>
        <v>SymposiumTalk</v>
      </c>
      <c r="D16" s="6" t="s">
        <v>63</v>
      </c>
      <c r="E16" t="s">
        <v>246</v>
      </c>
      <c r="F16" t="s">
        <v>220</v>
      </c>
      <c r="G16" s="14" t="str">
        <f t="shared" si="0"/>
        <v>a015</v>
      </c>
      <c r="H16" t="s">
        <v>301</v>
      </c>
      <c r="I16" t="s">
        <v>284</v>
      </c>
      <c r="J16" t="s">
        <v>352</v>
      </c>
      <c r="K16" t="s">
        <v>287</v>
      </c>
      <c r="L16" t="s">
        <v>289</v>
      </c>
      <c r="M16" t="s">
        <v>355</v>
      </c>
      <c r="N16" t="s">
        <v>288</v>
      </c>
      <c r="O16" t="s">
        <v>312</v>
      </c>
      <c r="R16" t="str">
        <f>$Q$3&amp;  $Q$2&amp;G16&amp;$Q$2&amp;","&amp;    $Q$2&amp;H16&amp;$Q$2&amp;","&amp;    $Q$2&amp;I16&amp;$Q$2&amp;","&amp;    $Q$2&amp;K16&amp;$Q$2&amp;","&amp;    $Q$2&amp;L16&amp;$Q$2&amp;","&amp;    $Q$2&amp;N16&amp;$Q$2&amp;","&amp;    $Q$2&amp;O16&amp;$Q$2  &amp;$Q$4&amp;","</f>
        <v>{"a015","Daily Theme: \"Learn From Me\"","(Matthew 11:29)","Symposium Theme:","(John 14:9)","Talk Theme:","@John 13:3-5  "},</v>
      </c>
      <c r="Z16" s="12" t="str">
        <f>$Y$1&amp;TRIM(A16)&amp;$AA$1&amp;B16&amp;$Z$1</f>
        <v>{"8/14/2015 14:15","10"}</v>
      </c>
    </row>
    <row r="17" spans="1:26" x14ac:dyDescent="0.25">
      <c r="A17" s="3" t="s">
        <v>125</v>
      </c>
      <c r="B17" s="10">
        <v>10</v>
      </c>
      <c r="C17" t="str">
        <f>IF(E17="Music", "Music", IF(LEFT(E17,4)="Song", "Song", IF(D17&lt;&gt;"", "SymposiumTalk", "Talk")))</f>
        <v>SymposiumTalk</v>
      </c>
      <c r="D17" s="6" t="s">
        <v>63</v>
      </c>
      <c r="E17" t="s">
        <v>248</v>
      </c>
      <c r="F17" t="s">
        <v>221</v>
      </c>
      <c r="G17" s="14" t="str">
        <f t="shared" si="0"/>
        <v>a016</v>
      </c>
      <c r="H17" t="s">
        <v>301</v>
      </c>
      <c r="I17" t="s">
        <v>284</v>
      </c>
      <c r="J17" t="s">
        <v>352</v>
      </c>
      <c r="K17" t="s">
        <v>287</v>
      </c>
      <c r="L17" t="s">
        <v>289</v>
      </c>
      <c r="M17" t="s">
        <v>355</v>
      </c>
      <c r="N17" t="s">
        <v>288</v>
      </c>
      <c r="O17" t="s">
        <v>313</v>
      </c>
      <c r="R17" t="str">
        <f>$Q$3&amp;  $Q$2&amp;G17&amp;$Q$2&amp;","&amp;    $Q$2&amp;H17&amp;$Q$2&amp;","&amp;    $Q$2&amp;I17&amp;$Q$2&amp;","&amp;    $Q$2&amp;K17&amp;$Q$2&amp;","&amp;    $Q$2&amp;L17&amp;$Q$2&amp;","&amp;    $Q$2&amp;N17&amp;$Q$2&amp;","&amp;    $Q$2&amp;O17&amp;$Q$2  &amp;$Q$4&amp;","</f>
        <v>{"a016","Daily Theme: \"Learn From Me\"","(Matthew 11:29)","Symposium Theme:","(John 14:9)","Talk Theme:","@Matthew 4:8-11  "},</v>
      </c>
      <c r="Z17" s="12" t="str">
        <f>$Y$1&amp;TRIM(A17)&amp;$AA$1&amp;B17&amp;$Z$1</f>
        <v>{"8/14/2015 14:25","10"}</v>
      </c>
    </row>
    <row r="18" spans="1:26" x14ac:dyDescent="0.25">
      <c r="A18" s="3" t="s">
        <v>126</v>
      </c>
      <c r="B18" s="10">
        <v>10</v>
      </c>
      <c r="C18" t="str">
        <f>IF(E18="Music", "Music", IF(LEFT(E18,4)="Song", "Song", IF(D18&lt;&gt;"", "SymposiumTalk", "Talk")))</f>
        <v>SymposiumTalk</v>
      </c>
      <c r="D18" s="6" t="s">
        <v>63</v>
      </c>
      <c r="E18" t="s">
        <v>250</v>
      </c>
      <c r="F18" t="s">
        <v>222</v>
      </c>
      <c r="G18" s="14" t="str">
        <f t="shared" si="0"/>
        <v>a017</v>
      </c>
      <c r="H18" t="s">
        <v>301</v>
      </c>
      <c r="I18" t="s">
        <v>284</v>
      </c>
      <c r="J18" t="s">
        <v>352</v>
      </c>
      <c r="K18" t="s">
        <v>287</v>
      </c>
      <c r="L18" t="s">
        <v>289</v>
      </c>
      <c r="M18" t="s">
        <v>355</v>
      </c>
      <c r="N18" t="s">
        <v>288</v>
      </c>
      <c r="O18" t="s">
        <v>314</v>
      </c>
      <c r="R18" t="str">
        <f>$Q$3&amp;  $Q$2&amp;G18&amp;$Q$2&amp;","&amp;    $Q$2&amp;H18&amp;$Q$2&amp;","&amp;    $Q$2&amp;I18&amp;$Q$2&amp;","&amp;    $Q$2&amp;K18&amp;$Q$2&amp;","&amp;    $Q$2&amp;L18&amp;$Q$2&amp;","&amp;    $Q$2&amp;N18&amp;$Q$2&amp;","&amp;    $Q$2&amp;O18&amp;$Q$2  &amp;$Q$4&amp;","</f>
        <v>{"a017","Daily Theme: \"Learn From Me\"","(Matthew 11:29)","Symposium Theme:","(John 14:9)","Talk Theme:","@John 19:30  @Isaiah 55:10,11  "},</v>
      </c>
      <c r="Z18" s="12" t="str">
        <f>$Y$1&amp;TRIM(A18)&amp;$AA$1&amp;B18&amp;$Z$1</f>
        <v>{"8/14/2015 14:35","10"}</v>
      </c>
    </row>
    <row r="19" spans="1:26" x14ac:dyDescent="0.25">
      <c r="A19" s="3" t="s">
        <v>127</v>
      </c>
      <c r="B19" s="10">
        <v>10</v>
      </c>
      <c r="C19" t="str">
        <f>IF(E19="Music", "Music", IF(LEFT(E19,4)="Song", "Song", IF(D19&lt;&gt;"", "SymposiumTalk", "Talk")))</f>
        <v>SymposiumTalk</v>
      </c>
      <c r="D19" s="6" t="s">
        <v>63</v>
      </c>
      <c r="E19" t="s">
        <v>252</v>
      </c>
      <c r="F19" t="s">
        <v>223</v>
      </c>
      <c r="G19" s="14" t="str">
        <f t="shared" si="0"/>
        <v>a018</v>
      </c>
      <c r="H19" t="s">
        <v>301</v>
      </c>
      <c r="I19" t="s">
        <v>284</v>
      </c>
      <c r="J19" t="s">
        <v>352</v>
      </c>
      <c r="K19" t="s">
        <v>287</v>
      </c>
      <c r="L19" t="s">
        <v>289</v>
      </c>
      <c r="M19" t="s">
        <v>355</v>
      </c>
      <c r="N19" t="s">
        <v>288</v>
      </c>
      <c r="O19" t="s">
        <v>315</v>
      </c>
      <c r="R19" t="str">
        <f>$Q$3&amp;  $Q$2&amp;G19&amp;$Q$2&amp;","&amp;    $Q$2&amp;H19&amp;$Q$2&amp;","&amp;    $Q$2&amp;I19&amp;$Q$2&amp;","&amp;    $Q$2&amp;K19&amp;$Q$2&amp;","&amp;    $Q$2&amp;L19&amp;$Q$2&amp;","&amp;    $Q$2&amp;N19&amp;$Q$2&amp;","&amp;    $Q$2&amp;O19&amp;$Q$2  &amp;$Q$4&amp;","</f>
        <v>{"a018","Daily Theme: \"Learn From Me\"","(Matthew 11:29)","Symposium Theme:","(John 14:9)","Talk Theme:","@Matthew 5:9  @Luke 24:34  "},</v>
      </c>
      <c r="Z19" s="12" t="str">
        <f>$Y$1&amp;TRIM(A19)&amp;$AA$1&amp;B19&amp;$Z$1</f>
        <v>{"8/14/2015 14:45","10"}</v>
      </c>
    </row>
    <row r="20" spans="1:26" x14ac:dyDescent="0.25">
      <c r="A20" s="3" t="s">
        <v>128</v>
      </c>
      <c r="B20" s="10">
        <v>15</v>
      </c>
      <c r="C20" t="str">
        <f>IF(E20="Music", "Music", IF(LEFT(E20,4)="Song", "Song", IF(D20&lt;&gt;"", "SymposiumTalk", "Talk")))</f>
        <v>SymposiumTalk</v>
      </c>
      <c r="D20" s="6" t="s">
        <v>63</v>
      </c>
      <c r="E20" t="s">
        <v>270</v>
      </c>
      <c r="F20" t="s">
        <v>224</v>
      </c>
      <c r="G20" s="14" t="str">
        <f t="shared" si="0"/>
        <v>a019</v>
      </c>
      <c r="H20" t="s">
        <v>301</v>
      </c>
      <c r="I20" t="s">
        <v>284</v>
      </c>
      <c r="J20" t="s">
        <v>352</v>
      </c>
      <c r="K20" t="s">
        <v>287</v>
      </c>
      <c r="L20" t="s">
        <v>289</v>
      </c>
      <c r="M20" t="s">
        <v>355</v>
      </c>
      <c r="N20" t="s">
        <v>288</v>
      </c>
      <c r="O20" t="s">
        <v>316</v>
      </c>
      <c r="R20" t="str">
        <f>$Q$3&amp;  $Q$2&amp;G20&amp;$Q$2&amp;","&amp;    $Q$2&amp;H20&amp;$Q$2&amp;","&amp;    $Q$2&amp;I20&amp;$Q$2&amp;","&amp;    $Q$2&amp;K20&amp;$Q$2&amp;","&amp;    $Q$2&amp;L20&amp;$Q$2&amp;","&amp;    $Q$2&amp;N20&amp;$Q$2&amp;","&amp;    $Q$2&amp;O20&amp;$Q$2  &amp;$Q$4&amp;","</f>
        <v>{"a019","Daily Theme: \"Learn From Me\"","(Matthew 11:29)","Symposium Theme:","(John 14:9)","Talk Theme:","@Matthew 22:15-22  "},</v>
      </c>
      <c r="Z20" s="12" t="str">
        <f>$Y$1&amp;TRIM(A20)&amp;$AA$1&amp;B20&amp;$Z$1</f>
        <v>{"8/14/2015 14:55","15"}</v>
      </c>
    </row>
    <row r="21" spans="1:26" x14ac:dyDescent="0.25">
      <c r="A21" s="3" t="s">
        <v>129</v>
      </c>
      <c r="B21" s="10">
        <v>10</v>
      </c>
      <c r="C21" t="str">
        <f>IF(E21="Music", "Music", IF(LEFT(E21,4)="Song", "Song", IF(D21&lt;&gt;"", "SymposiumTalk", "Talk")))</f>
        <v>Song</v>
      </c>
      <c r="D21" s="5">
        <f>VALUE(MID(E21,FIND(" ",E21,FIND(" ",E21)+1),3))</f>
        <v>80</v>
      </c>
      <c r="E21" t="s">
        <v>64</v>
      </c>
      <c r="F21" t="s">
        <v>185</v>
      </c>
      <c r="G21" s="14" t="str">
        <f t="shared" si="0"/>
        <v>a020</v>
      </c>
      <c r="H21" t="s">
        <v>301</v>
      </c>
      <c r="I21" t="s">
        <v>284</v>
      </c>
      <c r="J21" t="s">
        <v>352</v>
      </c>
      <c r="L21" t="s">
        <v>185</v>
      </c>
      <c r="R21" t="str">
        <f>$Q$3&amp;  $Q$2&amp;G21&amp;$Q$2&amp;","&amp;    $Q$2&amp;H21&amp;$Q$2&amp;","&amp;    $Q$2&amp;I21&amp;$Q$2&amp;","&amp;    $Q$2&amp;K21&amp;$Q$2&amp;","&amp;    $Q$2&amp;L21&amp;$Q$2&amp;","&amp;    $Q$2&amp;N21&amp;$Q$2&amp;","&amp;    $Q$2&amp;O21&amp;$Q$2  &amp;$Q$4&amp;","</f>
        <v>{"a020","Daily Theme: \"Learn From Me\"","(Matthew 11:29)","","","",""},</v>
      </c>
      <c r="Z21" s="12" t="str">
        <f>$Y$1&amp;TRIM(A21)&amp;$AA$1&amp;B21&amp;$Z$1</f>
        <v>{"8/14/2015 15:10","10"}</v>
      </c>
    </row>
    <row r="22" spans="1:26" x14ac:dyDescent="0.25">
      <c r="A22" s="3" t="s">
        <v>130</v>
      </c>
      <c r="B22" s="10">
        <v>35</v>
      </c>
      <c r="C22" t="str">
        <f>IF(E22="Music", "Music", IF(LEFT(E22,4)="Song", "Song", IF(D22&lt;&gt;"", "SymposiumTalk", "Talk")))</f>
        <v>Talk</v>
      </c>
      <c r="D22" s="5"/>
      <c r="E22" t="s">
        <v>272</v>
      </c>
      <c r="F22" t="s">
        <v>212</v>
      </c>
      <c r="G22" s="14" t="str">
        <f t="shared" si="0"/>
        <v>a021</v>
      </c>
      <c r="H22" t="s">
        <v>301</v>
      </c>
      <c r="I22" t="s">
        <v>284</v>
      </c>
      <c r="J22" t="s">
        <v>352</v>
      </c>
      <c r="L22" t="s">
        <v>185</v>
      </c>
      <c r="N22" t="s">
        <v>288</v>
      </c>
      <c r="O22" t="s">
        <v>317</v>
      </c>
      <c r="R22" t="str">
        <f>$Q$3&amp;  $Q$2&amp;G22&amp;$Q$2&amp;","&amp;    $Q$2&amp;H22&amp;$Q$2&amp;","&amp;    $Q$2&amp;I22&amp;$Q$2&amp;","&amp;    $Q$2&amp;K22&amp;$Q$2&amp;","&amp;    $Q$2&amp;L22&amp;$Q$2&amp;","&amp;    $Q$2&amp;N22&amp;$Q$2&amp;","&amp;    $Q$2&amp;O22&amp;$Q$2  &amp;$Q$4&amp;","</f>
        <v>{"a021","Daily Theme: \"Learn From Me\"","(Matthew 11:29)","","","Talk Theme:","@Mark 5:22-43  @Luke 2:7-14,42-47  @Luke 4:1-30  @Luke 8:40-56  "},</v>
      </c>
      <c r="Z22" s="12" t="str">
        <f>$Y$1&amp;TRIM(A22)&amp;$AA$1&amp;B22&amp;$Z$1</f>
        <v>{"8/14/2015 15:20","35"}</v>
      </c>
    </row>
    <row r="23" spans="1:26" x14ac:dyDescent="0.25">
      <c r="A23" s="3" t="s">
        <v>131</v>
      </c>
      <c r="B23" s="10">
        <v>20</v>
      </c>
      <c r="C23" t="str">
        <f>IF(E23="Music", "Music", IF(LEFT(E23,4)="Song", "Song", IF(D23&lt;&gt;"", "SymposiumTalk", "Talk")))</f>
        <v>Talk</v>
      </c>
      <c r="D23" s="5"/>
      <c r="E23" t="s">
        <v>254</v>
      </c>
      <c r="F23" t="s">
        <v>199</v>
      </c>
      <c r="G23" s="14" t="str">
        <f t="shared" si="0"/>
        <v>a022</v>
      </c>
      <c r="H23" t="s">
        <v>301</v>
      </c>
      <c r="I23" t="s">
        <v>284</v>
      </c>
      <c r="J23" t="s">
        <v>352</v>
      </c>
      <c r="L23" t="s">
        <v>185</v>
      </c>
      <c r="N23" t="s">
        <v>288</v>
      </c>
      <c r="O23" t="s">
        <v>318</v>
      </c>
      <c r="R23" t="str">
        <f>$Q$3&amp;  $Q$2&amp;G23&amp;$Q$2&amp;","&amp;    $Q$2&amp;H23&amp;$Q$2&amp;","&amp;    $Q$2&amp;I23&amp;$Q$2&amp;","&amp;    $Q$2&amp;K23&amp;$Q$2&amp;","&amp;    $Q$2&amp;L23&amp;$Q$2&amp;","&amp;    $Q$2&amp;N23&amp;$Q$2&amp;","&amp;    $Q$2&amp;O23&amp;$Q$2  &amp;$Q$4&amp;","</f>
        <v>{"a022","Daily Theme: \"Learn From Me\"","(Matthew 11:29)","","","Talk Theme:","@Hebrews 5:7  @Matthew 10:27-31  @1 Peter 3:14  "},</v>
      </c>
      <c r="Z23" s="12" t="str">
        <f>$Y$1&amp;TRIM(A23)&amp;$AA$1&amp;B23&amp;$Z$1</f>
        <v>{"8/14/2015 15:55","20"}</v>
      </c>
    </row>
    <row r="24" spans="1:26" x14ac:dyDescent="0.25">
      <c r="A24" s="3" t="s">
        <v>132</v>
      </c>
      <c r="B24" s="10">
        <v>35</v>
      </c>
      <c r="C24" t="str">
        <f>IF(E24="Music", "Music", IF(LEFT(E24,4)="Song", "Song", IF(D24&lt;&gt;"", "SymposiumTalk", "Talk")))</f>
        <v>Talk</v>
      </c>
      <c r="D24" s="5"/>
      <c r="E24" t="s">
        <v>256</v>
      </c>
      <c r="F24" t="s">
        <v>204</v>
      </c>
      <c r="G24" s="14" t="str">
        <f t="shared" si="0"/>
        <v>a023</v>
      </c>
      <c r="H24" t="s">
        <v>301</v>
      </c>
      <c r="I24" t="s">
        <v>284</v>
      </c>
      <c r="J24" t="s">
        <v>352</v>
      </c>
      <c r="L24" t="s">
        <v>185</v>
      </c>
      <c r="N24" t="s">
        <v>288</v>
      </c>
      <c r="O24" t="s">
        <v>319</v>
      </c>
      <c r="R24" t="str">
        <f>$Q$3&amp;  $Q$2&amp;G24&amp;$Q$2&amp;","&amp;    $Q$2&amp;H24&amp;$Q$2&amp;","&amp;    $Q$2&amp;I24&amp;$Q$2&amp;","&amp;    $Q$2&amp;K24&amp;$Q$2&amp;","&amp;    $Q$2&amp;L24&amp;$Q$2&amp;","&amp;    $Q$2&amp;N24&amp;$Q$2&amp;","&amp;    $Q$2&amp;O24&amp;$Q$2  &amp;$Q$4&amp;","</f>
        <v>{"a023","Daily Theme: \"Learn From Me\"","(Matthew 11:29)","","","Talk Theme:","@Luke 15:4-10  @Luke 19:10  "},</v>
      </c>
      <c r="Z24" s="12" t="str">
        <f>$Y$1&amp;TRIM(A24)&amp;$AA$1&amp;B24&amp;$Z$1</f>
        <v>{"8/14/2015 16:15","35"}</v>
      </c>
    </row>
    <row r="25" spans="1:26" x14ac:dyDescent="0.25">
      <c r="A25" s="3" t="s">
        <v>133</v>
      </c>
      <c r="B25" s="10">
        <v>5</v>
      </c>
      <c r="C25" t="str">
        <f>IF(E25="Music", "Music", IF(LEFT(E25,4)="Song", "Song", IF(D25&lt;&gt;"", "SymposiumTalk", "Talk")))</f>
        <v>Song</v>
      </c>
      <c r="D25" s="5">
        <f>VALUE(MID(E25,FIND(" ",E25,FIND(" ",E25)+1),4))</f>
        <v>121</v>
      </c>
      <c r="E25" t="s">
        <v>65</v>
      </c>
      <c r="F25" t="s">
        <v>185</v>
      </c>
      <c r="G25" s="14" t="str">
        <f t="shared" si="0"/>
        <v>a024</v>
      </c>
      <c r="H25" t="s">
        <v>301</v>
      </c>
      <c r="I25" t="s">
        <v>284</v>
      </c>
      <c r="J25" t="s">
        <v>352</v>
      </c>
      <c r="L25" t="s">
        <v>185</v>
      </c>
      <c r="R25" t="str">
        <f>$Q$3&amp;  $Q$2&amp;G25&amp;$Q$2&amp;","&amp;    $Q$2&amp;H25&amp;$Q$2&amp;","&amp;    $Q$2&amp;I25&amp;$Q$2&amp;","&amp;    $Q$2&amp;K25&amp;$Q$2&amp;","&amp;    $Q$2&amp;L25&amp;$Q$2&amp;","&amp;    $Q$2&amp;N25&amp;$Q$2&amp;","&amp;    $Q$2&amp;O25&amp;$Q$2  &amp;$Q$4&amp;","</f>
        <v>{"a024","Daily Theme: \"Learn From Me\"","(Matthew 11:29)","","","",""},</v>
      </c>
      <c r="Z25" s="12" t="str">
        <f>$Y$1&amp;TRIM(A25)&amp;$AA$1&amp;B25&amp;$Z$1</f>
        <v>{"8/14/2015 16:50","5"}</v>
      </c>
    </row>
    <row r="26" spans="1:26" x14ac:dyDescent="0.25">
      <c r="A26" s="3" t="s">
        <v>134</v>
      </c>
      <c r="B26" s="10">
        <v>10</v>
      </c>
      <c r="C26" t="str">
        <f>IF(E26="Music", "Music", IF(LEFT(E26,4)="Song", "Song", IF(D26&lt;&gt;"", "SymposiumTalk", "Talk")))</f>
        <v>Music</v>
      </c>
      <c r="D26" s="5"/>
      <c r="E26" t="s">
        <v>54</v>
      </c>
      <c r="F26" t="s">
        <v>185</v>
      </c>
      <c r="G26" s="14" t="str">
        <f>"b"&amp;TEXT(ROW(G26)-24-1,"000")</f>
        <v>b001</v>
      </c>
      <c r="H26" t="s">
        <v>302</v>
      </c>
      <c r="I26" t="s">
        <v>285</v>
      </c>
      <c r="J26" t="s">
        <v>353</v>
      </c>
      <c r="L26" t="s">
        <v>185</v>
      </c>
      <c r="R26" t="str">
        <f>$Q$3&amp;  $Q$2&amp;G26&amp;$Q$2&amp;","&amp;    $Q$2&amp;H26&amp;$Q$2&amp;","&amp;    $Q$2&amp;I26&amp;$Q$2&amp;","&amp;    $Q$2&amp;K26&amp;$Q$2&amp;","&amp;    $Q$2&amp;L26&amp;$Q$2&amp;","&amp;    $Q$2&amp;N26&amp;$Q$2&amp;","&amp;    $Q$2&amp;O26&amp;$Q$2  &amp;$Q$4&amp;","</f>
        <v>{"b001","Daily Theme: \"Have ... the Same Mental Attitude That Christ Jesus Had\"","(Romans 15:5)","","","",""},</v>
      </c>
      <c r="Z26" s="12" t="str">
        <f>$Y$1&amp;TRIM(A26)&amp;$AA$1&amp;B26&amp;$Z$1</f>
        <v>{"8/15/2015 9:20","10"}</v>
      </c>
    </row>
    <row r="27" spans="1:26" x14ac:dyDescent="0.25">
      <c r="A27" s="3" t="s">
        <v>135</v>
      </c>
      <c r="B27" s="10">
        <v>10</v>
      </c>
      <c r="C27" t="str">
        <f>IF(E27="Music", "Music", IF(LEFT(E27,4)="Song", "Song", IF(D27&lt;&gt;"", "SymposiumTalk", "Talk")))</f>
        <v>Song</v>
      </c>
      <c r="D27" s="5">
        <f>VALUE(MID(E27,FIND(" ",E27,FIND(" ",E27)+1),4))</f>
        <v>79</v>
      </c>
      <c r="E27" t="s">
        <v>66</v>
      </c>
      <c r="F27" t="s">
        <v>185</v>
      </c>
      <c r="G27" s="14" t="str">
        <f t="shared" ref="G27:G55" si="1">"b"&amp;TEXT(ROW(G27)-24-1,"000")</f>
        <v>b002</v>
      </c>
      <c r="H27" t="s">
        <v>302</v>
      </c>
      <c r="I27" t="s">
        <v>285</v>
      </c>
      <c r="J27" t="s">
        <v>353</v>
      </c>
      <c r="L27" t="s">
        <v>185</v>
      </c>
      <c r="R27" t="str">
        <f>$Q$3&amp;  $Q$2&amp;G27&amp;$Q$2&amp;","&amp;    $Q$2&amp;H27&amp;$Q$2&amp;","&amp;    $Q$2&amp;I27&amp;$Q$2&amp;","&amp;    $Q$2&amp;K27&amp;$Q$2&amp;","&amp;    $Q$2&amp;L27&amp;$Q$2&amp;","&amp;    $Q$2&amp;N27&amp;$Q$2&amp;","&amp;    $Q$2&amp;O27&amp;$Q$2  &amp;$Q$4&amp;","</f>
        <v>{"b002","Daily Theme: \"Have ... the Same Mental Attitude That Christ Jesus Had\"","(Romans 15:5)","","","",""},</v>
      </c>
      <c r="Z27" s="12" t="str">
        <f>$Y$1&amp;TRIM(A27)&amp;$AA$1&amp;B27&amp;$Z$1</f>
        <v>{"8/15/2015 9:30","10"}</v>
      </c>
    </row>
    <row r="28" spans="1:26" x14ac:dyDescent="0.25">
      <c r="A28" s="3" t="s">
        <v>136</v>
      </c>
      <c r="B28" s="10">
        <v>10</v>
      </c>
      <c r="C28" t="str">
        <f>IF(E28="Music", "Music", IF(LEFT(E28,4)="Song", "Song", IF(D28&lt;&gt;"", "SymposiumTalk", "Talk")))</f>
        <v>SymposiumTalk</v>
      </c>
      <c r="D28" s="6" t="s">
        <v>67</v>
      </c>
      <c r="E28" t="s">
        <v>68</v>
      </c>
      <c r="F28" t="s">
        <v>213</v>
      </c>
      <c r="G28" s="14" t="str">
        <f t="shared" si="1"/>
        <v>b003</v>
      </c>
      <c r="H28" t="s">
        <v>302</v>
      </c>
      <c r="I28" t="s">
        <v>285</v>
      </c>
      <c r="J28" t="s">
        <v>353</v>
      </c>
      <c r="L28" t="s">
        <v>185</v>
      </c>
      <c r="N28" t="s">
        <v>288</v>
      </c>
      <c r="O28" t="s">
        <v>320</v>
      </c>
      <c r="R28" t="str">
        <f>$Q$3&amp;  $Q$2&amp;G28&amp;$Q$2&amp;","&amp;    $Q$2&amp;H28&amp;$Q$2&amp;","&amp;    $Q$2&amp;I28&amp;$Q$2&amp;","&amp;    $Q$2&amp;K28&amp;$Q$2&amp;","&amp;    $Q$2&amp;L28&amp;$Q$2&amp;","&amp;    $Q$2&amp;N28&amp;$Q$2&amp;","&amp;    $Q$2&amp;O28&amp;$Q$2  &amp;$Q$4&amp;","</f>
        <v>{"b003","Daily Theme: \"Have ... the Same Mental Attitude That Christ Jesus Had\"","(Romans 15:5)","","","Talk Theme:","@Luke 14:13,14  "},</v>
      </c>
      <c r="Z28" s="12" t="str">
        <f>$Y$1&amp;TRIM(A28)&amp;$AA$1&amp;B28&amp;$Z$1</f>
        <v>{"8/15/2015 9:40","10"}</v>
      </c>
    </row>
    <row r="29" spans="1:26" x14ac:dyDescent="0.25">
      <c r="A29" s="3" t="s">
        <v>137</v>
      </c>
      <c r="B29" s="10">
        <v>10</v>
      </c>
      <c r="C29" t="str">
        <f>IF(E29="Music", "Music", IF(LEFT(E29,4)="Song", "Song", IF(D29&lt;&gt;"", "SymposiumTalk", "Talk")))</f>
        <v>SymposiumTalk</v>
      </c>
      <c r="D29" s="6" t="s">
        <v>67</v>
      </c>
      <c r="E29" t="s">
        <v>69</v>
      </c>
      <c r="F29" t="s">
        <v>190</v>
      </c>
      <c r="G29" s="14" t="str">
        <f t="shared" si="1"/>
        <v>b004</v>
      </c>
      <c r="H29" t="s">
        <v>302</v>
      </c>
      <c r="I29" t="s">
        <v>285</v>
      </c>
      <c r="J29" t="s">
        <v>353</v>
      </c>
      <c r="L29" t="s">
        <v>185</v>
      </c>
      <c r="N29" t="s">
        <v>288</v>
      </c>
      <c r="O29" t="s">
        <v>321</v>
      </c>
      <c r="R29" t="str">
        <f>$Q$3&amp;  $Q$2&amp;G29&amp;$Q$2&amp;","&amp;    $Q$2&amp;H29&amp;$Q$2&amp;","&amp;    $Q$2&amp;I29&amp;$Q$2&amp;","&amp;    $Q$2&amp;K29&amp;$Q$2&amp;","&amp;    $Q$2&amp;L29&amp;$Q$2&amp;","&amp;    $Q$2&amp;N29&amp;$Q$2&amp;","&amp;    $Q$2&amp;O29&amp;$Q$2  &amp;$Q$4&amp;","</f>
        <v>{"b004","Daily Theme: \"Have ... the Same Mental Attitude That Christ Jesus Had\"","(Romans 15:5)","","","Talk Theme:","@Luke 7:44  "},</v>
      </c>
      <c r="Z29" s="12" t="str">
        <f>$Y$1&amp;TRIM(A29)&amp;$AA$1&amp;B29&amp;$Z$1</f>
        <v>{"8/15/2015 9:50","10"}</v>
      </c>
    </row>
    <row r="30" spans="1:26" x14ac:dyDescent="0.25">
      <c r="A30" s="3" t="s">
        <v>138</v>
      </c>
      <c r="B30" s="10">
        <v>10</v>
      </c>
      <c r="C30" t="str">
        <f>IF(E30="Music", "Music", IF(LEFT(E30,4)="Song", "Song", IF(D30&lt;&gt;"", "SymposiumTalk", "Talk")))</f>
        <v>SymposiumTalk</v>
      </c>
      <c r="D30" s="6" t="s">
        <v>67</v>
      </c>
      <c r="E30" t="s">
        <v>70</v>
      </c>
      <c r="F30" t="s">
        <v>191</v>
      </c>
      <c r="G30" s="14" t="str">
        <f t="shared" si="1"/>
        <v>b005</v>
      </c>
      <c r="H30" t="s">
        <v>302</v>
      </c>
      <c r="I30" t="s">
        <v>285</v>
      </c>
      <c r="J30" t="s">
        <v>353</v>
      </c>
      <c r="L30" t="s">
        <v>185</v>
      </c>
      <c r="N30" t="s">
        <v>288</v>
      </c>
      <c r="O30" t="s">
        <v>322</v>
      </c>
      <c r="R30" t="str">
        <f>$Q$3&amp;  $Q$2&amp;G30&amp;$Q$2&amp;","&amp;    $Q$2&amp;H30&amp;$Q$2&amp;","&amp;    $Q$2&amp;I30&amp;$Q$2&amp;","&amp;    $Q$2&amp;K30&amp;$Q$2&amp;","&amp;    $Q$2&amp;L30&amp;$Q$2&amp;","&amp;    $Q$2&amp;N30&amp;$Q$2&amp;","&amp;    $Q$2&amp;O30&amp;$Q$2  &amp;$Q$4&amp;","</f>
        <v>{"b005","Daily Theme: \"Have ... the Same Mental Attitude That Christ Jesus Had\"","(Romans 15:5)","","","Talk Theme:","@Matthew 5:37  "},</v>
      </c>
      <c r="Z30" s="12" t="str">
        <f>$Y$1&amp;TRIM(A30)&amp;$AA$1&amp;B30&amp;$Z$1</f>
        <v>{"8/15/2015 10:00","10"}</v>
      </c>
    </row>
    <row r="31" spans="1:26" x14ac:dyDescent="0.25">
      <c r="A31" s="3" t="s">
        <v>139</v>
      </c>
      <c r="B31" s="10">
        <v>10</v>
      </c>
      <c r="C31" t="str">
        <f>IF(E31="Music", "Music", IF(LEFT(E31,4)="Song", "Song", IF(D31&lt;&gt;"", "SymposiumTalk", "Talk")))</f>
        <v>SymposiumTalk</v>
      </c>
      <c r="D31" s="6" t="s">
        <v>67</v>
      </c>
      <c r="E31" t="s">
        <v>71</v>
      </c>
      <c r="F31" t="s">
        <v>200</v>
      </c>
      <c r="G31" s="14" t="str">
        <f t="shared" si="1"/>
        <v>b006</v>
      </c>
      <c r="H31" t="s">
        <v>302</v>
      </c>
      <c r="I31" t="s">
        <v>285</v>
      </c>
      <c r="J31" t="s">
        <v>353</v>
      </c>
      <c r="L31" t="s">
        <v>185</v>
      </c>
      <c r="N31" t="s">
        <v>288</v>
      </c>
      <c r="O31" t="s">
        <v>323</v>
      </c>
      <c r="R31" t="str">
        <f>$Q$3&amp;  $Q$2&amp;G31&amp;$Q$2&amp;","&amp;    $Q$2&amp;H31&amp;$Q$2&amp;","&amp;    $Q$2&amp;I31&amp;$Q$2&amp;","&amp;    $Q$2&amp;K31&amp;$Q$2&amp;","&amp;    $Q$2&amp;L31&amp;$Q$2&amp;","&amp;    $Q$2&amp;N31&amp;$Q$2&amp;","&amp;    $Q$2&amp;O31&amp;$Q$2  &amp;$Q$4&amp;","</f>
        <v>{"b006","Daily Theme: \"Have ... the Same Mental Attitude That Christ Jesus Had\"","(Romans 15:5)","","","Talk Theme:","@John 13:1  @Ephesians 4:24  "},</v>
      </c>
      <c r="Z31" s="12" t="str">
        <f>$Y$1&amp;TRIM(A31)&amp;$AA$1&amp;B31&amp;$Z$1</f>
        <v>{"8/15/2015 10:10","10"}</v>
      </c>
    </row>
    <row r="32" spans="1:26" x14ac:dyDescent="0.25">
      <c r="A32" s="3" t="s">
        <v>140</v>
      </c>
      <c r="B32" s="10">
        <v>10</v>
      </c>
      <c r="C32" t="str">
        <f>IF(E32="Music", "Music", IF(LEFT(E32,4)="Song", "Song", IF(D32&lt;&gt;"", "SymposiumTalk", "Talk")))</f>
        <v>SymposiumTalk</v>
      </c>
      <c r="D32" s="6" t="s">
        <v>72</v>
      </c>
      <c r="E32" t="s">
        <v>73</v>
      </c>
      <c r="F32" t="s">
        <v>214</v>
      </c>
      <c r="G32" s="14" t="str">
        <f t="shared" si="1"/>
        <v>b007</v>
      </c>
      <c r="H32" t="s">
        <v>302</v>
      </c>
      <c r="I32" t="s">
        <v>285</v>
      </c>
      <c r="J32" t="s">
        <v>353</v>
      </c>
      <c r="L32" t="s">
        <v>185</v>
      </c>
      <c r="N32" t="s">
        <v>288</v>
      </c>
      <c r="O32" t="s">
        <v>324</v>
      </c>
      <c r="R32" t="str">
        <f>$Q$3&amp;  $Q$2&amp;G32&amp;$Q$2&amp;","&amp;    $Q$2&amp;H32&amp;$Q$2&amp;","&amp;    $Q$2&amp;I32&amp;$Q$2&amp;","&amp;    $Q$2&amp;K32&amp;$Q$2&amp;","&amp;    $Q$2&amp;L32&amp;$Q$2&amp;","&amp;    $Q$2&amp;N32&amp;$Q$2&amp;","&amp;    $Q$2&amp;O32&amp;$Q$2  &amp;$Q$4&amp;","</f>
        <v>{"b007","Daily Theme: \"Have ... the Same Mental Attitude That Christ Jesus Had\"","(Romans 15:5)","","","Talk Theme:","@Matthew 23:23,24  "},</v>
      </c>
      <c r="Z32" s="12" t="str">
        <f>$Y$1&amp;TRIM(A32)&amp;$AA$1&amp;B32&amp;$Z$1</f>
        <v>{"8/15/2015 10:20","10"}</v>
      </c>
    </row>
    <row r="33" spans="1:26" x14ac:dyDescent="0.25">
      <c r="A33" s="3" t="s">
        <v>141</v>
      </c>
      <c r="B33" s="10">
        <v>10</v>
      </c>
      <c r="C33" t="str">
        <f>IF(E33="Music", "Music", IF(LEFT(E33,4)="Song", "Song", IF(D33&lt;&gt;"", "SymposiumTalk", "Talk")))</f>
        <v>SymposiumTalk</v>
      </c>
      <c r="D33" s="6" t="s">
        <v>72</v>
      </c>
      <c r="E33" t="s">
        <v>74</v>
      </c>
      <c r="F33" t="s">
        <v>201</v>
      </c>
      <c r="G33" s="14" t="str">
        <f t="shared" si="1"/>
        <v>b008</v>
      </c>
      <c r="H33" t="s">
        <v>302</v>
      </c>
      <c r="I33" t="s">
        <v>285</v>
      </c>
      <c r="J33" t="s">
        <v>353</v>
      </c>
      <c r="L33" t="s">
        <v>185</v>
      </c>
      <c r="N33" t="s">
        <v>288</v>
      </c>
      <c r="O33" t="s">
        <v>325</v>
      </c>
      <c r="R33" t="str">
        <f>$Q$3&amp;  $Q$2&amp;G33&amp;$Q$2&amp;","&amp;    $Q$2&amp;H33&amp;$Q$2&amp;","&amp;    $Q$2&amp;I33&amp;$Q$2&amp;","&amp;    $Q$2&amp;K33&amp;$Q$2&amp;","&amp;    $Q$2&amp;L33&amp;$Q$2&amp;","&amp;    $Q$2&amp;N33&amp;$Q$2&amp;","&amp;    $Q$2&amp;O33&amp;$Q$2  &amp;$Q$4&amp;","</f>
        <v>{"b008","Daily Theme: \"Have ... the Same Mental Attitude That Christ Jesus Had\"","(Romans 15:5)","","","Talk Theme:","@Matthew 18:22  @John 21:15-17  "},</v>
      </c>
      <c r="Z33" s="12" t="str">
        <f>$Y$1&amp;TRIM(A33)&amp;$AA$1&amp;B33&amp;$Z$1</f>
        <v>{"8/15/2015 10:30","10"}</v>
      </c>
    </row>
    <row r="34" spans="1:26" x14ac:dyDescent="0.25">
      <c r="A34" s="3" t="s">
        <v>142</v>
      </c>
      <c r="B34" s="10">
        <v>10</v>
      </c>
      <c r="C34" t="str">
        <f>IF(E34="Music", "Music", IF(LEFT(E34,4)="Song", "Song", IF(D34&lt;&gt;"", "SymposiumTalk", "Talk")))</f>
        <v>SymposiumTalk</v>
      </c>
      <c r="D34" s="6" t="s">
        <v>72</v>
      </c>
      <c r="E34" t="s">
        <v>75</v>
      </c>
      <c r="F34" t="s">
        <v>192</v>
      </c>
      <c r="G34" s="14" t="str">
        <f t="shared" si="1"/>
        <v>b009</v>
      </c>
      <c r="H34" t="s">
        <v>302</v>
      </c>
      <c r="I34" t="s">
        <v>285</v>
      </c>
      <c r="J34" t="s">
        <v>353</v>
      </c>
      <c r="L34" t="s">
        <v>185</v>
      </c>
      <c r="N34" t="s">
        <v>288</v>
      </c>
      <c r="O34" t="s">
        <v>326</v>
      </c>
      <c r="R34" t="str">
        <f>$Q$3&amp;  $Q$2&amp;G34&amp;$Q$2&amp;","&amp;    $Q$2&amp;H34&amp;$Q$2&amp;","&amp;    $Q$2&amp;I34&amp;$Q$2&amp;","&amp;    $Q$2&amp;K34&amp;$Q$2&amp;","&amp;    $Q$2&amp;L34&amp;$Q$2&amp;","&amp;    $Q$2&amp;N34&amp;$Q$2&amp;","&amp;    $Q$2&amp;O34&amp;$Q$2  &amp;$Q$4&amp;","</f>
        <v>{"b009","Daily Theme: \"Have ... the Same Mental Attitude That Christ Jesus Had\"","(Romans 15:5)","","","Talk Theme:","@Mark 10:13-15  "},</v>
      </c>
      <c r="Z34" s="12" t="str">
        <f>$Y$1&amp;TRIM(A34)&amp;$AA$1&amp;B34&amp;$Z$1</f>
        <v>{"8/15/2015 10:40","10"}</v>
      </c>
    </row>
    <row r="35" spans="1:26" x14ac:dyDescent="0.25">
      <c r="A35" s="3" t="s">
        <v>143</v>
      </c>
      <c r="B35" s="10">
        <v>10</v>
      </c>
      <c r="C35" t="str">
        <f>IF(E35="Music", "Music", IF(LEFT(E35,4)="Song", "Song", IF(D35&lt;&gt;"", "SymposiumTalk", "Talk")))</f>
        <v>SymposiumTalk</v>
      </c>
      <c r="D35" s="6" t="s">
        <v>72</v>
      </c>
      <c r="E35" t="s">
        <v>76</v>
      </c>
      <c r="F35" t="s">
        <v>193</v>
      </c>
      <c r="G35" s="14" t="str">
        <f t="shared" si="1"/>
        <v>b010</v>
      </c>
      <c r="H35" t="s">
        <v>302</v>
      </c>
      <c r="I35" t="s">
        <v>285</v>
      </c>
      <c r="J35" t="s">
        <v>353</v>
      </c>
      <c r="L35" t="s">
        <v>185</v>
      </c>
      <c r="N35" t="s">
        <v>288</v>
      </c>
      <c r="O35" t="s">
        <v>327</v>
      </c>
      <c r="R35" t="str">
        <f>$Q$3&amp;  $Q$2&amp;G35&amp;$Q$2&amp;","&amp;    $Q$2&amp;H35&amp;$Q$2&amp;","&amp;    $Q$2&amp;I35&amp;$Q$2&amp;","&amp;    $Q$2&amp;K35&amp;$Q$2&amp;","&amp;    $Q$2&amp;L35&amp;$Q$2&amp;","&amp;    $Q$2&amp;N35&amp;$Q$2&amp;","&amp;    $Q$2&amp;O35&amp;$Q$2  &amp;$Q$4&amp;","</f>
        <v>{"b010","Daily Theme: \"Have ... the Same Mental Attitude That Christ Jesus Had\"","(Romans 15:5)","","","Talk Theme:","@Matthew 11:28-30  "},</v>
      </c>
      <c r="Z35" s="12" t="str">
        <f>$Y$1&amp;TRIM(A35)&amp;$AA$1&amp;B35&amp;$Z$1</f>
        <v>{"8/15/2015 10:50","10"}</v>
      </c>
    </row>
    <row r="36" spans="1:26" x14ac:dyDescent="0.25">
      <c r="A36" s="3" t="s">
        <v>144</v>
      </c>
      <c r="B36" s="10">
        <v>10</v>
      </c>
      <c r="C36" t="str">
        <f>IF(E36="Music", "Music", IF(LEFT(E36,4)="Song", "Song", IF(D36&lt;&gt;"", "SymposiumTalk", "Talk")))</f>
        <v>Song</v>
      </c>
      <c r="D36" s="5">
        <f>VALUE(MID(E36,FIND(" ",E36,FIND(" ",E36)+1),4))</f>
        <v>54</v>
      </c>
      <c r="E36" t="s">
        <v>77</v>
      </c>
      <c r="F36" t="s">
        <v>185</v>
      </c>
      <c r="G36" s="14" t="str">
        <f t="shared" si="1"/>
        <v>b011</v>
      </c>
      <c r="H36" t="s">
        <v>302</v>
      </c>
      <c r="I36" t="s">
        <v>285</v>
      </c>
      <c r="J36" t="s">
        <v>353</v>
      </c>
      <c r="L36" t="s">
        <v>185</v>
      </c>
      <c r="R36" t="str">
        <f>$Q$3&amp;  $Q$2&amp;G36&amp;$Q$2&amp;","&amp;    $Q$2&amp;H36&amp;$Q$2&amp;","&amp;    $Q$2&amp;I36&amp;$Q$2&amp;","&amp;    $Q$2&amp;K36&amp;$Q$2&amp;","&amp;    $Q$2&amp;L36&amp;$Q$2&amp;","&amp;    $Q$2&amp;N36&amp;$Q$2&amp;","&amp;    $Q$2&amp;O36&amp;$Q$2  &amp;$Q$4&amp;","</f>
        <v>{"b011","Daily Theme: \"Have ... the Same Mental Attitude That Christ Jesus Had\"","(Romans 15:5)","","","",""},</v>
      </c>
      <c r="Z36" s="12" t="str">
        <f>$Y$1&amp;TRIM(A36)&amp;$AA$1&amp;B36&amp;$Z$1</f>
        <v>{"8/15/2015 11:00","10"}</v>
      </c>
    </row>
    <row r="37" spans="1:26" x14ac:dyDescent="0.25">
      <c r="A37" s="3" t="s">
        <v>145</v>
      </c>
      <c r="B37" s="10">
        <v>10</v>
      </c>
      <c r="C37" t="str">
        <f>IF(E37="Music", "Music", IF(LEFT(E37,4)="Song", "Song", IF(D37&lt;&gt;"", "SymposiumTalk", "Talk")))</f>
        <v>SymposiumTalk</v>
      </c>
      <c r="D37" s="6" t="s">
        <v>78</v>
      </c>
      <c r="E37" t="s">
        <v>79</v>
      </c>
      <c r="F37" t="s">
        <v>225</v>
      </c>
      <c r="G37" s="14" t="str">
        <f t="shared" si="1"/>
        <v>b012</v>
      </c>
      <c r="H37" t="s">
        <v>302</v>
      </c>
      <c r="I37" t="s">
        <v>285</v>
      </c>
      <c r="J37" t="s">
        <v>353</v>
      </c>
      <c r="K37" t="s">
        <v>287</v>
      </c>
      <c r="L37" t="s">
        <v>290</v>
      </c>
      <c r="M37" t="s">
        <v>356</v>
      </c>
      <c r="N37" t="s">
        <v>288</v>
      </c>
      <c r="O37" t="s">
        <v>328</v>
      </c>
      <c r="R37" t="str">
        <f>$Q$3&amp;  $Q$2&amp;G37&amp;$Q$2&amp;","&amp;    $Q$2&amp;H37&amp;$Q$2&amp;","&amp;    $Q$2&amp;I37&amp;$Q$2&amp;","&amp;    $Q$2&amp;K37&amp;$Q$2&amp;","&amp;    $Q$2&amp;L37&amp;$Q$2&amp;","&amp;    $Q$2&amp;N37&amp;$Q$2&amp;","&amp;    $Q$2&amp;O37&amp;$Q$2  &amp;$Q$4&amp;","</f>
        <v>{"b012","Daily Theme: \"Have ... the Same Mental Attitude That Christ Jesus Had\"","(Romans 15:5)","Symposium Theme:","(Matthew 4:23)","Talk Theme:","@Mark 1:38  "},</v>
      </c>
      <c r="Z37" s="12" t="str">
        <f>$Y$1&amp;TRIM(A37)&amp;$AA$1&amp;B37&amp;$Z$1</f>
        <v>{"8/15/2015 11:10","10"}</v>
      </c>
    </row>
    <row r="38" spans="1:26" x14ac:dyDescent="0.25">
      <c r="A38" s="3" t="s">
        <v>146</v>
      </c>
      <c r="B38" s="10">
        <v>10</v>
      </c>
      <c r="C38" t="str">
        <f>IF(E38="Music", "Music", IF(LEFT(E38,4)="Song", "Song", IF(D38&lt;&gt;"", "SymposiumTalk", "Talk")))</f>
        <v>SymposiumTalk</v>
      </c>
      <c r="D38" s="6" t="s">
        <v>78</v>
      </c>
      <c r="E38" t="s">
        <v>80</v>
      </c>
      <c r="F38" t="s">
        <v>226</v>
      </c>
      <c r="G38" s="14" t="str">
        <f t="shared" si="1"/>
        <v>b013</v>
      </c>
      <c r="H38" t="s">
        <v>302</v>
      </c>
      <c r="I38" t="s">
        <v>285</v>
      </c>
      <c r="J38" t="s">
        <v>353</v>
      </c>
      <c r="K38" t="s">
        <v>287</v>
      </c>
      <c r="L38" t="s">
        <v>290</v>
      </c>
      <c r="M38" t="s">
        <v>356</v>
      </c>
      <c r="N38" t="s">
        <v>288</v>
      </c>
      <c r="O38" t="s">
        <v>329</v>
      </c>
      <c r="R38" t="str">
        <f>$Q$3&amp;  $Q$2&amp;G38&amp;$Q$2&amp;","&amp;    $Q$2&amp;H38&amp;$Q$2&amp;","&amp;    $Q$2&amp;I38&amp;$Q$2&amp;","&amp;    $Q$2&amp;K38&amp;$Q$2&amp;","&amp;    $Q$2&amp;L38&amp;$Q$2&amp;","&amp;    $Q$2&amp;N38&amp;$Q$2&amp;","&amp;    $Q$2&amp;O38&amp;$Q$2  &amp;$Q$4&amp;","</f>
        <v>{"b013","Daily Theme: \"Have ... the Same Mental Attitude That Christ Jesus Had\"","(Romans 15:5)","Symposium Theme:","(Matthew 4:23)","Talk Theme:","@Luke 24:32  "},</v>
      </c>
      <c r="Z38" s="12" t="str">
        <f>$Y$1&amp;TRIM(A38)&amp;$AA$1&amp;B38&amp;$Z$1</f>
        <v>{"8/15/2015 11:20","10"}</v>
      </c>
    </row>
    <row r="39" spans="1:26" x14ac:dyDescent="0.25">
      <c r="A39" s="3" t="s">
        <v>147</v>
      </c>
      <c r="B39" s="10">
        <v>15</v>
      </c>
      <c r="C39" t="str">
        <f>IF(E39="Music", "Music", IF(LEFT(E39,4)="Song", "Song", IF(D39&lt;&gt;"", "SymposiumTalk", "Talk")))</f>
        <v>SymposiumTalk</v>
      </c>
      <c r="D39" s="6" t="s">
        <v>78</v>
      </c>
      <c r="E39" t="s">
        <v>81</v>
      </c>
      <c r="F39" t="s">
        <v>227</v>
      </c>
      <c r="G39" s="14" t="str">
        <f t="shared" si="1"/>
        <v>b014</v>
      </c>
      <c r="H39" t="s">
        <v>302</v>
      </c>
      <c r="I39" t="s">
        <v>285</v>
      </c>
      <c r="J39" t="s">
        <v>353</v>
      </c>
      <c r="K39" t="s">
        <v>287</v>
      </c>
      <c r="L39" t="s">
        <v>290</v>
      </c>
      <c r="M39" t="s">
        <v>356</v>
      </c>
      <c r="N39" t="s">
        <v>288</v>
      </c>
      <c r="O39" t="s">
        <v>330</v>
      </c>
      <c r="R39" t="str">
        <f>$Q$3&amp;  $Q$2&amp;G39&amp;$Q$2&amp;","&amp;    $Q$2&amp;H39&amp;$Q$2&amp;","&amp;    $Q$2&amp;I39&amp;$Q$2&amp;","&amp;    $Q$2&amp;K39&amp;$Q$2&amp;","&amp;    $Q$2&amp;L39&amp;$Q$2&amp;","&amp;    $Q$2&amp;N39&amp;$Q$2&amp;","&amp;    $Q$2&amp;O39&amp;$Q$2  &amp;$Q$4&amp;","</f>
        <v>{"b014","Daily Theme: \"Have ... the Same Mental Attitude That Christ Jesus Had\"","(Romans 15:5)","Symposium Theme:","(Matthew 4:23)","Talk Theme:","@Proverbs 12:18  @Galatians 6:1  "},</v>
      </c>
      <c r="Z39" s="12" t="str">
        <f>$Y$1&amp;TRIM(A39)&amp;$AA$1&amp;B39&amp;$Z$1</f>
        <v>{"8/15/2015 11:30","15"}</v>
      </c>
    </row>
    <row r="40" spans="1:26" x14ac:dyDescent="0.25">
      <c r="A40" s="3" t="s">
        <v>148</v>
      </c>
      <c r="B40" s="10">
        <v>30</v>
      </c>
      <c r="C40" t="str">
        <f>IF(E40="Music", "Music", IF(LEFT(E40,4)="Song", "Song", IF(D40&lt;&gt;"", "SymposiumTalk", "Talk")))</f>
        <v>Talk</v>
      </c>
      <c r="D40" s="5"/>
      <c r="E40" t="s">
        <v>258</v>
      </c>
      <c r="F40" t="s">
        <v>194</v>
      </c>
      <c r="G40" s="14" t="str">
        <f t="shared" si="1"/>
        <v>b015</v>
      </c>
      <c r="H40" t="s">
        <v>302</v>
      </c>
      <c r="I40" t="s">
        <v>285</v>
      </c>
      <c r="J40" t="s">
        <v>353</v>
      </c>
      <c r="L40" t="s">
        <v>185</v>
      </c>
      <c r="N40" t="s">
        <v>288</v>
      </c>
      <c r="O40" t="s">
        <v>331</v>
      </c>
      <c r="R40" t="str">
        <f>$Q$3&amp;  $Q$2&amp;G40&amp;$Q$2&amp;","&amp;    $Q$2&amp;H40&amp;$Q$2&amp;","&amp;    $Q$2&amp;I40&amp;$Q$2&amp;","&amp;    $Q$2&amp;K40&amp;$Q$2&amp;","&amp;    $Q$2&amp;L40&amp;$Q$2&amp;","&amp;    $Q$2&amp;N40&amp;$Q$2&amp;","&amp;    $Q$2&amp;O40&amp;$Q$2  &amp;$Q$4&amp;","</f>
        <v>{"b015","Daily Theme: \"Have ... the Same Mental Attitude That Christ Jesus Had\"","(Romans 15:5)","","","Talk Theme:","@1 Peter 2:21  "},</v>
      </c>
      <c r="Z40" s="12" t="str">
        <f>$Y$1&amp;TRIM(A40)&amp;$AA$1&amp;B40&amp;$Z$1</f>
        <v>{"8/15/2015 11:45","30"}</v>
      </c>
    </row>
    <row r="41" spans="1:26" x14ac:dyDescent="0.25">
      <c r="A41" s="3" t="s">
        <v>149</v>
      </c>
      <c r="B41" s="10">
        <v>5</v>
      </c>
      <c r="C41" t="str">
        <f>IF(E41="Music", "Music", IF(LEFT(E41,4)="Song", "Song", IF(D41&lt;&gt;"", "SymposiumTalk", "Talk")))</f>
        <v>Song</v>
      </c>
      <c r="D41" s="5">
        <f>VALUE(MID(E41,FIND(" ",E41,FIND(" ",E41)+1),3))</f>
        <v>7</v>
      </c>
      <c r="E41" t="s">
        <v>82</v>
      </c>
      <c r="F41" t="s">
        <v>185</v>
      </c>
      <c r="G41" s="14" t="str">
        <f t="shared" si="1"/>
        <v>b016</v>
      </c>
      <c r="H41" t="s">
        <v>302</v>
      </c>
      <c r="I41" t="s">
        <v>285</v>
      </c>
      <c r="J41" t="s">
        <v>353</v>
      </c>
      <c r="L41" t="s">
        <v>185</v>
      </c>
      <c r="R41" t="str">
        <f>$Q$3&amp;  $Q$2&amp;G41&amp;$Q$2&amp;","&amp;    $Q$2&amp;H41&amp;$Q$2&amp;","&amp;    $Q$2&amp;I41&amp;$Q$2&amp;","&amp;    $Q$2&amp;K41&amp;$Q$2&amp;","&amp;    $Q$2&amp;L41&amp;$Q$2&amp;","&amp;    $Q$2&amp;N41&amp;$Q$2&amp;","&amp;    $Q$2&amp;O41&amp;$Q$2  &amp;$Q$4&amp;","</f>
        <v>{"b016","Daily Theme: \"Have ... the Same Mental Attitude That Christ Jesus Had\"","(Romans 15:5)","","","",""},</v>
      </c>
      <c r="Z41" s="12" t="str">
        <f>$Y$1&amp;TRIM(A41)&amp;$AA$1&amp;B41&amp;$Z$1</f>
        <v>{"8/15/2015 12:15","5"}</v>
      </c>
    </row>
    <row r="42" spans="1:26" x14ac:dyDescent="0.25">
      <c r="A42" s="3" t="s">
        <v>150</v>
      </c>
      <c r="B42" s="10">
        <v>10</v>
      </c>
      <c r="C42" t="str">
        <f>IF(E42="Music", "Music", IF(LEFT(E42,4)="Song", "Song", IF(D42&lt;&gt;"", "SymposiumTalk", "Talk")))</f>
        <v>Music</v>
      </c>
      <c r="D42" s="5"/>
      <c r="E42" t="s">
        <v>54</v>
      </c>
      <c r="F42" t="s">
        <v>185</v>
      </c>
      <c r="G42" s="14" t="str">
        <f t="shared" si="1"/>
        <v>b017</v>
      </c>
      <c r="H42" t="s">
        <v>302</v>
      </c>
      <c r="I42" t="s">
        <v>285</v>
      </c>
      <c r="J42" t="s">
        <v>353</v>
      </c>
      <c r="L42" t="s">
        <v>185</v>
      </c>
      <c r="R42" t="str">
        <f>$Q$3&amp;  $Q$2&amp;G42&amp;$Q$2&amp;","&amp;    $Q$2&amp;H42&amp;$Q$2&amp;","&amp;    $Q$2&amp;I42&amp;$Q$2&amp;","&amp;    $Q$2&amp;K42&amp;$Q$2&amp;","&amp;    $Q$2&amp;L42&amp;$Q$2&amp;","&amp;    $Q$2&amp;N42&amp;$Q$2&amp;","&amp;    $Q$2&amp;O42&amp;$Q$2  &amp;$Q$4&amp;","</f>
        <v>{"b017","Daily Theme: \"Have ... the Same Mental Attitude That Christ Jesus Had\"","(Romans 15:5)","","","",""},</v>
      </c>
      <c r="Z42" s="12" t="str">
        <f>$Y$1&amp;TRIM(A42)&amp;$AA$1&amp;B42&amp;$Z$1</f>
        <v>{"8/15/2015 13:35","10"}</v>
      </c>
    </row>
    <row r="43" spans="1:26" x14ac:dyDescent="0.25">
      <c r="A43" s="3" t="s">
        <v>151</v>
      </c>
      <c r="B43" s="10">
        <v>5</v>
      </c>
      <c r="C43" t="str">
        <f>IF(E43="Music", "Music", IF(LEFT(E43,4)="Song", "Song", IF(D43&lt;&gt;"", "SymposiumTalk", "Talk")))</f>
        <v>Song</v>
      </c>
      <c r="D43" s="5">
        <f>VALUE(MID(E43,FIND(" ",E43,FIND(" ",E43)+1),4))</f>
        <v>82</v>
      </c>
      <c r="E43" t="s">
        <v>83</v>
      </c>
      <c r="F43" t="s">
        <v>185</v>
      </c>
      <c r="G43" s="14" t="str">
        <f t="shared" si="1"/>
        <v>b018</v>
      </c>
      <c r="H43" t="s">
        <v>302</v>
      </c>
      <c r="I43" t="s">
        <v>285</v>
      </c>
      <c r="J43" t="s">
        <v>353</v>
      </c>
      <c r="L43" t="s">
        <v>185</v>
      </c>
      <c r="R43" t="str">
        <f>$Q$3&amp;  $Q$2&amp;G43&amp;$Q$2&amp;","&amp;    $Q$2&amp;H43&amp;$Q$2&amp;","&amp;    $Q$2&amp;I43&amp;$Q$2&amp;","&amp;    $Q$2&amp;K43&amp;$Q$2&amp;","&amp;    $Q$2&amp;L43&amp;$Q$2&amp;","&amp;    $Q$2&amp;N43&amp;$Q$2&amp;","&amp;    $Q$2&amp;O43&amp;$Q$2  &amp;$Q$4&amp;","</f>
        <v>{"b018","Daily Theme: \"Have ... the Same Mental Attitude That Christ Jesus Had\"","(Romans 15:5)","","","",""},</v>
      </c>
      <c r="Z43" s="12" t="str">
        <f>$Y$1&amp;TRIM(A43)&amp;$AA$1&amp;B43&amp;$Z$1</f>
        <v>{"8/15/2015 13:45","5"}</v>
      </c>
    </row>
    <row r="44" spans="1:26" x14ac:dyDescent="0.25">
      <c r="A44" s="3" t="s">
        <v>152</v>
      </c>
      <c r="B44" s="10">
        <v>10</v>
      </c>
      <c r="C44" t="str">
        <f>IF(E44="Music", "Music", IF(LEFT(E44,4)="Song", "Song", IF(D44&lt;&gt;"", "SymposiumTalk", "Talk")))</f>
        <v>SymposiumTalk</v>
      </c>
      <c r="D44" s="6" t="s">
        <v>273</v>
      </c>
      <c r="E44" t="s">
        <v>84</v>
      </c>
      <c r="F44" t="s">
        <v>195</v>
      </c>
      <c r="G44" s="14" t="str">
        <f t="shared" si="1"/>
        <v>b019</v>
      </c>
      <c r="H44" t="s">
        <v>302</v>
      </c>
      <c r="I44" t="s">
        <v>285</v>
      </c>
      <c r="J44" t="s">
        <v>353</v>
      </c>
      <c r="L44" t="s">
        <v>185</v>
      </c>
      <c r="N44" t="s">
        <v>288</v>
      </c>
      <c r="O44" t="s">
        <v>332</v>
      </c>
      <c r="R44" t="str">
        <f>$Q$3&amp;  $Q$2&amp;G44&amp;$Q$2&amp;","&amp;    $Q$2&amp;H44&amp;$Q$2&amp;","&amp;    $Q$2&amp;I44&amp;$Q$2&amp;","&amp;    $Q$2&amp;K44&amp;$Q$2&amp;","&amp;    $Q$2&amp;L44&amp;$Q$2&amp;","&amp;    $Q$2&amp;N44&amp;$Q$2&amp;","&amp;    $Q$2&amp;O44&amp;$Q$2  &amp;$Q$4&amp;","</f>
        <v>{"b019","Daily Theme: \"Have ... the Same Mental Attitude That Christ Jesus Had\"","(Romans 15:5)","","","Talk Theme:","@Proverbs 20:29  "},</v>
      </c>
      <c r="Z44" s="12" t="str">
        <f>$Y$1&amp;TRIM(A44)&amp;$AA$1&amp;B44&amp;$Z$1</f>
        <v>{"8/15/2015 13:50","10"}</v>
      </c>
    </row>
    <row r="45" spans="1:26" x14ac:dyDescent="0.25">
      <c r="A45" s="3" t="s">
        <v>153</v>
      </c>
      <c r="B45" s="10">
        <v>10</v>
      </c>
      <c r="C45" t="str">
        <f>IF(E45="Music", "Music", IF(LEFT(E45,4)="Song", "Song", IF(D45&lt;&gt;"", "SymposiumTalk", "Talk")))</f>
        <v>SymposiumTalk</v>
      </c>
      <c r="D45" s="6" t="s">
        <v>273</v>
      </c>
      <c r="E45" t="s">
        <v>85</v>
      </c>
      <c r="F45" t="s">
        <v>215</v>
      </c>
      <c r="G45" s="14" t="str">
        <f t="shared" si="1"/>
        <v>b020</v>
      </c>
      <c r="H45" t="s">
        <v>302</v>
      </c>
      <c r="I45" t="s">
        <v>285</v>
      </c>
      <c r="J45" t="s">
        <v>353</v>
      </c>
      <c r="L45" t="s">
        <v>185</v>
      </c>
      <c r="N45" t="s">
        <v>288</v>
      </c>
      <c r="O45" t="s">
        <v>333</v>
      </c>
      <c r="R45" t="str">
        <f>$Q$3&amp;  $Q$2&amp;G45&amp;$Q$2&amp;","&amp;    $Q$2&amp;H45&amp;$Q$2&amp;","&amp;    $Q$2&amp;I45&amp;$Q$2&amp;","&amp;    $Q$2&amp;K45&amp;$Q$2&amp;","&amp;    $Q$2&amp;L45&amp;$Q$2&amp;","&amp;    $Q$2&amp;N45&amp;$Q$2&amp;","&amp;    $Q$2&amp;O45&amp;$Q$2  &amp;$Q$4&amp;","</f>
        <v>{"b020","Daily Theme: \"Have ... the Same Mental Attitude That Christ Jesus Had\"","(Romans 15:5)","","","Talk Theme:","@1 Corinthians 7:32-35,37  "},</v>
      </c>
      <c r="Z45" s="12" t="str">
        <f>$Y$1&amp;TRIM(A45)&amp;$AA$1&amp;B45&amp;$Z$1</f>
        <v>{"8/15/2015 14:00","10"}</v>
      </c>
    </row>
    <row r="46" spans="1:26" x14ac:dyDescent="0.25">
      <c r="A46" s="3" t="s">
        <v>154</v>
      </c>
      <c r="B46" s="10">
        <v>10</v>
      </c>
      <c r="C46" t="str">
        <f>IF(E46="Music", "Music", IF(LEFT(E46,4)="Song", "Song", IF(D46&lt;&gt;"", "SymposiumTalk", "Talk")))</f>
        <v>SymposiumTalk</v>
      </c>
      <c r="D46" s="6" t="s">
        <v>273</v>
      </c>
      <c r="E46" t="s">
        <v>86</v>
      </c>
      <c r="F46" t="s">
        <v>216</v>
      </c>
      <c r="G46" s="14" t="str">
        <f t="shared" si="1"/>
        <v>b021</v>
      </c>
      <c r="H46" t="s">
        <v>302</v>
      </c>
      <c r="I46" t="s">
        <v>285</v>
      </c>
      <c r="J46" t="s">
        <v>353</v>
      </c>
      <c r="L46" t="s">
        <v>185</v>
      </c>
      <c r="N46" t="s">
        <v>288</v>
      </c>
      <c r="O46" t="s">
        <v>334</v>
      </c>
      <c r="R46" t="str">
        <f>$Q$3&amp;  $Q$2&amp;G46&amp;$Q$2&amp;","&amp;    $Q$2&amp;H46&amp;$Q$2&amp;","&amp;    $Q$2&amp;I46&amp;$Q$2&amp;","&amp;    $Q$2&amp;K46&amp;$Q$2&amp;","&amp;    $Q$2&amp;L46&amp;$Q$2&amp;","&amp;    $Q$2&amp;N46&amp;$Q$2&amp;","&amp;    $Q$2&amp;O46&amp;$Q$2  &amp;$Q$4&amp;","</f>
        <v>{"b021","Daily Theme: \"Have ... the Same Mental Attitude That Christ Jesus Had\"","(Romans 15:5)","","","Talk Theme:","@Proverbs 14:1  @Proverbs 27:15,16  @Proverbs 31:17  "},</v>
      </c>
      <c r="Z46" s="12" t="str">
        <f>$Y$1&amp;TRIM(A46)&amp;$AA$1&amp;B46&amp;$Z$1</f>
        <v>{"8/15/2015 14:10","10"}</v>
      </c>
    </row>
    <row r="47" spans="1:26" x14ac:dyDescent="0.25">
      <c r="A47" s="3" t="s">
        <v>155</v>
      </c>
      <c r="B47" s="10">
        <v>10</v>
      </c>
      <c r="C47" t="str">
        <f>IF(E47="Music", "Music", IF(LEFT(E47,4)="Song", "Song", IF(D47&lt;&gt;"", "SymposiumTalk", "Talk")))</f>
        <v>SymposiumTalk</v>
      </c>
      <c r="D47" s="6" t="s">
        <v>273</v>
      </c>
      <c r="E47" t="s">
        <v>87</v>
      </c>
      <c r="F47" t="s">
        <v>205</v>
      </c>
      <c r="G47" s="14" t="str">
        <f t="shared" si="1"/>
        <v>b022</v>
      </c>
      <c r="H47" t="s">
        <v>302</v>
      </c>
      <c r="I47" t="s">
        <v>285</v>
      </c>
      <c r="J47" t="s">
        <v>353</v>
      </c>
      <c r="L47" t="s">
        <v>185</v>
      </c>
      <c r="N47" t="s">
        <v>288</v>
      </c>
      <c r="O47" t="s">
        <v>335</v>
      </c>
      <c r="R47" t="str">
        <f>$Q$3&amp;  $Q$2&amp;G47&amp;$Q$2&amp;","&amp;    $Q$2&amp;H47&amp;$Q$2&amp;","&amp;    $Q$2&amp;I47&amp;$Q$2&amp;","&amp;    $Q$2&amp;K47&amp;$Q$2&amp;","&amp;    $Q$2&amp;L47&amp;$Q$2&amp;","&amp;    $Q$2&amp;N47&amp;$Q$2&amp;","&amp;    $Q$2&amp;O47&amp;$Q$2  &amp;$Q$4&amp;","</f>
        <v>{"b022","Daily Theme: \"Have ... the Same Mental Attitude That Christ Jesus Had\"","(Romans 15:5)","","","Talk Theme:","@1 Corinthians 11:3  @Hebrews 13:8  "},</v>
      </c>
      <c r="Z47" s="12" t="str">
        <f>$Y$1&amp;TRIM(A47)&amp;$AA$1&amp;B47&amp;$Z$1</f>
        <v>{"8/15/2015 14:20","10"}</v>
      </c>
    </row>
    <row r="48" spans="1:26" x14ac:dyDescent="0.25">
      <c r="A48" s="3" t="s">
        <v>156</v>
      </c>
      <c r="B48" s="10">
        <v>10</v>
      </c>
      <c r="C48" t="str">
        <f>IF(E48="Music", "Music", IF(LEFT(E48,4)="Song", "Song", IF(D48&lt;&gt;"", "SymposiumTalk", "Talk")))</f>
        <v>SymposiumTalk</v>
      </c>
      <c r="D48" s="6" t="s">
        <v>273</v>
      </c>
      <c r="E48" t="s">
        <v>88</v>
      </c>
      <c r="F48" t="s">
        <v>217</v>
      </c>
      <c r="G48" s="14" t="str">
        <f t="shared" si="1"/>
        <v>b023</v>
      </c>
      <c r="H48" t="s">
        <v>302</v>
      </c>
      <c r="I48" t="s">
        <v>285</v>
      </c>
      <c r="J48" t="s">
        <v>353</v>
      </c>
      <c r="L48" t="s">
        <v>185</v>
      </c>
      <c r="N48" t="s">
        <v>288</v>
      </c>
      <c r="O48" t="s">
        <v>336</v>
      </c>
      <c r="R48" t="str">
        <f>$Q$3&amp;  $Q$2&amp;G48&amp;$Q$2&amp;","&amp;    $Q$2&amp;H48&amp;$Q$2&amp;","&amp;    $Q$2&amp;I48&amp;$Q$2&amp;","&amp;    $Q$2&amp;K48&amp;$Q$2&amp;","&amp;    $Q$2&amp;L48&amp;$Q$2&amp;","&amp;    $Q$2&amp;N48&amp;$Q$2&amp;","&amp;    $Q$2&amp;O48&amp;$Q$2  &amp;$Q$4&amp;","</f>
        <v>{"b023","Daily Theme: \"Have ... the Same Mental Attitude That Christ Jesus Had\"","(Romans 15:5)","","","Talk Theme:","@Mark 10:14,16  "},</v>
      </c>
      <c r="Z48" s="12" t="str">
        <f>$Y$1&amp;TRIM(A48)&amp;$AA$1&amp;B48&amp;$Z$1</f>
        <v>{"8/15/2015 14:30","10"}</v>
      </c>
    </row>
    <row r="49" spans="1:26" x14ac:dyDescent="0.25">
      <c r="A49" s="3" t="s">
        <v>157</v>
      </c>
      <c r="B49" s="10">
        <v>10</v>
      </c>
      <c r="C49" t="str">
        <f>IF(E49="Music", "Music", IF(LEFT(E49,4)="Song", "Song", IF(D49&lt;&gt;"", "SymposiumTalk", "Talk")))</f>
        <v>SymposiumTalk</v>
      </c>
      <c r="D49" s="6" t="s">
        <v>273</v>
      </c>
      <c r="E49" t="s">
        <v>89</v>
      </c>
      <c r="F49" t="s">
        <v>196</v>
      </c>
      <c r="G49" s="14" t="str">
        <f t="shared" si="1"/>
        <v>b024</v>
      </c>
      <c r="H49" t="s">
        <v>302</v>
      </c>
      <c r="I49" t="s">
        <v>285</v>
      </c>
      <c r="J49" t="s">
        <v>353</v>
      </c>
      <c r="L49" t="s">
        <v>185</v>
      </c>
      <c r="N49" t="s">
        <v>288</v>
      </c>
      <c r="O49" t="s">
        <v>337</v>
      </c>
      <c r="R49" t="str">
        <f>$Q$3&amp;  $Q$2&amp;G49&amp;$Q$2&amp;","&amp;    $Q$2&amp;H49&amp;$Q$2&amp;","&amp;    $Q$2&amp;I49&amp;$Q$2&amp;","&amp;    $Q$2&amp;K49&amp;$Q$2&amp;","&amp;    $Q$2&amp;L49&amp;$Q$2&amp;","&amp;    $Q$2&amp;N49&amp;$Q$2&amp;","&amp;    $Q$2&amp;O49&amp;$Q$2  &amp;$Q$4&amp;","</f>
        <v>{"b024","Daily Theme: \"Have ... the Same Mental Attitude That Christ Jesus Had\"","(Romans 15:5)","","","Talk Theme:","@James 5:16  "},</v>
      </c>
      <c r="Z49" s="12" t="str">
        <f>$Y$1&amp;TRIM(A49)&amp;$AA$1&amp;B49&amp;$Z$1</f>
        <v>{"8/15/2015 14:40","10"}</v>
      </c>
    </row>
    <row r="50" spans="1:26" x14ac:dyDescent="0.25">
      <c r="A50" s="3" t="s">
        <v>158</v>
      </c>
      <c r="B50" s="10">
        <v>10</v>
      </c>
      <c r="C50" t="str">
        <f>IF(E50="Music", "Music", IF(LEFT(E50,4)="Song", "Song", IF(D50&lt;&gt;"", "SymposiumTalk", "Talk")))</f>
        <v>Song</v>
      </c>
      <c r="D50" s="5">
        <f>VALUE(MID(E50,FIND(" ",E50,FIND(" ",E50)+1),4))</f>
        <v>137</v>
      </c>
      <c r="E50" t="s">
        <v>90</v>
      </c>
      <c r="F50" t="s">
        <v>185</v>
      </c>
      <c r="G50" s="14" t="str">
        <f t="shared" si="1"/>
        <v>b025</v>
      </c>
      <c r="H50" t="s">
        <v>302</v>
      </c>
      <c r="I50" t="s">
        <v>285</v>
      </c>
      <c r="J50" t="s">
        <v>353</v>
      </c>
      <c r="L50" t="s">
        <v>185</v>
      </c>
      <c r="R50" t="str">
        <f>$Q$3&amp;  $Q$2&amp;G50&amp;$Q$2&amp;","&amp;    $Q$2&amp;H50&amp;$Q$2&amp;","&amp;    $Q$2&amp;I50&amp;$Q$2&amp;","&amp;    $Q$2&amp;K50&amp;$Q$2&amp;","&amp;    $Q$2&amp;L50&amp;$Q$2&amp;","&amp;    $Q$2&amp;N50&amp;$Q$2&amp;","&amp;    $Q$2&amp;O50&amp;$Q$2  &amp;$Q$4&amp;","</f>
        <v>{"b025","Daily Theme: \"Have ... the Same Mental Attitude That Christ Jesus Had\"","(Romans 15:5)","","","",""},</v>
      </c>
      <c r="Z50" s="12" t="str">
        <f>$Y$1&amp;TRIM(A50)&amp;$AA$1&amp;B50&amp;$Z$1</f>
        <v>{"8/15/2015 14:50","10"}</v>
      </c>
    </row>
    <row r="51" spans="1:26" x14ac:dyDescent="0.25">
      <c r="A51" s="3" t="s">
        <v>159</v>
      </c>
      <c r="B51" s="10">
        <v>25</v>
      </c>
      <c r="C51" t="str">
        <f>IF(E51="Music", "Music", IF(LEFT(E51,4)="Song", "Song", IF(D51&lt;&gt;"", "SymposiumTalk", "Talk")))</f>
        <v>Talk</v>
      </c>
      <c r="D51" s="5"/>
      <c r="E51" t="s">
        <v>260</v>
      </c>
      <c r="F51" t="s">
        <v>197</v>
      </c>
      <c r="G51" s="14" t="str">
        <f t="shared" si="1"/>
        <v>b026</v>
      </c>
      <c r="H51" t="s">
        <v>302</v>
      </c>
      <c r="I51" t="s">
        <v>285</v>
      </c>
      <c r="J51" t="s">
        <v>353</v>
      </c>
      <c r="L51" t="s">
        <v>185</v>
      </c>
      <c r="N51" t="s">
        <v>288</v>
      </c>
      <c r="O51" t="s">
        <v>338</v>
      </c>
      <c r="R51" t="str">
        <f>$Q$3&amp;  $Q$2&amp;G51&amp;$Q$2&amp;","&amp;    $Q$2&amp;H51&amp;$Q$2&amp;","&amp;    $Q$2&amp;I51&amp;$Q$2&amp;","&amp;    $Q$2&amp;K51&amp;$Q$2&amp;","&amp;    $Q$2&amp;L51&amp;$Q$2&amp;","&amp;    $Q$2&amp;N51&amp;$Q$2&amp;","&amp;    $Q$2&amp;O51&amp;$Q$2  &amp;$Q$4&amp;","</f>
        <v>{"b026","Daily Theme: \"Have ... the Same Mental Attitude That Christ Jesus Had\"","(Romans 15:5)","","","Talk Theme:","@Luke 22:54  "},</v>
      </c>
      <c r="Z51" s="12" t="str">
        <f>$Y$1&amp;TRIM(A51)&amp;$AA$1&amp;B51&amp;$Z$1</f>
        <v>{"8/15/2015 15:00","25"}</v>
      </c>
    </row>
    <row r="52" spans="1:26" x14ac:dyDescent="0.25">
      <c r="A52" s="3" t="s">
        <v>160</v>
      </c>
      <c r="B52" s="10">
        <v>25</v>
      </c>
      <c r="C52" t="str">
        <f>IF(E52="Music", "Music", IF(LEFT(E52,4)="Song", "Song", IF(D52&lt;&gt;"", "SymposiumTalk", "Talk")))</f>
        <v>Talk</v>
      </c>
      <c r="D52" s="5"/>
      <c r="E52" t="s">
        <v>91</v>
      </c>
      <c r="F52" t="s">
        <v>206</v>
      </c>
      <c r="G52" s="14" t="str">
        <f t="shared" si="1"/>
        <v>b027</v>
      </c>
      <c r="H52" t="s">
        <v>302</v>
      </c>
      <c r="I52" t="s">
        <v>285</v>
      </c>
      <c r="J52" t="s">
        <v>353</v>
      </c>
      <c r="L52" t="s">
        <v>185</v>
      </c>
      <c r="N52" t="s">
        <v>288</v>
      </c>
      <c r="O52" t="s">
        <v>339</v>
      </c>
      <c r="R52" t="str">
        <f>$Q$3&amp;  $Q$2&amp;G52&amp;$Q$2&amp;","&amp;    $Q$2&amp;H52&amp;$Q$2&amp;","&amp;    $Q$2&amp;I52&amp;$Q$2&amp;","&amp;    $Q$2&amp;K52&amp;$Q$2&amp;","&amp;    $Q$2&amp;L52&amp;$Q$2&amp;","&amp;    $Q$2&amp;N52&amp;$Q$2&amp;","&amp;    $Q$2&amp;O52&amp;$Q$2  &amp;$Q$4&amp;","</f>
        <v>{"b027","Daily Theme: \"Have ... the Same Mental Attitude That Christ Jesus Had\"","(Romans 15:5)","","","Talk Theme:","@Luke 8:1  @Luke 9:1  @Luke 10:1  "},</v>
      </c>
      <c r="Z52" s="12" t="str">
        <f>$Y$1&amp;TRIM(A52)&amp;$AA$1&amp;B52&amp;$Z$1</f>
        <v>{"8/15/2015 15:25","25"}</v>
      </c>
    </row>
    <row r="53" spans="1:26" x14ac:dyDescent="0.25">
      <c r="A53" s="3" t="s">
        <v>161</v>
      </c>
      <c r="B53" s="10">
        <v>25</v>
      </c>
      <c r="C53" t="str">
        <f>IF(E53="Music", "Music", IF(LEFT(E53,4)="Song", "Song", IF(D53&lt;&gt;"", "SymposiumTalk", "Talk")))</f>
        <v>Talk</v>
      </c>
      <c r="D53" s="5"/>
      <c r="E53" t="s">
        <v>262</v>
      </c>
      <c r="F53" t="s">
        <v>207</v>
      </c>
      <c r="G53" s="14" t="str">
        <f t="shared" si="1"/>
        <v>b028</v>
      </c>
      <c r="H53" t="s">
        <v>302</v>
      </c>
      <c r="I53" t="s">
        <v>285</v>
      </c>
      <c r="J53" t="s">
        <v>353</v>
      </c>
      <c r="L53" t="s">
        <v>185</v>
      </c>
      <c r="N53" t="s">
        <v>288</v>
      </c>
      <c r="O53" t="s">
        <v>340</v>
      </c>
      <c r="R53" t="str">
        <f>$Q$3&amp;  $Q$2&amp;G53&amp;$Q$2&amp;","&amp;    $Q$2&amp;H53&amp;$Q$2&amp;","&amp;    $Q$2&amp;I53&amp;$Q$2&amp;","&amp;    $Q$2&amp;K53&amp;$Q$2&amp;","&amp;    $Q$2&amp;L53&amp;$Q$2&amp;","&amp;    $Q$2&amp;N53&amp;$Q$2&amp;","&amp;    $Q$2&amp;O53&amp;$Q$2  &amp;$Q$4&amp;","</f>
        <v>{"b028","Daily Theme: \"Have ... the Same Mental Attitude That Christ Jesus Had\"","(Romans 15:5)","","","Talk Theme:","@John 18:37  @Matthew 21:23-46  @Matthew 22:15-46  "},</v>
      </c>
      <c r="Z53" s="12" t="str">
        <f>$Y$1&amp;TRIM(A53)&amp;$AA$1&amp;B53&amp;$Z$1</f>
        <v>{"8/15/2015 15:50","25"}</v>
      </c>
    </row>
    <row r="54" spans="1:26" x14ac:dyDescent="0.25">
      <c r="A54" s="3" t="s">
        <v>162</v>
      </c>
      <c r="B54" s="10">
        <v>35</v>
      </c>
      <c r="C54" t="str">
        <f>IF(E54="Music", "Music", IF(LEFT(E54,4)="Song", "Song", IF(D54&lt;&gt;"", "SymposiumTalk", "Talk")))</f>
        <v>Talk</v>
      </c>
      <c r="D54" s="5"/>
      <c r="E54" t="s">
        <v>275</v>
      </c>
      <c r="F54" t="s">
        <v>218</v>
      </c>
      <c r="G54" s="14" t="str">
        <f t="shared" si="1"/>
        <v>b029</v>
      </c>
      <c r="H54" t="s">
        <v>302</v>
      </c>
      <c r="I54" t="s">
        <v>285</v>
      </c>
      <c r="J54" t="s">
        <v>353</v>
      </c>
      <c r="L54" t="s">
        <v>185</v>
      </c>
      <c r="N54" t="s">
        <v>288</v>
      </c>
      <c r="O54" t="s">
        <v>341</v>
      </c>
      <c r="R54" t="str">
        <f>$Q$3&amp;  $Q$2&amp;G54&amp;$Q$2&amp;","&amp;    $Q$2&amp;H54&amp;$Q$2&amp;","&amp;    $Q$2&amp;I54&amp;$Q$2&amp;","&amp;    $Q$2&amp;K54&amp;$Q$2&amp;","&amp;    $Q$2&amp;L54&amp;$Q$2&amp;","&amp;    $Q$2&amp;N54&amp;$Q$2&amp;","&amp;    $Q$2&amp;O54&amp;$Q$2  &amp;$Q$4&amp;","</f>
        <v>{"b029","Daily Theme: \"Have ... the Same Mental Attitude That Christ Jesus Had\"","(Romans 15:5)","","","Talk Theme:","@Matthew 4:8-10  @Matthew 8:1-3  @John 2:13-17  @1 Peter 4:1,2  "},</v>
      </c>
      <c r="Z54" s="12" t="str">
        <f>$Y$1&amp;TRIM(A54)&amp;$AA$1&amp;B54&amp;$Z$1</f>
        <v>{"8/15/2015 16:15","35"}</v>
      </c>
    </row>
    <row r="55" spans="1:26" x14ac:dyDescent="0.25">
      <c r="A55" s="3" t="s">
        <v>163</v>
      </c>
      <c r="B55" s="10">
        <v>5</v>
      </c>
      <c r="C55" t="str">
        <f>IF(E55="Music", "Music", IF(LEFT(E55,4)="Song", "Song", IF(D55&lt;&gt;"", "SymposiumTalk", "Talk")))</f>
        <v>Song</v>
      </c>
      <c r="D55" s="5">
        <f>VALUE(MID(E55,FIND(" ",E55,FIND(" ",E55)+1),4))</f>
        <v>65</v>
      </c>
      <c r="E55" t="s">
        <v>92</v>
      </c>
      <c r="F55" t="s">
        <v>185</v>
      </c>
      <c r="G55" s="14" t="str">
        <f t="shared" si="1"/>
        <v>b030</v>
      </c>
      <c r="H55" t="s">
        <v>302</v>
      </c>
      <c r="I55" t="s">
        <v>285</v>
      </c>
      <c r="J55" t="s">
        <v>353</v>
      </c>
      <c r="L55" t="s">
        <v>185</v>
      </c>
      <c r="R55" t="str">
        <f>$Q$3&amp;  $Q$2&amp;G55&amp;$Q$2&amp;","&amp;    $Q$2&amp;H55&amp;$Q$2&amp;","&amp;    $Q$2&amp;I55&amp;$Q$2&amp;","&amp;    $Q$2&amp;K55&amp;$Q$2&amp;","&amp;    $Q$2&amp;L55&amp;$Q$2&amp;","&amp;    $Q$2&amp;N55&amp;$Q$2&amp;","&amp;    $Q$2&amp;O55&amp;$Q$2  &amp;$Q$4&amp;","</f>
        <v>{"b030","Daily Theme: \"Have ... the Same Mental Attitude That Christ Jesus Had\"","(Romans 15:5)","","","",""},</v>
      </c>
      <c r="Z55" s="12" t="str">
        <f>$Y$1&amp;TRIM(A55)&amp;$AA$1&amp;B55&amp;$Z$1</f>
        <v>{"8/15/2015 16:50","5"}</v>
      </c>
    </row>
    <row r="56" spans="1:26" x14ac:dyDescent="0.25">
      <c r="A56" s="3" t="s">
        <v>164</v>
      </c>
      <c r="B56" s="10">
        <v>10</v>
      </c>
      <c r="C56" t="str">
        <f>IF(E56="Music", "Music", IF(LEFT(E56,4)="Song", "Song", IF(D56&lt;&gt;"", "SymposiumTalk", "Talk")))</f>
        <v>Music</v>
      </c>
      <c r="D56" s="5"/>
      <c r="E56" t="s">
        <v>54</v>
      </c>
      <c r="F56" t="s">
        <v>185</v>
      </c>
      <c r="G56" s="14" t="str">
        <f>"c"&amp;TEXT(ROW(G56)-30-24-1,"000")</f>
        <v>c001</v>
      </c>
      <c r="H56" t="s">
        <v>303</v>
      </c>
      <c r="I56" t="s">
        <v>286</v>
      </c>
      <c r="J56" t="s">
        <v>354</v>
      </c>
      <c r="L56" t="s">
        <v>185</v>
      </c>
      <c r="R56" t="str">
        <f>$Q$3&amp;  $Q$2&amp;G56&amp;$Q$2&amp;","&amp;    $Q$2&amp;H56&amp;$Q$2&amp;","&amp;    $Q$2&amp;I56&amp;$Q$2&amp;","&amp;    $Q$2&amp;K56&amp;$Q$2&amp;","&amp;    $Q$2&amp;L56&amp;$Q$2&amp;","&amp;    $Q$2&amp;N56&amp;$Q$2&amp;","&amp;    $Q$2&amp;O56&amp;$Q$2  &amp;$Q$4&amp;","</f>
        <v>{"c001","Daily Theme: \"Keep Following Me\"","(Matthew 16:24)","","","",""},</v>
      </c>
      <c r="Z56" s="12" t="str">
        <f>$Y$1&amp;TRIM(A56)&amp;$AA$1&amp;B56&amp;$Z$1</f>
        <v>{"8/16/2015 9:20","10"}</v>
      </c>
    </row>
    <row r="57" spans="1:26" x14ac:dyDescent="0.25">
      <c r="A57" s="3" t="s">
        <v>165</v>
      </c>
      <c r="B57" s="10">
        <v>10</v>
      </c>
      <c r="C57" t="str">
        <f>IF(E57="Music", "Music", IF(LEFT(E57,4)="Song", "Song", IF(D57&lt;&gt;"", "SymposiumTalk", "Talk")))</f>
        <v>Song</v>
      </c>
      <c r="D57" s="5">
        <f>VALUE(MID(E57,FIND(" ",E57,FIND(" ",E57)+1),4))</f>
        <v>84</v>
      </c>
      <c r="E57" t="s">
        <v>93</v>
      </c>
      <c r="F57" t="s">
        <v>185</v>
      </c>
      <c r="G57" s="14" t="str">
        <f t="shared" ref="G57:G76" si="2">"c"&amp;TEXT(ROW(G57)-30-24-1,"000")</f>
        <v>c002</v>
      </c>
      <c r="H57" t="s">
        <v>303</v>
      </c>
      <c r="I57" t="s">
        <v>286</v>
      </c>
      <c r="J57" t="s">
        <v>354</v>
      </c>
      <c r="L57" t="s">
        <v>185</v>
      </c>
      <c r="R57" t="str">
        <f>$Q$3&amp;  $Q$2&amp;G57&amp;$Q$2&amp;","&amp;    $Q$2&amp;H57&amp;$Q$2&amp;","&amp;    $Q$2&amp;I57&amp;$Q$2&amp;","&amp;    $Q$2&amp;K57&amp;$Q$2&amp;","&amp;    $Q$2&amp;L57&amp;$Q$2&amp;","&amp;    $Q$2&amp;N57&amp;$Q$2&amp;","&amp;    $Q$2&amp;O57&amp;$Q$2  &amp;$Q$4&amp;","</f>
        <v>{"c002","Daily Theme: \"Keep Following Me\"","(Matthew 16:24)","","","",""},</v>
      </c>
      <c r="Z57" s="12" t="str">
        <f>$Y$1&amp;TRIM(A57)&amp;$AA$1&amp;B57&amp;$Z$1</f>
        <v>{"8/16/2015 9:30","10"}</v>
      </c>
    </row>
    <row r="58" spans="1:26" x14ac:dyDescent="0.25">
      <c r="A58" s="3" t="s">
        <v>166</v>
      </c>
      <c r="B58" s="10">
        <v>10</v>
      </c>
      <c r="C58" t="str">
        <f>IF(E58="Music", "Music", IF(LEFT(E58,4)="Song", "Song", IF(D58&lt;&gt;"", "SymposiumTalk", "Talk")))</f>
        <v>SymposiumTalk</v>
      </c>
      <c r="D58" s="6" t="s">
        <v>263</v>
      </c>
      <c r="E58" t="s">
        <v>94</v>
      </c>
      <c r="F58" t="s">
        <v>228</v>
      </c>
      <c r="G58" s="14" t="str">
        <f t="shared" si="2"/>
        <v>c003</v>
      </c>
      <c r="H58" t="s">
        <v>303</v>
      </c>
      <c r="I58" t="s">
        <v>286</v>
      </c>
      <c r="J58" t="s">
        <v>354</v>
      </c>
      <c r="K58" t="s">
        <v>287</v>
      </c>
      <c r="L58" t="s">
        <v>291</v>
      </c>
      <c r="M58" t="s">
        <v>357</v>
      </c>
      <c r="N58" t="s">
        <v>288</v>
      </c>
      <c r="O58" t="s">
        <v>342</v>
      </c>
      <c r="R58" t="str">
        <f>$Q$3&amp;  $Q$2&amp;G58&amp;$Q$2&amp;","&amp;    $Q$2&amp;H58&amp;$Q$2&amp;","&amp;    $Q$2&amp;I58&amp;$Q$2&amp;","&amp;    $Q$2&amp;K58&amp;$Q$2&amp;","&amp;    $Q$2&amp;L58&amp;$Q$2&amp;","&amp;    $Q$2&amp;N58&amp;$Q$2&amp;","&amp;    $Q$2&amp;O58&amp;$Q$2  &amp;$Q$4&amp;","</f>
        <v>{"c003","Daily Theme: \"Keep Following Me\"","(Matthew 16:24)","Symposium Theme:","(John 13:34,35)","Talk Theme:","@1 Corinthians 13:4  "},</v>
      </c>
      <c r="Z58" s="12" t="str">
        <f>$Y$1&amp;TRIM(A58)&amp;$AA$1&amp;B58&amp;$Z$1</f>
        <v>{"8/16/2015 9:40","10"}</v>
      </c>
    </row>
    <row r="59" spans="1:26" x14ac:dyDescent="0.25">
      <c r="A59" s="3" t="s">
        <v>167</v>
      </c>
      <c r="B59" s="10">
        <v>10</v>
      </c>
      <c r="C59" t="str">
        <f>IF(E59="Music", "Music", IF(LEFT(E59,4)="Song", "Song", IF(D59&lt;&gt;"", "SymposiumTalk", "Talk")))</f>
        <v>SymposiumTalk</v>
      </c>
      <c r="D59" s="6" t="s">
        <v>263</v>
      </c>
      <c r="E59" t="s">
        <v>95</v>
      </c>
      <c r="F59" t="s">
        <v>228</v>
      </c>
      <c r="G59" s="14" t="str">
        <f t="shared" si="2"/>
        <v>c004</v>
      </c>
      <c r="H59" t="s">
        <v>303</v>
      </c>
      <c r="I59" t="s">
        <v>286</v>
      </c>
      <c r="J59" t="s">
        <v>354</v>
      </c>
      <c r="K59" t="s">
        <v>287</v>
      </c>
      <c r="L59" t="s">
        <v>291</v>
      </c>
      <c r="M59" t="s">
        <v>357</v>
      </c>
      <c r="N59" t="s">
        <v>288</v>
      </c>
      <c r="O59" t="s">
        <v>342</v>
      </c>
      <c r="R59" t="str">
        <f>$Q$3&amp;  $Q$2&amp;G59&amp;$Q$2&amp;","&amp;    $Q$2&amp;H59&amp;$Q$2&amp;","&amp;    $Q$2&amp;I59&amp;$Q$2&amp;","&amp;    $Q$2&amp;K59&amp;$Q$2&amp;","&amp;    $Q$2&amp;L59&amp;$Q$2&amp;","&amp;    $Q$2&amp;N59&amp;$Q$2&amp;","&amp;    $Q$2&amp;O59&amp;$Q$2  &amp;$Q$4&amp;","</f>
        <v>{"c004","Daily Theme: \"Keep Following Me\"","(Matthew 16:24)","Symposium Theme:","(John 13:34,35)","Talk Theme:","@1 Corinthians 13:4  "},</v>
      </c>
      <c r="Z59" s="12" t="str">
        <f>$Y$1&amp;TRIM(A59)&amp;$AA$1&amp;B59&amp;$Z$1</f>
        <v>{"8/16/2015 9:50","10"}</v>
      </c>
    </row>
    <row r="60" spans="1:26" x14ac:dyDescent="0.25">
      <c r="A60" s="3" t="s">
        <v>168</v>
      </c>
      <c r="B60" s="10">
        <v>10</v>
      </c>
      <c r="C60" t="str">
        <f>IF(E60="Music", "Music", IF(LEFT(E60,4)="Song", "Song", IF(D60&lt;&gt;"", "SymposiumTalk", "Talk")))</f>
        <v>SymposiumTalk</v>
      </c>
      <c r="D60" s="6" t="s">
        <v>263</v>
      </c>
      <c r="E60" t="s">
        <v>96</v>
      </c>
      <c r="F60" t="s">
        <v>229</v>
      </c>
      <c r="G60" s="14" t="str">
        <f t="shared" si="2"/>
        <v>c005</v>
      </c>
      <c r="H60" t="s">
        <v>303</v>
      </c>
      <c r="I60" t="s">
        <v>286</v>
      </c>
      <c r="J60" t="s">
        <v>354</v>
      </c>
      <c r="K60" t="s">
        <v>287</v>
      </c>
      <c r="L60" t="s">
        <v>291</v>
      </c>
      <c r="M60" t="s">
        <v>357</v>
      </c>
      <c r="N60" t="s">
        <v>288</v>
      </c>
      <c r="O60" t="s">
        <v>343</v>
      </c>
      <c r="R60" t="str">
        <f>$Q$3&amp;  $Q$2&amp;G60&amp;$Q$2&amp;","&amp;    $Q$2&amp;H60&amp;$Q$2&amp;","&amp;    $Q$2&amp;I60&amp;$Q$2&amp;","&amp;    $Q$2&amp;K60&amp;$Q$2&amp;","&amp;    $Q$2&amp;L60&amp;$Q$2&amp;","&amp;    $Q$2&amp;N60&amp;$Q$2&amp;","&amp;    $Q$2&amp;O60&amp;$Q$2  &amp;$Q$4&amp;","</f>
        <v>{"c005","Daily Theme: \"Keep Following Me\"","(Matthew 16:24)","Symposium Theme:","(John 13:34,35)","Talk Theme:","@1 Corinthians 13:4,5  "},</v>
      </c>
      <c r="Z60" s="12" t="str">
        <f>$Y$1&amp;TRIM(A60)&amp;$AA$1&amp;B60&amp;$Z$1</f>
        <v>{"8/16/2015 10:00","10"}</v>
      </c>
    </row>
    <row r="61" spans="1:26" x14ac:dyDescent="0.25">
      <c r="A61" s="3" t="s">
        <v>169</v>
      </c>
      <c r="B61" s="10">
        <v>10</v>
      </c>
      <c r="C61" t="str">
        <f>IF(E61="Music", "Music", IF(LEFT(E61,4)="Song", "Song", IF(D61&lt;&gt;"", "SymposiumTalk", "Talk")))</f>
        <v>SymposiumTalk</v>
      </c>
      <c r="D61" s="6" t="s">
        <v>263</v>
      </c>
      <c r="E61" t="s">
        <v>97</v>
      </c>
      <c r="F61" t="s">
        <v>230</v>
      </c>
      <c r="G61" s="14" t="str">
        <f t="shared" si="2"/>
        <v>c006</v>
      </c>
      <c r="H61" t="s">
        <v>303</v>
      </c>
      <c r="I61" t="s">
        <v>286</v>
      </c>
      <c r="J61" t="s">
        <v>354</v>
      </c>
      <c r="K61" t="s">
        <v>287</v>
      </c>
      <c r="L61" t="s">
        <v>291</v>
      </c>
      <c r="M61" t="s">
        <v>357</v>
      </c>
      <c r="N61" t="s">
        <v>288</v>
      </c>
      <c r="O61" t="s">
        <v>344</v>
      </c>
      <c r="R61" t="str">
        <f>$Q$3&amp;  $Q$2&amp;G61&amp;$Q$2&amp;","&amp;    $Q$2&amp;H61&amp;$Q$2&amp;","&amp;    $Q$2&amp;I61&amp;$Q$2&amp;","&amp;    $Q$2&amp;K61&amp;$Q$2&amp;","&amp;    $Q$2&amp;L61&amp;$Q$2&amp;","&amp;    $Q$2&amp;N61&amp;$Q$2&amp;","&amp;    $Q$2&amp;O61&amp;$Q$2  &amp;$Q$4&amp;","</f>
        <v>{"c006","Daily Theme: \"Keep Following Me\"","(Matthew 16:24)","Symposium Theme:","(John 13:34,35)","Talk Theme:","@1 Corinthians 13:5  "},</v>
      </c>
      <c r="Z61" s="12" t="str">
        <f>$Y$1&amp;TRIM(A61)&amp;$AA$1&amp;B61&amp;$Z$1</f>
        <v>{"8/16/2015 10:10","10"}</v>
      </c>
    </row>
    <row r="62" spans="1:26" x14ac:dyDescent="0.25">
      <c r="A62" s="3" t="s">
        <v>170</v>
      </c>
      <c r="B62" s="10">
        <v>10</v>
      </c>
      <c r="C62" t="str">
        <f>IF(E62="Music", "Music", IF(LEFT(E62,4)="Song", "Song", IF(D62&lt;&gt;"", "SymposiumTalk", "Talk")))</f>
        <v>SymposiumTalk</v>
      </c>
      <c r="D62" s="6" t="s">
        <v>263</v>
      </c>
      <c r="E62" t="s">
        <v>98</v>
      </c>
      <c r="F62" t="s">
        <v>230</v>
      </c>
      <c r="G62" s="14" t="str">
        <f t="shared" si="2"/>
        <v>c007</v>
      </c>
      <c r="H62" t="s">
        <v>303</v>
      </c>
      <c r="I62" t="s">
        <v>286</v>
      </c>
      <c r="J62" t="s">
        <v>354</v>
      </c>
      <c r="K62" t="s">
        <v>287</v>
      </c>
      <c r="L62" t="s">
        <v>291</v>
      </c>
      <c r="M62" t="s">
        <v>357</v>
      </c>
      <c r="N62" t="s">
        <v>288</v>
      </c>
      <c r="O62" t="s">
        <v>344</v>
      </c>
      <c r="R62" t="str">
        <f>$Q$3&amp;  $Q$2&amp;G62&amp;$Q$2&amp;","&amp;    $Q$2&amp;H62&amp;$Q$2&amp;","&amp;    $Q$2&amp;I62&amp;$Q$2&amp;","&amp;    $Q$2&amp;K62&amp;$Q$2&amp;","&amp;    $Q$2&amp;L62&amp;$Q$2&amp;","&amp;    $Q$2&amp;N62&amp;$Q$2&amp;","&amp;    $Q$2&amp;O62&amp;$Q$2  &amp;$Q$4&amp;","</f>
        <v>{"c007","Daily Theme: \"Keep Following Me\"","(Matthew 16:24)","Symposium Theme:","(John 13:34,35)","Talk Theme:","@1 Corinthians 13:5  "},</v>
      </c>
      <c r="Z62" s="12" t="str">
        <f>$Y$1&amp;TRIM(A62)&amp;$AA$1&amp;B62&amp;$Z$1</f>
        <v>{"8/16/2015 10:20","10"}</v>
      </c>
    </row>
    <row r="63" spans="1:26" x14ac:dyDescent="0.25">
      <c r="A63" s="3" t="s">
        <v>171</v>
      </c>
      <c r="B63" s="10">
        <v>10</v>
      </c>
      <c r="C63" t="str">
        <f>IF(E63="Music", "Music", IF(LEFT(E63,4)="Song", "Song", IF(D63&lt;&gt;"", "SymposiumTalk", "Talk")))</f>
        <v>SymposiumTalk</v>
      </c>
      <c r="D63" s="6" t="s">
        <v>263</v>
      </c>
      <c r="E63" t="s">
        <v>99</v>
      </c>
      <c r="F63" t="s">
        <v>231</v>
      </c>
      <c r="G63" s="14" t="str">
        <f t="shared" si="2"/>
        <v>c008</v>
      </c>
      <c r="H63" t="s">
        <v>303</v>
      </c>
      <c r="I63" t="s">
        <v>286</v>
      </c>
      <c r="J63" t="s">
        <v>354</v>
      </c>
      <c r="K63" t="s">
        <v>287</v>
      </c>
      <c r="L63" t="s">
        <v>291</v>
      </c>
      <c r="M63" t="s">
        <v>357</v>
      </c>
      <c r="N63" t="s">
        <v>288</v>
      </c>
      <c r="O63" t="s">
        <v>345</v>
      </c>
      <c r="R63" t="str">
        <f>$Q$3&amp;  $Q$2&amp;G63&amp;$Q$2&amp;","&amp;    $Q$2&amp;H63&amp;$Q$2&amp;","&amp;    $Q$2&amp;I63&amp;$Q$2&amp;","&amp;    $Q$2&amp;K63&amp;$Q$2&amp;","&amp;    $Q$2&amp;L63&amp;$Q$2&amp;","&amp;    $Q$2&amp;N63&amp;$Q$2&amp;","&amp;    $Q$2&amp;O63&amp;$Q$2  &amp;$Q$4&amp;","</f>
        <v>{"c008","Daily Theme: \"Keep Following Me\"","(Matthew 16:24)","Symposium Theme:","(John 13:34,35)","Talk Theme:","@1 Corinthians 13:6  "},</v>
      </c>
      <c r="Z63" s="12" t="str">
        <f>$Y$1&amp;TRIM(A63)&amp;$AA$1&amp;B63&amp;$Z$1</f>
        <v>{"8/16/2015 10:30","10"}</v>
      </c>
    </row>
    <row r="64" spans="1:26" x14ac:dyDescent="0.25">
      <c r="A64" s="3" t="s">
        <v>172</v>
      </c>
      <c r="B64" s="10">
        <v>10</v>
      </c>
      <c r="C64" t="str">
        <f>IF(E64="Music", "Music", IF(LEFT(E64,4)="Song", "Song", IF(D64&lt;&gt;"", "SymposiumTalk", "Talk")))</f>
        <v>SymposiumTalk</v>
      </c>
      <c r="D64" s="6" t="s">
        <v>263</v>
      </c>
      <c r="E64" t="s">
        <v>100</v>
      </c>
      <c r="F64" t="s">
        <v>232</v>
      </c>
      <c r="G64" s="14" t="str">
        <f t="shared" si="2"/>
        <v>c009</v>
      </c>
      <c r="H64" t="s">
        <v>303</v>
      </c>
      <c r="I64" t="s">
        <v>286</v>
      </c>
      <c r="J64" t="s">
        <v>354</v>
      </c>
      <c r="K64" t="s">
        <v>287</v>
      </c>
      <c r="L64" t="s">
        <v>291</v>
      </c>
      <c r="M64" t="s">
        <v>357</v>
      </c>
      <c r="N64" t="s">
        <v>288</v>
      </c>
      <c r="O64" t="s">
        <v>346</v>
      </c>
      <c r="R64" t="str">
        <f>$Q$3&amp;  $Q$2&amp;G64&amp;$Q$2&amp;","&amp;    $Q$2&amp;H64&amp;$Q$2&amp;","&amp;    $Q$2&amp;I64&amp;$Q$2&amp;","&amp;    $Q$2&amp;K64&amp;$Q$2&amp;","&amp;    $Q$2&amp;L64&amp;$Q$2&amp;","&amp;    $Q$2&amp;N64&amp;$Q$2&amp;","&amp;    $Q$2&amp;O64&amp;$Q$2  &amp;$Q$4&amp;","</f>
        <v>{"c009","Daily Theme: \"Keep Following Me\"","(Matthew 16:24)","Symposium Theme:","(John 13:34,35)","Talk Theme:","@1 Corinthians 13:7  "},</v>
      </c>
      <c r="Z64" s="12" t="str">
        <f>$Y$1&amp;TRIM(A64)&amp;$AA$1&amp;B64&amp;$Z$1</f>
        <v>{"8/16/2015 10:40","10"}</v>
      </c>
    </row>
    <row r="65" spans="1:26" x14ac:dyDescent="0.25">
      <c r="A65" s="3" t="s">
        <v>173</v>
      </c>
      <c r="B65" s="10">
        <v>20</v>
      </c>
      <c r="C65" t="str">
        <f>IF(E65="Music", "Music", IF(LEFT(E65,4)="Song", "Song", IF(D65&lt;&gt;"", "SymposiumTalk", "Talk")))</f>
        <v>SymposiumTalk</v>
      </c>
      <c r="D65" s="6" t="s">
        <v>263</v>
      </c>
      <c r="E65" t="s">
        <v>101</v>
      </c>
      <c r="F65" t="s">
        <v>233</v>
      </c>
      <c r="G65" s="14" t="str">
        <f t="shared" si="2"/>
        <v>c010</v>
      </c>
      <c r="H65" t="s">
        <v>303</v>
      </c>
      <c r="I65" t="s">
        <v>286</v>
      </c>
      <c r="J65" t="s">
        <v>354</v>
      </c>
      <c r="K65" t="s">
        <v>287</v>
      </c>
      <c r="L65" t="s">
        <v>291</v>
      </c>
      <c r="M65" t="s">
        <v>357</v>
      </c>
      <c r="N65" t="s">
        <v>288</v>
      </c>
      <c r="O65" t="s">
        <v>347</v>
      </c>
      <c r="R65" t="str">
        <f>$Q$3&amp;  $Q$2&amp;G65&amp;$Q$2&amp;","&amp;    $Q$2&amp;H65&amp;$Q$2&amp;","&amp;    $Q$2&amp;I65&amp;$Q$2&amp;","&amp;    $Q$2&amp;K65&amp;$Q$2&amp;","&amp;    $Q$2&amp;L65&amp;$Q$2&amp;","&amp;    $Q$2&amp;N65&amp;$Q$2&amp;","&amp;    $Q$2&amp;O65&amp;$Q$2  &amp;$Q$4&amp;","</f>
        <v>{"c010","Daily Theme: \"Keep Following Me\"","(Matthew 16:24)","Symposium Theme:","(John 13:34,35)","Talk Theme:","@1 Corinthians 13:8  "},</v>
      </c>
      <c r="Z65" s="12" t="str">
        <f>$Y$1&amp;TRIM(A65)&amp;$AA$1&amp;B65&amp;$Z$1</f>
        <v>{"8/16/2015 10:50","20"}</v>
      </c>
    </row>
    <row r="66" spans="1:26" x14ac:dyDescent="0.25">
      <c r="A66" s="3" t="s">
        <v>174</v>
      </c>
      <c r="B66" s="10">
        <v>10</v>
      </c>
      <c r="C66" t="str">
        <f>IF(E66="Music", "Music", IF(LEFT(E66,4)="Song", "Song", IF(D66&lt;&gt;"", "SymposiumTalk", "Talk")))</f>
        <v>Song</v>
      </c>
      <c r="D66" s="5">
        <f>VALUE(MID(E66,FIND(" ",E66,FIND(" ",E66)+1),4))</f>
        <v>72</v>
      </c>
      <c r="E66" t="s">
        <v>102</v>
      </c>
      <c r="F66" t="s">
        <v>185</v>
      </c>
      <c r="G66" s="14" t="str">
        <f t="shared" si="2"/>
        <v>c011</v>
      </c>
      <c r="H66" t="s">
        <v>303</v>
      </c>
      <c r="I66" t="s">
        <v>286</v>
      </c>
      <c r="J66" t="s">
        <v>354</v>
      </c>
      <c r="L66" t="s">
        <v>185</v>
      </c>
      <c r="R66" t="str">
        <f>$Q$3&amp;  $Q$2&amp;G66&amp;$Q$2&amp;","&amp;    $Q$2&amp;H66&amp;$Q$2&amp;","&amp;    $Q$2&amp;I66&amp;$Q$2&amp;","&amp;    $Q$2&amp;K66&amp;$Q$2&amp;","&amp;    $Q$2&amp;L66&amp;$Q$2&amp;","&amp;    $Q$2&amp;N66&amp;$Q$2&amp;","&amp;    $Q$2&amp;O66&amp;$Q$2  &amp;$Q$4&amp;","</f>
        <v>{"c011","Daily Theme: \"Keep Following Me\"","(Matthew 16:24)","","","",""},</v>
      </c>
      <c r="Z66" s="12" t="str">
        <f>$Y$1&amp;TRIM(A66)&amp;$AA$1&amp;B66&amp;$Z$1</f>
        <v>{"8/16/2015 11:10","10"}</v>
      </c>
    </row>
    <row r="67" spans="1:26" x14ac:dyDescent="0.25">
      <c r="A67" s="3" t="s">
        <v>175</v>
      </c>
      <c r="B67" s="10">
        <v>30</v>
      </c>
      <c r="C67" t="str">
        <f>IF(E67="Music", "Music", IF(LEFT(E67,4)="Song", "Song", IF(D67&lt;&gt;"", "SymposiumTalk", "Talk")))</f>
        <v>Talk</v>
      </c>
      <c r="D67" s="5"/>
      <c r="E67" t="s">
        <v>103</v>
      </c>
      <c r="F67" t="s">
        <v>208</v>
      </c>
      <c r="G67" s="14" t="str">
        <f t="shared" si="2"/>
        <v>c012</v>
      </c>
      <c r="H67" t="s">
        <v>303</v>
      </c>
      <c r="I67" t="s">
        <v>286</v>
      </c>
      <c r="J67" t="s">
        <v>354</v>
      </c>
      <c r="L67" t="s">
        <v>185</v>
      </c>
      <c r="N67" t="s">
        <v>288</v>
      </c>
      <c r="O67" t="s">
        <v>348</v>
      </c>
      <c r="R67" t="str">
        <f>$Q$3&amp;  $Q$2&amp;G67&amp;$Q$2&amp;","&amp;    $Q$2&amp;H67&amp;$Q$2&amp;","&amp;    $Q$2&amp;I67&amp;$Q$2&amp;","&amp;    $Q$2&amp;K67&amp;$Q$2&amp;","&amp;    $Q$2&amp;L67&amp;$Q$2&amp;","&amp;    $Q$2&amp;N67&amp;$Q$2&amp;","&amp;    $Q$2&amp;O67&amp;$Q$2  &amp;$Q$4&amp;","</f>
        <v>{"c012","Daily Theme: \"Keep Following Me\"","(Matthew 16:24)","","","Talk Theme:","@John 16:33  @Revelation 6:2  @Revelation 17:12-14  "},</v>
      </c>
      <c r="Z67" s="12" t="str">
        <f t="shared" ref="Z67:Z75" si="3">$Y$1&amp;TRIM(A67)&amp;$AA$1&amp;B67&amp;$Z$1</f>
        <v>{"8/16/2015 11:20","30"}</v>
      </c>
    </row>
    <row r="68" spans="1:26" x14ac:dyDescent="0.25">
      <c r="A68" s="3" t="s">
        <v>176</v>
      </c>
      <c r="B68" s="10">
        <v>30</v>
      </c>
      <c r="C68" t="str">
        <f>IF(E68="Music", "Music", IF(LEFT(E68,4)="Song", "Song", IF(D68&lt;&gt;"", "SymposiumTalk", "Talk")))</f>
        <v>Talk</v>
      </c>
      <c r="D68" s="5"/>
      <c r="E68" t="s">
        <v>104</v>
      </c>
      <c r="F68" t="s">
        <v>185</v>
      </c>
      <c r="G68" s="14" t="str">
        <f t="shared" si="2"/>
        <v>c013</v>
      </c>
      <c r="H68" t="s">
        <v>303</v>
      </c>
      <c r="I68" t="s">
        <v>286</v>
      </c>
      <c r="J68" t="s">
        <v>354</v>
      </c>
      <c r="L68" t="s">
        <v>185</v>
      </c>
      <c r="R68" t="str">
        <f>$Q$3&amp;  $Q$2&amp;G68&amp;$Q$2&amp;","&amp;    $Q$2&amp;H68&amp;$Q$2&amp;","&amp;    $Q$2&amp;I68&amp;$Q$2&amp;","&amp;    $Q$2&amp;K68&amp;$Q$2&amp;","&amp;    $Q$2&amp;L68&amp;$Q$2&amp;","&amp;    $Q$2&amp;N68&amp;$Q$2&amp;","&amp;    $Q$2&amp;O68&amp;$Q$2  &amp;$Q$4&amp;","</f>
        <v>{"c013","Daily Theme: \"Keep Following Me\"","(Matthew 16:24)","","","",""},</v>
      </c>
      <c r="Z68" s="12" t="str">
        <f t="shared" si="3"/>
        <v>{"8/16/2015 11:50","30"}</v>
      </c>
    </row>
    <row r="69" spans="1:26" x14ac:dyDescent="0.25">
      <c r="A69" s="3" t="s">
        <v>177</v>
      </c>
      <c r="B69" s="10">
        <v>5</v>
      </c>
      <c r="C69" t="str">
        <f>IF(E69="Music", "Music", IF(LEFT(E69,4)="Song", "Song", IF(D69&lt;&gt;"", "SymposiumTalk", "Talk")))</f>
        <v>Song</v>
      </c>
      <c r="D69" s="5">
        <f>VALUE(MID(E69,FIND(" ",E69,FIND(" ",E69)+1),4))</f>
        <v>136</v>
      </c>
      <c r="E69" t="s">
        <v>105</v>
      </c>
      <c r="F69" t="s">
        <v>185</v>
      </c>
      <c r="G69" s="14" t="str">
        <f t="shared" si="2"/>
        <v>c014</v>
      </c>
      <c r="H69" t="s">
        <v>303</v>
      </c>
      <c r="I69" t="s">
        <v>286</v>
      </c>
      <c r="J69" t="s">
        <v>354</v>
      </c>
      <c r="L69" t="s">
        <v>185</v>
      </c>
      <c r="R69" t="str">
        <f>$Q$3&amp;  $Q$2&amp;G69&amp;$Q$2&amp;","&amp;    $Q$2&amp;H69&amp;$Q$2&amp;","&amp;    $Q$2&amp;I69&amp;$Q$2&amp;","&amp;    $Q$2&amp;K69&amp;$Q$2&amp;","&amp;    $Q$2&amp;L69&amp;$Q$2&amp;","&amp;    $Q$2&amp;N69&amp;$Q$2&amp;","&amp;    $Q$2&amp;O69&amp;$Q$2  &amp;$Q$4&amp;","</f>
        <v>{"c014","Daily Theme: \"Keep Following Me\"","(Matthew 16:24)","","","",""},</v>
      </c>
      <c r="Z69" s="12" t="str">
        <f t="shared" si="3"/>
        <v>{"8/16/2015 12:20","5"}</v>
      </c>
    </row>
    <row r="70" spans="1:26" x14ac:dyDescent="0.25">
      <c r="A70" s="3" t="s">
        <v>178</v>
      </c>
      <c r="B70" s="10">
        <v>10</v>
      </c>
      <c r="C70" t="str">
        <f>IF(E70="Music", "Music", IF(LEFT(E70,4)="Song", "Song", IF(D70&lt;&gt;"", "SymposiumTalk", "Talk")))</f>
        <v>Music</v>
      </c>
      <c r="D70" s="5"/>
      <c r="E70" t="s">
        <v>54</v>
      </c>
      <c r="F70" t="s">
        <v>185</v>
      </c>
      <c r="G70" s="14" t="str">
        <f t="shared" si="2"/>
        <v>c015</v>
      </c>
      <c r="H70" t="s">
        <v>303</v>
      </c>
      <c r="I70" t="s">
        <v>286</v>
      </c>
      <c r="J70" t="s">
        <v>354</v>
      </c>
      <c r="L70" t="s">
        <v>185</v>
      </c>
      <c r="R70" t="str">
        <f>$Q$3&amp;  $Q$2&amp;G70&amp;$Q$2&amp;","&amp;    $Q$2&amp;H70&amp;$Q$2&amp;","&amp;    $Q$2&amp;I70&amp;$Q$2&amp;","&amp;    $Q$2&amp;K70&amp;$Q$2&amp;","&amp;    $Q$2&amp;L70&amp;$Q$2&amp;","&amp;    $Q$2&amp;N70&amp;$Q$2&amp;","&amp;    $Q$2&amp;O70&amp;$Q$2  &amp;$Q$4&amp;","</f>
        <v>{"c015","Daily Theme: \"Keep Following Me\"","(Matthew 16:24)","","","",""},</v>
      </c>
      <c r="Z70" s="12" t="str">
        <f t="shared" si="3"/>
        <v>{"8/16/2015 13:35","10"}</v>
      </c>
    </row>
    <row r="71" spans="1:26" x14ac:dyDescent="0.25">
      <c r="A71" s="3" t="s">
        <v>179</v>
      </c>
      <c r="B71" s="10">
        <v>5</v>
      </c>
      <c r="C71" t="str">
        <f>IF(E71="Music", "Music", IF(LEFT(E71,4)="Song", "Song", IF(D71&lt;&gt;"", "SymposiumTalk", "Talk")))</f>
        <v>Song</v>
      </c>
      <c r="D71" s="5">
        <f>VALUE(MID(E71,FIND(" ",E71,FIND(" ",E71)+1),4))</f>
        <v>108</v>
      </c>
      <c r="E71" t="s">
        <v>106</v>
      </c>
      <c r="F71" t="s">
        <v>185</v>
      </c>
      <c r="G71" s="14" t="str">
        <f t="shared" si="2"/>
        <v>c016</v>
      </c>
      <c r="H71" t="s">
        <v>303</v>
      </c>
      <c r="I71" t="s">
        <v>286</v>
      </c>
      <c r="J71" t="s">
        <v>354</v>
      </c>
      <c r="L71" t="s">
        <v>185</v>
      </c>
      <c r="R71" t="str">
        <f>$Q$3&amp;  $Q$2&amp;G71&amp;$Q$2&amp;","&amp;    $Q$2&amp;H71&amp;$Q$2&amp;","&amp;    $Q$2&amp;I71&amp;$Q$2&amp;","&amp;    $Q$2&amp;K71&amp;$Q$2&amp;","&amp;    $Q$2&amp;L71&amp;$Q$2&amp;","&amp;    $Q$2&amp;N71&amp;$Q$2&amp;","&amp;    $Q$2&amp;O71&amp;$Q$2  &amp;$Q$4&amp;","</f>
        <v>{"c016","Daily Theme: \"Keep Following Me\"","(Matthew 16:24)","","","",""},</v>
      </c>
      <c r="Z71" s="12" t="str">
        <f t="shared" si="3"/>
        <v>{"8/16/2015 13:45","5"}</v>
      </c>
    </row>
    <row r="72" spans="1:26" x14ac:dyDescent="0.25">
      <c r="A72" s="3" t="s">
        <v>180</v>
      </c>
      <c r="B72" s="10">
        <v>20</v>
      </c>
      <c r="C72" t="str">
        <f>IF(E72="Music", "Music", IF(LEFT(E72,4)="Song", "Song", IF(D72&lt;&gt;"", "SymposiumTalk", "Talk")))</f>
        <v>Talk</v>
      </c>
      <c r="D72" s="5"/>
      <c r="E72" t="s">
        <v>107</v>
      </c>
      <c r="F72" t="s">
        <v>202</v>
      </c>
      <c r="G72" s="14" t="str">
        <f t="shared" si="2"/>
        <v>c017</v>
      </c>
      <c r="H72" t="s">
        <v>303</v>
      </c>
      <c r="I72" t="s">
        <v>286</v>
      </c>
      <c r="J72" t="s">
        <v>354</v>
      </c>
      <c r="L72" t="s">
        <v>185</v>
      </c>
      <c r="N72" t="s">
        <v>288</v>
      </c>
      <c r="O72" t="s">
        <v>349</v>
      </c>
      <c r="R72" t="str">
        <f>$Q$3&amp;  $Q$2&amp;G72&amp;$Q$2&amp;","&amp;    $Q$2&amp;H72&amp;$Q$2&amp;","&amp;    $Q$2&amp;I72&amp;$Q$2&amp;","&amp;    $Q$2&amp;K72&amp;$Q$2&amp;","&amp;    $Q$2&amp;L72&amp;$Q$2&amp;","&amp;    $Q$2&amp;N72&amp;$Q$2&amp;","&amp;    $Q$2&amp;O72&amp;$Q$2  &amp;$Q$4&amp;","</f>
        <v>{"c017","Daily Theme: \"Keep Following Me\"","(Matthew 16:24)","","","Talk Theme:","@Leviticus 25:10-12  @Acts 3:21  "},</v>
      </c>
      <c r="Z72" s="12" t="str">
        <f t="shared" si="3"/>
        <v>{"8/16/2015 13:50","20"}</v>
      </c>
    </row>
    <row r="73" spans="1:26" x14ac:dyDescent="0.25">
      <c r="A73" s="3" t="s">
        <v>181</v>
      </c>
      <c r="B73" s="10">
        <v>30</v>
      </c>
      <c r="C73" t="str">
        <f>IF(E73="Music", "Music", IF(LEFT(E73,4)="Song", "Song", IF(D73&lt;&gt;"", "SymposiumTalk", "Talk")))</f>
        <v>Talk</v>
      </c>
      <c r="D73" s="5"/>
      <c r="E73" t="s">
        <v>277</v>
      </c>
      <c r="F73" t="s">
        <v>209</v>
      </c>
      <c r="G73" s="14" t="str">
        <f t="shared" si="2"/>
        <v>c018</v>
      </c>
      <c r="H73" t="s">
        <v>303</v>
      </c>
      <c r="I73" t="s">
        <v>286</v>
      </c>
      <c r="J73" t="s">
        <v>354</v>
      </c>
      <c r="L73" t="s">
        <v>185</v>
      </c>
      <c r="N73" t="s">
        <v>288</v>
      </c>
      <c r="O73" t="s">
        <v>350</v>
      </c>
      <c r="R73" t="str">
        <f>$Q$3&amp;  $Q$2&amp;G73&amp;$Q$2&amp;","&amp;    $Q$2&amp;H73&amp;$Q$2&amp;","&amp;    $Q$2&amp;I73&amp;$Q$2&amp;","&amp;    $Q$2&amp;K73&amp;$Q$2&amp;","&amp;    $Q$2&amp;L73&amp;$Q$2&amp;","&amp;    $Q$2&amp;N73&amp;$Q$2&amp;","&amp;    $Q$2&amp;O73&amp;$Q$2  &amp;$Q$4&amp;","</f>
        <v>{"c018","Daily Theme: \"Keep Following Me\"","(Matthew 16:24)","","","Talk Theme:","@Matthew 16:13-20  @John 9:1-41  @John 11:1-44  @Acts 1:1-11  @Acts 2:31  "},</v>
      </c>
      <c r="Z73" s="12" t="str">
        <f t="shared" si="3"/>
        <v>{"8/16/2015 14:10","30"}</v>
      </c>
    </row>
    <row r="74" spans="1:26" x14ac:dyDescent="0.25">
      <c r="A74" s="3" t="s">
        <v>182</v>
      </c>
      <c r="B74" s="10">
        <v>10</v>
      </c>
      <c r="C74" t="str">
        <f>IF(E74="Music", "Music", IF(LEFT(E74,4)="Song", "Song", IF(D74&lt;&gt;"", "SymposiumTalk", "Talk")))</f>
        <v>Song</v>
      </c>
      <c r="D74" s="5">
        <f>VALUE(MID(E74,FIND(" ",E74,FIND(" ",E74)+1),4))</f>
        <v>109</v>
      </c>
      <c r="E74" t="s">
        <v>108</v>
      </c>
      <c r="F74" t="s">
        <v>185</v>
      </c>
      <c r="G74" s="14" t="str">
        <f t="shared" si="2"/>
        <v>c019</v>
      </c>
      <c r="H74" t="s">
        <v>303</v>
      </c>
      <c r="I74" t="s">
        <v>286</v>
      </c>
      <c r="J74" t="s">
        <v>354</v>
      </c>
      <c r="L74" t="s">
        <v>185</v>
      </c>
      <c r="R74" t="str">
        <f>$Q$3&amp;  $Q$2&amp;G74&amp;$Q$2&amp;","&amp;    $Q$2&amp;H74&amp;$Q$2&amp;","&amp;    $Q$2&amp;I74&amp;$Q$2&amp;","&amp;    $Q$2&amp;K74&amp;$Q$2&amp;","&amp;    $Q$2&amp;L74&amp;$Q$2&amp;","&amp;    $Q$2&amp;N74&amp;$Q$2&amp;","&amp;    $Q$2&amp;O74&amp;$Q$2  &amp;$Q$4&amp;","</f>
        <v>{"c019","Daily Theme: \"Keep Following Me\"","(Matthew 16:24)","","","",""},</v>
      </c>
      <c r="Z74" s="12" t="str">
        <f t="shared" si="3"/>
        <v>{"8/16/2015 14:40","10"}</v>
      </c>
    </row>
    <row r="75" spans="1:26" x14ac:dyDescent="0.25">
      <c r="A75" s="3" t="s">
        <v>183</v>
      </c>
      <c r="B75" s="10">
        <v>55</v>
      </c>
      <c r="C75" t="str">
        <f>IF(E75="Music", "Music", IF(LEFT(E75,4)="Song", "Song", IF(D75&lt;&gt;"", "SymposiumTalk", "Talk")))</f>
        <v>Talk</v>
      </c>
      <c r="D75" s="5"/>
      <c r="E75" t="s">
        <v>109</v>
      </c>
      <c r="F75" t="s">
        <v>203</v>
      </c>
      <c r="G75" s="14" t="str">
        <f t="shared" si="2"/>
        <v>c020</v>
      </c>
      <c r="H75" t="s">
        <v>303</v>
      </c>
      <c r="I75" t="s">
        <v>286</v>
      </c>
      <c r="J75" t="s">
        <v>354</v>
      </c>
      <c r="L75" t="s">
        <v>185</v>
      </c>
      <c r="N75" t="s">
        <v>288</v>
      </c>
      <c r="O75" t="s">
        <v>351</v>
      </c>
      <c r="R75" t="str">
        <f>$Q$3&amp;  $Q$2&amp;G75&amp;$Q$2&amp;","&amp;    $Q$2&amp;H75&amp;$Q$2&amp;","&amp;    $Q$2&amp;I75&amp;$Q$2&amp;","&amp;    $Q$2&amp;K75&amp;$Q$2&amp;","&amp;    $Q$2&amp;L75&amp;$Q$2&amp;","&amp;    $Q$2&amp;N75&amp;$Q$2&amp;","&amp;    $Q$2&amp;O75&amp;$Q$2  &amp;$Q$4&amp;","</f>
        <v>{"c020","Daily Theme: \"Keep Following Me\"","(Matthew 16:24)","","","Talk Theme:","@Matthew 14:22-34  @Hebrews 12:2  "},</v>
      </c>
      <c r="Z75" s="12" t="str">
        <f t="shared" si="3"/>
        <v>{"8/16/2015 14:50","55"}</v>
      </c>
    </row>
    <row r="76" spans="1:26" x14ac:dyDescent="0.25">
      <c r="A76" s="3" t="s">
        <v>184</v>
      </c>
      <c r="B76" s="10">
        <v>5</v>
      </c>
      <c r="C76" t="str">
        <f>IF(E76="Music", "Music", IF(LEFT(E76,4)="Song", "Song", IF(D76&lt;&gt;"", "SymposiumTalk", "Talk")))</f>
        <v>Song</v>
      </c>
      <c r="D76" s="5">
        <f>VALUE(MID(E76,FIND(" ",E76,FIND(" ",E76)+1),4))</f>
        <v>17</v>
      </c>
      <c r="E76" t="s">
        <v>110</v>
      </c>
      <c r="F76" t="s">
        <v>185</v>
      </c>
      <c r="G76" s="14" t="str">
        <f t="shared" si="2"/>
        <v>c021</v>
      </c>
      <c r="H76" t="s">
        <v>303</v>
      </c>
      <c r="I76" t="s">
        <v>286</v>
      </c>
      <c r="J76" t="s">
        <v>354</v>
      </c>
      <c r="L76" t="s">
        <v>185</v>
      </c>
      <c r="R76" t="str">
        <f>$Q$3&amp;  $Q$2&amp;G76&amp;$Q$2&amp;","&amp;    $Q$2&amp;H76&amp;$Q$2&amp;","&amp;    $Q$2&amp;I76&amp;$Q$2&amp;","&amp;    $Q$2&amp;K76&amp;$Q$2&amp;","&amp;    $Q$2&amp;L76&amp;$Q$2&amp;","&amp;    $Q$2&amp;N76&amp;$Q$2&amp;","&amp;    $Q$2&amp;O76&amp;$Q$2  &amp;$Q$4&amp;","</f>
        <v>{"c021","Daily Theme: \"Keep Following Me\"","(Matthew 16:24)","","","",""},</v>
      </c>
      <c r="Z76" s="12" t="str">
        <f t="shared" ref="Z76" si="4">$Y$1&amp;A76&amp;$AA$1&amp;B76&amp;$Z$1</f>
        <v>{"8/16/2015 15:45 ","5"}</v>
      </c>
    </row>
  </sheetData>
  <conditionalFormatting sqref="B2:B76">
    <cfRule type="cellIs" dxfId="1" priority="1" operator="lessThan">
      <formula>0</formula>
    </cfRule>
    <cfRule type="cellIs" dxfId="0" priority="2" operator="greaterThan">
      <formula>60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Lemeilleur</dc:creator>
  <cp:lastModifiedBy>Kris Lemeilleur</cp:lastModifiedBy>
  <dcterms:created xsi:type="dcterms:W3CDTF">2015-07-06T20:40:26Z</dcterms:created>
  <dcterms:modified xsi:type="dcterms:W3CDTF">2015-07-31T22:35:29Z</dcterms:modified>
</cp:coreProperties>
</file>