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6960" firstSheet="2" activeTab="4"/>
  </bookViews>
  <sheets>
    <sheet name="Hoja1" sheetId="3" r:id="rId1"/>
    <sheet name="Todo" sheetId="1" r:id="rId2"/>
    <sheet name="Color-recompensa" sheetId="2" r:id="rId3"/>
    <sheet name="Prueba SPSS" sheetId="4" r:id="rId4"/>
    <sheet name="Sheet1" sheetId="5" r:id="rId5"/>
    <sheet name="Sheet2" sheetId="6" r:id="rId6"/>
  </sheets>
  <externalReferences>
    <externalReference r:id="rId7"/>
  </externalReferences>
  <definedNames>
    <definedName name="_xlnm._FilterDatabase" localSheetId="2" hidden="1">'Color-recompensa'!$A$3:$AM$194</definedName>
    <definedName name="_xlnm._FilterDatabase" localSheetId="3" hidden="1">'Prueba SPSS'!$A$1:$AL$136</definedName>
    <definedName name="_xlnm._FilterDatabase" localSheetId="1" hidden="1">Todo!$A$3:$M$492</definedName>
  </definedNames>
  <calcPr calcId="144525"/>
</workbook>
</file>

<file path=xl/calcChain.xml><?xml version="1.0" encoding="utf-8"?>
<calcChain xmlns="http://schemas.openxmlformats.org/spreadsheetml/2006/main">
  <c r="AF183" i="2" l="1"/>
  <c r="U4" i="4" l="1"/>
  <c r="R4" i="4"/>
  <c r="U78" i="4"/>
  <c r="R78" i="4"/>
  <c r="U77" i="4"/>
  <c r="R77" i="4"/>
  <c r="U76" i="4"/>
  <c r="R76" i="4"/>
  <c r="U75" i="4"/>
  <c r="R75" i="4"/>
  <c r="X136" i="4"/>
  <c r="U136" i="4"/>
  <c r="R136" i="4"/>
  <c r="U108" i="4"/>
  <c r="R108" i="4"/>
  <c r="U74" i="4"/>
  <c r="R74" i="4"/>
  <c r="X98" i="4"/>
  <c r="U98" i="4"/>
  <c r="R98" i="4"/>
  <c r="U97" i="4"/>
  <c r="R97" i="4"/>
  <c r="U96" i="4"/>
  <c r="R96" i="4"/>
  <c r="U95" i="4"/>
  <c r="R95" i="4"/>
  <c r="U133" i="4"/>
  <c r="R133" i="4"/>
  <c r="U94" i="4"/>
  <c r="R94" i="4"/>
  <c r="U73" i="4"/>
  <c r="R73" i="4"/>
  <c r="U132" i="4"/>
  <c r="R132" i="4"/>
  <c r="U31" i="4"/>
  <c r="R31" i="4"/>
  <c r="U30" i="4"/>
  <c r="R30" i="4"/>
  <c r="U112" i="4"/>
  <c r="R112" i="4"/>
  <c r="X43" i="4"/>
  <c r="U43" i="4"/>
  <c r="R43" i="4"/>
  <c r="U131" i="4"/>
  <c r="R131" i="4"/>
  <c r="U130" i="4"/>
  <c r="R130" i="4"/>
  <c r="U72" i="4"/>
  <c r="R72" i="4"/>
  <c r="U8" i="4"/>
  <c r="R8" i="4"/>
  <c r="U107" i="4"/>
  <c r="R107" i="4"/>
  <c r="U106" i="4"/>
  <c r="R106" i="4"/>
  <c r="U45" i="4"/>
  <c r="R45" i="4"/>
  <c r="U93" i="4"/>
  <c r="R93" i="4"/>
  <c r="U92" i="4"/>
  <c r="R92" i="4"/>
  <c r="U121" i="4"/>
  <c r="R121" i="4"/>
  <c r="U91" i="4"/>
  <c r="R91" i="4"/>
  <c r="U119" i="4"/>
  <c r="R119" i="4"/>
  <c r="U71" i="4"/>
  <c r="R71" i="4"/>
  <c r="U70" i="4"/>
  <c r="R70" i="4"/>
  <c r="U23" i="4"/>
  <c r="R23" i="4"/>
  <c r="U118" i="4"/>
  <c r="R118" i="4"/>
  <c r="U117" i="4"/>
  <c r="R117" i="4"/>
  <c r="U90" i="4"/>
  <c r="R90" i="4"/>
  <c r="U89" i="4"/>
  <c r="R89" i="4"/>
  <c r="U129" i="4"/>
  <c r="R129" i="4"/>
  <c r="U128" i="4"/>
  <c r="R128" i="4"/>
  <c r="X113" i="4"/>
  <c r="U113" i="4"/>
  <c r="R113" i="4"/>
  <c r="U69" i="4"/>
  <c r="R69" i="4"/>
  <c r="U105" i="4"/>
  <c r="R105" i="4"/>
  <c r="U68" i="4"/>
  <c r="R68" i="4"/>
  <c r="U67" i="4"/>
  <c r="R67" i="4"/>
  <c r="U66" i="4"/>
  <c r="R66" i="4"/>
  <c r="U65" i="4"/>
  <c r="R65" i="4"/>
  <c r="U111" i="4"/>
  <c r="R111" i="4"/>
  <c r="U22" i="4"/>
  <c r="R22" i="4"/>
  <c r="U127" i="4"/>
  <c r="R127" i="4"/>
  <c r="U88" i="4"/>
  <c r="R88" i="4"/>
  <c r="U87" i="4"/>
  <c r="R87" i="4"/>
  <c r="U21" i="4"/>
  <c r="R21" i="4"/>
  <c r="U64" i="4"/>
  <c r="R64" i="4"/>
  <c r="U63" i="4"/>
  <c r="R63" i="4"/>
  <c r="U62" i="4"/>
  <c r="R62" i="4"/>
  <c r="U28" i="4"/>
  <c r="R28" i="4"/>
  <c r="X109" i="4"/>
  <c r="U109" i="4"/>
  <c r="R109" i="4"/>
  <c r="U126" i="4"/>
  <c r="R126" i="4"/>
  <c r="U125" i="4"/>
  <c r="R125" i="4"/>
  <c r="U114" i="4"/>
  <c r="R114" i="4"/>
  <c r="U3" i="4"/>
  <c r="R3" i="4"/>
  <c r="U2" i="4"/>
  <c r="R2" i="4"/>
  <c r="X110" i="4"/>
  <c r="U110" i="4"/>
  <c r="R110" i="4"/>
  <c r="X86" i="4"/>
  <c r="U86" i="4"/>
  <c r="R86" i="4"/>
  <c r="U61" i="4"/>
  <c r="R61" i="4"/>
  <c r="U60" i="4"/>
  <c r="R60" i="4"/>
  <c r="U83" i="4"/>
  <c r="R83" i="4"/>
  <c r="X82" i="4"/>
  <c r="U82" i="4"/>
  <c r="R82" i="4"/>
  <c r="U18" i="4"/>
  <c r="R18" i="4"/>
  <c r="U59" i="4"/>
  <c r="R59" i="4"/>
  <c r="U39" i="4"/>
  <c r="R39" i="4"/>
  <c r="U38" i="4"/>
  <c r="R38" i="4"/>
  <c r="X84" i="4"/>
  <c r="U84" i="4"/>
  <c r="R84" i="4"/>
  <c r="U81" i="4"/>
  <c r="R81" i="4"/>
  <c r="U58" i="4"/>
  <c r="R58" i="4"/>
  <c r="U57" i="4"/>
  <c r="R57" i="4"/>
  <c r="U7" i="4"/>
  <c r="R7" i="4"/>
  <c r="U135" i="4"/>
  <c r="R135" i="4"/>
  <c r="U56" i="4"/>
  <c r="R56" i="4"/>
  <c r="U48" i="4"/>
  <c r="R48" i="4"/>
  <c r="U47" i="4"/>
  <c r="R47" i="4"/>
  <c r="U46" i="4"/>
  <c r="R46" i="4"/>
  <c r="U17" i="4"/>
  <c r="R17" i="4"/>
  <c r="U16" i="4"/>
  <c r="R16" i="4"/>
  <c r="U15" i="4"/>
  <c r="R15" i="4"/>
  <c r="U6" i="4"/>
  <c r="R6" i="4"/>
  <c r="U20" i="4"/>
  <c r="R20" i="4"/>
  <c r="U19" i="4"/>
  <c r="R19" i="4"/>
  <c r="U104" i="4"/>
  <c r="R104" i="4"/>
  <c r="U29" i="4"/>
  <c r="R29" i="4"/>
  <c r="U134" i="4"/>
  <c r="R134" i="4"/>
  <c r="X55" i="4"/>
  <c r="U55" i="4"/>
  <c r="R55" i="4"/>
  <c r="U14" i="4"/>
  <c r="R14" i="4"/>
  <c r="U123" i="4"/>
  <c r="R123" i="4"/>
  <c r="U120" i="4"/>
  <c r="R120" i="4"/>
  <c r="U54" i="4"/>
  <c r="R54" i="4"/>
  <c r="U53" i="4"/>
  <c r="R53" i="4"/>
  <c r="U42" i="4"/>
  <c r="R42" i="4"/>
  <c r="U41" i="4"/>
  <c r="R41" i="4"/>
  <c r="U40" i="4"/>
  <c r="R40" i="4"/>
  <c r="U116" i="4"/>
  <c r="R116" i="4"/>
  <c r="U37" i="4"/>
  <c r="R37" i="4"/>
  <c r="U36" i="4"/>
  <c r="R36" i="4"/>
  <c r="U35" i="4"/>
  <c r="R35" i="4"/>
  <c r="U34" i="4"/>
  <c r="R34" i="4"/>
  <c r="U33" i="4"/>
  <c r="R33" i="4"/>
  <c r="U32" i="4"/>
  <c r="R32" i="4"/>
  <c r="U13" i="4"/>
  <c r="R13" i="4"/>
  <c r="U12" i="4"/>
  <c r="R12" i="4"/>
  <c r="X80" i="4"/>
  <c r="U80" i="4"/>
  <c r="R80" i="4"/>
  <c r="U27" i="4"/>
  <c r="R27" i="4"/>
  <c r="U26" i="4"/>
  <c r="R26" i="4"/>
  <c r="U25" i="4"/>
  <c r="R25" i="4"/>
  <c r="U24" i="4"/>
  <c r="R24" i="4"/>
  <c r="U52" i="4"/>
  <c r="R52" i="4"/>
  <c r="U5" i="4"/>
  <c r="R5" i="4"/>
  <c r="X85" i="4"/>
  <c r="U85" i="4"/>
  <c r="R85" i="4"/>
  <c r="E85" i="4"/>
  <c r="X44" i="4"/>
  <c r="U44" i="4"/>
  <c r="R44" i="4"/>
  <c r="U11" i="4"/>
  <c r="R11" i="4"/>
  <c r="X79" i="4"/>
  <c r="U79" i="4"/>
  <c r="R79" i="4"/>
  <c r="U51" i="4"/>
  <c r="R51" i="4"/>
  <c r="U124" i="4"/>
  <c r="R124" i="4"/>
  <c r="U50" i="4"/>
  <c r="R50" i="4"/>
  <c r="U103" i="4"/>
  <c r="R103" i="4"/>
  <c r="U102" i="4"/>
  <c r="R102" i="4"/>
  <c r="U101" i="4"/>
  <c r="R101" i="4"/>
  <c r="U122" i="4"/>
  <c r="R122" i="4"/>
  <c r="U49" i="4"/>
  <c r="R49" i="4"/>
  <c r="U10" i="4"/>
  <c r="R10" i="4"/>
  <c r="U9" i="4"/>
  <c r="R9" i="4"/>
  <c r="U115" i="4"/>
  <c r="R115" i="4"/>
  <c r="U100" i="4"/>
  <c r="R100" i="4"/>
  <c r="U99" i="4"/>
  <c r="R99" i="4"/>
  <c r="AF111" i="2" l="1"/>
  <c r="V111" i="2"/>
  <c r="S111" i="2"/>
  <c r="AF108" i="2" l="1"/>
  <c r="V108" i="2"/>
  <c r="S108" i="2"/>
  <c r="AF72" i="2" l="1"/>
  <c r="V72" i="2"/>
  <c r="S72" i="2"/>
  <c r="AF95" i="2" l="1"/>
  <c r="V95" i="2"/>
  <c r="S95" i="2"/>
  <c r="AF92" i="2" l="1"/>
  <c r="V92" i="2"/>
  <c r="S92" i="2"/>
  <c r="AF85" i="2" l="1"/>
  <c r="V85" i="2"/>
  <c r="S85" i="2"/>
  <c r="AF81" i="2" l="1"/>
  <c r="V81" i="2"/>
  <c r="S81" i="2"/>
  <c r="AF77" i="2" l="1"/>
  <c r="V77" i="2"/>
  <c r="S77" i="2"/>
  <c r="AF69" i="2" l="1"/>
  <c r="V69" i="2"/>
  <c r="S69" i="2"/>
  <c r="AF56" i="2" l="1"/>
  <c r="V56" i="2"/>
  <c r="S56" i="2"/>
  <c r="AF57" i="2"/>
  <c r="V57" i="2"/>
  <c r="S57" i="2"/>
  <c r="AF53" i="2" l="1"/>
  <c r="V53" i="2"/>
  <c r="S53" i="2"/>
  <c r="AF50" i="2" l="1"/>
  <c r="V50" i="2"/>
  <c r="S50" i="2"/>
  <c r="AF48" i="2" l="1"/>
  <c r="V48" i="2"/>
  <c r="S48" i="2"/>
  <c r="S49" i="2"/>
  <c r="V49" i="2"/>
  <c r="AF49" i="2"/>
  <c r="AF45" i="2" l="1"/>
  <c r="V45" i="2"/>
  <c r="S45" i="2"/>
  <c r="AF61" i="2" l="1"/>
  <c r="AF62" i="2"/>
  <c r="Y62" i="2"/>
  <c r="V62" i="2"/>
  <c r="S62" i="2"/>
  <c r="AF32" i="2" l="1"/>
  <c r="V32" i="2"/>
  <c r="S32" i="2"/>
  <c r="AF6" i="2" l="1"/>
  <c r="AF104" i="2" l="1"/>
  <c r="V104" i="2"/>
  <c r="S104" i="2"/>
  <c r="AF103" i="2"/>
  <c r="V103" i="2"/>
  <c r="S103" i="2"/>
  <c r="AF91" i="2" l="1"/>
  <c r="V91" i="2"/>
  <c r="S91" i="2"/>
  <c r="AF97" i="2" l="1"/>
  <c r="V97" i="2"/>
  <c r="S97" i="2"/>
  <c r="AF74" i="2" l="1"/>
  <c r="V74" i="2"/>
  <c r="S74" i="2"/>
  <c r="AF18" i="2" l="1"/>
  <c r="V18" i="2"/>
  <c r="S18" i="2"/>
  <c r="S19" i="2"/>
  <c r="V19" i="2"/>
  <c r="AF19" i="2"/>
  <c r="AF133" i="2" l="1"/>
  <c r="V133" i="2"/>
  <c r="S133" i="2"/>
  <c r="AF153" i="2" l="1"/>
  <c r="V153" i="2"/>
  <c r="S153" i="2"/>
  <c r="AF139" i="2" l="1"/>
  <c r="V139" i="2"/>
  <c r="S139" i="2"/>
  <c r="AF188" i="2" l="1"/>
  <c r="V188" i="2"/>
  <c r="S188" i="2"/>
  <c r="AF187" i="2"/>
  <c r="V187" i="2"/>
  <c r="S187" i="2"/>
  <c r="AF185" i="2" l="1"/>
  <c r="V185" i="2"/>
  <c r="S185" i="2"/>
  <c r="AF170" i="2" l="1"/>
  <c r="V170" i="2"/>
  <c r="S170" i="2"/>
  <c r="AF168" i="2" l="1"/>
  <c r="V168" i="2"/>
  <c r="S168" i="2"/>
  <c r="AF163" i="2" l="1"/>
  <c r="Y163" i="2"/>
  <c r="V163" i="2"/>
  <c r="S163" i="2"/>
  <c r="AF161" i="2" l="1"/>
  <c r="V161" i="2"/>
  <c r="S161" i="2"/>
  <c r="S162" i="2"/>
  <c r="V162" i="2"/>
  <c r="Y162" i="2"/>
  <c r="AF162" i="2"/>
  <c r="AF28" i="2" l="1"/>
  <c r="V28" i="2"/>
  <c r="S28" i="2"/>
  <c r="AF27" i="2"/>
  <c r="V27" i="2"/>
  <c r="S27" i="2"/>
  <c r="AF155" i="2" l="1"/>
  <c r="Y155" i="2"/>
  <c r="V155" i="2"/>
  <c r="S155" i="2"/>
  <c r="AF157" i="2" l="1"/>
  <c r="Y157" i="2"/>
  <c r="V157" i="2"/>
  <c r="S157" i="2"/>
  <c r="AF119" i="2" l="1"/>
  <c r="V119" i="2"/>
  <c r="S119" i="2"/>
  <c r="AF117" i="2" l="1"/>
  <c r="Y117" i="2"/>
  <c r="V117" i="2"/>
  <c r="S117" i="2"/>
  <c r="AF121" i="2" l="1"/>
  <c r="Y121" i="2"/>
  <c r="V121" i="2"/>
  <c r="S121" i="2"/>
  <c r="E122" i="2"/>
  <c r="S122" i="2"/>
  <c r="V122" i="2"/>
  <c r="Y122" i="2"/>
  <c r="AF122" i="2"/>
  <c r="AF113" i="2" l="1"/>
  <c r="Y113" i="2"/>
  <c r="V113" i="2"/>
  <c r="S113" i="2"/>
  <c r="S114" i="2"/>
  <c r="V114" i="2"/>
  <c r="Y114" i="2"/>
  <c r="AF114" i="2"/>
  <c r="AF193" i="2" l="1"/>
  <c r="V193" i="2"/>
  <c r="S193" i="2"/>
  <c r="S194" i="2"/>
  <c r="V194" i="2"/>
  <c r="Y194" i="2"/>
  <c r="AF194" i="2"/>
  <c r="AF177" i="2" l="1"/>
  <c r="V177" i="2"/>
  <c r="S177" i="2"/>
  <c r="AF181" i="2"/>
  <c r="V181" i="2"/>
  <c r="S181" i="2"/>
  <c r="AF147" i="2" l="1"/>
  <c r="V147" i="2"/>
  <c r="S147" i="2"/>
  <c r="AF5" i="2" l="1"/>
  <c r="AF7" i="2"/>
  <c r="AF8" i="2"/>
  <c r="AF9" i="2"/>
  <c r="AF10" i="2"/>
  <c r="AF11" i="2"/>
  <c r="AF12" i="2"/>
  <c r="AF13" i="2"/>
  <c r="AF15" i="2"/>
  <c r="AF14" i="2"/>
  <c r="AF16" i="2"/>
  <c r="AF17" i="2"/>
  <c r="AF20" i="2"/>
  <c r="AF21" i="2"/>
  <c r="AF22" i="2"/>
  <c r="AF23" i="2"/>
  <c r="AF24" i="2"/>
  <c r="AF25" i="2"/>
  <c r="AF26" i="2"/>
  <c r="AF29" i="2"/>
  <c r="AF30" i="2"/>
  <c r="AF31" i="2"/>
  <c r="AF33" i="2"/>
  <c r="AF34" i="2"/>
  <c r="AF35" i="2"/>
  <c r="AF36" i="2"/>
  <c r="AF37" i="2"/>
  <c r="AF38" i="2"/>
  <c r="AF39" i="2"/>
  <c r="AF40" i="2"/>
  <c r="AF41" i="2"/>
  <c r="AF43" i="2"/>
  <c r="AF42" i="2"/>
  <c r="AF44" i="2"/>
  <c r="AF46" i="2"/>
  <c r="AF47" i="2"/>
  <c r="AF51" i="2"/>
  <c r="AF52" i="2"/>
  <c r="AF54" i="2"/>
  <c r="AF55" i="2"/>
  <c r="AF58" i="2"/>
  <c r="AF59" i="2"/>
  <c r="AF60" i="2"/>
  <c r="AF63" i="2"/>
  <c r="AF64" i="2"/>
  <c r="AF65" i="2"/>
  <c r="AF66" i="2"/>
  <c r="AF67" i="2"/>
  <c r="AF68" i="2"/>
  <c r="AF70" i="2"/>
  <c r="AF79" i="2"/>
  <c r="AF73" i="2"/>
  <c r="AF76" i="2"/>
  <c r="AF75" i="2"/>
  <c r="AF78" i="2"/>
  <c r="AF80" i="2"/>
  <c r="AF82" i="2"/>
  <c r="AF83" i="2"/>
  <c r="AF84" i="2"/>
  <c r="AF86" i="2"/>
  <c r="AF87" i="2"/>
  <c r="AF88" i="2"/>
  <c r="AF89" i="2"/>
  <c r="AF90" i="2"/>
  <c r="AF93" i="2"/>
  <c r="AF94" i="2"/>
  <c r="AF96" i="2"/>
  <c r="AF98" i="2"/>
  <c r="AF71" i="2"/>
  <c r="AF99" i="2"/>
  <c r="AF100" i="2"/>
  <c r="AF101" i="2"/>
  <c r="AF102" i="2"/>
  <c r="AF105" i="2"/>
  <c r="AF106" i="2"/>
  <c r="AF107" i="2"/>
  <c r="AF109" i="2"/>
  <c r="AF110" i="2"/>
  <c r="AF112" i="2"/>
  <c r="AF115" i="2"/>
  <c r="AF116" i="2"/>
  <c r="AF118" i="2"/>
  <c r="AF120" i="2"/>
  <c r="AF123" i="2"/>
  <c r="AF124" i="2"/>
  <c r="AF125" i="2"/>
  <c r="AF127" i="2"/>
  <c r="AF126" i="2"/>
  <c r="AF128" i="2"/>
  <c r="AF129" i="2"/>
  <c r="AF130" i="2"/>
  <c r="AF131" i="2"/>
  <c r="AF132" i="2"/>
  <c r="AF134" i="2"/>
  <c r="AF135" i="2"/>
  <c r="AF136" i="2"/>
  <c r="AF137" i="2"/>
  <c r="AF138" i="2"/>
  <c r="AF140" i="2"/>
  <c r="AF141" i="2"/>
  <c r="AF142" i="2"/>
  <c r="AF143" i="2"/>
  <c r="AF144" i="2"/>
  <c r="AF145" i="2"/>
  <c r="AF146" i="2"/>
  <c r="AF148" i="2"/>
  <c r="AF149" i="2"/>
  <c r="AF150" i="2"/>
  <c r="AF151" i="2"/>
  <c r="AF152" i="2"/>
  <c r="AF154" i="2"/>
  <c r="AF156" i="2"/>
  <c r="AF158" i="2"/>
  <c r="AF159" i="2"/>
  <c r="AF160" i="2"/>
  <c r="AF164" i="2"/>
  <c r="AF165" i="2"/>
  <c r="AF166" i="2"/>
  <c r="AF167" i="2"/>
  <c r="AF169" i="2"/>
  <c r="AF171" i="2"/>
  <c r="AF172" i="2"/>
  <c r="AF173" i="2"/>
  <c r="AF174" i="2"/>
  <c r="AF175" i="2"/>
  <c r="AF176" i="2"/>
  <c r="AF178" i="2"/>
  <c r="AF179" i="2"/>
  <c r="AF180" i="2"/>
  <c r="AF182" i="2"/>
  <c r="AF184" i="2"/>
  <c r="AF186" i="2"/>
  <c r="AF189" i="2"/>
  <c r="AF190" i="2"/>
  <c r="AF191" i="2"/>
  <c r="AF192" i="2"/>
  <c r="AF4" i="2"/>
  <c r="V154" i="2" l="1"/>
  <c r="V63" i="2"/>
  <c r="V61" i="2"/>
  <c r="S154" i="2" l="1"/>
  <c r="S63" i="2"/>
  <c r="S61" i="2"/>
  <c r="Y154" i="2"/>
  <c r="Y63" i="2"/>
  <c r="Y61" i="2"/>
  <c r="E492" i="1" l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3" i="1"/>
  <c r="E484" i="1"/>
  <c r="E485" i="1"/>
  <c r="E486" i="1"/>
  <c r="E487" i="1"/>
  <c r="E488" i="1"/>
  <c r="E489" i="1"/>
  <c r="E490" i="1"/>
  <c r="E491" i="1"/>
  <c r="E8" i="1"/>
  <c r="E9" i="1"/>
  <c r="E11" i="1"/>
  <c r="E12" i="1"/>
  <c r="E5" i="1"/>
  <c r="E4" i="1"/>
  <c r="Y123" i="2" l="1"/>
  <c r="Y112" i="2"/>
  <c r="Y141" i="2"/>
  <c r="Y140" i="2"/>
  <c r="Y78" i="2" l="1"/>
  <c r="V120" i="2" l="1"/>
  <c r="V156" i="2"/>
  <c r="V116" i="2"/>
  <c r="V189" i="2"/>
  <c r="S156" i="2"/>
  <c r="S116" i="2"/>
  <c r="S189" i="2"/>
  <c r="Y156" i="2"/>
  <c r="Y116" i="2"/>
  <c r="Y120" i="2"/>
  <c r="S120" i="2"/>
  <c r="S13" i="2" l="1"/>
  <c r="V13" i="2"/>
  <c r="S22" i="2" l="1"/>
  <c r="V20" i="2"/>
  <c r="S20" i="2"/>
  <c r="V17" i="2"/>
  <c r="S17" i="2"/>
  <c r="V16" i="2"/>
  <c r="S16" i="2"/>
  <c r="V14" i="2"/>
  <c r="S14" i="2"/>
  <c r="V15" i="2"/>
  <c r="S15" i="2"/>
  <c r="V12" i="2"/>
  <c r="S12" i="2"/>
  <c r="V11" i="2"/>
  <c r="S11" i="2"/>
  <c r="V10" i="2"/>
  <c r="S10" i="2"/>
  <c r="V150" i="2" l="1"/>
  <c r="V4" i="2"/>
  <c r="S4" i="2"/>
  <c r="S150" i="2"/>
  <c r="V6" i="2" l="1"/>
  <c r="V7" i="2"/>
  <c r="V8" i="2"/>
  <c r="V9" i="2"/>
  <c r="V21" i="2"/>
  <c r="V22" i="2"/>
  <c r="V23" i="2"/>
  <c r="V24" i="2"/>
  <c r="V25" i="2"/>
  <c r="V26" i="2"/>
  <c r="V29" i="2"/>
  <c r="V30" i="2"/>
  <c r="V31" i="2"/>
  <c r="V33" i="2"/>
  <c r="V34" i="2"/>
  <c r="V35" i="2"/>
  <c r="V36" i="2"/>
  <c r="V37" i="2"/>
  <c r="V38" i="2"/>
  <c r="V39" i="2"/>
  <c r="V40" i="2"/>
  <c r="V41" i="2"/>
  <c r="V43" i="2"/>
  <c r="V42" i="2"/>
  <c r="V44" i="2"/>
  <c r="V46" i="2"/>
  <c r="V47" i="2"/>
  <c r="V51" i="2"/>
  <c r="V52" i="2"/>
  <c r="V54" i="2"/>
  <c r="V55" i="2"/>
  <c r="V58" i="2"/>
  <c r="V59" i="2"/>
  <c r="V60" i="2"/>
  <c r="V64" i="2"/>
  <c r="V65" i="2"/>
  <c r="V66" i="2"/>
  <c r="V67" i="2"/>
  <c r="V68" i="2"/>
  <c r="V70" i="2"/>
  <c r="V79" i="2"/>
  <c r="V73" i="2"/>
  <c r="V76" i="2"/>
  <c r="V75" i="2"/>
  <c r="V78" i="2"/>
  <c r="V80" i="2"/>
  <c r="V82" i="2"/>
  <c r="V83" i="2"/>
  <c r="V84" i="2"/>
  <c r="V86" i="2"/>
  <c r="V87" i="2"/>
  <c r="V88" i="2"/>
  <c r="V89" i="2"/>
  <c r="V90" i="2"/>
  <c r="V93" i="2"/>
  <c r="V94" i="2"/>
  <c r="V96" i="2"/>
  <c r="V98" i="2"/>
  <c r="V71" i="2"/>
  <c r="V99" i="2"/>
  <c r="V100" i="2"/>
  <c r="V101" i="2"/>
  <c r="V102" i="2"/>
  <c r="V105" i="2"/>
  <c r="V106" i="2"/>
  <c r="V107" i="2"/>
  <c r="V109" i="2"/>
  <c r="V110" i="2"/>
  <c r="V112" i="2"/>
  <c r="V115" i="2"/>
  <c r="V118" i="2"/>
  <c r="V123" i="2"/>
  <c r="V124" i="2"/>
  <c r="V125" i="2"/>
  <c r="V127" i="2"/>
  <c r="V126" i="2"/>
  <c r="V128" i="2"/>
  <c r="V129" i="2"/>
  <c r="V130" i="2"/>
  <c r="V131" i="2"/>
  <c r="V132" i="2"/>
  <c r="V134" i="2"/>
  <c r="V135" i="2"/>
  <c r="V136" i="2"/>
  <c r="V137" i="2"/>
  <c r="V138" i="2"/>
  <c r="V140" i="2"/>
  <c r="V141" i="2"/>
  <c r="V142" i="2"/>
  <c r="V143" i="2"/>
  <c r="V144" i="2"/>
  <c r="V145" i="2"/>
  <c r="V146" i="2"/>
  <c r="V148" i="2"/>
  <c r="V149" i="2"/>
  <c r="V151" i="2"/>
  <c r="V152" i="2"/>
  <c r="V158" i="2"/>
  <c r="V159" i="2"/>
  <c r="V160" i="2"/>
  <c r="V164" i="2"/>
  <c r="V165" i="2"/>
  <c r="V166" i="2"/>
  <c r="V167" i="2"/>
  <c r="V169" i="2"/>
  <c r="V171" i="2"/>
  <c r="V172" i="2"/>
  <c r="V173" i="2"/>
  <c r="V174" i="2"/>
  <c r="V175" i="2"/>
  <c r="V176" i="2"/>
  <c r="V178" i="2"/>
  <c r="V179" i="2"/>
  <c r="V180" i="2"/>
  <c r="V182" i="2"/>
  <c r="V183" i="2"/>
  <c r="V184" i="2"/>
  <c r="V186" i="2"/>
  <c r="V190" i="2"/>
  <c r="V191" i="2"/>
  <c r="V192" i="2"/>
  <c r="V5" i="2"/>
  <c r="S6" i="2"/>
  <c r="S7" i="2"/>
  <c r="S8" i="2"/>
  <c r="S9" i="2"/>
  <c r="S21" i="2"/>
  <c r="S23" i="2"/>
  <c r="S24" i="2"/>
  <c r="S25" i="2"/>
  <c r="S26" i="2"/>
  <c r="S29" i="2"/>
  <c r="S30" i="2"/>
  <c r="S31" i="2"/>
  <c r="S33" i="2"/>
  <c r="S34" i="2"/>
  <c r="S35" i="2"/>
  <c r="S36" i="2"/>
  <c r="S37" i="2"/>
  <c r="S38" i="2"/>
  <c r="S39" i="2"/>
  <c r="S40" i="2"/>
  <c r="S41" i="2"/>
  <c r="S43" i="2"/>
  <c r="S42" i="2"/>
  <c r="S44" i="2"/>
  <c r="S46" i="2"/>
  <c r="S47" i="2"/>
  <c r="S51" i="2"/>
  <c r="S52" i="2"/>
  <c r="S54" i="2"/>
  <c r="S55" i="2"/>
  <c r="S58" i="2"/>
  <c r="S59" i="2"/>
  <c r="S60" i="2"/>
  <c r="S64" i="2"/>
  <c r="S65" i="2"/>
  <c r="S66" i="2"/>
  <c r="S67" i="2"/>
  <c r="S68" i="2"/>
  <c r="S70" i="2"/>
  <c r="S79" i="2"/>
  <c r="S73" i="2"/>
  <c r="S76" i="2"/>
  <c r="S75" i="2"/>
  <c r="S78" i="2"/>
  <c r="S80" i="2"/>
  <c r="S82" i="2"/>
  <c r="S83" i="2"/>
  <c r="S84" i="2"/>
  <c r="S86" i="2"/>
  <c r="S87" i="2"/>
  <c r="S88" i="2"/>
  <c r="S89" i="2"/>
  <c r="S90" i="2"/>
  <c r="S93" i="2"/>
  <c r="S94" i="2"/>
  <c r="S96" i="2"/>
  <c r="S98" i="2"/>
  <c r="S71" i="2"/>
  <c r="S99" i="2"/>
  <c r="S100" i="2"/>
  <c r="S101" i="2"/>
  <c r="S102" i="2"/>
  <c r="S105" i="2"/>
  <c r="S106" i="2"/>
  <c r="S107" i="2"/>
  <c r="S109" i="2"/>
  <c r="S110" i="2"/>
  <c r="S112" i="2"/>
  <c r="S115" i="2"/>
  <c r="S118" i="2"/>
  <c r="S123" i="2"/>
  <c r="S124" i="2"/>
  <c r="S125" i="2"/>
  <c r="S127" i="2"/>
  <c r="S126" i="2"/>
  <c r="S128" i="2"/>
  <c r="S129" i="2"/>
  <c r="S130" i="2"/>
  <c r="S131" i="2"/>
  <c r="S132" i="2"/>
  <c r="S134" i="2"/>
  <c r="S135" i="2"/>
  <c r="S136" i="2"/>
  <c r="S137" i="2"/>
  <c r="S138" i="2"/>
  <c r="S140" i="2"/>
  <c r="S141" i="2"/>
  <c r="S142" i="2"/>
  <c r="S143" i="2"/>
  <c r="S144" i="2"/>
  <c r="S145" i="2"/>
  <c r="S146" i="2"/>
  <c r="S148" i="2"/>
  <c r="S149" i="2"/>
  <c r="S151" i="2"/>
  <c r="S152" i="2"/>
  <c r="S158" i="2"/>
  <c r="S159" i="2"/>
  <c r="S160" i="2"/>
  <c r="S164" i="2"/>
  <c r="S165" i="2"/>
  <c r="S166" i="2"/>
  <c r="S167" i="2"/>
  <c r="S169" i="2"/>
  <c r="S171" i="2"/>
  <c r="S172" i="2"/>
  <c r="S173" i="2"/>
  <c r="S174" i="2"/>
  <c r="S175" i="2"/>
  <c r="S176" i="2"/>
  <c r="S178" i="2"/>
  <c r="S179" i="2"/>
  <c r="S180" i="2"/>
  <c r="S182" i="2"/>
  <c r="S183" i="2"/>
  <c r="S184" i="2"/>
  <c r="S186" i="2"/>
  <c r="S190" i="2"/>
  <c r="S191" i="2"/>
  <c r="S192" i="2"/>
  <c r="S5" i="2"/>
</calcChain>
</file>

<file path=xl/comments1.xml><?xml version="1.0" encoding="utf-8"?>
<comments xmlns="http://schemas.openxmlformats.org/spreadsheetml/2006/main">
  <authors>
    <author>Pili</author>
    <author>perico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PO= Pedro Ortiz
LA= Lagascalia
DA= Dani
PF= Pilar Fernandez
JH= Javier Herrera
JA= Jara
H= M. Hidalgo y B. Cabezudo
MB= Marisa (solo color)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1=Árbol
2=Arbusto
3=Herbácea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M=Male
F=Female
H=Hermaphrodite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Los datos de néctar de Lagascalia se han pasado de miligramos a microgramos</t>
        </r>
      </text>
    </comment>
    <comment ref="M24" authorId="1">
      <text>
        <r>
          <rPr>
            <b/>
            <sz val="8"/>
            <color indexed="81"/>
            <rFont val="Tahoma"/>
            <family val="2"/>
          </rPr>
          <t>Pili:</t>
        </r>
        <r>
          <rPr>
            <sz val="8"/>
            <color indexed="81"/>
            <rFont val="Tahoma"/>
            <family val="2"/>
          </rPr>
          <t xml:space="preserve">
2 medidas: pétalo y estigma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centrales y exteriores. Ápice y base solo de exteriores</t>
        </r>
      </text>
    </comment>
    <comment ref="M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Benaocaz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Grazalema</t>
        </r>
      </text>
    </comment>
    <comment ref="M7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miden 3 colores: blanco, intermedio, morado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colores: blanca, violeta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Puede ser iberis contracta</t>
        </r>
      </text>
    </comment>
    <comment ref="J16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tetradas</t>
        </r>
      </text>
    </comment>
    <comment ref="J16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tetradas
</t>
        </r>
      </text>
    </comment>
    <comment ref="J1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tetradas</t>
        </r>
      </text>
    </comment>
    <comment ref="J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tenemos 10 botones de hinojos</t>
        </r>
      </text>
    </comment>
    <comment ref="J235" authorId="1">
      <text>
        <r>
          <rPr>
            <b/>
            <sz val="8"/>
            <color indexed="81"/>
            <rFont val="Tahoma"/>
            <family val="2"/>
          </rPr>
          <t>Pili:</t>
        </r>
        <r>
          <rPr>
            <sz val="8"/>
            <color indexed="81"/>
            <rFont val="Tahoma"/>
            <family val="2"/>
          </rPr>
          <t xml:space="preserve">
Hay dos botes con botones que pone Ononis viscosa, uno es viscosa y el otro es sp.No estoy segura de cuál es cada uno</t>
        </r>
      </text>
    </comment>
    <comment ref="B23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Género</t>
        </r>
      </text>
    </comment>
    <comment ref="M28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M2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M33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rosas y blancos. </t>
        </r>
      </text>
    </comment>
    <comment ref="M36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Interior y exterior pétalo</t>
        </r>
      </text>
    </comment>
    <comment ref="M36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3 medidas</t>
        </r>
      </text>
    </comment>
    <comment ref="M38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Pétalo, sépalo dorsal ápice y base, labelo marrón ápice y base y labelo verde</t>
        </r>
      </text>
    </comment>
    <comment ref="M38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M38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</t>
        </r>
      </text>
    </comment>
    <comment ref="M388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Medido por Marisa</t>
        </r>
      </text>
    </comment>
    <comment ref="A40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Cytinaceae?
</t>
        </r>
      </text>
    </comment>
    <comment ref="G45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BARBATE, hay datos de otra en Córdoba</t>
        </r>
      </text>
    </comment>
    <comment ref="C4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M4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B47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virgatum?</t>
        </r>
      </text>
    </comment>
    <comment ref="M490" authorId="1">
      <text>
        <r>
          <rPr>
            <b/>
            <sz val="8"/>
            <color indexed="81"/>
            <rFont val="Tahoma"/>
            <family val="2"/>
          </rPr>
          <t>perico:</t>
        </r>
        <r>
          <rPr>
            <sz val="8"/>
            <color indexed="81"/>
            <rFont val="Tahoma"/>
            <family val="2"/>
          </rPr>
          <t xml:space="preserve">
varias medidas</t>
        </r>
      </text>
    </comment>
    <comment ref="M49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</commentList>
</comments>
</file>

<file path=xl/comments2.xml><?xml version="1.0" encoding="utf-8"?>
<comments xmlns="http://schemas.openxmlformats.org/spreadsheetml/2006/main">
  <authors>
    <author>Pili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En letras azules los que la concentración no está sacada del mismo sitio que el peso de azucar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
A= Anual
P= Perenne
B=Bianual
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
En leguminosas el tamaño es del estandarte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Flora vascular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PO= Pedro Ortiz
LA= Lagascalia
DA= Dani
PF= Pilar Fernandez
JH= Javier Herrera
JA= Jara
H= M. Hidalgo y B. Cabezudo
MB= Marisa (solo color)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M=Male
F=Female
H=Hermaphrodite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Los datos de néctar de Lagascalia se han pasado de miligramos a microgramos.
Las medidas de poco nectar que estaban con un + las he sustituido por 0,009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1=Árbol
2=Arbusto
3=Herbácea</t>
        </r>
      </text>
    </comment>
    <comment ref="AJ3" authorId="0">
      <text>
        <r>
          <rPr>
            <sz val="9"/>
            <color indexed="81"/>
            <rFont val="Tahoma"/>
            <family val="2"/>
          </rPr>
          <t>1= Zona más visible frontalmente (apices, estandarte en fabaceas, petalo inferior en labiadas y similares)
2= Segunda zona más visible de frente (Base, base estandarte en fabaceas y petalo superior en labiadas y similares)
3= Tercera zona más visible de frente (Alas en fabaceas)
4= Cuarta zona mas vidible (Quilla en fabaceas)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
Capítulo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Flores externas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Neutras de 24 mm y hermafroditas de limbo 6,5-10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Ligulas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miden 3 colores: blanco, intermedio, morado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 con limbo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Opuntia megacantha
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Campanula matritensis
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ladanifer?</t>
        </r>
      </text>
    </comment>
    <comment ref="T4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ladanifer?</t>
        </r>
      </text>
    </comment>
    <comment ref="T5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Halimium commutatum
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Sedum tenuifolium
</t>
        </r>
      </text>
    </comment>
    <comment ref="B6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Sedum tenuifolium
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Bryonia cretica subsp dioica
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Oriental.
Diámetro corola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Psoralea bituminosa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Psoralea bituminosa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Coronilla valentina subsp. glauca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Coronilla valentina subsp. glauca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Astragalus lusitanicus</t>
        </r>
      </text>
    </comment>
    <comment ref="J7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tenemos 10 botones de hinojos</t>
        </r>
      </text>
    </comment>
    <comment ref="Q8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Q8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Q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AH8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Hay un punto que está muy separado del resto y quizás convendría eliminarlo</t>
        </r>
      </text>
    </comment>
    <comment ref="W9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W9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Q10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W10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</t>
        </r>
      </text>
    </comment>
    <comment ref="Q10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W10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Chlora perfoliata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Chlora perfoliata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Determinar subsp. para fecha floracion</t>
        </r>
      </text>
    </comment>
    <comment ref="Q11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W11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N12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Q12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Tépalo superior 30-40 mm de largo
Laterales: 25-30 mm de largo.
Se puede calcular la boca aplicando la medida de los tépalos al dibujo de flora vascular. Sale de 16 a 22 mm</t>
        </r>
      </text>
    </comment>
    <comment ref="N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Q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Tépalo superior 30-40 mm de largo
Laterales: 25-30 mm de largo.
Se puede calcular la boca aplicando la medida de los tépalos al dibujo de flora vascular. Sale de 16 a 22 mm</t>
        </r>
      </text>
    </comment>
    <comment ref="Q12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Comas de 8-36 mm en FV Andalucía Oriental</t>
        </r>
      </text>
    </comment>
    <comment ref="Q12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2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
</t>
        </r>
      </text>
    </comment>
    <comment ref="N14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rosas y blancos. </t>
        </r>
      </text>
    </comment>
    <comment ref="B14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Ornithogalum orthophyllum</t>
        </r>
      </text>
    </comment>
    <comment ref="B15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Stegia trimestris</t>
        </r>
      </text>
    </comment>
    <comment ref="B15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Stegia trimestris</t>
        </r>
      </text>
    </comment>
    <comment ref="N15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Q15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Epiquilo</t>
        </r>
      </text>
    </comment>
    <comment ref="N160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Medido por Marisa</t>
        </r>
      </text>
    </comment>
    <comment ref="N161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Medido por Marisa</t>
        </r>
      </text>
    </comment>
    <comment ref="T16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 Andalucia Oriental</t>
        </r>
      </text>
    </comment>
    <comment ref="B1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oleoides?</t>
        </r>
      </text>
    </comment>
    <comment ref="Q1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brevispina?</t>
        </r>
      </text>
    </comment>
    <comment ref="Q1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B17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Bellardia trixago</t>
        </r>
      </text>
    </comment>
    <comment ref="B17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Bellardia trixago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W17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N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Q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W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B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N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Q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W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B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N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W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Q19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N19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N19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</commentList>
</comments>
</file>

<file path=xl/comments3.xml><?xml version="1.0" encoding="utf-8"?>
<comments xmlns="http://schemas.openxmlformats.org/spreadsheetml/2006/main">
  <authors>
    <author>Pili</author>
  </authors>
  <commentList>
    <comment ref="P5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
Capítulo</t>
        </r>
      </text>
    </comment>
    <comment ref="S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Flores externas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Neutras de 24 mm y hermafroditas de limbo 6,5-10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Ligulas</t>
        </r>
      </text>
    </comment>
    <comment ref="S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miden 3 colores: blanco, intermedio, morado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 con limbo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Campanula matritensis
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ladanifer?</t>
        </r>
      </text>
    </comment>
    <comment ref="S3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Halimium commutatum
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P39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Sedum tenuifolium
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Bryonia cretica subsp dioica
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Oriental.
Diámetro corola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Psoralea bituminosa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Coronilla valentina subsp. glauca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Astragalus lusitanicus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tenemos 10 botones de hinojos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P6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V6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P7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V7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Chlora perfoliata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Determinar subsp. para fecha floracion</t>
        </r>
      </text>
    </comment>
    <comment ref="P8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V8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P8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Tépalo superior 30-40 mm de largo
Laterales: 25-30 mm de largo.
Se puede calcular la boca aplicando la medida de los tépalos al dibujo de flora vascular. Sale de 16 a 22 mm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Comas de 8-36 mm en FV Andalucía Oriental</t>
        </r>
      </text>
    </comment>
    <comment ref="P9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P9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P9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P9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
</t>
        </r>
      </text>
    </comment>
    <comment ref="M9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rosas y blancos. </t>
        </r>
      </text>
    </comment>
    <comment ref="B10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Ornithogalum orthophyllum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Stegia trimestris</t>
        </r>
      </text>
    </comment>
    <comment ref="M11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P11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Epiquilo</t>
        </r>
      </text>
    </comment>
    <comment ref="S11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 Andalucia Oriental</t>
        </r>
      </text>
    </comment>
    <comment ref="B11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oleoides?</t>
        </r>
      </text>
    </comment>
    <comment ref="P11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brevispina?</t>
        </r>
      </text>
    </comment>
    <comment ref="P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B12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Bellardia trixago</t>
        </r>
      </text>
    </comment>
    <comment ref="P12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V12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M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P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V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P13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M13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</commentList>
</comments>
</file>

<file path=xl/sharedStrings.xml><?xml version="1.0" encoding="utf-8"?>
<sst xmlns="http://schemas.openxmlformats.org/spreadsheetml/2006/main" count="5573" uniqueCount="1089">
  <si>
    <r>
      <t>Azúcar (</t>
    </r>
    <r>
      <rPr>
        <b/>
        <sz val="12"/>
        <color theme="1"/>
        <rFont val="Symbol"/>
        <family val="1"/>
        <charset val="2"/>
      </rPr>
      <t>m</t>
    </r>
    <r>
      <rPr>
        <b/>
        <sz val="12"/>
        <color theme="1"/>
        <rFont val="Calibri"/>
        <family val="2"/>
        <charset val="134"/>
        <scheme val="minor"/>
      </rPr>
      <t>g/flor/día)</t>
    </r>
  </si>
  <si>
    <t>Polen (nºgranos/flor)</t>
  </si>
  <si>
    <t>Altitud</t>
  </si>
  <si>
    <t>Floración</t>
  </si>
  <si>
    <t>FAMILIA</t>
  </si>
  <si>
    <t>Especie</t>
  </si>
  <si>
    <t>Nº recolección</t>
  </si>
  <si>
    <t>Datos</t>
  </si>
  <si>
    <t>Porte</t>
  </si>
  <si>
    <t>M/F/H</t>
  </si>
  <si>
    <t></t>
  </si>
  <si>
    <t>E.S.</t>
  </si>
  <si>
    <t>n</t>
  </si>
  <si>
    <t>Espectro color</t>
  </si>
  <si>
    <t>Min</t>
  </si>
  <si>
    <t>Max</t>
  </si>
  <si>
    <t>Inicio</t>
  </si>
  <si>
    <t>Final</t>
  </si>
  <si>
    <t>Duración</t>
  </si>
  <si>
    <t>AMARYLLIDACEAE</t>
  </si>
  <si>
    <t>Leucojum autumnale</t>
  </si>
  <si>
    <t>PO</t>
  </si>
  <si>
    <t>-</t>
  </si>
  <si>
    <t>Leucojum trichophyllum</t>
  </si>
  <si>
    <t>43/18</t>
  </si>
  <si>
    <t>PF</t>
  </si>
  <si>
    <t>x</t>
  </si>
  <si>
    <t>Narccissus cavanillesii</t>
  </si>
  <si>
    <t>MB</t>
  </si>
  <si>
    <t>Narcissus jonquilla</t>
  </si>
  <si>
    <t>LA</t>
  </si>
  <si>
    <t>Narcissus serotinus</t>
  </si>
  <si>
    <t>Pancratium maritimum</t>
  </si>
  <si>
    <t>199/18</t>
  </si>
  <si>
    <t>ANACARDIACEAE</t>
  </si>
  <si>
    <t>Pistacia lentiscus</t>
  </si>
  <si>
    <t>M</t>
  </si>
  <si>
    <t>Pistacia terebinthus</t>
  </si>
  <si>
    <t>APIACEAE</t>
  </si>
  <si>
    <t>Bupleurum fruticosum</t>
  </si>
  <si>
    <t>+</t>
  </si>
  <si>
    <t>Bupleurum sipnosum</t>
  </si>
  <si>
    <t>Daucus carota</t>
  </si>
  <si>
    <t>Pimpinella villosa</t>
  </si>
  <si>
    <t>Thapsia villosa</t>
  </si>
  <si>
    <t>APOCYNACEAE</t>
  </si>
  <si>
    <t>Nerium oleander</t>
  </si>
  <si>
    <t>LA/JH</t>
  </si>
  <si>
    <t>Vinca difformis</t>
  </si>
  <si>
    <t>LA/PF</t>
  </si>
  <si>
    <t>ARACEAE</t>
  </si>
  <si>
    <t>Arisarum simorrhinum</t>
  </si>
  <si>
    <t xml:space="preserve">Arum italicum </t>
  </si>
  <si>
    <t>ARALIACEAE</t>
  </si>
  <si>
    <t>Hedera helix</t>
  </si>
  <si>
    <t>ARECACEAE</t>
  </si>
  <si>
    <t>Chamaerops humilis</t>
  </si>
  <si>
    <t>ARISTOLOCHIACEAE</t>
  </si>
  <si>
    <t>Aristolochia baetica</t>
  </si>
  <si>
    <t>Aristolochia paucinervis</t>
  </si>
  <si>
    <t>Aristolochia pistolochia</t>
  </si>
  <si>
    <t>197/18</t>
  </si>
  <si>
    <t>ASCEPIADACEAE</t>
  </si>
  <si>
    <t>Vincetoxicum nigrum</t>
  </si>
  <si>
    <t>ASTERACEAE</t>
  </si>
  <si>
    <t>Andryala integrifolia</t>
  </si>
  <si>
    <t>Calendula arvensis</t>
  </si>
  <si>
    <t>Calendula suffruticosa</t>
  </si>
  <si>
    <t>Carduus meonanthus</t>
  </si>
  <si>
    <t>Carduus tenuiflorus</t>
  </si>
  <si>
    <t>Carlina corymbosa</t>
  </si>
  <si>
    <t>Centaurea pullata</t>
  </si>
  <si>
    <t>Centaurea sp.</t>
  </si>
  <si>
    <t>Chrysantemum coronarium</t>
  </si>
  <si>
    <t>Chrysantemum segetum</t>
  </si>
  <si>
    <t>Cichorium intybus</t>
  </si>
  <si>
    <t>139/18</t>
  </si>
  <si>
    <t>Crepis vesicaria</t>
  </si>
  <si>
    <t>Cynara humilis</t>
  </si>
  <si>
    <t>126/18</t>
  </si>
  <si>
    <t>Dittrichia viscosa</t>
  </si>
  <si>
    <t>PO/DA</t>
  </si>
  <si>
    <t>Galactites tomentosa</t>
  </si>
  <si>
    <t>LA/MB</t>
  </si>
  <si>
    <t>Helichrysum picardii</t>
  </si>
  <si>
    <t>Helichrysum stoechas</t>
  </si>
  <si>
    <t>Leontodon sp</t>
  </si>
  <si>
    <t>Pallenis spinosa</t>
  </si>
  <si>
    <t>119/18</t>
  </si>
  <si>
    <t>Phagnalon saxatile</t>
  </si>
  <si>
    <t>Santolina rosmarinifolia</t>
  </si>
  <si>
    <t>Scolymus hispanicus</t>
  </si>
  <si>
    <t>193/18</t>
  </si>
  <si>
    <t>Scorzonera graminifolia</t>
  </si>
  <si>
    <t>180/18</t>
  </si>
  <si>
    <t>Staehelina dubia</t>
  </si>
  <si>
    <t>Tragopogon</t>
  </si>
  <si>
    <t>42/18</t>
  </si>
  <si>
    <t>BORAGINACEAE</t>
  </si>
  <si>
    <t>Anchusa azurea</t>
  </si>
  <si>
    <t>Anchusa calcarea</t>
  </si>
  <si>
    <t>28/18</t>
  </si>
  <si>
    <t>Borago officinalis</t>
  </si>
  <si>
    <t>DA/LA</t>
  </si>
  <si>
    <t>Cerinthe gymnandra</t>
  </si>
  <si>
    <t>DA</t>
  </si>
  <si>
    <t>Cerinthe major</t>
  </si>
  <si>
    <t>889.93</t>
  </si>
  <si>
    <t>Cynoglossum cheirifolium</t>
  </si>
  <si>
    <t>Cynoglossum clandestinum</t>
  </si>
  <si>
    <t>Cynoglossum creticum</t>
  </si>
  <si>
    <t>22/18</t>
  </si>
  <si>
    <t>Echium albicans</t>
  </si>
  <si>
    <t>Echium booissieri</t>
  </si>
  <si>
    <t>Echium gaditanum</t>
  </si>
  <si>
    <t>189/18</t>
  </si>
  <si>
    <t>Echium plantagineum</t>
  </si>
  <si>
    <t>34/18</t>
  </si>
  <si>
    <t>Heliotropium curassavicum</t>
  </si>
  <si>
    <t>54/18</t>
  </si>
  <si>
    <t>Heliotropium europaeum</t>
  </si>
  <si>
    <t>Lithdora fruticosa</t>
  </si>
  <si>
    <t>Lithodora prostata</t>
  </si>
  <si>
    <t>Omphalodes commutata</t>
  </si>
  <si>
    <t>62/18</t>
  </si>
  <si>
    <t>Onosma tricerosperma</t>
  </si>
  <si>
    <t>BRASSICACEAE</t>
  </si>
  <si>
    <t>Alyssum maritimum</t>
  </si>
  <si>
    <t>Brassica barrelieri</t>
  </si>
  <si>
    <t>Brassica oleracea</t>
  </si>
  <si>
    <t>Cakile maritima</t>
  </si>
  <si>
    <t>Diplotaxis erucoides</t>
  </si>
  <si>
    <t>Diplotaxis virgata</t>
  </si>
  <si>
    <t>PO/LA</t>
  </si>
  <si>
    <t>Hierschfeldia incana</t>
  </si>
  <si>
    <t>Iberis  crenata</t>
  </si>
  <si>
    <t>81/18</t>
  </si>
  <si>
    <t>Malcolmia lacera</t>
  </si>
  <si>
    <t>Malcolmia littorea</t>
  </si>
  <si>
    <t>61/18 y 122/18</t>
  </si>
  <si>
    <t>PF/LA</t>
  </si>
  <si>
    <t>Mathiola sinuata</t>
  </si>
  <si>
    <t>Moricandia arvensis</t>
  </si>
  <si>
    <t>Moricandia moricandioides</t>
  </si>
  <si>
    <t>14/18</t>
  </si>
  <si>
    <t>Raphanus raphanistrum</t>
  </si>
  <si>
    <t>Rapistrum rugosum</t>
  </si>
  <si>
    <t>Sisymbrella aspera</t>
  </si>
  <si>
    <t>CACTACEAE</t>
  </si>
  <si>
    <t>Opuntia megacantha</t>
  </si>
  <si>
    <t>133/18</t>
  </si>
  <si>
    <t>CAMPANULACEAE</t>
  </si>
  <si>
    <t>Campanula erinus</t>
  </si>
  <si>
    <t>Campanula herminii</t>
  </si>
  <si>
    <t>Campanula lusitanica</t>
  </si>
  <si>
    <t>Campanula matritensis</t>
  </si>
  <si>
    <t>DA/JA</t>
  </si>
  <si>
    <t>Campanula rapunculus</t>
  </si>
  <si>
    <t>140/18</t>
  </si>
  <si>
    <t>CAPPARIDACEAE</t>
  </si>
  <si>
    <t>Capparis spinosa</t>
  </si>
  <si>
    <t>Cleome violacea</t>
  </si>
  <si>
    <t>CAPRIFOLIACEAE</t>
  </si>
  <si>
    <t>Lonicera implexa</t>
  </si>
  <si>
    <t>107/18</t>
  </si>
  <si>
    <t>Lonicera peiclymmeum</t>
  </si>
  <si>
    <t>Viburnum tinus</t>
  </si>
  <si>
    <t>CARYOPHYLLACEAE</t>
  </si>
  <si>
    <t>Arenaria montana</t>
  </si>
  <si>
    <t>Dianthus ?</t>
  </si>
  <si>
    <t>?</t>
  </si>
  <si>
    <t>Dianthus crassipes</t>
  </si>
  <si>
    <t>Dianthus hinoxianus</t>
  </si>
  <si>
    <t>Dianthus lusitanicus</t>
  </si>
  <si>
    <t>Loeflingia baetica</t>
  </si>
  <si>
    <t>Petrorhagia nanteuilii</t>
  </si>
  <si>
    <t>141/18, 191/18</t>
  </si>
  <si>
    <t>Silene coelirosa</t>
  </si>
  <si>
    <t>Silene colorata</t>
  </si>
  <si>
    <t>52/18</t>
  </si>
  <si>
    <t>Silene mariana</t>
  </si>
  <si>
    <t>Silene psammitis</t>
  </si>
  <si>
    <t>Silene pseudovelutina</t>
  </si>
  <si>
    <t>Silene vulgaris</t>
  </si>
  <si>
    <t>Spergula arvensis</t>
  </si>
  <si>
    <t>CISTACEAE</t>
  </si>
  <si>
    <t>Cistus albidus</t>
  </si>
  <si>
    <t>102/18</t>
  </si>
  <si>
    <t>Cistus crispus</t>
  </si>
  <si>
    <t>Cistus crispus x albidus</t>
  </si>
  <si>
    <t>194/18</t>
  </si>
  <si>
    <t>Cistus ladanifer</t>
  </si>
  <si>
    <t>Cistus libanotis</t>
  </si>
  <si>
    <t>Cistus monspeliensis</t>
  </si>
  <si>
    <t>Cistus populifolius</t>
  </si>
  <si>
    <t>Cistus psilosepalus</t>
  </si>
  <si>
    <t>Cistus salvifolius</t>
  </si>
  <si>
    <t>113/18</t>
  </si>
  <si>
    <t>Fumana ericoides</t>
  </si>
  <si>
    <t>Halimium atriplicifolium</t>
  </si>
  <si>
    <t xml:space="preserve">Halimium commutatum </t>
  </si>
  <si>
    <t>Halimium halimifolium</t>
  </si>
  <si>
    <t>115/18, 179/18</t>
  </si>
  <si>
    <t>Halimium lasianthum</t>
  </si>
  <si>
    <t>Halimium umbellatum</t>
  </si>
  <si>
    <t>74/18B</t>
  </si>
  <si>
    <t>Helianthemum croceum</t>
  </si>
  <si>
    <t>Helianthemum hirtum</t>
  </si>
  <si>
    <t>Helianthemum origanifolium</t>
  </si>
  <si>
    <t>Tuberaria guttata</t>
  </si>
  <si>
    <t>LA/H</t>
  </si>
  <si>
    <t>CONVOLVULACEAE</t>
  </si>
  <si>
    <t>Convolvulus althaeoides</t>
  </si>
  <si>
    <t>Convolvulus arvensis</t>
  </si>
  <si>
    <t>Convolvulus meonanthus</t>
  </si>
  <si>
    <t>CRASSULACEAE</t>
  </si>
  <si>
    <t>Kalanchoe</t>
  </si>
  <si>
    <t>Mucizonia hispida</t>
  </si>
  <si>
    <t>Sedum sediforme</t>
  </si>
  <si>
    <t>Sedum tenuifolium</t>
  </si>
  <si>
    <t>161/18</t>
  </si>
  <si>
    <t>CUCURBITACEAE</t>
  </si>
  <si>
    <t>DIPSACACEAE</t>
  </si>
  <si>
    <t>Pterocephalus intermedius</t>
  </si>
  <si>
    <t>Scabiosa atropurpurea</t>
  </si>
  <si>
    <t>132/18</t>
  </si>
  <si>
    <t>PF/H</t>
  </si>
  <si>
    <t>174/18</t>
  </si>
  <si>
    <t>EMPETRACEAE</t>
  </si>
  <si>
    <t>Corema album</t>
  </si>
  <si>
    <t>ERICACEAE</t>
  </si>
  <si>
    <t>Arbutus unedo</t>
  </si>
  <si>
    <t>Calluna vulgaris</t>
  </si>
  <si>
    <t>Erica arborea</t>
  </si>
  <si>
    <t>13/18</t>
  </si>
  <si>
    <t>Erica australis</t>
  </si>
  <si>
    <t>Erica ciliaris</t>
  </si>
  <si>
    <t>Erica erigena</t>
  </si>
  <si>
    <t>Erica scoparia</t>
  </si>
  <si>
    <t>Erica umbellata</t>
  </si>
  <si>
    <t>33/18</t>
  </si>
  <si>
    <t>EUPHORBIACEAE</t>
  </si>
  <si>
    <t>Euphorbia helioscopia</t>
  </si>
  <si>
    <t>Euphorbia milii</t>
  </si>
  <si>
    <t>Euphorbia terracina</t>
  </si>
  <si>
    <t>FABACEAE</t>
  </si>
  <si>
    <t>Adenocarpus boissieri/decorticans</t>
  </si>
  <si>
    <t>95/18</t>
  </si>
  <si>
    <t>Adenocarpus telonensis</t>
  </si>
  <si>
    <t>Anagyris foetida</t>
  </si>
  <si>
    <t>Anthyllis cytisoides</t>
  </si>
  <si>
    <t>183/18</t>
  </si>
  <si>
    <t>Anthyllis hamosa</t>
  </si>
  <si>
    <t>Anthyllis polycephala</t>
  </si>
  <si>
    <t>101/18</t>
  </si>
  <si>
    <t>Anthyllis tetraphylla</t>
  </si>
  <si>
    <t>Argyrolobium zanonii</t>
  </si>
  <si>
    <t>Astragalus hamosus</t>
  </si>
  <si>
    <t xml:space="preserve">Astragalus lusitanicus </t>
  </si>
  <si>
    <t>PO/PF/LA</t>
  </si>
  <si>
    <t>Calicotome villosa</t>
  </si>
  <si>
    <t>Colutea atlantica</t>
  </si>
  <si>
    <t>104/18</t>
  </si>
  <si>
    <t>Coronilla juncea</t>
  </si>
  <si>
    <t>84/18B</t>
  </si>
  <si>
    <t>Coronilla scorpioides</t>
  </si>
  <si>
    <t>Coronilla valentina</t>
  </si>
  <si>
    <t>84/18</t>
  </si>
  <si>
    <t>Cytisus grandiflorus</t>
  </si>
  <si>
    <t>Cytisus scoparius</t>
  </si>
  <si>
    <t>Cytisus tribracteolatus</t>
  </si>
  <si>
    <t>Cytisus villosus</t>
  </si>
  <si>
    <t>Dorycnium hirsutum</t>
  </si>
  <si>
    <t>Dorycnium pentaphyllum</t>
  </si>
  <si>
    <t>Dorycnium rectum</t>
  </si>
  <si>
    <t>Echinospartum boissieri</t>
  </si>
  <si>
    <t>Erinacea anthyllis</t>
  </si>
  <si>
    <t>Genista cinerea</t>
  </si>
  <si>
    <t>Genista hirsuta</t>
  </si>
  <si>
    <t>75/18B</t>
  </si>
  <si>
    <t>Genista linifolia</t>
  </si>
  <si>
    <t>Genista monspessulana</t>
  </si>
  <si>
    <t>Genista polyanthos</t>
  </si>
  <si>
    <t>Genista triacanthos</t>
  </si>
  <si>
    <t>26/18</t>
  </si>
  <si>
    <t>Genista tridens</t>
  </si>
  <si>
    <t>Genista tridentata</t>
  </si>
  <si>
    <t>Genista umbellata</t>
  </si>
  <si>
    <t>Hedysarum coronarium</t>
  </si>
  <si>
    <t>Hedysarum humilis</t>
  </si>
  <si>
    <t>Hippocrepis scabra</t>
  </si>
  <si>
    <t>Lathyrus annuus</t>
  </si>
  <si>
    <t>156/18</t>
  </si>
  <si>
    <t>Lathyrus aphaca</t>
  </si>
  <si>
    <t>Lathyrus cicera</t>
  </si>
  <si>
    <t>78/18, 146/18</t>
  </si>
  <si>
    <t>Lathyrus clymenum</t>
  </si>
  <si>
    <t>85/18, 147/18</t>
  </si>
  <si>
    <t>Lathyrus sphaericus</t>
  </si>
  <si>
    <t>Lathyrus tingitanus</t>
  </si>
  <si>
    <t>153/18</t>
  </si>
  <si>
    <t>Lotus creticus</t>
  </si>
  <si>
    <t>Lupinus angustifolius</t>
  </si>
  <si>
    <t>19/18</t>
  </si>
  <si>
    <t>PF/DA</t>
  </si>
  <si>
    <t>Lupinus hispanicus</t>
  </si>
  <si>
    <t>Lupinus luteus</t>
  </si>
  <si>
    <t>35/18</t>
  </si>
  <si>
    <t>Medicago polymorpha</t>
  </si>
  <si>
    <t>Melilotus indicus</t>
  </si>
  <si>
    <t>Onobrychis humilis</t>
  </si>
  <si>
    <t>Ononis baetica</t>
  </si>
  <si>
    <t>184/18</t>
  </si>
  <si>
    <t>Ononis pinnata</t>
  </si>
  <si>
    <t>178/18</t>
  </si>
  <si>
    <t>Ononis pubescens</t>
  </si>
  <si>
    <t>Ononis repens</t>
  </si>
  <si>
    <t>149/18</t>
  </si>
  <si>
    <t>65/18</t>
  </si>
  <si>
    <t>Ononis variegata</t>
  </si>
  <si>
    <t>Ononis viscosa</t>
  </si>
  <si>
    <t>182/18</t>
  </si>
  <si>
    <t>Ornithopus compressus</t>
  </si>
  <si>
    <t>Ornithopus sativus</t>
  </si>
  <si>
    <t>20/18</t>
  </si>
  <si>
    <t>Psoralea bituminosa</t>
  </si>
  <si>
    <t>Retama monosperma</t>
  </si>
  <si>
    <t>Retama sphaerocarpa</t>
  </si>
  <si>
    <t>137/18</t>
  </si>
  <si>
    <t>Scorpiurus muricatus</t>
  </si>
  <si>
    <t>144/18b</t>
  </si>
  <si>
    <t>Scorpiurus sulcatus</t>
  </si>
  <si>
    <t>Scorpiurus vermiculatus</t>
  </si>
  <si>
    <t>144/18</t>
  </si>
  <si>
    <t>Spartium junceum</t>
  </si>
  <si>
    <t>Stauracanthus boivinii</t>
  </si>
  <si>
    <t>Stauracanthus genistoides</t>
  </si>
  <si>
    <t>Tetragonolobus purpureus</t>
  </si>
  <si>
    <t>Trifolium baeticum</t>
  </si>
  <si>
    <t>Trifolium campestre</t>
  </si>
  <si>
    <t>Trifolium glomeratum</t>
  </si>
  <si>
    <t>Trifolium pratense</t>
  </si>
  <si>
    <t>Ulex australis</t>
  </si>
  <si>
    <t>Ulex baeticus</t>
  </si>
  <si>
    <t>Ulex borgiae</t>
  </si>
  <si>
    <t>Ulex eriocladus</t>
  </si>
  <si>
    <t>9/18</t>
  </si>
  <si>
    <t>Ulex minor</t>
  </si>
  <si>
    <t>Ulex parviflorus</t>
  </si>
  <si>
    <t>Vicia benghalensis</t>
  </si>
  <si>
    <t>Vicia faba</t>
  </si>
  <si>
    <t>Vicia lutea</t>
  </si>
  <si>
    <t>163/18</t>
  </si>
  <si>
    <t>Vicia sativa</t>
  </si>
  <si>
    <t>Vicia villosa sbsp eriocarpa</t>
  </si>
  <si>
    <t>FAGACEAE</t>
  </si>
  <si>
    <t>Castanea sativa</t>
  </si>
  <si>
    <t>Quercus faginea s.l.</t>
  </si>
  <si>
    <t>Quercus lusitanica</t>
  </si>
  <si>
    <t>Quercus pyrenaica</t>
  </si>
  <si>
    <t>Quercus rotundifolia</t>
  </si>
  <si>
    <t>Quercus suber</t>
  </si>
  <si>
    <t>FUMARIACEAE</t>
  </si>
  <si>
    <t>GENTIANACEAE</t>
  </si>
  <si>
    <t>Centaurium erythraea</t>
  </si>
  <si>
    <t>Centaurium pulchellum</t>
  </si>
  <si>
    <t>127/18</t>
  </si>
  <si>
    <t>59/18</t>
  </si>
  <si>
    <t>Chlora perfoliata</t>
  </si>
  <si>
    <t>186/18</t>
  </si>
  <si>
    <t>Gentiana sierrae</t>
  </si>
  <si>
    <t>GERANIACEAE</t>
  </si>
  <si>
    <t>Erodium malacoides</t>
  </si>
  <si>
    <t>Geranium dissectum</t>
  </si>
  <si>
    <t>GUTTIFERAE</t>
  </si>
  <si>
    <t>Hypericum perfoliatum</t>
  </si>
  <si>
    <t>131/18</t>
  </si>
  <si>
    <t>Hypericum perforatum</t>
  </si>
  <si>
    <t xml:space="preserve">Hypericum undulatum </t>
  </si>
  <si>
    <t>IRIDACEAE</t>
  </si>
  <si>
    <t>Gladiolus communis</t>
  </si>
  <si>
    <t>Gladiolus illyricus</t>
  </si>
  <si>
    <t>162/18</t>
  </si>
  <si>
    <t>Gladiolus italicus</t>
  </si>
  <si>
    <t>Gladiolus segetum</t>
  </si>
  <si>
    <t>Iris pseudacorus</t>
  </si>
  <si>
    <t>Iris xiphium</t>
  </si>
  <si>
    <t>188/18</t>
  </si>
  <si>
    <t>LAMIACEAE</t>
  </si>
  <si>
    <t>Ajuga chamaepitys</t>
  </si>
  <si>
    <t>196/18</t>
  </si>
  <si>
    <t>Ajuga iva</t>
  </si>
  <si>
    <t>Ballota hirsuta</t>
  </si>
  <si>
    <t>Calamintha nepetea</t>
  </si>
  <si>
    <t>Calamintha sylvatica</t>
  </si>
  <si>
    <t>Cleonia lusitanica</t>
  </si>
  <si>
    <t>Lavandula lanata</t>
  </si>
  <si>
    <t>Lavandula stoechas</t>
  </si>
  <si>
    <t>Lavandula viridis</t>
  </si>
  <si>
    <t>Marrubium vulgare</t>
  </si>
  <si>
    <t>Mentha pulegium</t>
  </si>
  <si>
    <t>Mentha suaveolens</t>
  </si>
  <si>
    <t>Micromeria graeca</t>
  </si>
  <si>
    <t>100/18</t>
  </si>
  <si>
    <t>Origanum virens</t>
  </si>
  <si>
    <t>Phlomis crinita</t>
  </si>
  <si>
    <t>Phlomis herba-venti</t>
  </si>
  <si>
    <t>Phlomis lychnitis</t>
  </si>
  <si>
    <t>110/18</t>
  </si>
  <si>
    <t>Phlomis purpurea</t>
  </si>
  <si>
    <t>69/18, 109/18</t>
  </si>
  <si>
    <t>Prunella vulgaris</t>
  </si>
  <si>
    <t>Rosmarinus officinalis</t>
  </si>
  <si>
    <t>Salvia argentea</t>
  </si>
  <si>
    <t>Salvia bicolor</t>
  </si>
  <si>
    <t>Salvia verbenaca</t>
  </si>
  <si>
    <t>Salvia viridis</t>
  </si>
  <si>
    <t>Satureja obovata</t>
  </si>
  <si>
    <t>Satureja salzmannii</t>
  </si>
  <si>
    <t>Sideritis hirsuta</t>
  </si>
  <si>
    <t>Stachys arvensis</t>
  </si>
  <si>
    <t>Stachys circinata</t>
  </si>
  <si>
    <t>Stachys ocymastrum</t>
  </si>
  <si>
    <t>Teucrium capitatum</t>
  </si>
  <si>
    <t>176/18</t>
  </si>
  <si>
    <t>Teucrium fruticans</t>
  </si>
  <si>
    <t>6/18</t>
  </si>
  <si>
    <t>Teucrium polium</t>
  </si>
  <si>
    <t>Teucrium pseudochamaepitys</t>
  </si>
  <si>
    <t>103/18</t>
  </si>
  <si>
    <t>Teucrium scordium</t>
  </si>
  <si>
    <t>Teucrium scorodonia</t>
  </si>
  <si>
    <t>Thymus capitatus</t>
  </si>
  <si>
    <t>Thymus carnosus</t>
  </si>
  <si>
    <t>Thymus granatensis</t>
  </si>
  <si>
    <t>Thymus mastichina</t>
  </si>
  <si>
    <t>192/18</t>
  </si>
  <si>
    <t>F</t>
  </si>
  <si>
    <t>H</t>
  </si>
  <si>
    <t>Thymus x arundanus</t>
  </si>
  <si>
    <t>Thymus zygis</t>
  </si>
  <si>
    <t>108/18</t>
  </si>
  <si>
    <t>LILIACEAE</t>
  </si>
  <si>
    <t>Allium ampeloprasum</t>
  </si>
  <si>
    <t>41/18</t>
  </si>
  <si>
    <t>Allium chamaemoly</t>
  </si>
  <si>
    <t>Allium roseum</t>
  </si>
  <si>
    <t>Allium triquetrum</t>
  </si>
  <si>
    <t>Asparagus acutifolius</t>
  </si>
  <si>
    <t>Asparagus aphyllus</t>
  </si>
  <si>
    <t>Asphodelus aestivus</t>
  </si>
  <si>
    <t>Asphodelus albus</t>
  </si>
  <si>
    <t>Asphodelus fistulosus</t>
  </si>
  <si>
    <t>Asphodelus ramosus</t>
  </si>
  <si>
    <t>Dipcadi serotinum</t>
  </si>
  <si>
    <t>4/18</t>
  </si>
  <si>
    <t>Muscari comosum</t>
  </si>
  <si>
    <t>72/18 y 88/18</t>
  </si>
  <si>
    <t>Ornithogallum narbonense</t>
  </si>
  <si>
    <t>Ornithogalum orthophyllum</t>
  </si>
  <si>
    <t>73/18</t>
  </si>
  <si>
    <t>Scilla peruviana</t>
  </si>
  <si>
    <t>Simethis planifolia</t>
  </si>
  <si>
    <t>Urginea maritima</t>
  </si>
  <si>
    <t>206/18</t>
  </si>
  <si>
    <t>LINACEAE</t>
  </si>
  <si>
    <t>Linum bienne</t>
  </si>
  <si>
    <t>17/18</t>
  </si>
  <si>
    <t>Linum tenue</t>
  </si>
  <si>
    <t>Linum usitatissimum</t>
  </si>
  <si>
    <t>LYTHRACEAE</t>
  </si>
  <si>
    <t>Lythrum salicaria</t>
  </si>
  <si>
    <t>Punica granatum</t>
  </si>
  <si>
    <t>MALVACEAE</t>
  </si>
  <si>
    <t>70/18</t>
  </si>
  <si>
    <t>Malva sinensis</t>
  </si>
  <si>
    <t>Malva sylvestris</t>
  </si>
  <si>
    <t>Stegia trimestris</t>
  </si>
  <si>
    <t>MYRTACEAE</t>
  </si>
  <si>
    <t>Eucalyptus camaldulensis</t>
  </si>
  <si>
    <t>Eucalyptus citriodora</t>
  </si>
  <si>
    <t>Eucalyptus globulus</t>
  </si>
  <si>
    <t>Eucalyptus gomphocephalus</t>
  </si>
  <si>
    <t>Eucalyptus resinifer</t>
  </si>
  <si>
    <t>Eucalyptus robustus</t>
  </si>
  <si>
    <t>Myrtus communis</t>
  </si>
  <si>
    <t>177/18</t>
  </si>
  <si>
    <t>OLEACEAE</t>
  </si>
  <si>
    <t>Jasminum fruticans</t>
  </si>
  <si>
    <t>Ligustrum ovalifolium</t>
  </si>
  <si>
    <t>Olea europaea var. sylvestris</t>
  </si>
  <si>
    <t>Phillyrea angustifolia</t>
  </si>
  <si>
    <t>Phillyrea latifolia</t>
  </si>
  <si>
    <t>ORCHIDACEAE</t>
  </si>
  <si>
    <t>Orchis champagneuxii</t>
  </si>
  <si>
    <t>76/18</t>
  </si>
  <si>
    <t>Serapias parviflora</t>
  </si>
  <si>
    <t>Serapias sp.</t>
  </si>
  <si>
    <t>OROBANCHACEAE</t>
  </si>
  <si>
    <t>Orobanche amethystina</t>
  </si>
  <si>
    <t>89/18</t>
  </si>
  <si>
    <t>49/18</t>
  </si>
  <si>
    <t>OXALIDACEAE</t>
  </si>
  <si>
    <t>Oxalis articulata</t>
  </si>
  <si>
    <t>Oxalis pes-caprae</t>
  </si>
  <si>
    <t>PO/MB</t>
  </si>
  <si>
    <t>PAEONIACEAE</t>
  </si>
  <si>
    <t>Paeonia broteroi</t>
  </si>
  <si>
    <t>75/18</t>
  </si>
  <si>
    <t>PAPAVERACEAE</t>
  </si>
  <si>
    <t>Papaver argemone</t>
  </si>
  <si>
    <t>72/18B</t>
  </si>
  <si>
    <t>Papaver dubium</t>
  </si>
  <si>
    <t>157/18</t>
  </si>
  <si>
    <t>Papaver hybridum</t>
  </si>
  <si>
    <t>121/18bis</t>
  </si>
  <si>
    <t>Papaver rhoeas</t>
  </si>
  <si>
    <t>PLUMBAGINACEAE</t>
  </si>
  <si>
    <t>Armeria gaditana</t>
  </si>
  <si>
    <t>123/18</t>
  </si>
  <si>
    <t>Armeria velutina</t>
  </si>
  <si>
    <t>Limoniastrum monopetalum</t>
  </si>
  <si>
    <t>40/18</t>
  </si>
  <si>
    <t>Limonium sinuatum</t>
  </si>
  <si>
    <t>15/18</t>
  </si>
  <si>
    <t>POLYGALACEAE</t>
  </si>
  <si>
    <t>Polygala microphylla</t>
  </si>
  <si>
    <t>Polygala rupestris</t>
  </si>
  <si>
    <t>PRIMULACEAE</t>
  </si>
  <si>
    <t>Anagallis monelli</t>
  </si>
  <si>
    <t>Coris monspelienses</t>
  </si>
  <si>
    <t>RAFFLESIACEAE</t>
  </si>
  <si>
    <t>Cytinus hypocistis</t>
  </si>
  <si>
    <t>RANUNCULACEAE</t>
  </si>
  <si>
    <t>Clematis flammula</t>
  </si>
  <si>
    <t>179/18B</t>
  </si>
  <si>
    <t>Delphinium pentagynum</t>
  </si>
  <si>
    <t>190/18</t>
  </si>
  <si>
    <t>Delphinium por determinar</t>
  </si>
  <si>
    <t>Helleborus foetidus</t>
  </si>
  <si>
    <t>118/18</t>
  </si>
  <si>
    <t>Ranunculus acris</t>
  </si>
  <si>
    <t>Ranunculus angustifolius</t>
  </si>
  <si>
    <t>Ranunculus bulbosus</t>
  </si>
  <si>
    <t>86/18</t>
  </si>
  <si>
    <t>Ranunculus bullbatus</t>
  </si>
  <si>
    <t>Ranunculus demisus</t>
  </si>
  <si>
    <t xml:space="preserve">Ranunculus ficaria </t>
  </si>
  <si>
    <t>Ranunculus muricatus</t>
  </si>
  <si>
    <t>154/18</t>
  </si>
  <si>
    <t>Ranunculus paludosus</t>
  </si>
  <si>
    <t>RESEDACEAE</t>
  </si>
  <si>
    <t>Reseda lutea</t>
  </si>
  <si>
    <t>Reseda luteola</t>
  </si>
  <si>
    <t>RHAMNACEAE</t>
  </si>
  <si>
    <t>Rhamnus alaternus</t>
  </si>
  <si>
    <t>Rhamnus lycioides</t>
  </si>
  <si>
    <t>27/18</t>
  </si>
  <si>
    <t>Rhamnus oleoides</t>
  </si>
  <si>
    <t>ROSACEAE</t>
  </si>
  <si>
    <t>Crataegus monogyna</t>
  </si>
  <si>
    <t>29/18</t>
  </si>
  <si>
    <t>Potentilla</t>
  </si>
  <si>
    <t>Prunus dulcis</t>
  </si>
  <si>
    <t>Prunus spinosa</t>
  </si>
  <si>
    <t>Pyrus bourgaeana</t>
  </si>
  <si>
    <t>Rosa corymbifera</t>
  </si>
  <si>
    <t>Rosa micrantha</t>
  </si>
  <si>
    <t>Rosa pouzinii</t>
  </si>
  <si>
    <t>Rosa sempervirens</t>
  </si>
  <si>
    <t>Rubus ulmifolius</t>
  </si>
  <si>
    <t>198/18</t>
  </si>
  <si>
    <t>RUBIACEAE</t>
  </si>
  <si>
    <t>Asperula hirsuta</t>
  </si>
  <si>
    <t>98/18</t>
  </si>
  <si>
    <t>Crucianella maritima</t>
  </si>
  <si>
    <t>171/18</t>
  </si>
  <si>
    <t>Putoria calabrica</t>
  </si>
  <si>
    <t>Rubia peregrina</t>
  </si>
  <si>
    <t>70/18B</t>
  </si>
  <si>
    <t>Sherardia arvensis</t>
  </si>
  <si>
    <t>RUTACEAE</t>
  </si>
  <si>
    <t>Citrus sinensis</t>
  </si>
  <si>
    <t>Ruta montana</t>
  </si>
  <si>
    <t>SALICACEAE</t>
  </si>
  <si>
    <t>Salix alba</t>
  </si>
  <si>
    <t>Salix atrocinerea</t>
  </si>
  <si>
    <t>SANTALACEAE</t>
  </si>
  <si>
    <t>Osyris alba</t>
  </si>
  <si>
    <t>Osyris quadripartita</t>
  </si>
  <si>
    <t>SCROPHULARIACEAE</t>
  </si>
  <si>
    <t>Anarrhinum bellidifolium</t>
  </si>
  <si>
    <t>Anarrhinum laxiflorum</t>
  </si>
  <si>
    <t>Antirrhinum majus</t>
  </si>
  <si>
    <t>106/18</t>
  </si>
  <si>
    <t>Bellardia trixago</t>
  </si>
  <si>
    <t>55/18,61/18, 63/18</t>
  </si>
  <si>
    <t>Chaenorhinum villosum</t>
  </si>
  <si>
    <t>Chaenorrhinum macropodon</t>
  </si>
  <si>
    <t>Chaenorrhinum sp.</t>
  </si>
  <si>
    <t>Cymbalaria muralis</t>
  </si>
  <si>
    <t>Digitalis thapsi</t>
  </si>
  <si>
    <t>Linaria alpina</t>
  </si>
  <si>
    <t>Linaria amethystea</t>
  </si>
  <si>
    <t>92/18</t>
  </si>
  <si>
    <t>96/18</t>
  </si>
  <si>
    <t>Linaria verticillata</t>
  </si>
  <si>
    <t>99/18</t>
  </si>
  <si>
    <t>Linaria viscosa</t>
  </si>
  <si>
    <t>Misopates orontium</t>
  </si>
  <si>
    <t>Parentucellia viscosa</t>
  </si>
  <si>
    <t>57/18</t>
  </si>
  <si>
    <t>Pedicularis sylvatica</t>
  </si>
  <si>
    <t>Pedicularis verticillata</t>
  </si>
  <si>
    <t>Scrophularia auriculata</t>
  </si>
  <si>
    <t>Scrophularia canina</t>
  </si>
  <si>
    <t>97/18</t>
  </si>
  <si>
    <t>Scrophularia frutescens</t>
  </si>
  <si>
    <t>185/18</t>
  </si>
  <si>
    <t>Scrophularia sambucifolia</t>
  </si>
  <si>
    <t>60/18</t>
  </si>
  <si>
    <t>Verbascum por determinar</t>
  </si>
  <si>
    <t>175/18</t>
  </si>
  <si>
    <t>Verbascum sinuatum</t>
  </si>
  <si>
    <t>121/18</t>
  </si>
  <si>
    <t>114/18</t>
  </si>
  <si>
    <t>Veronica cymbalaria</t>
  </si>
  <si>
    <t>Veronica pollita</t>
  </si>
  <si>
    <t>SMILACEAE</t>
  </si>
  <si>
    <t xml:space="preserve">Smilax aspera </t>
  </si>
  <si>
    <t>SOLANACEAE</t>
  </si>
  <si>
    <t>Cestrum parqui</t>
  </si>
  <si>
    <t>173/18</t>
  </si>
  <si>
    <t>Mandragra autumnalis</t>
  </si>
  <si>
    <t>Solanum nigrum</t>
  </si>
  <si>
    <t>66/18</t>
  </si>
  <si>
    <t>Solanum sodomeum</t>
  </si>
  <si>
    <t>TAMARIACEAE</t>
  </si>
  <si>
    <t>Tamarix gallica</t>
  </si>
  <si>
    <t>170/18, 172/18</t>
  </si>
  <si>
    <t>THYMELACEAE</t>
  </si>
  <si>
    <t>Daphne gnidium</t>
  </si>
  <si>
    <t>Daphne laureola</t>
  </si>
  <si>
    <t>Thymelaea hirsuta</t>
  </si>
  <si>
    <t>TROPAEOLACEAE</t>
  </si>
  <si>
    <t>Tropaeolum majus</t>
  </si>
  <si>
    <t>VALERIANACEAE</t>
  </si>
  <si>
    <t>Fedia cornucopiae</t>
  </si>
  <si>
    <t>VERBENACEAE</t>
  </si>
  <si>
    <t>Verbena officinalis</t>
  </si>
  <si>
    <t>128/18</t>
  </si>
  <si>
    <r>
      <t>Bellis</t>
    </r>
    <r>
      <rPr>
        <sz val="11"/>
        <color theme="1"/>
        <rFont val="Calibri"/>
        <family val="2"/>
        <scheme val="minor"/>
      </rPr>
      <t xml:space="preserve"> sp.</t>
    </r>
  </si>
  <si>
    <r>
      <t>Senecio</t>
    </r>
    <r>
      <rPr>
        <sz val="11"/>
        <color theme="1"/>
        <rFont val="Calibri"/>
        <family val="2"/>
        <scheme val="minor"/>
      </rPr>
      <t xml:space="preserve"> sp. Por det</t>
    </r>
  </si>
  <si>
    <r>
      <t xml:space="preserve">Anchusa undulata </t>
    </r>
    <r>
      <rPr>
        <sz val="11"/>
        <color theme="1"/>
        <rFont val="Calibri"/>
        <family val="2"/>
        <scheme val="minor"/>
      </rPr>
      <t xml:space="preserve">subsp. </t>
    </r>
    <r>
      <rPr>
        <i/>
        <sz val="11"/>
        <color theme="1"/>
        <rFont val="Calibri"/>
        <family val="2"/>
        <scheme val="minor"/>
      </rPr>
      <t>granatensis</t>
    </r>
  </si>
  <si>
    <r>
      <t xml:space="preserve">Anchusa undulata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undulata</t>
    </r>
  </si>
  <si>
    <r>
      <t xml:space="preserve">Anchusa undulata </t>
    </r>
    <r>
      <rPr>
        <sz val="11"/>
        <color theme="1"/>
        <rFont val="Calibri"/>
        <family val="2"/>
        <scheme val="minor"/>
      </rPr>
      <t xml:space="preserve">subsp. </t>
    </r>
    <r>
      <rPr>
        <i/>
        <sz val="11"/>
        <color theme="1"/>
        <rFont val="Calibri"/>
        <family val="2"/>
        <scheme val="minor"/>
      </rPr>
      <t>viciosoi</t>
    </r>
  </si>
  <si>
    <r>
      <t xml:space="preserve">Omphalodes </t>
    </r>
    <r>
      <rPr>
        <sz val="11"/>
        <color theme="1"/>
        <rFont val="Calibri"/>
        <family val="2"/>
        <scheme val="minor"/>
      </rPr>
      <t>sp.</t>
    </r>
  </si>
  <si>
    <r>
      <t xml:space="preserve">Iberis ciliata </t>
    </r>
    <r>
      <rPr>
        <sz val="11"/>
        <color theme="1"/>
        <rFont val="Calibri"/>
        <family val="2"/>
        <scheme val="minor"/>
      </rPr>
      <t>subsp</t>
    </r>
    <r>
      <rPr>
        <i/>
        <sz val="11"/>
        <color theme="1"/>
        <rFont val="Calibri"/>
        <family val="2"/>
        <scheme val="minor"/>
      </rPr>
      <t>. contracta</t>
    </r>
  </si>
  <si>
    <r>
      <t xml:space="preserve">Iberis linifolia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linifolia</t>
    </r>
  </si>
  <si>
    <r>
      <t xml:space="preserve">Iberis linifolia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welwistchii</t>
    </r>
  </si>
  <si>
    <r>
      <t>Silene gallica</t>
    </r>
    <r>
      <rPr>
        <sz val="11"/>
        <color theme="1"/>
        <rFont val="Calibri"/>
        <family val="2"/>
        <scheme val="minor"/>
      </rPr>
      <t xml:space="preserve"> rosa</t>
    </r>
  </si>
  <si>
    <r>
      <t>Silene gallica</t>
    </r>
    <r>
      <rPr>
        <sz val="11"/>
        <color theme="1"/>
        <rFont val="Calibri"/>
        <family val="2"/>
        <scheme val="minor"/>
      </rPr>
      <t>blanca</t>
    </r>
  </si>
  <si>
    <r>
      <t>Bryonia cretica</t>
    </r>
    <r>
      <rPr>
        <sz val="11"/>
        <color theme="1"/>
        <rFont val="Calibri"/>
        <family val="2"/>
        <scheme val="minor"/>
      </rPr>
      <t xml:space="preserve"> subsp. </t>
    </r>
    <r>
      <rPr>
        <i/>
        <sz val="11"/>
        <color theme="1"/>
        <rFont val="Calibri"/>
        <family val="2"/>
        <scheme val="minor"/>
      </rPr>
      <t>dioica</t>
    </r>
  </si>
  <si>
    <r>
      <t xml:space="preserve">Scabiosa </t>
    </r>
    <r>
      <rPr>
        <sz val="11"/>
        <color theme="1"/>
        <rFont val="Calibri"/>
        <family val="2"/>
        <scheme val="minor"/>
      </rPr>
      <t>sp. por det</t>
    </r>
  </si>
  <si>
    <r>
      <t xml:space="preserve">Rhododendron ponticum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baeticum</t>
    </r>
  </si>
  <si>
    <r>
      <t>Anthyllis</t>
    </r>
    <r>
      <rPr>
        <sz val="11"/>
        <color theme="1"/>
        <rFont val="Calibri"/>
        <family val="2"/>
        <scheme val="minor"/>
      </rPr>
      <t xml:space="preserve"> sp.</t>
    </r>
  </si>
  <si>
    <r>
      <t xml:space="preserve">Ononis </t>
    </r>
    <r>
      <rPr>
        <sz val="11"/>
        <color theme="1"/>
        <rFont val="Calibri"/>
        <family val="2"/>
        <scheme val="minor"/>
      </rPr>
      <t>sp.</t>
    </r>
  </si>
  <si>
    <r>
      <t xml:space="preserve">Ononis viscosa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porrigens</t>
    </r>
  </si>
  <si>
    <r>
      <t>Vicia lutea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cavanillesii</t>
    </r>
  </si>
  <si>
    <r>
      <t>Fumaria</t>
    </r>
    <r>
      <rPr>
        <sz val="11"/>
        <color theme="1"/>
        <rFont val="Calibri"/>
        <family val="2"/>
        <scheme val="minor"/>
      </rPr>
      <t xml:space="preserve"> sp. </t>
    </r>
  </si>
  <si>
    <r>
      <t xml:space="preserve"> 68/18, </t>
    </r>
    <r>
      <rPr>
        <b/>
        <sz val="11"/>
        <color theme="1"/>
        <rFont val="Calibri"/>
        <family val="2"/>
        <scheme val="minor"/>
      </rPr>
      <t>195/18</t>
    </r>
  </si>
  <si>
    <r>
      <t xml:space="preserve">Centaurium sp. </t>
    </r>
    <r>
      <rPr>
        <sz val="11"/>
        <color theme="1"/>
        <rFont val="Calibri"/>
        <family val="2"/>
        <scheme val="minor"/>
      </rPr>
      <t>(chica)</t>
    </r>
  </si>
  <si>
    <r>
      <t xml:space="preserve">Micromeria </t>
    </r>
    <r>
      <rPr>
        <sz val="11"/>
        <color theme="1"/>
        <rFont val="Calibri"/>
        <family val="2"/>
        <scheme val="minor"/>
      </rPr>
      <t>sp.</t>
    </r>
  </si>
  <si>
    <r>
      <t>Stachys germanica</t>
    </r>
    <r>
      <rPr>
        <sz val="11"/>
        <color theme="1"/>
        <rFont val="Calibri"/>
        <family val="2"/>
        <scheme val="minor"/>
      </rPr>
      <t xml:space="preserve">subsp. </t>
    </r>
    <r>
      <rPr>
        <i/>
        <sz val="11"/>
        <color theme="1"/>
        <rFont val="Calibri"/>
        <family val="2"/>
        <scheme val="minor"/>
      </rPr>
      <t>cordigera</t>
    </r>
  </si>
  <si>
    <r>
      <t>Thymus mastichina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donyanae</t>
    </r>
  </si>
  <si>
    <r>
      <t xml:space="preserve">Allium </t>
    </r>
    <r>
      <rPr>
        <sz val="11"/>
        <color theme="1"/>
        <rFont val="Calibri"/>
        <family val="2"/>
        <scheme val="minor"/>
      </rPr>
      <t>sp. Montse</t>
    </r>
  </si>
  <si>
    <r>
      <t xml:space="preserve">Abutilon </t>
    </r>
    <r>
      <rPr>
        <sz val="11"/>
        <color theme="1"/>
        <rFont val="Calibri"/>
        <family val="2"/>
        <scheme val="minor"/>
      </rPr>
      <t>sp.</t>
    </r>
  </si>
  <si>
    <r>
      <t xml:space="preserve">Brachychiton </t>
    </r>
    <r>
      <rPr>
        <sz val="11"/>
        <color theme="1"/>
        <rFont val="Calibri"/>
        <family val="2"/>
        <scheme val="minor"/>
      </rPr>
      <t xml:space="preserve">sp. </t>
    </r>
  </si>
  <si>
    <r>
      <t>Lavatera</t>
    </r>
    <r>
      <rPr>
        <sz val="11"/>
        <color theme="1"/>
        <rFont val="Calibri"/>
        <family val="2"/>
        <scheme val="minor"/>
      </rPr>
      <t xml:space="preserve"> sp. </t>
    </r>
  </si>
  <si>
    <t>Ophrystenthredinifera</t>
  </si>
  <si>
    <r>
      <t xml:space="preserve">Orobanche </t>
    </r>
    <r>
      <rPr>
        <sz val="11"/>
        <color theme="1"/>
        <rFont val="Calibri"/>
        <family val="2"/>
        <scheme val="minor"/>
      </rPr>
      <t>sp.  (marrón)</t>
    </r>
  </si>
  <si>
    <r>
      <t>Orobanche</t>
    </r>
    <r>
      <rPr>
        <sz val="11"/>
        <color theme="1"/>
        <rFont val="Calibri"/>
        <family val="2"/>
        <scheme val="minor"/>
      </rPr>
      <t xml:space="preserve"> sp. (amarillo)</t>
    </r>
  </si>
  <si>
    <r>
      <t>Armeria</t>
    </r>
    <r>
      <rPr>
        <sz val="11"/>
        <color theme="1"/>
        <rFont val="Calibri"/>
        <family val="2"/>
        <scheme val="minor"/>
      </rPr>
      <t xml:space="preserve"> sp.</t>
    </r>
  </si>
  <si>
    <r>
      <t xml:space="preserve">Nigella papillosa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papillosa</t>
    </r>
  </si>
  <si>
    <r>
      <t>Crataegus monogyna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brevispina</t>
    </r>
  </si>
  <si>
    <r>
      <t xml:space="preserve">Anarrhinum graniticum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onubensis</t>
    </r>
  </si>
  <si>
    <r>
      <t xml:space="preserve">Anarrhinum majus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cirrhigerum</t>
    </r>
  </si>
  <si>
    <r>
      <t>Digitalis purpurea</t>
    </r>
    <r>
      <rPr>
        <sz val="11"/>
        <color theme="1"/>
        <rFont val="Calibri"/>
        <family val="2"/>
        <scheme val="minor"/>
      </rPr>
      <t>s.l.</t>
    </r>
  </si>
  <si>
    <r>
      <t xml:space="preserve">Linaria tristis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tristis</t>
    </r>
  </si>
  <si>
    <r>
      <t xml:space="preserve">Verbascum </t>
    </r>
    <r>
      <rPr>
        <sz val="11"/>
        <color theme="1"/>
        <rFont val="Calibri"/>
        <family val="2"/>
        <scheme val="minor"/>
      </rPr>
      <t>sp.</t>
    </r>
  </si>
  <si>
    <t>Tamaño floral (ø mm)</t>
  </si>
  <si>
    <t>A/P/B</t>
  </si>
  <si>
    <t>P</t>
  </si>
  <si>
    <t>A</t>
  </si>
  <si>
    <t>B</t>
  </si>
  <si>
    <t>A/B</t>
  </si>
  <si>
    <t>AB</t>
  </si>
  <si>
    <t>Blackstonia perfoliata</t>
  </si>
  <si>
    <t>P/B</t>
  </si>
  <si>
    <t>2/3</t>
  </si>
  <si>
    <t>Cistus salviifolius</t>
  </si>
  <si>
    <t>1000?</t>
  </si>
  <si>
    <t>Pestaña</t>
  </si>
  <si>
    <t>Contenido</t>
  </si>
  <si>
    <t>Todo</t>
  </si>
  <si>
    <t>Color-recompensa</t>
  </si>
  <si>
    <t>Todas las especies de las que tenemos algún dato (néctar, polen, botón recolectado sin contar o espectro color)</t>
  </si>
  <si>
    <t>Scilla autumnale</t>
  </si>
  <si>
    <t>225/18</t>
  </si>
  <si>
    <t>H/PF</t>
  </si>
  <si>
    <t xml:space="preserve">Todas las especies de las que tenemos espectro de color y alguna recompensa cuantificada. </t>
  </si>
  <si>
    <t>224/18</t>
  </si>
  <si>
    <t>PO/PF</t>
  </si>
  <si>
    <t>Scilla autumnalis</t>
  </si>
  <si>
    <t>Chroma</t>
  </si>
  <si>
    <t>Raverage</t>
  </si>
  <si>
    <t>Brightness</t>
  </si>
  <si>
    <t>UV Chroma</t>
  </si>
  <si>
    <r>
      <t>Hue (</t>
    </r>
    <r>
      <rPr>
        <b/>
        <sz val="11"/>
        <color theme="1"/>
        <rFont val="Calibri"/>
        <family val="2"/>
      </rPr>
      <t>λ)</t>
    </r>
  </si>
  <si>
    <t>Sensitive factors</t>
  </si>
  <si>
    <t>N</t>
  </si>
  <si>
    <t>Dist. 0</t>
  </si>
  <si>
    <t>En las posiciones correspondientes a las flores de los individuos 3 y 9 he utilizado los datos de los individuos 1 y 2 de la carpeta MM separadas, respectivamente</t>
  </si>
  <si>
    <t>Biarum arundarum</t>
  </si>
  <si>
    <t>234/18</t>
  </si>
  <si>
    <t>Colchicum autumnale</t>
  </si>
  <si>
    <t>Narcissus alentejanum</t>
  </si>
  <si>
    <t>Narcissus obsoletus</t>
  </si>
  <si>
    <t>Narcissus alentejanum x obsoletus</t>
  </si>
  <si>
    <t>Nicotiana glauca</t>
  </si>
  <si>
    <t>Pétalo inferior</t>
  </si>
  <si>
    <t>Calamintha nepeta</t>
  </si>
  <si>
    <t>Lavatera trimestris</t>
  </si>
  <si>
    <t>Sedum amplexicaule</t>
  </si>
  <si>
    <t>Opuntia maxima</t>
  </si>
  <si>
    <t>Halimium calycinum</t>
  </si>
  <si>
    <t>Erophaca baetica</t>
  </si>
  <si>
    <t>Bituminaria bituminosa</t>
  </si>
  <si>
    <t>Ornithogalum baeticum</t>
  </si>
  <si>
    <t>Bartsia trixago</t>
  </si>
  <si>
    <t>Parte oscura</t>
  </si>
  <si>
    <t>Green Contrast</t>
  </si>
  <si>
    <t>Abs GC</t>
  </si>
  <si>
    <t>Petalo rosa</t>
  </si>
  <si>
    <t>Petalo morado</t>
  </si>
  <si>
    <t>Base clara</t>
  </si>
  <si>
    <t>Base oscura</t>
  </si>
  <si>
    <r>
      <t>Azúcar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charset val="134"/>
        <scheme val="minor"/>
      </rPr>
      <t>g/flor/día)</t>
    </r>
  </si>
  <si>
    <r>
      <t xml:space="preserve">Campanula lusitanica </t>
    </r>
    <r>
      <rPr>
        <sz val="11"/>
        <color theme="1"/>
        <rFont val="Calibri"/>
        <family val="2"/>
        <scheme val="minor"/>
      </rPr>
      <t>subsp. l</t>
    </r>
    <r>
      <rPr>
        <i/>
        <sz val="11"/>
        <color theme="1"/>
        <rFont val="Calibri"/>
        <family val="2"/>
        <scheme val="minor"/>
      </rPr>
      <t>usitania</t>
    </r>
  </si>
  <si>
    <t>Bryonia dioica</t>
  </si>
  <si>
    <t>Coronilla glauca</t>
  </si>
  <si>
    <r>
      <t xml:space="preserve">Ononis viscosa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porrigens</t>
    </r>
  </si>
  <si>
    <t>Parte clara</t>
  </si>
  <si>
    <t>Parte superior</t>
  </si>
  <si>
    <t>Guia nectar</t>
  </si>
  <si>
    <t>Flor Azul</t>
  </si>
  <si>
    <t>Flor Rojiza</t>
  </si>
  <si>
    <t>Mean Abs GC</t>
  </si>
  <si>
    <t>Zona medida</t>
  </si>
  <si>
    <t>Flor morada</t>
  </si>
  <si>
    <t>Mácula</t>
  </si>
  <si>
    <t>Base sin mácula</t>
  </si>
  <si>
    <t>Bracteas</t>
  </si>
  <si>
    <r>
      <t xml:space="preserve">Dianthus </t>
    </r>
    <r>
      <rPr>
        <sz val="11"/>
        <color theme="1"/>
        <rFont val="Calibri"/>
        <family val="2"/>
        <scheme val="minor"/>
      </rPr>
      <t>sp. Gredos</t>
    </r>
  </si>
  <si>
    <t>Para hacer pruebas con SPSS. Igual que color-recompensa pero se han modificado algunos datos del hexágono que tenían puntos raros</t>
  </si>
  <si>
    <r>
      <t>Volumen polen/flor (mm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charset val="134"/>
        <scheme val="minor"/>
      </rPr>
      <t>)</t>
    </r>
  </si>
  <si>
    <t>R</t>
  </si>
  <si>
    <t>SI</t>
  </si>
  <si>
    <t>Z</t>
  </si>
  <si>
    <t>NO</t>
  </si>
  <si>
    <t>Prueba SPSS</t>
  </si>
  <si>
    <t>PO/H</t>
  </si>
  <si>
    <t>Concentracion azúcar (ºBrik)</t>
  </si>
  <si>
    <t>DA/LA/H</t>
  </si>
  <si>
    <t>LA/PF/H</t>
  </si>
  <si>
    <t>MB/H</t>
  </si>
  <si>
    <t>3</t>
  </si>
  <si>
    <t>1.FAMILIA</t>
  </si>
  <si>
    <t>2.Especie</t>
  </si>
  <si>
    <t>3.Nrecolección</t>
  </si>
  <si>
    <t>4.Datos</t>
  </si>
  <si>
    <t>5.M/F/H</t>
  </si>
  <si>
    <t>6.AzucarX</t>
  </si>
  <si>
    <t>7.AzucarE.S.</t>
  </si>
  <si>
    <t>8.Azucarn</t>
  </si>
  <si>
    <t>9.PolenX</t>
  </si>
  <si>
    <t>10.PolenE.S.</t>
  </si>
  <si>
    <t>11.Polenn</t>
  </si>
  <si>
    <t>12.Volumenpolen/flor(mm3)</t>
  </si>
  <si>
    <t>13.Porte</t>
  </si>
  <si>
    <t>14.A/P/B</t>
  </si>
  <si>
    <t>15.TamanofloralMin</t>
  </si>
  <si>
    <t>16.TamanofloralMax</t>
  </si>
  <si>
    <t>17.TamanofloralX</t>
  </si>
  <si>
    <t>18AltitudMin</t>
  </si>
  <si>
    <t>19.AltitudMax</t>
  </si>
  <si>
    <t>20.AltitudX</t>
  </si>
  <si>
    <t>21.FloracionInicio</t>
  </si>
  <si>
    <t>22.FloracionFinal</t>
  </si>
  <si>
    <t>23.FloracionDuración</t>
  </si>
  <si>
    <t>24.Simetria</t>
  </si>
  <si>
    <t>25.Soldadura</t>
  </si>
  <si>
    <t>26.Raverage</t>
  </si>
  <si>
    <t>27.Hue</t>
  </si>
  <si>
    <t>28.Brightness</t>
  </si>
  <si>
    <t>29.Chroma</t>
  </si>
  <si>
    <t>30.UVChroma</t>
  </si>
  <si>
    <t>31.MeanAbsGC</t>
  </si>
  <si>
    <t>32.Dist.0</t>
  </si>
  <si>
    <t>33.N</t>
  </si>
  <si>
    <t>34.Zona medida</t>
  </si>
  <si>
    <t>8.AzucarConcen</t>
  </si>
  <si>
    <t>Campanula lusitanica subsp. lusitania</t>
  </si>
  <si>
    <t>Dianthus sp. Gredos</t>
  </si>
  <si>
    <t>Ononis viscosa subsp. porrigens</t>
  </si>
  <si>
    <t xml:space="preserve"> 68/18, 195/18</t>
  </si>
  <si>
    <t/>
  </si>
  <si>
    <t>ORDER</t>
  </si>
  <si>
    <t>o001</t>
  </si>
  <si>
    <t>o002</t>
  </si>
  <si>
    <t>o003</t>
  </si>
  <si>
    <t>o004</t>
  </si>
  <si>
    <t>o005</t>
  </si>
  <si>
    <t>o006</t>
  </si>
  <si>
    <t>o007</t>
  </si>
  <si>
    <t>o008</t>
  </si>
  <si>
    <t>o009</t>
  </si>
  <si>
    <t>o010</t>
  </si>
  <si>
    <t>o011</t>
  </si>
  <si>
    <t>o012</t>
  </si>
  <si>
    <t>o013</t>
  </si>
  <si>
    <t>o014</t>
  </si>
  <si>
    <t>o015</t>
  </si>
  <si>
    <t>o016</t>
  </si>
  <si>
    <t>o017</t>
  </si>
  <si>
    <t>o018</t>
  </si>
  <si>
    <t>o019</t>
  </si>
  <si>
    <t>o020</t>
  </si>
  <si>
    <t>o021</t>
  </si>
  <si>
    <t>o022</t>
  </si>
  <si>
    <t>o023</t>
  </si>
  <si>
    <t>o024</t>
  </si>
  <si>
    <t>o025</t>
  </si>
  <si>
    <t>o026</t>
  </si>
  <si>
    <t>o027</t>
  </si>
  <si>
    <t>o028</t>
  </si>
  <si>
    <t>o029</t>
  </si>
  <si>
    <t>o030</t>
  </si>
  <si>
    <t>o031</t>
  </si>
  <si>
    <t>o032</t>
  </si>
  <si>
    <t>o033</t>
  </si>
  <si>
    <t>o034</t>
  </si>
  <si>
    <t>o035</t>
  </si>
  <si>
    <t>o036</t>
  </si>
  <si>
    <t>o037</t>
  </si>
  <si>
    <t>o038</t>
  </si>
  <si>
    <t>o039</t>
  </si>
  <si>
    <t>o040</t>
  </si>
  <si>
    <t>o041</t>
  </si>
  <si>
    <t>o042</t>
  </si>
  <si>
    <t>o043</t>
  </si>
  <si>
    <t>o044</t>
  </si>
  <si>
    <t>o045</t>
  </si>
  <si>
    <t>o046</t>
  </si>
  <si>
    <t>o047</t>
  </si>
  <si>
    <t>o048</t>
  </si>
  <si>
    <t>o049</t>
  </si>
  <si>
    <t>o050</t>
  </si>
  <si>
    <t>o051</t>
  </si>
  <si>
    <t>o052</t>
  </si>
  <si>
    <t>o053</t>
  </si>
  <si>
    <t>o054</t>
  </si>
  <si>
    <t>o055</t>
  </si>
  <si>
    <t>o056</t>
  </si>
  <si>
    <t>o057</t>
  </si>
  <si>
    <t>o058</t>
  </si>
  <si>
    <t>o059</t>
  </si>
  <si>
    <t>o060</t>
  </si>
  <si>
    <t>o061</t>
  </si>
  <si>
    <t>o062</t>
  </si>
  <si>
    <t>o063</t>
  </si>
  <si>
    <t>o064</t>
  </si>
  <si>
    <t>o065</t>
  </si>
  <si>
    <t>o066</t>
  </si>
  <si>
    <t>o067</t>
  </si>
  <si>
    <t>o068</t>
  </si>
  <si>
    <t>o069</t>
  </si>
  <si>
    <t>o070</t>
  </si>
  <si>
    <t>o071</t>
  </si>
  <si>
    <t>o072</t>
  </si>
  <si>
    <t>o073</t>
  </si>
  <si>
    <t>o074</t>
  </si>
  <si>
    <t>o075</t>
  </si>
  <si>
    <t>o076</t>
  </si>
  <si>
    <t>o077</t>
  </si>
  <si>
    <t>o078</t>
  </si>
  <si>
    <t>o079</t>
  </si>
  <si>
    <t>o080</t>
  </si>
  <si>
    <t>o081</t>
  </si>
  <si>
    <t>o082</t>
  </si>
  <si>
    <t>o083</t>
  </si>
  <si>
    <t>o084</t>
  </si>
  <si>
    <t>o085</t>
  </si>
  <si>
    <t>o086</t>
  </si>
  <si>
    <t>o087</t>
  </si>
  <si>
    <t>o088</t>
  </si>
  <si>
    <t>o089</t>
  </si>
  <si>
    <t>o090</t>
  </si>
  <si>
    <t>o091</t>
  </si>
  <si>
    <t>o092</t>
  </si>
  <si>
    <t>o093</t>
  </si>
  <si>
    <t>o094</t>
  </si>
  <si>
    <t>o095</t>
  </si>
  <si>
    <t>o096</t>
  </si>
  <si>
    <t>o097</t>
  </si>
  <si>
    <t>o098</t>
  </si>
  <si>
    <t>o099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</si>
  <si>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</si>
  <si>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</si>
  <si>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</si>
  <si>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</si>
  <si>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</si>
  <si>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</si>
  <si>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</si>
  <si>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</si>
  <si>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</si>
  <si>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</si>
  <si>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</si>
  <si>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</si>
  <si>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</si>
  <si>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</si>
  <si>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</si>
  <si>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</si>
  <si>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</si>
  <si>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</si>
  <si>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</si>
  <si>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</si>
  <si>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</si>
  <si>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</si>
  <si>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</si>
  <si>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</si>
  <si>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</si>
  <si>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</si>
  <si>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</si>
  <si>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</si>
  <si>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</si>
  <si>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</si>
  <si>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</si>
  <si>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</si>
  <si>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</si>
  <si>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</si>
  <si>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</si>
  <si>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</si>
  <si>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linaria_viscosa</t>
  </si>
  <si>
    <t>Misopates_orontium</t>
  </si>
  <si>
    <t>Linaria_alpina</t>
  </si>
  <si>
    <t>scrophularia_frutescens</t>
  </si>
  <si>
    <t>scrophularia_sambucifolia</t>
  </si>
  <si>
    <t>Verbena_officinalis</t>
  </si>
  <si>
    <t>calamintha_nepeta</t>
  </si>
  <si>
    <t>teucrium_capitatum</t>
  </si>
  <si>
    <t>teucrium_pseudochamaepitys</t>
  </si>
  <si>
    <t>Teucrium_fruticans</t>
  </si>
  <si>
    <t>Stachys_ocymastrum</t>
  </si>
  <si>
    <t>Phlomis_purpurea</t>
  </si>
  <si>
    <t>Phlomis_lychnitis</t>
  </si>
  <si>
    <t>Lavandula_stoechas</t>
  </si>
  <si>
    <t>Micromeria_graeca</t>
  </si>
  <si>
    <t>Thymus_mastichina</t>
  </si>
  <si>
    <t>Mentha_suaveolens</t>
  </si>
  <si>
    <t>Rosmarinus_officinalis</t>
  </si>
  <si>
    <t>Salvia_viridis</t>
  </si>
  <si>
    <t>Salvia_verbenaca</t>
  </si>
  <si>
    <t>Bartsia_trixago</t>
  </si>
  <si>
    <t>Parentucellia_viscosa</t>
  </si>
  <si>
    <t>Pedicularis_sylvatica</t>
  </si>
  <si>
    <t>convolvulus_meonanthus</t>
  </si>
  <si>
    <t>Convolvulus_althaeoides</t>
  </si>
  <si>
    <t>Convolvulus_arvensis</t>
  </si>
  <si>
    <t>Solanum_nigrum</t>
  </si>
  <si>
    <t>gentiana_sierrae</t>
  </si>
  <si>
    <t>Blackstonia_perfoliata</t>
  </si>
  <si>
    <t>Centaurium_erythraea</t>
  </si>
  <si>
    <t>vinca_difformis</t>
  </si>
  <si>
    <t>asperula_hirsuta</t>
  </si>
  <si>
    <t>crucianella_maritima</t>
  </si>
  <si>
    <t>cerinthe_gymnandra</t>
  </si>
  <si>
    <t>echium_albicans</t>
  </si>
  <si>
    <t>echium_gaditanum</t>
  </si>
  <si>
    <t>anchusa_calcarea</t>
  </si>
  <si>
    <t>Cynoglossum_creticum</t>
  </si>
  <si>
    <t>Anchusa_azurea</t>
  </si>
  <si>
    <t>Borago_officinalis</t>
  </si>
  <si>
    <t>Echium_plantagineum</t>
  </si>
  <si>
    <t>Cerinthe_major</t>
  </si>
  <si>
    <t>Heliotropium_europaeum</t>
  </si>
  <si>
    <t>galactites_tomentosa</t>
  </si>
  <si>
    <t>Calendula_arvensis</t>
  </si>
  <si>
    <t>Dittrichia_viscosa</t>
  </si>
  <si>
    <t>Scolymus_hispanicus</t>
  </si>
  <si>
    <t>campanula_herminii</t>
  </si>
  <si>
    <t>campanula_lusitanicasubsp.lusitania</t>
  </si>
  <si>
    <t>Campanula_erinus</t>
  </si>
  <si>
    <t>Campanula_rapunculus</t>
  </si>
  <si>
    <t>Lonicera_implexa</t>
  </si>
  <si>
    <t>Scabiosa_atropurpurea</t>
  </si>
  <si>
    <t>Fedia_cornucopiae</t>
  </si>
  <si>
    <t>erica_umbellata</t>
  </si>
  <si>
    <t>Erica_australis</t>
  </si>
  <si>
    <t>Erica_arborea</t>
  </si>
  <si>
    <t>Anagallis_monelli</t>
  </si>
  <si>
    <t>dianthus_sp.gredos</t>
  </si>
  <si>
    <t>silene_colorata</t>
  </si>
  <si>
    <t>Silene_vulgaris</t>
  </si>
  <si>
    <t>Tamarix_gallica</t>
  </si>
  <si>
    <t>Limoniastrum_monopetalum</t>
  </si>
  <si>
    <t>diplotaxis_virgata</t>
  </si>
  <si>
    <t>moricandia_moricandioides</t>
  </si>
  <si>
    <t>Raphanus_raphanistrum</t>
  </si>
  <si>
    <t>Diplotaxis_erucoides</t>
  </si>
  <si>
    <t>Malcolmia_littorea</t>
  </si>
  <si>
    <t>halimium_halimifolium</t>
  </si>
  <si>
    <t>halimium_calycinum</t>
  </si>
  <si>
    <t>cistus_crispusxalbidus</t>
  </si>
  <si>
    <t>Cistus_ladanifer</t>
  </si>
  <si>
    <t>Cistus_crispus</t>
  </si>
  <si>
    <t>Cistus_albidus</t>
  </si>
  <si>
    <t>Cistus_salviifolius</t>
  </si>
  <si>
    <t>Cistus_monspeliensis</t>
  </si>
  <si>
    <t>lavatera_trimestris</t>
  </si>
  <si>
    <t>Daphne_gnidium</t>
  </si>
  <si>
    <t>Myrtus_communis</t>
  </si>
  <si>
    <t>bryonia_dioica</t>
  </si>
  <si>
    <t>Rhamnus_lycioides</t>
  </si>
  <si>
    <t>Rubus_ulmifolius</t>
  </si>
  <si>
    <t>Crataegus_monogyna</t>
  </si>
  <si>
    <t>ononis_viscosa</t>
  </si>
  <si>
    <t>ononis_viscosasubsp.porrigens</t>
  </si>
  <si>
    <t>ononis_baetica</t>
  </si>
  <si>
    <t>ononis_pinnata</t>
  </si>
  <si>
    <t>ulex_eriocladus</t>
  </si>
  <si>
    <t>coronilla_glauca</t>
  </si>
  <si>
    <t>cytisus_grandiflorus</t>
  </si>
  <si>
    <t>erophaca_baetica</t>
  </si>
  <si>
    <t>genista_triacanthos</t>
  </si>
  <si>
    <t>Lupinus_angustifolius</t>
  </si>
  <si>
    <t>Lupinus_luteus</t>
  </si>
  <si>
    <t>Lupinus_hispanicus</t>
  </si>
  <si>
    <t>Calicotome_villosa</t>
  </si>
  <si>
    <t>Spartium_junceum</t>
  </si>
  <si>
    <t>Retama_sphaerocarpa</t>
  </si>
  <si>
    <t>Retama_monosperma</t>
  </si>
  <si>
    <t>Genista_hirsuta</t>
  </si>
  <si>
    <t>Bituminaria_bituminosa</t>
  </si>
  <si>
    <t>Scorpiurus_sulcatus</t>
  </si>
  <si>
    <t>Coronilla_juncea</t>
  </si>
  <si>
    <t>Ornithopus_sativus</t>
  </si>
  <si>
    <t>Anthyllis_cytisoides</t>
  </si>
  <si>
    <t>Hedysarum_coronarium</t>
  </si>
  <si>
    <t>Astragalus_hamosus</t>
  </si>
  <si>
    <t>Vicia_benghalensis</t>
  </si>
  <si>
    <t>Vicia_lutea</t>
  </si>
  <si>
    <t>Vicia_faba</t>
  </si>
  <si>
    <t>Vicia_sativa</t>
  </si>
  <si>
    <t>Lathyrus_clymenum</t>
  </si>
  <si>
    <t>Lathyrus_tingitanus</t>
  </si>
  <si>
    <t>hypericum_perfoliatum</t>
  </si>
  <si>
    <t>Hypericum_perforatum</t>
  </si>
  <si>
    <t>Linum_usitatissimum</t>
  </si>
  <si>
    <t>sedum_amplexicaule</t>
  </si>
  <si>
    <t>clematis_flammula</t>
  </si>
  <si>
    <t>Ranunculus_muricatus</t>
  </si>
  <si>
    <t>Ranunculus_paludosus</t>
  </si>
  <si>
    <t>Papaver_hybridum</t>
  </si>
  <si>
    <t>scilla_autumnalis</t>
  </si>
  <si>
    <t>urginea_maritima</t>
  </si>
  <si>
    <t>ornithogalum_baeticum</t>
  </si>
  <si>
    <t>Dipcadi_serotinum</t>
  </si>
  <si>
    <t>Scilla_peruviana</t>
  </si>
  <si>
    <t>leucojum_autumnale</t>
  </si>
  <si>
    <t>leucojum_trichophyllum</t>
  </si>
  <si>
    <t>allium_roseum</t>
  </si>
  <si>
    <t>Allium_triquetrum</t>
  </si>
  <si>
    <t>asphodelus_fistulosus</t>
  </si>
  <si>
    <t>asphodelus_ramosus</t>
  </si>
  <si>
    <t>Asphodelus_albus</t>
  </si>
  <si>
    <t>Gladiolus_communis</t>
  </si>
  <si>
    <t>serapias_parviflora</t>
  </si>
  <si>
    <t>2.Especies2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</si>
</sst>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2"/>
      <color theme="1"/>
      <name val="MS Reference Sans Serif"/>
      <family val="2"/>
    </font>
    <font>
      <sz val="12"/>
      <color theme="1"/>
      <name val="Calibri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MS Reference Sans Serif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1">
    <xf numFmtId="0" fontId="0" fillId="0" borderId="0" xfId="0"/>
    <xf numFmtId="49" fontId="4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6" xfId="0" applyFont="1" applyBorder="1" applyAlignment="1">
      <alignment horizontal="center"/>
    </xf>
    <xf numFmtId="0" fontId="5" fillId="0" borderId="8" xfId="0" applyFont="1" applyBorder="1"/>
    <xf numFmtId="0" fontId="6" fillId="0" borderId="8" xfId="0" applyFont="1" applyBorder="1"/>
    <xf numFmtId="16" fontId="5" fillId="0" borderId="8" xfId="0" applyNumberFormat="1" applyFont="1" applyBorder="1"/>
    <xf numFmtId="16" fontId="8" fillId="0" borderId="10" xfId="0" applyNumberFormat="1" applyFont="1" applyBorder="1" applyAlignment="1">
      <alignment horizontal="center"/>
    </xf>
    <xf numFmtId="0" fontId="8" fillId="0" borderId="9" xfId="0" applyFont="1" applyBorder="1"/>
    <xf numFmtId="0" fontId="9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0" xfId="0" applyFont="1"/>
    <xf numFmtId="164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center"/>
    </xf>
    <xf numFmtId="164" fontId="0" fillId="0" borderId="0" xfId="1" applyFont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7" xfId="0" applyFont="1" applyBorder="1"/>
    <xf numFmtId="0" fontId="0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0" fontId="0" fillId="0" borderId="7" xfId="0" applyFont="1" applyFill="1" applyBorder="1"/>
    <xf numFmtId="0" fontId="0" fillId="0" borderId="0" xfId="0" applyFont="1" applyFill="1" applyBorder="1"/>
    <xf numFmtId="0" fontId="0" fillId="0" borderId="12" xfId="0" applyFont="1" applyFill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16" fontId="0" fillId="0" borderId="0" xfId="0" applyNumberFormat="1" applyFont="1" applyBorder="1"/>
    <xf numFmtId="16" fontId="0" fillId="0" borderId="0" xfId="0" applyNumberFormat="1" applyFont="1" applyFill="1" applyBorder="1"/>
    <xf numFmtId="1" fontId="0" fillId="0" borderId="7" xfId="0" applyNumberFormat="1" applyFont="1" applyBorder="1" applyAlignment="1">
      <alignment horizontal="center"/>
    </xf>
    <xf numFmtId="16" fontId="0" fillId="0" borderId="12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/>
    </xf>
    <xf numFmtId="16" fontId="0" fillId="0" borderId="0" xfId="0" applyNumberFormat="1" applyFont="1" applyFill="1"/>
    <xf numFmtId="0" fontId="0" fillId="0" borderId="13" xfId="0" applyFont="1" applyBorder="1"/>
    <xf numFmtId="0" fontId="10" fillId="0" borderId="0" xfId="0" applyFont="1" applyBorder="1" applyAlignment="1">
      <alignment horizontal="center"/>
    </xf>
    <xf numFmtId="0" fontId="0" fillId="0" borderId="2" xfId="0" applyFont="1" applyBorder="1"/>
    <xf numFmtId="0" fontId="10" fillId="0" borderId="0" xfId="0" applyFont="1" applyFill="1" applyBorder="1"/>
    <xf numFmtId="0" fontId="4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12" xfId="0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4" xfId="0" applyFont="1" applyBorder="1"/>
    <xf numFmtId="49" fontId="4" fillId="0" borderId="10" xfId="0" applyNumberFormat="1" applyFont="1" applyBorder="1"/>
    <xf numFmtId="0" fontId="15" fillId="0" borderId="0" xfId="0" applyFont="1"/>
    <xf numFmtId="49" fontId="0" fillId="0" borderId="7" xfId="0" applyNumberFormat="1" applyFont="1" applyBorder="1"/>
    <xf numFmtId="0" fontId="0" fillId="0" borderId="0" xfId="0" quotePrefix="1" applyFont="1"/>
    <xf numFmtId="0" fontId="15" fillId="0" borderId="0" xfId="0" applyFont="1" applyFill="1"/>
    <xf numFmtId="49" fontId="0" fillId="0" borderId="7" xfId="0" applyNumberFormat="1" applyFont="1" applyFill="1" applyBorder="1"/>
    <xf numFmtId="3" fontId="0" fillId="0" borderId="0" xfId="0" applyNumberFormat="1" applyFont="1" applyFill="1" applyBorder="1" applyAlignment="1">
      <alignment horizontal="center" vertical="center"/>
    </xf>
    <xf numFmtId="164" fontId="0" fillId="0" borderId="0" xfId="1" applyFont="1"/>
    <xf numFmtId="0" fontId="0" fillId="2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0" fontId="0" fillId="0" borderId="16" xfId="0" applyBorder="1"/>
    <xf numFmtId="0" fontId="0" fillId="0" borderId="15" xfId="0" applyBorder="1"/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0" borderId="23" xfId="0" applyFont="1" applyBorder="1"/>
    <xf numFmtId="0" fontId="0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8" xfId="0" applyFont="1" applyBorder="1"/>
    <xf numFmtId="0" fontId="2" fillId="0" borderId="8" xfId="0" applyFont="1" applyFill="1" applyBorder="1"/>
    <xf numFmtId="0" fontId="0" fillId="0" borderId="24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13" xfId="0" applyFont="1" applyFill="1" applyBorder="1"/>
    <xf numFmtId="0" fontId="17" fillId="0" borderId="0" xfId="0" applyFont="1" applyFill="1" applyBorder="1"/>
    <xf numFmtId="49" fontId="0" fillId="0" borderId="0" xfId="0" applyNumberFormat="1" applyFont="1"/>
    <xf numFmtId="0" fontId="17" fillId="0" borderId="0" xfId="0" applyFont="1" applyBorder="1" applyAlignment="1">
      <alignment horizontal="center"/>
    </xf>
    <xf numFmtId="0" fontId="18" fillId="0" borderId="0" xfId="0" applyFont="1"/>
    <xf numFmtId="0" fontId="19" fillId="0" borderId="0" xfId="0" applyFont="1" applyBorder="1"/>
    <xf numFmtId="0" fontId="18" fillId="0" borderId="3" xfId="0" applyFont="1" applyBorder="1"/>
    <xf numFmtId="0" fontId="18" fillId="0" borderId="4" xfId="0" applyFont="1" applyBorder="1"/>
    <xf numFmtId="0" fontId="18" fillId="0" borderId="1" xfId="0" applyFont="1" applyBorder="1" applyAlignment="1">
      <alignment horizontal="center"/>
    </xf>
    <xf numFmtId="0" fontId="18" fillId="0" borderId="8" xfId="0" applyFont="1" applyBorder="1"/>
    <xf numFmtId="0" fontId="19" fillId="0" borderId="8" xfId="0" applyFont="1" applyBorder="1"/>
    <xf numFmtId="49" fontId="0" fillId="0" borderId="10" xfId="0" applyNumberFormat="1" applyFont="1" applyBorder="1"/>
    <xf numFmtId="16" fontId="18" fillId="0" borderId="8" xfId="0" applyNumberFormat="1" applyFont="1" applyBorder="1"/>
    <xf numFmtId="0" fontId="2" fillId="0" borderId="9" xfId="0" applyFont="1" applyBorder="1"/>
    <xf numFmtId="0" fontId="21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2" fillId="0" borderId="10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/>
    <xf numFmtId="0" fontId="17" fillId="2" borderId="7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7" fillId="0" borderId="13" xfId="0" applyFont="1" applyFill="1" applyBorder="1"/>
    <xf numFmtId="0" fontId="17" fillId="0" borderId="12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quotePrefix="1" applyFont="1" applyFill="1" applyBorder="1"/>
    <xf numFmtId="0" fontId="2" fillId="0" borderId="9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25" xfId="0" applyFill="1" applyBorder="1"/>
    <xf numFmtId="0" fontId="15" fillId="0" borderId="0" xfId="0" applyFont="1" applyBorder="1"/>
    <xf numFmtId="164" fontId="0" fillId="0" borderId="0" xfId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28" xfId="0" applyFont="1" applyFill="1" applyBorder="1"/>
    <xf numFmtId="0" fontId="0" fillId="0" borderId="23" xfId="0" applyFont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0" xfId="0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8" fillId="0" borderId="26" xfId="0" applyFont="1" applyBorder="1" applyAlignment="1">
      <alignment horizontal="center" wrapText="1"/>
    </xf>
    <xf numFmtId="0" fontId="18" fillId="0" borderId="27" xfId="0" applyFont="1" applyBorder="1" applyAlignment="1">
      <alignment horizontal="center" wrapText="1"/>
    </xf>
    <xf numFmtId="0" fontId="18" fillId="0" borderId="26" xfId="0" applyFont="1" applyFill="1" applyBorder="1" applyAlignment="1">
      <alignment horizontal="center" wrapText="1"/>
    </xf>
    <xf numFmtId="0" fontId="18" fillId="0" borderId="27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li/Documents/US%202018/Color-recompensa/Color-recompensa%20elimin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odo"/>
      <sheetName val="Color-recompensa"/>
      <sheetName val="Ejes polinicos"/>
    </sheetNames>
    <sheetDataSet>
      <sheetData sheetId="0"/>
      <sheetData sheetId="1">
        <row r="92">
          <cell r="B92" t="str">
            <v>Iberis  crenata</v>
          </cell>
        </row>
      </sheetData>
      <sheetData sheetId="2">
        <row r="4">
          <cell r="A4" t="str">
            <v>LILIACEAE</v>
          </cell>
          <cell r="B4" t="str">
            <v>Allium roseum</v>
          </cell>
          <cell r="C4">
            <v>0</v>
          </cell>
          <cell r="D4" t="str">
            <v>PF</v>
          </cell>
          <cell r="E4">
            <v>0</v>
          </cell>
          <cell r="F4">
            <v>365</v>
          </cell>
          <cell r="G4" t="str">
            <v>?</v>
          </cell>
          <cell r="H4">
            <v>15</v>
          </cell>
          <cell r="I4">
            <v>30960</v>
          </cell>
          <cell r="J4">
            <v>3648.67</v>
          </cell>
          <cell r="K4">
            <v>2</v>
          </cell>
          <cell r="L4" t="str">
            <v>x</v>
          </cell>
          <cell r="M4">
            <v>3</v>
          </cell>
          <cell r="N4" t="str">
            <v>P</v>
          </cell>
        </row>
        <row r="5">
          <cell r="A5" t="str">
            <v>LILIACEAE</v>
          </cell>
          <cell r="B5" t="str">
            <v>Allium triquetrum</v>
          </cell>
          <cell r="C5">
            <v>0</v>
          </cell>
          <cell r="D5" t="str">
            <v>PF/LA</v>
          </cell>
          <cell r="E5">
            <v>0</v>
          </cell>
          <cell r="F5">
            <v>0.4</v>
          </cell>
          <cell r="G5">
            <v>0</v>
          </cell>
          <cell r="H5">
            <v>7</v>
          </cell>
          <cell r="I5">
            <v>0</v>
          </cell>
          <cell r="J5">
            <v>0</v>
          </cell>
          <cell r="K5">
            <v>0</v>
          </cell>
          <cell r="L5" t="str">
            <v>x</v>
          </cell>
          <cell r="M5">
            <v>3</v>
          </cell>
          <cell r="N5" t="str">
            <v>P</v>
          </cell>
        </row>
        <row r="6">
          <cell r="A6" t="str">
            <v>PRIMULACEAE</v>
          </cell>
          <cell r="B6" t="str">
            <v>Anagallis monelli</v>
          </cell>
          <cell r="C6">
            <v>0</v>
          </cell>
          <cell r="D6" t="str">
            <v>PO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80920</v>
          </cell>
          <cell r="J6">
            <v>46000</v>
          </cell>
          <cell r="K6">
            <v>10</v>
          </cell>
          <cell r="L6" t="str">
            <v>x</v>
          </cell>
          <cell r="M6">
            <v>3</v>
          </cell>
          <cell r="N6" t="str">
            <v>P</v>
          </cell>
        </row>
        <row r="7">
          <cell r="A7" t="str">
            <v>BORAGINACEAE</v>
          </cell>
          <cell r="B7" t="str">
            <v>Anchusa azurea</v>
          </cell>
          <cell r="C7">
            <v>0</v>
          </cell>
          <cell r="D7" t="str">
            <v>PO/DA</v>
          </cell>
          <cell r="E7">
            <v>0</v>
          </cell>
          <cell r="F7">
            <v>930</v>
          </cell>
          <cell r="G7">
            <v>109</v>
          </cell>
          <cell r="H7">
            <v>36</v>
          </cell>
          <cell r="I7">
            <v>24360</v>
          </cell>
          <cell r="J7">
            <v>2240</v>
          </cell>
          <cell r="K7">
            <v>10</v>
          </cell>
          <cell r="L7" t="str">
            <v>x</v>
          </cell>
          <cell r="M7">
            <v>3</v>
          </cell>
          <cell r="N7" t="str">
            <v>P</v>
          </cell>
        </row>
        <row r="8">
          <cell r="A8" t="str">
            <v>BORAGINACEAE</v>
          </cell>
          <cell r="B8" t="str">
            <v>Anchusa calcarea</v>
          </cell>
          <cell r="C8" t="str">
            <v>28/18</v>
          </cell>
          <cell r="D8" t="str">
            <v>PO</v>
          </cell>
          <cell r="E8">
            <v>0</v>
          </cell>
          <cell r="F8">
            <v>408</v>
          </cell>
          <cell r="G8">
            <v>81</v>
          </cell>
          <cell r="H8">
            <v>34</v>
          </cell>
          <cell r="I8">
            <v>25370</v>
          </cell>
          <cell r="J8">
            <v>716</v>
          </cell>
          <cell r="K8">
            <v>10</v>
          </cell>
          <cell r="L8" t="str">
            <v>x</v>
          </cell>
          <cell r="M8">
            <v>3</v>
          </cell>
          <cell r="N8" t="str">
            <v>P</v>
          </cell>
        </row>
        <row r="9">
          <cell r="A9" t="str">
            <v>FABACEAE</v>
          </cell>
          <cell r="B9" t="str">
            <v>Anthyllis cytisoides</v>
          </cell>
          <cell r="C9" t="str">
            <v>183/18</v>
          </cell>
          <cell r="D9" t="str">
            <v>PO</v>
          </cell>
          <cell r="E9">
            <v>0</v>
          </cell>
          <cell r="F9">
            <v>122</v>
          </cell>
          <cell r="G9">
            <v>22</v>
          </cell>
          <cell r="H9">
            <v>22</v>
          </cell>
          <cell r="I9">
            <v>3569</v>
          </cell>
          <cell r="J9">
            <v>180</v>
          </cell>
          <cell r="K9">
            <v>10</v>
          </cell>
          <cell r="L9" t="str">
            <v>x</v>
          </cell>
          <cell r="M9">
            <v>2</v>
          </cell>
          <cell r="N9" t="str">
            <v>-</v>
          </cell>
        </row>
        <row r="10">
          <cell r="A10" t="str">
            <v>FABACEAE</v>
          </cell>
          <cell r="B10" t="str">
            <v>Anthyllis cytisoides</v>
          </cell>
          <cell r="C10" t="str">
            <v>183/18</v>
          </cell>
          <cell r="D10" t="str">
            <v>PO</v>
          </cell>
          <cell r="E10">
            <v>0</v>
          </cell>
          <cell r="F10">
            <v>122</v>
          </cell>
          <cell r="G10">
            <v>22</v>
          </cell>
          <cell r="H10">
            <v>22</v>
          </cell>
          <cell r="I10">
            <v>3569</v>
          </cell>
          <cell r="J10">
            <v>180</v>
          </cell>
          <cell r="K10">
            <v>10</v>
          </cell>
          <cell r="L10" t="str">
            <v>x</v>
          </cell>
          <cell r="M10">
            <v>2</v>
          </cell>
          <cell r="N10" t="str">
            <v>-</v>
          </cell>
        </row>
        <row r="11">
          <cell r="A11" t="str">
            <v>RUBIACEAE</v>
          </cell>
          <cell r="B11" t="str">
            <v>Asperula hirsuta</v>
          </cell>
          <cell r="C11" t="str">
            <v>98/18</v>
          </cell>
          <cell r="D11" t="str">
            <v>LA/PF</v>
          </cell>
          <cell r="E11">
            <v>0</v>
          </cell>
          <cell r="F11">
            <v>0.01</v>
          </cell>
          <cell r="G11">
            <v>0</v>
          </cell>
          <cell r="H11">
            <v>30</v>
          </cell>
          <cell r="I11">
            <v>0</v>
          </cell>
          <cell r="J11">
            <v>0</v>
          </cell>
          <cell r="K11">
            <v>0</v>
          </cell>
          <cell r="L11" t="str">
            <v>x</v>
          </cell>
          <cell r="M11" t="str">
            <v>2/3</v>
          </cell>
          <cell r="N11" t="str">
            <v>P</v>
          </cell>
        </row>
        <row r="12">
          <cell r="A12" t="str">
            <v>LILIACEAE</v>
          </cell>
          <cell r="B12" t="str">
            <v>Asphodelus albus</v>
          </cell>
          <cell r="C12">
            <v>0</v>
          </cell>
          <cell r="D12" t="str">
            <v>LA</v>
          </cell>
          <cell r="E12">
            <v>0</v>
          </cell>
          <cell r="F12">
            <v>1.4</v>
          </cell>
          <cell r="G12">
            <v>0</v>
          </cell>
          <cell r="H12">
            <v>15</v>
          </cell>
          <cell r="I12">
            <v>0</v>
          </cell>
          <cell r="J12">
            <v>0</v>
          </cell>
          <cell r="K12">
            <v>0</v>
          </cell>
          <cell r="L12" t="str">
            <v>x</v>
          </cell>
          <cell r="M12">
            <v>3</v>
          </cell>
          <cell r="N12" t="str">
            <v>P</v>
          </cell>
        </row>
        <row r="13">
          <cell r="A13" t="str">
            <v>LILIACEAE</v>
          </cell>
          <cell r="B13" t="str">
            <v>Asphodelus fistulosus</v>
          </cell>
          <cell r="C13" t="str">
            <v>43/18</v>
          </cell>
          <cell r="D13" t="str">
            <v>PF</v>
          </cell>
          <cell r="E13">
            <v>0</v>
          </cell>
          <cell r="F13">
            <v>2.21</v>
          </cell>
          <cell r="G13">
            <v>4.92</v>
          </cell>
          <cell r="H13">
            <v>15</v>
          </cell>
          <cell r="I13">
            <v>2488</v>
          </cell>
          <cell r="J13">
            <v>699.66</v>
          </cell>
          <cell r="K13">
            <v>8</v>
          </cell>
          <cell r="L13" t="str">
            <v>x</v>
          </cell>
          <cell r="M13">
            <v>3</v>
          </cell>
          <cell r="N13" t="str">
            <v>P/B</v>
          </cell>
        </row>
        <row r="14">
          <cell r="A14" t="str">
            <v>LILIACEAE</v>
          </cell>
          <cell r="B14" t="str">
            <v>Asphodelus ramosus</v>
          </cell>
          <cell r="C14">
            <v>0</v>
          </cell>
          <cell r="D14" t="str">
            <v>LA/MB</v>
          </cell>
          <cell r="E14">
            <v>0</v>
          </cell>
          <cell r="F14">
            <v>1</v>
          </cell>
          <cell r="G14">
            <v>0</v>
          </cell>
          <cell r="H14">
            <v>20</v>
          </cell>
          <cell r="I14">
            <v>0</v>
          </cell>
          <cell r="J14">
            <v>0</v>
          </cell>
          <cell r="K14">
            <v>0</v>
          </cell>
          <cell r="L14" t="str">
            <v>x</v>
          </cell>
          <cell r="M14">
            <v>3</v>
          </cell>
          <cell r="N14" t="str">
            <v>P</v>
          </cell>
        </row>
        <row r="15">
          <cell r="A15" t="str">
            <v>LILIACEAE</v>
          </cell>
          <cell r="B15" t="str">
            <v>Asphodelus ramosus</v>
          </cell>
          <cell r="C15">
            <v>0</v>
          </cell>
          <cell r="D15" t="str">
            <v>LA/MB</v>
          </cell>
          <cell r="E15">
            <v>0</v>
          </cell>
          <cell r="F15">
            <v>1</v>
          </cell>
          <cell r="G15">
            <v>0</v>
          </cell>
          <cell r="H15">
            <v>20</v>
          </cell>
          <cell r="I15">
            <v>0</v>
          </cell>
          <cell r="J15">
            <v>0</v>
          </cell>
          <cell r="K15">
            <v>0</v>
          </cell>
          <cell r="L15" t="str">
            <v>x</v>
          </cell>
          <cell r="M15">
            <v>3</v>
          </cell>
          <cell r="N15" t="str">
            <v>P</v>
          </cell>
        </row>
        <row r="16">
          <cell r="A16" t="str">
            <v>FABACEAE</v>
          </cell>
          <cell r="B16" t="str">
            <v>Astragalus hamosus</v>
          </cell>
          <cell r="C16">
            <v>0</v>
          </cell>
          <cell r="D16" t="str">
            <v>PF</v>
          </cell>
          <cell r="E16">
            <v>0</v>
          </cell>
          <cell r="F16">
            <v>4.1500000000000004</v>
          </cell>
          <cell r="G16">
            <v>8.16</v>
          </cell>
          <cell r="H16">
            <v>27</v>
          </cell>
          <cell r="I16">
            <v>4480</v>
          </cell>
          <cell r="J16">
            <v>825.61</v>
          </cell>
          <cell r="K16">
            <v>10</v>
          </cell>
          <cell r="L16" t="str">
            <v>x</v>
          </cell>
          <cell r="M16">
            <v>3</v>
          </cell>
          <cell r="N16" t="str">
            <v>A</v>
          </cell>
        </row>
        <row r="17">
          <cell r="A17" t="str">
            <v>SCROPHULARIACEAE</v>
          </cell>
          <cell r="B17" t="str">
            <v>Bartsia trixago</v>
          </cell>
          <cell r="C17" t="str">
            <v>55/18,61/18, 63/18</v>
          </cell>
          <cell r="D17" t="str">
            <v>PF</v>
          </cell>
          <cell r="E17">
            <v>0</v>
          </cell>
          <cell r="F17">
            <v>0</v>
          </cell>
          <cell r="G17">
            <v>0</v>
          </cell>
          <cell r="H17">
            <v>30</v>
          </cell>
          <cell r="I17">
            <v>34865</v>
          </cell>
          <cell r="J17">
            <v>5498.08</v>
          </cell>
          <cell r="K17">
            <v>10</v>
          </cell>
          <cell r="L17" t="str">
            <v>x</v>
          </cell>
          <cell r="M17">
            <v>3</v>
          </cell>
          <cell r="N17" t="str">
            <v>A</v>
          </cell>
        </row>
        <row r="18">
          <cell r="A18" t="str">
            <v>SCROPHULARIACEAE</v>
          </cell>
          <cell r="B18" t="str">
            <v>Bartsia trixago</v>
          </cell>
          <cell r="C18" t="str">
            <v>55/18,61/18, 63/18</v>
          </cell>
          <cell r="D18" t="str">
            <v>PF</v>
          </cell>
          <cell r="E18">
            <v>0</v>
          </cell>
          <cell r="F18">
            <v>0</v>
          </cell>
          <cell r="G18">
            <v>0</v>
          </cell>
          <cell r="H18">
            <v>30</v>
          </cell>
          <cell r="I18">
            <v>34865</v>
          </cell>
          <cell r="J18">
            <v>5498.08</v>
          </cell>
          <cell r="K18">
            <v>10</v>
          </cell>
          <cell r="L18" t="str">
            <v>x</v>
          </cell>
          <cell r="M18">
            <v>3</v>
          </cell>
          <cell r="N18" t="str">
            <v>A</v>
          </cell>
        </row>
        <row r="19">
          <cell r="A19" t="str">
            <v>FABACEAE</v>
          </cell>
          <cell r="B19" t="str">
            <v>Bituminaria bituminosa</v>
          </cell>
          <cell r="C19">
            <v>0</v>
          </cell>
          <cell r="D19" t="str">
            <v>LA/PF</v>
          </cell>
          <cell r="E19">
            <v>0</v>
          </cell>
          <cell r="F19">
            <v>300</v>
          </cell>
          <cell r="G19">
            <v>0</v>
          </cell>
          <cell r="H19">
            <v>28</v>
          </cell>
          <cell r="I19">
            <v>0</v>
          </cell>
          <cell r="J19">
            <v>0</v>
          </cell>
          <cell r="K19">
            <v>0</v>
          </cell>
          <cell r="L19" t="str">
            <v>x</v>
          </cell>
          <cell r="M19">
            <v>3</v>
          </cell>
          <cell r="N19" t="str">
            <v>P</v>
          </cell>
        </row>
        <row r="20">
          <cell r="A20" t="str">
            <v>FABACEAE</v>
          </cell>
          <cell r="B20" t="str">
            <v>Bituminaria bituminosa</v>
          </cell>
          <cell r="C20">
            <v>0</v>
          </cell>
          <cell r="D20" t="str">
            <v>LA/PF</v>
          </cell>
          <cell r="E20">
            <v>0</v>
          </cell>
          <cell r="F20">
            <v>300</v>
          </cell>
          <cell r="G20">
            <v>0</v>
          </cell>
          <cell r="H20">
            <v>28</v>
          </cell>
          <cell r="I20">
            <v>0</v>
          </cell>
          <cell r="J20">
            <v>0</v>
          </cell>
          <cell r="K20">
            <v>0</v>
          </cell>
          <cell r="L20" t="str">
            <v>x</v>
          </cell>
          <cell r="M20">
            <v>3</v>
          </cell>
          <cell r="N20" t="str">
            <v>P</v>
          </cell>
        </row>
        <row r="21">
          <cell r="A21" t="str">
            <v>GENTIANACEAE</v>
          </cell>
          <cell r="B21" t="str">
            <v>Blackstonia perfoliata</v>
          </cell>
          <cell r="C21" t="str">
            <v>186/18</v>
          </cell>
          <cell r="D21" t="str">
            <v>PF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40853</v>
          </cell>
          <cell r="J21">
            <v>13600.22</v>
          </cell>
          <cell r="K21">
            <v>5</v>
          </cell>
          <cell r="L21" t="str">
            <v>x</v>
          </cell>
          <cell r="M21">
            <v>3</v>
          </cell>
          <cell r="N21" t="str">
            <v>A</v>
          </cell>
        </row>
        <row r="22">
          <cell r="A22" t="str">
            <v>GENTIANACEAE</v>
          </cell>
          <cell r="B22" t="str">
            <v>Blackstonia perfoliata</v>
          </cell>
          <cell r="C22" t="str">
            <v>186/18</v>
          </cell>
          <cell r="D22" t="str">
            <v>PF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40853</v>
          </cell>
          <cell r="J22">
            <v>13600.22</v>
          </cell>
          <cell r="K22">
            <v>5</v>
          </cell>
          <cell r="L22" t="str">
            <v>x</v>
          </cell>
          <cell r="M22">
            <v>3</v>
          </cell>
          <cell r="N22" t="str">
            <v>A</v>
          </cell>
        </row>
        <row r="23">
          <cell r="A23" t="str">
            <v>BORAGINACEAE</v>
          </cell>
          <cell r="B23" t="str">
            <v>Borago officinalis</v>
          </cell>
          <cell r="C23">
            <v>0</v>
          </cell>
          <cell r="D23" t="str">
            <v>DA/LA</v>
          </cell>
          <cell r="E23">
            <v>0</v>
          </cell>
          <cell r="F23">
            <v>2100</v>
          </cell>
          <cell r="G23">
            <v>0</v>
          </cell>
          <cell r="H23">
            <v>6</v>
          </cell>
          <cell r="I23">
            <v>0</v>
          </cell>
          <cell r="J23">
            <v>0</v>
          </cell>
          <cell r="K23">
            <v>0</v>
          </cell>
          <cell r="L23" t="str">
            <v>x</v>
          </cell>
          <cell r="M23">
            <v>3</v>
          </cell>
          <cell r="N23" t="str">
            <v>A</v>
          </cell>
        </row>
        <row r="24">
          <cell r="A24" t="str">
            <v>CUCURBITACEAE</v>
          </cell>
          <cell r="B24" t="str">
            <v>Bryonia dioica</v>
          </cell>
          <cell r="C24">
            <v>0</v>
          </cell>
          <cell r="D24" t="str">
            <v>PF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29435</v>
          </cell>
          <cell r="J24">
            <v>4419.42</v>
          </cell>
          <cell r="K24">
            <v>2</v>
          </cell>
          <cell r="L24" t="str">
            <v>x</v>
          </cell>
          <cell r="M24">
            <v>3</v>
          </cell>
          <cell r="N24" t="str">
            <v>P</v>
          </cell>
        </row>
        <row r="25">
          <cell r="A25" t="str">
            <v>LAMIACEAE</v>
          </cell>
          <cell r="B25" t="str">
            <v>Calamintha nepeta</v>
          </cell>
          <cell r="C25">
            <v>0</v>
          </cell>
          <cell r="D25" t="str">
            <v>LA</v>
          </cell>
          <cell r="E25" t="str">
            <v/>
          </cell>
          <cell r="F25">
            <v>30</v>
          </cell>
          <cell r="G25">
            <v>0</v>
          </cell>
          <cell r="H25">
            <v>10</v>
          </cell>
          <cell r="I25">
            <v>0</v>
          </cell>
          <cell r="J25">
            <v>0</v>
          </cell>
          <cell r="K25">
            <v>0</v>
          </cell>
          <cell r="L25" t="str">
            <v>x</v>
          </cell>
          <cell r="M25">
            <v>3</v>
          </cell>
          <cell r="N25" t="str">
            <v>P</v>
          </cell>
        </row>
        <row r="26">
          <cell r="A26" t="str">
            <v>ASTERACEAE</v>
          </cell>
          <cell r="B26" t="str">
            <v>Calendula arvensis</v>
          </cell>
          <cell r="C26">
            <v>0</v>
          </cell>
          <cell r="D26" t="str">
            <v>PO</v>
          </cell>
          <cell r="E26">
            <v>0</v>
          </cell>
          <cell r="F26">
            <v>8.9999999999999993E-3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 t="str">
            <v>x</v>
          </cell>
          <cell r="M26">
            <v>3</v>
          </cell>
          <cell r="N26" t="str">
            <v>A</v>
          </cell>
        </row>
        <row r="27">
          <cell r="A27" t="str">
            <v>FABACEAE</v>
          </cell>
          <cell r="B27" t="str">
            <v>Calicotome villosa</v>
          </cell>
          <cell r="C27">
            <v>0</v>
          </cell>
          <cell r="D27" t="str">
            <v>LA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 t="str">
            <v>x</v>
          </cell>
          <cell r="M27">
            <v>2</v>
          </cell>
          <cell r="N27" t="str">
            <v>-</v>
          </cell>
        </row>
        <row r="28">
          <cell r="A28" t="str">
            <v>CAMPANULACEAE</v>
          </cell>
          <cell r="B28" t="str">
            <v>Campanula erinus</v>
          </cell>
          <cell r="C28">
            <v>0</v>
          </cell>
          <cell r="D28" t="str">
            <v>PO/LA</v>
          </cell>
          <cell r="E28">
            <v>0</v>
          </cell>
          <cell r="F28">
            <v>8.9999999999999993E-3</v>
          </cell>
          <cell r="G28">
            <v>0</v>
          </cell>
          <cell r="H28">
            <v>0</v>
          </cell>
          <cell r="I28">
            <v>3410</v>
          </cell>
          <cell r="J28">
            <v>321</v>
          </cell>
          <cell r="K28">
            <v>3</v>
          </cell>
          <cell r="L28" t="str">
            <v>x</v>
          </cell>
          <cell r="M28">
            <v>3</v>
          </cell>
          <cell r="N28" t="str">
            <v>A</v>
          </cell>
        </row>
        <row r="29">
          <cell r="A29" t="str">
            <v>CAMPANULACEAE</v>
          </cell>
          <cell r="B29" t="str">
            <v>Campanula herminii</v>
          </cell>
          <cell r="C29">
            <v>0</v>
          </cell>
          <cell r="D29" t="str">
            <v>DA</v>
          </cell>
          <cell r="E29">
            <v>0</v>
          </cell>
          <cell r="F29">
            <v>21.95</v>
          </cell>
          <cell r="G29">
            <v>36.33</v>
          </cell>
          <cell r="H29">
            <v>23</v>
          </cell>
          <cell r="I29">
            <v>0</v>
          </cell>
          <cell r="J29" t="str">
            <v>x</v>
          </cell>
          <cell r="K29" t="str">
            <v>x</v>
          </cell>
          <cell r="L29" t="str">
            <v>x</v>
          </cell>
          <cell r="M29">
            <v>3</v>
          </cell>
          <cell r="N29" t="str">
            <v>P</v>
          </cell>
        </row>
        <row r="30">
          <cell r="A30" t="str">
            <v>CAMPANULACEAE</v>
          </cell>
          <cell r="B30" t="str">
            <v>Campanula lusitanica subsp. lusitania</v>
          </cell>
          <cell r="C30">
            <v>0</v>
          </cell>
          <cell r="D30" t="str">
            <v>DA/JA</v>
          </cell>
          <cell r="E30">
            <v>0</v>
          </cell>
          <cell r="F30">
            <v>0.04</v>
          </cell>
          <cell r="G30">
            <v>4.0000000000000001E-3</v>
          </cell>
          <cell r="H30">
            <v>29</v>
          </cell>
          <cell r="I30">
            <v>80340</v>
          </cell>
          <cell r="J30">
            <v>6890.8</v>
          </cell>
          <cell r="K30">
            <v>10</v>
          </cell>
          <cell r="L30" t="str">
            <v>x</v>
          </cell>
          <cell r="M30">
            <v>3</v>
          </cell>
          <cell r="N30" t="str">
            <v>A</v>
          </cell>
        </row>
        <row r="31">
          <cell r="A31" t="str">
            <v>CAMPANULACEAE</v>
          </cell>
          <cell r="B31" t="str">
            <v>Campanula rapunculus</v>
          </cell>
          <cell r="C31" t="str">
            <v>140/18</v>
          </cell>
          <cell r="D31" t="str">
            <v>LA/PF</v>
          </cell>
          <cell r="E31">
            <v>0</v>
          </cell>
          <cell r="F31">
            <v>200</v>
          </cell>
          <cell r="G31">
            <v>0</v>
          </cell>
          <cell r="H31">
            <v>2</v>
          </cell>
          <cell r="I31">
            <v>0</v>
          </cell>
          <cell r="J31">
            <v>0</v>
          </cell>
          <cell r="K31">
            <v>0</v>
          </cell>
          <cell r="L31" t="str">
            <v>x</v>
          </cell>
          <cell r="M31">
            <v>3</v>
          </cell>
          <cell r="N31" t="str">
            <v>B</v>
          </cell>
        </row>
        <row r="32">
          <cell r="A32" t="str">
            <v>GENTIANACEAE</v>
          </cell>
          <cell r="B32" t="str">
            <v>Centaurium erythraea</v>
          </cell>
          <cell r="C32" t="str">
            <v xml:space="preserve"> 68/18, 195/18</v>
          </cell>
          <cell r="D32" t="str">
            <v>PF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117429</v>
          </cell>
          <cell r="J32">
            <v>20764.89</v>
          </cell>
          <cell r="K32">
            <v>10</v>
          </cell>
          <cell r="L32" t="str">
            <v>x</v>
          </cell>
          <cell r="M32">
            <v>3</v>
          </cell>
          <cell r="N32" t="str">
            <v>A/B</v>
          </cell>
        </row>
        <row r="33">
          <cell r="A33" t="str">
            <v>BORAGINACEAE</v>
          </cell>
          <cell r="B33" t="str">
            <v>Cerinthe gymnandra</v>
          </cell>
          <cell r="C33">
            <v>0</v>
          </cell>
          <cell r="D33" t="str">
            <v>DA</v>
          </cell>
          <cell r="E33">
            <v>0</v>
          </cell>
          <cell r="F33">
            <v>425.99</v>
          </cell>
          <cell r="G33">
            <v>425.14</v>
          </cell>
          <cell r="H33">
            <v>28</v>
          </cell>
          <cell r="I33">
            <v>295080</v>
          </cell>
          <cell r="J33">
            <v>51044.57</v>
          </cell>
          <cell r="K33">
            <v>10</v>
          </cell>
          <cell r="L33" t="str">
            <v>x</v>
          </cell>
          <cell r="M33">
            <v>3</v>
          </cell>
          <cell r="N33" t="str">
            <v>A</v>
          </cell>
        </row>
        <row r="34">
          <cell r="A34" t="str">
            <v>BORAGINACEAE</v>
          </cell>
          <cell r="B34" t="str">
            <v>Cerinthe gymnandra</v>
          </cell>
          <cell r="C34">
            <v>0</v>
          </cell>
          <cell r="D34" t="str">
            <v>PO</v>
          </cell>
          <cell r="E34">
            <v>0</v>
          </cell>
          <cell r="F34">
            <v>1372</v>
          </cell>
          <cell r="G34">
            <v>300</v>
          </cell>
          <cell r="H34">
            <v>33</v>
          </cell>
          <cell r="I34">
            <v>0</v>
          </cell>
          <cell r="J34">
            <v>0</v>
          </cell>
          <cell r="K34">
            <v>0</v>
          </cell>
          <cell r="L34" t="str">
            <v>x</v>
          </cell>
          <cell r="M34">
            <v>3</v>
          </cell>
          <cell r="N34" t="str">
            <v>A</v>
          </cell>
        </row>
        <row r="35">
          <cell r="A35" t="str">
            <v>BORAGINACEAE</v>
          </cell>
          <cell r="B35" t="str">
            <v>Cerinthe major</v>
          </cell>
          <cell r="C35">
            <v>0</v>
          </cell>
          <cell r="D35" t="str">
            <v>DA</v>
          </cell>
          <cell r="E35">
            <v>0</v>
          </cell>
          <cell r="F35">
            <v>1630.15</v>
          </cell>
          <cell r="G35" t="str">
            <v>889.93</v>
          </cell>
          <cell r="H35">
            <v>34</v>
          </cell>
          <cell r="I35">
            <v>649680</v>
          </cell>
          <cell r="J35">
            <v>67096.69</v>
          </cell>
          <cell r="K35">
            <v>10</v>
          </cell>
          <cell r="L35" t="str">
            <v>x</v>
          </cell>
          <cell r="M35">
            <v>3</v>
          </cell>
          <cell r="N35" t="str">
            <v>A</v>
          </cell>
        </row>
        <row r="36">
          <cell r="A36" t="str">
            <v>CISTACEAE</v>
          </cell>
          <cell r="B36" t="str">
            <v>Cistus albidus</v>
          </cell>
          <cell r="C36" t="str">
            <v>102/18</v>
          </cell>
          <cell r="D36" t="str">
            <v>PO</v>
          </cell>
          <cell r="E36">
            <v>0</v>
          </cell>
          <cell r="F36">
            <v>302</v>
          </cell>
          <cell r="G36">
            <v>46</v>
          </cell>
          <cell r="H36">
            <v>16</v>
          </cell>
          <cell r="I36">
            <v>233470</v>
          </cell>
          <cell r="J36">
            <v>13442</v>
          </cell>
          <cell r="K36">
            <v>10</v>
          </cell>
          <cell r="L36" t="str">
            <v>x</v>
          </cell>
          <cell r="M36">
            <v>2</v>
          </cell>
          <cell r="N36" t="str">
            <v>P</v>
          </cell>
        </row>
        <row r="37">
          <cell r="A37" t="str">
            <v>CISTACEAE</v>
          </cell>
          <cell r="B37" t="str">
            <v>Cistus albidus</v>
          </cell>
          <cell r="C37" t="str">
            <v>102/18</v>
          </cell>
          <cell r="D37" t="str">
            <v>PO</v>
          </cell>
          <cell r="E37">
            <v>0</v>
          </cell>
          <cell r="F37">
            <v>302</v>
          </cell>
          <cell r="G37">
            <v>46</v>
          </cell>
          <cell r="H37">
            <v>16</v>
          </cell>
          <cell r="I37">
            <v>233470</v>
          </cell>
          <cell r="J37">
            <v>13442</v>
          </cell>
          <cell r="K37">
            <v>10</v>
          </cell>
          <cell r="L37" t="str">
            <v>x</v>
          </cell>
          <cell r="M37">
            <v>2</v>
          </cell>
          <cell r="N37" t="str">
            <v>P</v>
          </cell>
        </row>
        <row r="38">
          <cell r="A38" t="str">
            <v>CISTACEAE</v>
          </cell>
          <cell r="B38" t="str">
            <v>Cistus crispus</v>
          </cell>
          <cell r="C38">
            <v>0</v>
          </cell>
          <cell r="D38" t="str">
            <v>PO</v>
          </cell>
          <cell r="E38">
            <v>0</v>
          </cell>
          <cell r="F38">
            <v>388</v>
          </cell>
          <cell r="G38">
            <v>115</v>
          </cell>
          <cell r="H38">
            <v>12</v>
          </cell>
          <cell r="I38">
            <v>170164</v>
          </cell>
          <cell r="J38">
            <v>11244</v>
          </cell>
          <cell r="K38">
            <v>10</v>
          </cell>
          <cell r="L38" t="str">
            <v>x</v>
          </cell>
          <cell r="M38">
            <v>2</v>
          </cell>
          <cell r="N38" t="str">
            <v>P</v>
          </cell>
        </row>
        <row r="39">
          <cell r="A39" t="str">
            <v>CISTACEAE</v>
          </cell>
          <cell r="B39" t="str">
            <v>Cistus crispus x albidus</v>
          </cell>
          <cell r="C39" t="str">
            <v>194/18</v>
          </cell>
          <cell r="D39" t="str">
            <v>PO</v>
          </cell>
          <cell r="E39">
            <v>0</v>
          </cell>
          <cell r="F39">
            <v>522</v>
          </cell>
          <cell r="G39">
            <v>204</v>
          </cell>
          <cell r="H39">
            <v>10</v>
          </cell>
          <cell r="I39">
            <v>359704</v>
          </cell>
          <cell r="J39">
            <v>12397</v>
          </cell>
          <cell r="K39">
            <v>10</v>
          </cell>
          <cell r="L39" t="str">
            <v>x</v>
          </cell>
          <cell r="M39">
            <v>2</v>
          </cell>
          <cell r="N39" t="str">
            <v>P</v>
          </cell>
        </row>
        <row r="40">
          <cell r="A40" t="str">
            <v>CISTACEAE</v>
          </cell>
          <cell r="B40" t="str">
            <v>Cistus crispus x albidus</v>
          </cell>
          <cell r="C40" t="str">
            <v>194/18</v>
          </cell>
          <cell r="D40" t="str">
            <v>PO</v>
          </cell>
          <cell r="E40">
            <v>0</v>
          </cell>
          <cell r="F40">
            <v>522</v>
          </cell>
          <cell r="G40">
            <v>204</v>
          </cell>
          <cell r="H40">
            <v>10</v>
          </cell>
          <cell r="I40">
            <v>359704</v>
          </cell>
          <cell r="J40">
            <v>12397</v>
          </cell>
          <cell r="K40">
            <v>10</v>
          </cell>
          <cell r="L40" t="str">
            <v>x</v>
          </cell>
          <cell r="M40">
            <v>2</v>
          </cell>
          <cell r="N40" t="str">
            <v>P</v>
          </cell>
        </row>
        <row r="41">
          <cell r="A41" t="str">
            <v>CISTACEAE</v>
          </cell>
          <cell r="B41" t="str">
            <v>Cistus ladanifer</v>
          </cell>
          <cell r="C41">
            <v>0</v>
          </cell>
          <cell r="D41" t="str">
            <v>PO</v>
          </cell>
          <cell r="E41">
            <v>0</v>
          </cell>
          <cell r="F41">
            <v>1702</v>
          </cell>
          <cell r="G41">
            <v>538</v>
          </cell>
          <cell r="H41">
            <v>5</v>
          </cell>
          <cell r="I41">
            <v>564623</v>
          </cell>
          <cell r="J41">
            <v>41557</v>
          </cell>
          <cell r="K41">
            <v>10</v>
          </cell>
          <cell r="L41" t="str">
            <v>x</v>
          </cell>
          <cell r="M41">
            <v>2</v>
          </cell>
          <cell r="N41" t="str">
            <v>P</v>
          </cell>
        </row>
        <row r="42">
          <cell r="A42" t="str">
            <v>CISTACEAE</v>
          </cell>
          <cell r="B42" t="str">
            <v>Cistus ladanifer</v>
          </cell>
          <cell r="C42">
            <v>0</v>
          </cell>
          <cell r="D42" t="str">
            <v>PO</v>
          </cell>
          <cell r="E42">
            <v>0</v>
          </cell>
          <cell r="F42">
            <v>1702</v>
          </cell>
          <cell r="G42">
            <v>538</v>
          </cell>
          <cell r="H42">
            <v>5</v>
          </cell>
          <cell r="I42">
            <v>564623</v>
          </cell>
          <cell r="J42">
            <v>41557</v>
          </cell>
          <cell r="K42">
            <v>10</v>
          </cell>
          <cell r="L42" t="str">
            <v>x</v>
          </cell>
          <cell r="M42">
            <v>2</v>
          </cell>
          <cell r="N42" t="str">
            <v>P</v>
          </cell>
        </row>
        <row r="43">
          <cell r="A43" t="str">
            <v>CISTACEAE</v>
          </cell>
          <cell r="B43" t="str">
            <v>Cistus monspeliensis</v>
          </cell>
          <cell r="C43">
            <v>0</v>
          </cell>
          <cell r="D43" t="str">
            <v>PO</v>
          </cell>
          <cell r="E43">
            <v>0</v>
          </cell>
          <cell r="F43">
            <v>476</v>
          </cell>
          <cell r="G43">
            <v>186</v>
          </cell>
          <cell r="H43">
            <v>10</v>
          </cell>
          <cell r="I43">
            <v>33418</v>
          </cell>
          <cell r="J43">
            <v>3105</v>
          </cell>
          <cell r="K43">
            <v>10</v>
          </cell>
          <cell r="L43" t="str">
            <v>x</v>
          </cell>
          <cell r="M43">
            <v>2</v>
          </cell>
          <cell r="N43" t="str">
            <v>P</v>
          </cell>
        </row>
        <row r="44">
          <cell r="A44" t="str">
            <v>CISTACEAE</v>
          </cell>
          <cell r="B44" t="str">
            <v>Cistus salviifolius</v>
          </cell>
          <cell r="C44" t="str">
            <v>113/18</v>
          </cell>
          <cell r="D44" t="str">
            <v>PO</v>
          </cell>
          <cell r="E44">
            <v>0</v>
          </cell>
          <cell r="F44">
            <v>420</v>
          </cell>
          <cell r="G44">
            <v>182</v>
          </cell>
          <cell r="H44">
            <v>9</v>
          </cell>
          <cell r="I44">
            <v>57258</v>
          </cell>
          <cell r="J44">
            <v>4683</v>
          </cell>
          <cell r="K44">
            <v>10</v>
          </cell>
          <cell r="L44" t="str">
            <v>x</v>
          </cell>
          <cell r="M44">
            <v>2</v>
          </cell>
          <cell r="N44" t="str">
            <v>P</v>
          </cell>
        </row>
        <row r="45">
          <cell r="A45" t="str">
            <v>CISTACEAE</v>
          </cell>
          <cell r="B45" t="str">
            <v>Cistus salviifolius</v>
          </cell>
          <cell r="C45" t="str">
            <v>113/18</v>
          </cell>
          <cell r="D45" t="str">
            <v>PO</v>
          </cell>
          <cell r="E45">
            <v>0</v>
          </cell>
          <cell r="F45">
            <v>420</v>
          </cell>
          <cell r="G45">
            <v>182</v>
          </cell>
          <cell r="H45">
            <v>9</v>
          </cell>
          <cell r="I45">
            <v>57258</v>
          </cell>
          <cell r="J45">
            <v>4683</v>
          </cell>
          <cell r="K45">
            <v>10</v>
          </cell>
          <cell r="L45" t="str">
            <v>x</v>
          </cell>
          <cell r="M45">
            <v>2</v>
          </cell>
          <cell r="N45" t="str">
            <v>P</v>
          </cell>
        </row>
        <row r="46">
          <cell r="A46" t="str">
            <v>RANUNCULACEAE</v>
          </cell>
          <cell r="B46" t="str">
            <v>Clematis flammula</v>
          </cell>
          <cell r="C46" t="str">
            <v>179/18B</v>
          </cell>
          <cell r="D46" t="str">
            <v>PO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239444</v>
          </cell>
          <cell r="J46">
            <v>14108</v>
          </cell>
          <cell r="K46">
            <v>10</v>
          </cell>
          <cell r="L46" t="str">
            <v>x</v>
          </cell>
          <cell r="M46" t="str">
            <v>-</v>
          </cell>
          <cell r="N46" t="str">
            <v>P</v>
          </cell>
        </row>
        <row r="47">
          <cell r="A47" t="str">
            <v>CONVOLVULACEAE</v>
          </cell>
          <cell r="B47" t="str">
            <v>Convolvulus althaeoides</v>
          </cell>
          <cell r="C47">
            <v>0</v>
          </cell>
          <cell r="D47" t="str">
            <v>LA</v>
          </cell>
          <cell r="E47">
            <v>0</v>
          </cell>
          <cell r="F47">
            <v>800</v>
          </cell>
          <cell r="G47">
            <v>0</v>
          </cell>
          <cell r="H47">
            <v>15</v>
          </cell>
          <cell r="I47">
            <v>0</v>
          </cell>
          <cell r="J47">
            <v>0</v>
          </cell>
          <cell r="K47">
            <v>0</v>
          </cell>
          <cell r="L47" t="str">
            <v>x</v>
          </cell>
          <cell r="M47">
            <v>2</v>
          </cell>
          <cell r="N47" t="str">
            <v>P</v>
          </cell>
        </row>
        <row r="48">
          <cell r="A48" t="str">
            <v>CONVOLVULACEAE</v>
          </cell>
          <cell r="B48" t="str">
            <v>Convolvulus arvensis</v>
          </cell>
          <cell r="C48">
            <v>0</v>
          </cell>
          <cell r="D48" t="str">
            <v>DA</v>
          </cell>
          <cell r="E48">
            <v>0</v>
          </cell>
          <cell r="F48">
            <v>240.93</v>
          </cell>
          <cell r="G48">
            <v>152.38</v>
          </cell>
          <cell r="H48">
            <v>16</v>
          </cell>
          <cell r="I48">
            <v>13700</v>
          </cell>
          <cell r="J48">
            <v>2177.2800000000002</v>
          </cell>
          <cell r="K48">
            <v>10</v>
          </cell>
          <cell r="L48" t="str">
            <v>x</v>
          </cell>
          <cell r="M48">
            <v>3</v>
          </cell>
          <cell r="N48" t="str">
            <v>P</v>
          </cell>
        </row>
        <row r="49">
          <cell r="A49" t="str">
            <v>CONVOLVULACEAE</v>
          </cell>
          <cell r="B49" t="str">
            <v>Convolvulus meonanthus</v>
          </cell>
          <cell r="C49">
            <v>0</v>
          </cell>
          <cell r="D49" t="str">
            <v>DA</v>
          </cell>
          <cell r="E49">
            <v>0</v>
          </cell>
          <cell r="F49">
            <v>70.650000000000006</v>
          </cell>
          <cell r="G49">
            <v>117.76</v>
          </cell>
          <cell r="H49">
            <v>30</v>
          </cell>
          <cell r="I49">
            <v>44465</v>
          </cell>
          <cell r="J49">
            <v>903.71</v>
          </cell>
          <cell r="K49">
            <v>10</v>
          </cell>
          <cell r="L49" t="str">
            <v>x</v>
          </cell>
          <cell r="M49">
            <v>3</v>
          </cell>
          <cell r="N49" t="str">
            <v>A</v>
          </cell>
        </row>
        <row r="50">
          <cell r="A50" t="str">
            <v>FABACEAE</v>
          </cell>
          <cell r="B50" t="str">
            <v>Coronilla glauca</v>
          </cell>
          <cell r="C50" t="str">
            <v>84/18</v>
          </cell>
          <cell r="D50" t="str">
            <v>LA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x</v>
          </cell>
          <cell r="M50">
            <v>3</v>
          </cell>
          <cell r="N50" t="str">
            <v>A</v>
          </cell>
        </row>
        <row r="51">
          <cell r="A51" t="str">
            <v>FABACEAE</v>
          </cell>
          <cell r="B51" t="str">
            <v>Coronilla glauca</v>
          </cell>
          <cell r="C51" t="str">
            <v>84/18</v>
          </cell>
          <cell r="D51" t="str">
            <v>LA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x</v>
          </cell>
          <cell r="M51">
            <v>3</v>
          </cell>
          <cell r="N51" t="str">
            <v>A</v>
          </cell>
        </row>
        <row r="52">
          <cell r="A52" t="str">
            <v>FABACEAE</v>
          </cell>
          <cell r="B52" t="str">
            <v>Coronilla juncea</v>
          </cell>
          <cell r="C52" t="str">
            <v>84/18B</v>
          </cell>
          <cell r="D52" t="str">
            <v>PO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38280</v>
          </cell>
          <cell r="J52">
            <v>1485</v>
          </cell>
          <cell r="K52">
            <v>10</v>
          </cell>
          <cell r="L52" t="str">
            <v>x</v>
          </cell>
          <cell r="M52">
            <v>2</v>
          </cell>
          <cell r="N52" t="str">
            <v>P</v>
          </cell>
        </row>
        <row r="53">
          <cell r="A53" t="str">
            <v>FABACEAE</v>
          </cell>
          <cell r="B53" t="str">
            <v>Coronilla juncea</v>
          </cell>
          <cell r="C53" t="str">
            <v>84/18B</v>
          </cell>
          <cell r="D53" t="str">
            <v>PO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38280</v>
          </cell>
          <cell r="J53">
            <v>1485</v>
          </cell>
          <cell r="K53">
            <v>10</v>
          </cell>
          <cell r="L53" t="str">
            <v>x</v>
          </cell>
          <cell r="M53">
            <v>2</v>
          </cell>
          <cell r="N53" t="str">
            <v>P</v>
          </cell>
        </row>
        <row r="54">
          <cell r="A54" t="str">
            <v>ROSACEAE</v>
          </cell>
          <cell r="B54" t="str">
            <v>Crataegus monogyna</v>
          </cell>
          <cell r="C54" t="str">
            <v>29/18</v>
          </cell>
          <cell r="D54" t="str">
            <v>PO</v>
          </cell>
          <cell r="E54">
            <v>0</v>
          </cell>
          <cell r="F54">
            <v>98</v>
          </cell>
          <cell r="G54">
            <v>15</v>
          </cell>
          <cell r="H54">
            <v>33</v>
          </cell>
          <cell r="I54">
            <v>24141</v>
          </cell>
          <cell r="J54">
            <v>1651</v>
          </cell>
          <cell r="K54">
            <v>10</v>
          </cell>
          <cell r="L54" t="str">
            <v>x</v>
          </cell>
          <cell r="M54">
            <v>2</v>
          </cell>
          <cell r="N54" t="str">
            <v>P</v>
          </cell>
        </row>
        <row r="55">
          <cell r="A55" t="str">
            <v>RUBIACEAE</v>
          </cell>
          <cell r="B55" t="str">
            <v>Crucianella maritima</v>
          </cell>
          <cell r="C55" t="str">
            <v>171/18</v>
          </cell>
          <cell r="D55" t="str">
            <v>LA/PF</v>
          </cell>
          <cell r="E55">
            <v>0</v>
          </cell>
          <cell r="F55">
            <v>0.1</v>
          </cell>
          <cell r="G55">
            <v>0</v>
          </cell>
          <cell r="H55">
            <v>10</v>
          </cell>
          <cell r="I55">
            <v>14835</v>
          </cell>
          <cell r="J55">
            <v>7884.71</v>
          </cell>
          <cell r="K55">
            <v>4</v>
          </cell>
          <cell r="L55" t="str">
            <v>x</v>
          </cell>
          <cell r="M55">
            <v>2</v>
          </cell>
          <cell r="N55" t="str">
            <v>A</v>
          </cell>
        </row>
        <row r="56">
          <cell r="A56" t="str">
            <v>BORAGINACEAE</v>
          </cell>
          <cell r="B56" t="str">
            <v>Cynoglossum creticum</v>
          </cell>
          <cell r="C56" t="str">
            <v>22/18</v>
          </cell>
          <cell r="D56" t="str">
            <v>LA/PF</v>
          </cell>
          <cell r="E56">
            <v>0</v>
          </cell>
          <cell r="F56">
            <v>300</v>
          </cell>
          <cell r="G56">
            <v>0</v>
          </cell>
          <cell r="H56">
            <v>3</v>
          </cell>
          <cell r="I56">
            <v>359625</v>
          </cell>
          <cell r="J56">
            <v>0</v>
          </cell>
          <cell r="K56">
            <v>1</v>
          </cell>
          <cell r="L56" t="str">
            <v>x</v>
          </cell>
          <cell r="M56">
            <v>3</v>
          </cell>
          <cell r="N56" t="str">
            <v>B</v>
          </cell>
        </row>
        <row r="57">
          <cell r="A57" t="str">
            <v>BORAGINACEAE</v>
          </cell>
          <cell r="B57" t="str">
            <v>Cynoglossum creticum</v>
          </cell>
          <cell r="C57" t="str">
            <v>22/18</v>
          </cell>
          <cell r="D57" t="str">
            <v>LA/PF</v>
          </cell>
          <cell r="E57">
            <v>0</v>
          </cell>
          <cell r="F57">
            <v>300</v>
          </cell>
          <cell r="G57">
            <v>0</v>
          </cell>
          <cell r="H57">
            <v>3</v>
          </cell>
          <cell r="I57">
            <v>359625</v>
          </cell>
          <cell r="J57">
            <v>0</v>
          </cell>
          <cell r="K57">
            <v>1</v>
          </cell>
          <cell r="L57" t="str">
            <v>x</v>
          </cell>
          <cell r="M57">
            <v>3</v>
          </cell>
          <cell r="N57" t="str">
            <v>B</v>
          </cell>
        </row>
        <row r="58">
          <cell r="A58" t="str">
            <v>FABACEAE</v>
          </cell>
          <cell r="B58" t="str">
            <v>Cytisus grandiflorus</v>
          </cell>
          <cell r="C58">
            <v>0</v>
          </cell>
          <cell r="D58" t="str">
            <v>PO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72889</v>
          </cell>
          <cell r="J58">
            <v>6481</v>
          </cell>
          <cell r="K58">
            <v>10</v>
          </cell>
          <cell r="L58" t="str">
            <v>x</v>
          </cell>
          <cell r="M58">
            <v>2</v>
          </cell>
          <cell r="N58" t="str">
            <v>-</v>
          </cell>
        </row>
        <row r="59">
          <cell r="A59" t="str">
            <v>THYMELACEAE</v>
          </cell>
          <cell r="B59" t="str">
            <v>Daphne gnidium</v>
          </cell>
          <cell r="C59">
            <v>0</v>
          </cell>
          <cell r="D59" t="str">
            <v>PO/DA</v>
          </cell>
          <cell r="E59">
            <v>0</v>
          </cell>
          <cell r="F59">
            <v>25</v>
          </cell>
          <cell r="G59">
            <v>8</v>
          </cell>
          <cell r="H59">
            <v>33</v>
          </cell>
          <cell r="I59">
            <v>3276</v>
          </cell>
          <cell r="J59">
            <v>281</v>
          </cell>
          <cell r="K59">
            <v>10</v>
          </cell>
          <cell r="L59" t="str">
            <v>x</v>
          </cell>
          <cell r="M59">
            <v>2</v>
          </cell>
          <cell r="N59" t="str">
            <v>P</v>
          </cell>
        </row>
        <row r="60">
          <cell r="A60" t="str">
            <v>CARYOPHYLLACEAE</v>
          </cell>
          <cell r="B60" t="str">
            <v>Dianthus sp. Gredos</v>
          </cell>
          <cell r="C60">
            <v>0</v>
          </cell>
          <cell r="D60" t="str">
            <v>DA</v>
          </cell>
          <cell r="E60">
            <v>0</v>
          </cell>
          <cell r="F60">
            <v>302.35000000000002</v>
          </cell>
          <cell r="G60">
            <v>276.08999999999997</v>
          </cell>
          <cell r="H60">
            <v>3</v>
          </cell>
          <cell r="I60">
            <v>0</v>
          </cell>
          <cell r="J60">
            <v>0</v>
          </cell>
          <cell r="K60">
            <v>0</v>
          </cell>
          <cell r="L60" t="str">
            <v>x</v>
          </cell>
          <cell r="M60">
            <v>3</v>
          </cell>
          <cell r="N60">
            <v>0</v>
          </cell>
        </row>
        <row r="61">
          <cell r="A61" t="str">
            <v>LILIACEAE</v>
          </cell>
          <cell r="B61" t="str">
            <v>Dipcadi serotinum</v>
          </cell>
          <cell r="C61" t="str">
            <v>4/18</v>
          </cell>
          <cell r="D61" t="str">
            <v>PF</v>
          </cell>
          <cell r="E61">
            <v>0</v>
          </cell>
          <cell r="F61">
            <v>35.6</v>
          </cell>
          <cell r="G61">
            <v>66.64</v>
          </cell>
          <cell r="H61">
            <v>29</v>
          </cell>
          <cell r="I61">
            <v>4472</v>
          </cell>
          <cell r="J61">
            <v>892</v>
          </cell>
          <cell r="K61">
            <v>9</v>
          </cell>
          <cell r="L61" t="str">
            <v>x</v>
          </cell>
          <cell r="M61">
            <v>3</v>
          </cell>
          <cell r="N61" t="str">
            <v>P</v>
          </cell>
        </row>
        <row r="62">
          <cell r="A62" t="str">
            <v>BRASSICACEAE</v>
          </cell>
          <cell r="B62" t="str">
            <v>Diplotaxis erucoides</v>
          </cell>
          <cell r="C62">
            <v>0</v>
          </cell>
          <cell r="D62" t="str">
            <v>DA</v>
          </cell>
          <cell r="E62">
            <v>0</v>
          </cell>
          <cell r="F62">
            <v>0</v>
          </cell>
          <cell r="G62">
            <v>0</v>
          </cell>
          <cell r="H62">
            <v>30</v>
          </cell>
          <cell r="I62">
            <v>112887</v>
          </cell>
          <cell r="J62">
            <v>24074.74</v>
          </cell>
          <cell r="K62">
            <v>10</v>
          </cell>
          <cell r="L62" t="str">
            <v>x</v>
          </cell>
          <cell r="M62">
            <v>3</v>
          </cell>
          <cell r="N62" t="str">
            <v>A</v>
          </cell>
        </row>
        <row r="63">
          <cell r="A63" t="str">
            <v>BRASSICACEAE</v>
          </cell>
          <cell r="B63" t="str">
            <v>Diplotaxis virgata</v>
          </cell>
          <cell r="C63">
            <v>0</v>
          </cell>
          <cell r="D63" t="str">
            <v>DA</v>
          </cell>
          <cell r="E63">
            <v>0</v>
          </cell>
          <cell r="F63">
            <v>0</v>
          </cell>
          <cell r="G63">
            <v>0</v>
          </cell>
          <cell r="H63">
            <v>30</v>
          </cell>
          <cell r="I63">
            <v>64980</v>
          </cell>
          <cell r="J63">
            <v>13604.73</v>
          </cell>
          <cell r="K63">
            <v>10</v>
          </cell>
          <cell r="L63" t="str">
            <v>x</v>
          </cell>
          <cell r="M63">
            <v>3</v>
          </cell>
          <cell r="N63" t="str">
            <v>A</v>
          </cell>
        </row>
        <row r="64">
          <cell r="A64" t="str">
            <v>BRASSICACEAE</v>
          </cell>
          <cell r="B64" t="str">
            <v>Diplotaxis virgata</v>
          </cell>
          <cell r="C64">
            <v>0</v>
          </cell>
          <cell r="D64" t="str">
            <v>PO/LA</v>
          </cell>
          <cell r="E64">
            <v>0</v>
          </cell>
          <cell r="F64">
            <v>8.9999999999999993E-3</v>
          </cell>
          <cell r="G64">
            <v>0</v>
          </cell>
          <cell r="H64">
            <v>0</v>
          </cell>
          <cell r="I64">
            <v>25658</v>
          </cell>
          <cell r="J64">
            <v>5212</v>
          </cell>
          <cell r="K64">
            <v>3</v>
          </cell>
          <cell r="L64" t="str">
            <v>x</v>
          </cell>
          <cell r="M64">
            <v>3</v>
          </cell>
          <cell r="N64" t="str">
            <v>A</v>
          </cell>
        </row>
        <row r="65">
          <cell r="A65" t="str">
            <v>ASTERACEAE</v>
          </cell>
          <cell r="B65" t="str">
            <v>Dittrichia viscosa</v>
          </cell>
          <cell r="C65">
            <v>0</v>
          </cell>
          <cell r="D65" t="str">
            <v>PO/DA</v>
          </cell>
          <cell r="E65">
            <v>0</v>
          </cell>
          <cell r="F65">
            <v>8.9999999999999993E-3</v>
          </cell>
          <cell r="G65">
            <v>0</v>
          </cell>
          <cell r="H65">
            <v>0</v>
          </cell>
          <cell r="I65">
            <v>81740</v>
          </cell>
          <cell r="J65">
            <v>6351</v>
          </cell>
          <cell r="K65">
            <v>10</v>
          </cell>
          <cell r="L65" t="str">
            <v>x</v>
          </cell>
          <cell r="M65">
            <v>2</v>
          </cell>
          <cell r="N65" t="str">
            <v>A</v>
          </cell>
        </row>
        <row r="66">
          <cell r="A66" t="str">
            <v>BORAGINACEAE</v>
          </cell>
          <cell r="B66" t="str">
            <v>Echium albicans</v>
          </cell>
          <cell r="C66">
            <v>0</v>
          </cell>
          <cell r="D66" t="str">
            <v>LA/PF</v>
          </cell>
          <cell r="E66">
            <v>0</v>
          </cell>
          <cell r="F66">
            <v>1100</v>
          </cell>
          <cell r="G66">
            <v>0</v>
          </cell>
          <cell r="H66">
            <v>2</v>
          </cell>
          <cell r="I66">
            <v>219000</v>
          </cell>
          <cell r="J66">
            <v>0</v>
          </cell>
          <cell r="K66">
            <v>1</v>
          </cell>
          <cell r="L66" t="str">
            <v>x</v>
          </cell>
          <cell r="M66">
            <v>3</v>
          </cell>
          <cell r="N66" t="str">
            <v>P</v>
          </cell>
        </row>
        <row r="67">
          <cell r="A67" t="str">
            <v>BORAGINACEAE</v>
          </cell>
          <cell r="B67" t="str">
            <v>Echium gaditanum</v>
          </cell>
          <cell r="C67" t="str">
            <v>189/18</v>
          </cell>
          <cell r="D67" t="str">
            <v>PO</v>
          </cell>
          <cell r="E67">
            <v>0</v>
          </cell>
          <cell r="F67">
            <v>218</v>
          </cell>
          <cell r="G67">
            <v>41</v>
          </cell>
          <cell r="H67">
            <v>31</v>
          </cell>
          <cell r="I67">
            <v>194825</v>
          </cell>
          <cell r="J67">
            <v>7975</v>
          </cell>
          <cell r="K67">
            <v>10</v>
          </cell>
          <cell r="L67" t="str">
            <v>x</v>
          </cell>
          <cell r="M67">
            <v>3</v>
          </cell>
          <cell r="N67" t="str">
            <v>AB</v>
          </cell>
        </row>
        <row r="68">
          <cell r="A68" t="str">
            <v>BORAGINACEAE</v>
          </cell>
          <cell r="B68" t="str">
            <v>Echium plantagineum</v>
          </cell>
          <cell r="C68" t="str">
            <v>34/18</v>
          </cell>
          <cell r="D68" t="str">
            <v>PO</v>
          </cell>
          <cell r="E68">
            <v>0</v>
          </cell>
          <cell r="F68">
            <v>230</v>
          </cell>
          <cell r="G68">
            <v>43</v>
          </cell>
          <cell r="H68">
            <v>18</v>
          </cell>
          <cell r="I68">
            <v>382</v>
          </cell>
          <cell r="J68">
            <v>10782</v>
          </cell>
          <cell r="K68">
            <v>10</v>
          </cell>
          <cell r="L68" t="str">
            <v>x</v>
          </cell>
          <cell r="M68">
            <v>3</v>
          </cell>
          <cell r="N68" t="str">
            <v>A/B</v>
          </cell>
        </row>
        <row r="69">
          <cell r="A69" t="str">
            <v>ERICACEAE</v>
          </cell>
          <cell r="B69" t="str">
            <v>Erica arborea</v>
          </cell>
          <cell r="C69" t="str">
            <v>13/18</v>
          </cell>
          <cell r="D69" t="str">
            <v>PO</v>
          </cell>
          <cell r="E69">
            <v>0</v>
          </cell>
          <cell r="F69">
            <v>46</v>
          </cell>
          <cell r="G69">
            <v>11</v>
          </cell>
          <cell r="H69">
            <v>11</v>
          </cell>
          <cell r="I69">
            <v>0</v>
          </cell>
          <cell r="J69">
            <v>0</v>
          </cell>
          <cell r="K69">
            <v>0</v>
          </cell>
          <cell r="L69" t="str">
            <v>x</v>
          </cell>
          <cell r="M69">
            <v>2</v>
          </cell>
          <cell r="N69" t="str">
            <v>P</v>
          </cell>
        </row>
        <row r="70">
          <cell r="A70" t="str">
            <v>ERICACEAE</v>
          </cell>
          <cell r="B70" t="str">
            <v>Erica australis</v>
          </cell>
          <cell r="C70">
            <v>0</v>
          </cell>
          <cell r="D70" t="str">
            <v>LA/PF</v>
          </cell>
          <cell r="E70">
            <v>0</v>
          </cell>
          <cell r="F70">
            <v>400</v>
          </cell>
          <cell r="G70">
            <v>0</v>
          </cell>
          <cell r="H70">
            <v>27</v>
          </cell>
          <cell r="I70">
            <v>10080</v>
          </cell>
          <cell r="J70">
            <v>0</v>
          </cell>
          <cell r="K70">
            <v>1</v>
          </cell>
          <cell r="L70" t="str">
            <v>x</v>
          </cell>
          <cell r="M70">
            <v>2</v>
          </cell>
          <cell r="N70" t="str">
            <v>P</v>
          </cell>
        </row>
        <row r="71">
          <cell r="A71" t="str">
            <v>ERICACEAE</v>
          </cell>
          <cell r="B71" t="str">
            <v>Erica umbellata</v>
          </cell>
          <cell r="C71" t="str">
            <v>33/18</v>
          </cell>
          <cell r="D71" t="str">
            <v>PO</v>
          </cell>
          <cell r="E71">
            <v>0</v>
          </cell>
          <cell r="F71">
            <v>36</v>
          </cell>
          <cell r="G71">
            <v>9</v>
          </cell>
          <cell r="H71">
            <v>23</v>
          </cell>
          <cell r="I71">
            <v>5481</v>
          </cell>
          <cell r="J71">
            <v>487</v>
          </cell>
          <cell r="K71">
            <v>10</v>
          </cell>
          <cell r="L71" t="str">
            <v>x</v>
          </cell>
          <cell r="M71">
            <v>2</v>
          </cell>
          <cell r="N71" t="str">
            <v>P</v>
          </cell>
        </row>
        <row r="72">
          <cell r="A72" t="str">
            <v>FABACEAE</v>
          </cell>
          <cell r="B72" t="str">
            <v>Erophaca baetica</v>
          </cell>
          <cell r="C72">
            <v>0</v>
          </cell>
          <cell r="D72" t="str">
            <v>PO/PF/LA</v>
          </cell>
          <cell r="E72">
            <v>0</v>
          </cell>
          <cell r="F72">
            <v>3008</v>
          </cell>
          <cell r="G72">
            <v>744</v>
          </cell>
          <cell r="H72">
            <v>15</v>
          </cell>
          <cell r="I72">
            <v>306300</v>
          </cell>
          <cell r="J72">
            <v>27816</v>
          </cell>
          <cell r="K72">
            <v>12</v>
          </cell>
          <cell r="L72" t="str">
            <v>x</v>
          </cell>
          <cell r="M72">
            <v>3</v>
          </cell>
          <cell r="N72" t="str">
            <v>P</v>
          </cell>
        </row>
        <row r="73">
          <cell r="A73" t="str">
            <v>VALERIANACEAE</v>
          </cell>
          <cell r="B73" t="str">
            <v>Fedia cornucopiae</v>
          </cell>
          <cell r="C73">
            <v>0</v>
          </cell>
          <cell r="D73" t="str">
            <v>PF/H</v>
          </cell>
          <cell r="E73">
            <v>0</v>
          </cell>
          <cell r="F73">
            <v>8.9999999999999993E-3</v>
          </cell>
          <cell r="G73">
            <v>0</v>
          </cell>
          <cell r="H73">
            <v>10</v>
          </cell>
          <cell r="I73">
            <v>2303</v>
          </cell>
          <cell r="J73">
            <v>88.39</v>
          </cell>
          <cell r="K73">
            <v>2</v>
          </cell>
          <cell r="L73" t="str">
            <v>x</v>
          </cell>
          <cell r="M73">
            <v>3</v>
          </cell>
          <cell r="N73" t="str">
            <v>A</v>
          </cell>
        </row>
        <row r="74">
          <cell r="A74" t="str">
            <v>VALERIANACEAE</v>
          </cell>
          <cell r="B74" t="str">
            <v>Fedia cornucopiae</v>
          </cell>
          <cell r="C74">
            <v>0</v>
          </cell>
          <cell r="D74" t="str">
            <v>PF/H</v>
          </cell>
          <cell r="E74">
            <v>0</v>
          </cell>
          <cell r="F74">
            <v>8.9999999999999993E-3</v>
          </cell>
          <cell r="G74">
            <v>0</v>
          </cell>
          <cell r="H74">
            <v>10</v>
          </cell>
          <cell r="I74">
            <v>2303</v>
          </cell>
          <cell r="J74">
            <v>88.39</v>
          </cell>
          <cell r="K74">
            <v>2</v>
          </cell>
          <cell r="L74" t="str">
            <v>x</v>
          </cell>
          <cell r="M74">
            <v>3</v>
          </cell>
          <cell r="N74" t="str">
            <v>A</v>
          </cell>
        </row>
        <row r="75">
          <cell r="A75" t="str">
            <v>ASTERACEAE</v>
          </cell>
          <cell r="B75" t="str">
            <v>Galactites tomentosa</v>
          </cell>
          <cell r="C75">
            <v>0</v>
          </cell>
          <cell r="D75" t="str">
            <v>LA/MB</v>
          </cell>
          <cell r="E75">
            <v>0</v>
          </cell>
          <cell r="F75">
            <v>8.9999999999999993E-3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 t="str">
            <v>x</v>
          </cell>
          <cell r="M75">
            <v>3</v>
          </cell>
          <cell r="N75" t="str">
            <v>A</v>
          </cell>
        </row>
        <row r="76">
          <cell r="A76" t="str">
            <v>FABACEAE</v>
          </cell>
          <cell r="B76" t="str">
            <v>Genista hirsuta</v>
          </cell>
          <cell r="C76" t="str">
            <v>75/18B</v>
          </cell>
          <cell r="D76" t="str">
            <v>PO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4248</v>
          </cell>
          <cell r="J76">
            <v>361</v>
          </cell>
          <cell r="K76">
            <v>10</v>
          </cell>
          <cell r="L76" t="str">
            <v>x</v>
          </cell>
          <cell r="M76">
            <v>2</v>
          </cell>
          <cell r="N76" t="str">
            <v>P</v>
          </cell>
        </row>
        <row r="77">
          <cell r="A77" t="str">
            <v>FABACEAE</v>
          </cell>
          <cell r="B77" t="str">
            <v>Genista hirsuta</v>
          </cell>
          <cell r="C77" t="str">
            <v>75/18B</v>
          </cell>
          <cell r="D77" t="str">
            <v>PO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4248</v>
          </cell>
          <cell r="J77">
            <v>361</v>
          </cell>
          <cell r="K77">
            <v>10</v>
          </cell>
          <cell r="L77" t="str">
            <v>x</v>
          </cell>
          <cell r="M77">
            <v>2</v>
          </cell>
          <cell r="N77" t="str">
            <v>P</v>
          </cell>
        </row>
        <row r="78">
          <cell r="A78" t="str">
            <v>FABACEAE</v>
          </cell>
          <cell r="B78" t="str">
            <v>Genista triacanthos</v>
          </cell>
          <cell r="C78" t="str">
            <v>26/18</v>
          </cell>
          <cell r="D78" t="str">
            <v>PO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3823</v>
          </cell>
          <cell r="J78">
            <v>314</v>
          </cell>
          <cell r="K78">
            <v>10</v>
          </cell>
          <cell r="L78" t="str">
            <v>x</v>
          </cell>
          <cell r="M78">
            <v>2</v>
          </cell>
          <cell r="N78" t="str">
            <v>P</v>
          </cell>
        </row>
        <row r="79">
          <cell r="A79" t="str">
            <v>GENTIANACEAE</v>
          </cell>
          <cell r="B79" t="str">
            <v>Gentiana sierrae</v>
          </cell>
          <cell r="C79">
            <v>0</v>
          </cell>
          <cell r="D79" t="str">
            <v>DA</v>
          </cell>
          <cell r="E79">
            <v>0</v>
          </cell>
          <cell r="F79">
            <v>175.96</v>
          </cell>
          <cell r="G79">
            <v>163.08000000000001</v>
          </cell>
          <cell r="H79">
            <v>26</v>
          </cell>
          <cell r="I79">
            <v>0</v>
          </cell>
          <cell r="J79">
            <v>0</v>
          </cell>
          <cell r="K79">
            <v>0</v>
          </cell>
          <cell r="L79" t="str">
            <v>x</v>
          </cell>
          <cell r="M79">
            <v>3</v>
          </cell>
          <cell r="N79" t="str">
            <v>P</v>
          </cell>
        </row>
        <row r="80">
          <cell r="A80" t="str">
            <v>IRIDACEAE</v>
          </cell>
          <cell r="B80" t="str">
            <v>Gladiolus communis</v>
          </cell>
          <cell r="C80">
            <v>0</v>
          </cell>
          <cell r="D80" t="str">
            <v>PF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28080</v>
          </cell>
          <cell r="J80">
            <v>3775.95</v>
          </cell>
          <cell r="K80">
            <v>2</v>
          </cell>
          <cell r="L80" t="str">
            <v>x</v>
          </cell>
          <cell r="M80">
            <v>3</v>
          </cell>
          <cell r="N80" t="str">
            <v>P</v>
          </cell>
        </row>
        <row r="81">
          <cell r="A81" t="str">
            <v>IRIDACEAE</v>
          </cell>
          <cell r="B81" t="str">
            <v>Gladiolus communis</v>
          </cell>
          <cell r="C81">
            <v>0</v>
          </cell>
          <cell r="D81" t="str">
            <v>PF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28080</v>
          </cell>
          <cell r="J81">
            <v>3775.95</v>
          </cell>
          <cell r="K81">
            <v>2</v>
          </cell>
          <cell r="L81" t="str">
            <v>x</v>
          </cell>
          <cell r="M81">
            <v>3</v>
          </cell>
          <cell r="N81" t="str">
            <v>P</v>
          </cell>
        </row>
        <row r="82">
          <cell r="A82" t="str">
            <v>CISTACEAE</v>
          </cell>
          <cell r="B82" t="str">
            <v>Halimium calycinum</v>
          </cell>
          <cell r="C82">
            <v>0</v>
          </cell>
          <cell r="D82" t="str">
            <v>PO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24849</v>
          </cell>
          <cell r="J82">
            <v>2893</v>
          </cell>
          <cell r="K82">
            <v>10</v>
          </cell>
          <cell r="L82" t="str">
            <v>x</v>
          </cell>
          <cell r="M82">
            <v>2</v>
          </cell>
          <cell r="N82" t="str">
            <v>P</v>
          </cell>
        </row>
        <row r="83">
          <cell r="A83" t="str">
            <v>CISTACEAE</v>
          </cell>
          <cell r="B83" t="str">
            <v>Halimium halimifolium</v>
          </cell>
          <cell r="C83" t="str">
            <v>115/18, 179/18</v>
          </cell>
          <cell r="D83" t="str">
            <v>PO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44051</v>
          </cell>
          <cell r="J83">
            <v>2235</v>
          </cell>
          <cell r="K83">
            <v>10</v>
          </cell>
          <cell r="L83" t="str">
            <v>x</v>
          </cell>
          <cell r="M83">
            <v>2</v>
          </cell>
          <cell r="N83" t="str">
            <v>P</v>
          </cell>
        </row>
        <row r="84">
          <cell r="A84" t="str">
            <v>CISTACEAE</v>
          </cell>
          <cell r="B84" t="str">
            <v>Halimium halimifolium</v>
          </cell>
          <cell r="C84" t="str">
            <v>115/18, 179/18</v>
          </cell>
          <cell r="D84" t="str">
            <v>PO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44051</v>
          </cell>
          <cell r="J84">
            <v>2235</v>
          </cell>
          <cell r="K84">
            <v>10</v>
          </cell>
          <cell r="L84" t="str">
            <v>x</v>
          </cell>
          <cell r="M84">
            <v>2</v>
          </cell>
          <cell r="N84" t="str">
            <v>P</v>
          </cell>
        </row>
        <row r="85">
          <cell r="A85" t="str">
            <v>CISTACEAE</v>
          </cell>
          <cell r="B85" t="str">
            <v>Halimium halimifolium</v>
          </cell>
          <cell r="C85" t="str">
            <v>115/18, 179/18</v>
          </cell>
          <cell r="D85" t="str">
            <v>PO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44051</v>
          </cell>
          <cell r="J85">
            <v>2235</v>
          </cell>
          <cell r="K85">
            <v>10</v>
          </cell>
          <cell r="L85" t="str">
            <v>x</v>
          </cell>
          <cell r="M85">
            <v>2</v>
          </cell>
          <cell r="N85" t="str">
            <v>P</v>
          </cell>
        </row>
        <row r="86">
          <cell r="A86" t="str">
            <v>FABACEAE</v>
          </cell>
          <cell r="B86" t="str">
            <v>Hedysarum coronarium</v>
          </cell>
          <cell r="C86">
            <v>0</v>
          </cell>
          <cell r="D86" t="str">
            <v>LA/PF</v>
          </cell>
          <cell r="E86">
            <v>0</v>
          </cell>
          <cell r="F86">
            <v>100</v>
          </cell>
          <cell r="G86">
            <v>0</v>
          </cell>
          <cell r="H86">
            <v>3</v>
          </cell>
          <cell r="I86">
            <v>0</v>
          </cell>
          <cell r="J86">
            <v>0</v>
          </cell>
          <cell r="K86">
            <v>0</v>
          </cell>
          <cell r="L86" t="str">
            <v>x</v>
          </cell>
          <cell r="M86">
            <v>3</v>
          </cell>
          <cell r="N86" t="str">
            <v>A</v>
          </cell>
        </row>
        <row r="87">
          <cell r="A87" t="str">
            <v>BORAGINACEAE</v>
          </cell>
          <cell r="B87" t="str">
            <v>Heliotropium europaeum</v>
          </cell>
          <cell r="C87">
            <v>0</v>
          </cell>
          <cell r="D87" t="str">
            <v>PO/DA</v>
          </cell>
          <cell r="E87">
            <v>0</v>
          </cell>
          <cell r="F87">
            <v>15</v>
          </cell>
          <cell r="G87">
            <v>6</v>
          </cell>
          <cell r="H87">
            <v>11</v>
          </cell>
          <cell r="I87">
            <v>0</v>
          </cell>
          <cell r="J87">
            <v>0</v>
          </cell>
          <cell r="K87">
            <v>0</v>
          </cell>
          <cell r="L87" t="str">
            <v>x</v>
          </cell>
          <cell r="M87">
            <v>3</v>
          </cell>
          <cell r="N87" t="str">
            <v>A</v>
          </cell>
        </row>
        <row r="88">
          <cell r="A88" t="str">
            <v>GUTTIFERAE</v>
          </cell>
          <cell r="B88" t="str">
            <v>Hypericum perfoliatum</v>
          </cell>
          <cell r="C88" t="str">
            <v>131/18</v>
          </cell>
          <cell r="D88" t="str">
            <v>PF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572340</v>
          </cell>
          <cell r="J88">
            <v>209925.86</v>
          </cell>
          <cell r="K88">
            <v>2</v>
          </cell>
          <cell r="L88" t="str">
            <v>x</v>
          </cell>
          <cell r="M88">
            <v>3</v>
          </cell>
          <cell r="N88" t="str">
            <v>P</v>
          </cell>
        </row>
        <row r="89">
          <cell r="A89" t="str">
            <v>GUTTIFERAE</v>
          </cell>
          <cell r="B89" t="str">
            <v>Hypericum perfoliatum</v>
          </cell>
          <cell r="C89" t="str">
            <v>131/18</v>
          </cell>
          <cell r="D89" t="str">
            <v>PF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572340</v>
          </cell>
          <cell r="J89">
            <v>209925.86</v>
          </cell>
          <cell r="K89">
            <v>2</v>
          </cell>
          <cell r="L89" t="str">
            <v>x</v>
          </cell>
          <cell r="M89">
            <v>3</v>
          </cell>
          <cell r="N89" t="str">
            <v>P</v>
          </cell>
        </row>
        <row r="90">
          <cell r="A90" t="str">
            <v>GUTTIFERAE</v>
          </cell>
          <cell r="B90" t="str">
            <v>Hypericum perforatum</v>
          </cell>
          <cell r="C90">
            <v>0</v>
          </cell>
          <cell r="D90" t="str">
            <v>PO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 t="str">
            <v>x</v>
          </cell>
          <cell r="M90">
            <v>3</v>
          </cell>
          <cell r="N90" t="str">
            <v>P</v>
          </cell>
        </row>
        <row r="91">
          <cell r="A91" t="str">
            <v>GUTTIFERAE</v>
          </cell>
          <cell r="B91" t="str">
            <v>Hypericum perforatum</v>
          </cell>
          <cell r="C91">
            <v>0</v>
          </cell>
          <cell r="D91" t="str">
            <v>PO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 t="str">
            <v>x</v>
          </cell>
          <cell r="M91">
            <v>3</v>
          </cell>
          <cell r="N91" t="str">
            <v>P</v>
          </cell>
        </row>
        <row r="92">
          <cell r="A92" t="str">
            <v>FABACEAE</v>
          </cell>
          <cell r="B92" t="str">
            <v>Lathyrus clymenum</v>
          </cell>
          <cell r="C92" t="str">
            <v>85/18, 147/18</v>
          </cell>
          <cell r="D92" t="str">
            <v>LA</v>
          </cell>
          <cell r="E92">
            <v>0</v>
          </cell>
          <cell r="F92">
            <v>1100</v>
          </cell>
          <cell r="G92">
            <v>0</v>
          </cell>
          <cell r="H92">
            <v>2</v>
          </cell>
          <cell r="I92">
            <v>0</v>
          </cell>
          <cell r="J92">
            <v>0</v>
          </cell>
          <cell r="K92">
            <v>0</v>
          </cell>
          <cell r="L92" t="str">
            <v>x</v>
          </cell>
          <cell r="M92">
            <v>3</v>
          </cell>
          <cell r="N92" t="str">
            <v>A</v>
          </cell>
        </row>
        <row r="93">
          <cell r="A93" t="str">
            <v>FABACEAE</v>
          </cell>
          <cell r="B93" t="str">
            <v>Lathyrus clymenum</v>
          </cell>
          <cell r="C93" t="str">
            <v>85/18, 147/18</v>
          </cell>
          <cell r="D93" t="str">
            <v>LA</v>
          </cell>
          <cell r="E93">
            <v>0</v>
          </cell>
          <cell r="F93">
            <v>1100</v>
          </cell>
          <cell r="G93">
            <v>0</v>
          </cell>
          <cell r="H93">
            <v>2</v>
          </cell>
          <cell r="I93">
            <v>0</v>
          </cell>
          <cell r="J93">
            <v>0</v>
          </cell>
          <cell r="K93">
            <v>0</v>
          </cell>
          <cell r="L93" t="str">
            <v>x</v>
          </cell>
          <cell r="M93">
            <v>3</v>
          </cell>
          <cell r="N93" t="str">
            <v>A</v>
          </cell>
        </row>
        <row r="94">
          <cell r="A94" t="str">
            <v>FABACEAE</v>
          </cell>
          <cell r="B94" t="str">
            <v>Lathyrus tingitanus</v>
          </cell>
          <cell r="C94" t="str">
            <v>153/18</v>
          </cell>
          <cell r="D94" t="str">
            <v>LA/PF</v>
          </cell>
          <cell r="E94">
            <v>0</v>
          </cell>
          <cell r="F94">
            <v>1100</v>
          </cell>
          <cell r="G94">
            <v>0</v>
          </cell>
          <cell r="H94">
            <v>2</v>
          </cell>
          <cell r="I94">
            <v>0</v>
          </cell>
          <cell r="J94">
            <v>0</v>
          </cell>
          <cell r="K94">
            <v>0</v>
          </cell>
          <cell r="L94" t="str">
            <v>x</v>
          </cell>
          <cell r="M94">
            <v>3</v>
          </cell>
          <cell r="N94" t="str">
            <v>A</v>
          </cell>
        </row>
        <row r="95">
          <cell r="A95" t="str">
            <v>LAMIACEAE</v>
          </cell>
          <cell r="B95" t="str">
            <v>Lavandula stoechas</v>
          </cell>
          <cell r="C95">
            <v>0</v>
          </cell>
          <cell r="D95" t="str">
            <v>PO</v>
          </cell>
          <cell r="E95">
            <v>0</v>
          </cell>
          <cell r="F95">
            <v>205</v>
          </cell>
          <cell r="G95">
            <v>16</v>
          </cell>
          <cell r="H95">
            <v>32</v>
          </cell>
          <cell r="I95">
            <v>3396</v>
          </cell>
          <cell r="J95">
            <v>166</v>
          </cell>
          <cell r="K95">
            <v>10</v>
          </cell>
          <cell r="L95" t="str">
            <v>x</v>
          </cell>
          <cell r="M95">
            <v>2</v>
          </cell>
          <cell r="N95" t="str">
            <v>P</v>
          </cell>
        </row>
        <row r="96">
          <cell r="A96" t="str">
            <v>MALVACEAE</v>
          </cell>
          <cell r="B96" t="str">
            <v>Lavatera trimestris</v>
          </cell>
          <cell r="C96">
            <v>0</v>
          </cell>
          <cell r="D96" t="str">
            <v>PF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5004</v>
          </cell>
          <cell r="J96">
            <v>991.36</v>
          </cell>
          <cell r="K96">
            <v>2</v>
          </cell>
          <cell r="L96" t="str">
            <v>x</v>
          </cell>
          <cell r="M96">
            <v>3</v>
          </cell>
          <cell r="N96" t="str">
            <v>A</v>
          </cell>
        </row>
        <row r="97">
          <cell r="A97" t="str">
            <v>MALVACEAE</v>
          </cell>
          <cell r="B97" t="str">
            <v>Lavatera trimestris</v>
          </cell>
          <cell r="C97">
            <v>0</v>
          </cell>
          <cell r="D97" t="str">
            <v>PF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5004</v>
          </cell>
          <cell r="J97">
            <v>991.36</v>
          </cell>
          <cell r="K97">
            <v>2</v>
          </cell>
          <cell r="L97" t="str">
            <v>x</v>
          </cell>
          <cell r="M97">
            <v>3</v>
          </cell>
          <cell r="N97" t="str">
            <v>A</v>
          </cell>
        </row>
        <row r="98">
          <cell r="A98" t="str">
            <v>AMARYLLIDACEAE</v>
          </cell>
          <cell r="B98" t="str">
            <v>Leucojum autumnale</v>
          </cell>
          <cell r="C98">
            <v>0</v>
          </cell>
          <cell r="D98" t="str">
            <v>PO/PF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 t="str">
            <v>x</v>
          </cell>
          <cell r="M98">
            <v>3</v>
          </cell>
          <cell r="N98" t="str">
            <v>P</v>
          </cell>
        </row>
        <row r="99">
          <cell r="A99" t="str">
            <v>AMARYLLIDACEAE</v>
          </cell>
          <cell r="B99" t="str">
            <v>Leucojum trichophyllum</v>
          </cell>
          <cell r="C99" t="str">
            <v>43/18</v>
          </cell>
          <cell r="D99" t="str">
            <v>PF</v>
          </cell>
          <cell r="E99">
            <v>0</v>
          </cell>
          <cell r="F99">
            <v>0</v>
          </cell>
          <cell r="G99">
            <v>0</v>
          </cell>
          <cell r="H99">
            <v>30</v>
          </cell>
          <cell r="I99">
            <v>119083</v>
          </cell>
          <cell r="J99">
            <v>25499.32</v>
          </cell>
          <cell r="K99">
            <v>7</v>
          </cell>
          <cell r="L99" t="str">
            <v>x</v>
          </cell>
          <cell r="M99">
            <v>3</v>
          </cell>
          <cell r="N99" t="str">
            <v>P</v>
          </cell>
        </row>
        <row r="100">
          <cell r="A100" t="str">
            <v>PLUMBAGINACEAE</v>
          </cell>
          <cell r="B100" t="str">
            <v>Limoniastrum monopetalum</v>
          </cell>
          <cell r="C100" t="str">
            <v>40/18</v>
          </cell>
          <cell r="D100" t="str">
            <v>LA/PF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1808</v>
          </cell>
          <cell r="J100">
            <v>0</v>
          </cell>
          <cell r="K100">
            <v>1</v>
          </cell>
          <cell r="L100" t="str">
            <v>x</v>
          </cell>
          <cell r="M100">
            <v>2</v>
          </cell>
          <cell r="N100" t="str">
            <v>-</v>
          </cell>
        </row>
        <row r="101">
          <cell r="A101" t="str">
            <v>SCROPHULARIACEAE</v>
          </cell>
          <cell r="B101" t="str">
            <v>Linaria alpina</v>
          </cell>
          <cell r="C101">
            <v>0</v>
          </cell>
          <cell r="D101" t="str">
            <v>DA</v>
          </cell>
          <cell r="E101">
            <v>0</v>
          </cell>
          <cell r="F101">
            <v>237.23</v>
          </cell>
          <cell r="G101">
            <v>161.87</v>
          </cell>
          <cell r="H101">
            <v>6</v>
          </cell>
          <cell r="I101">
            <v>0</v>
          </cell>
          <cell r="J101">
            <v>0</v>
          </cell>
          <cell r="K101">
            <v>0</v>
          </cell>
          <cell r="L101" t="str">
            <v>x</v>
          </cell>
          <cell r="M101">
            <v>3</v>
          </cell>
          <cell r="N101" t="str">
            <v>A</v>
          </cell>
        </row>
        <row r="102">
          <cell r="A102" t="str">
            <v>SCROPHULARIACEAE</v>
          </cell>
          <cell r="B102" t="str">
            <v>Linaria viscosa</v>
          </cell>
          <cell r="C102">
            <v>0</v>
          </cell>
          <cell r="D102" t="str">
            <v>DA</v>
          </cell>
          <cell r="E102">
            <v>0</v>
          </cell>
          <cell r="F102">
            <v>154.63999999999999</v>
          </cell>
          <cell r="G102">
            <v>93.28</v>
          </cell>
          <cell r="H102">
            <v>32</v>
          </cell>
          <cell r="I102">
            <v>207080</v>
          </cell>
          <cell r="J102">
            <v>20004.3</v>
          </cell>
          <cell r="K102">
            <v>10</v>
          </cell>
          <cell r="L102" t="str">
            <v>x</v>
          </cell>
          <cell r="M102">
            <v>3</v>
          </cell>
          <cell r="N102" t="str">
            <v>A</v>
          </cell>
        </row>
        <row r="103">
          <cell r="A103" t="str">
            <v>LINACEAE</v>
          </cell>
          <cell r="B103" t="str">
            <v>Linum usitatissimum</v>
          </cell>
          <cell r="C103">
            <v>0</v>
          </cell>
          <cell r="D103" t="str">
            <v>PF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3560</v>
          </cell>
          <cell r="J103">
            <v>282.83999999999997</v>
          </cell>
          <cell r="K103">
            <v>2</v>
          </cell>
          <cell r="L103" t="str">
            <v>x</v>
          </cell>
          <cell r="M103">
            <v>3</v>
          </cell>
          <cell r="N103" t="str">
            <v>A</v>
          </cell>
        </row>
        <row r="104">
          <cell r="A104" t="str">
            <v>LINACEAE</v>
          </cell>
          <cell r="B104" t="str">
            <v>Linum usitatissimum</v>
          </cell>
          <cell r="C104">
            <v>0</v>
          </cell>
          <cell r="D104" t="str">
            <v>PF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3560</v>
          </cell>
          <cell r="J104">
            <v>282.83999999999997</v>
          </cell>
          <cell r="K104">
            <v>2</v>
          </cell>
          <cell r="L104" t="str">
            <v>x</v>
          </cell>
          <cell r="M104">
            <v>3</v>
          </cell>
          <cell r="N104" t="str">
            <v>A</v>
          </cell>
        </row>
        <row r="105">
          <cell r="A105" t="str">
            <v>CAPRIFOLIACEAE</v>
          </cell>
          <cell r="B105" t="str">
            <v>Lonicera implexa</v>
          </cell>
          <cell r="C105" t="str">
            <v>107/18</v>
          </cell>
          <cell r="D105" t="str">
            <v>PO</v>
          </cell>
          <cell r="E105">
            <v>0</v>
          </cell>
          <cell r="F105">
            <v>587</v>
          </cell>
          <cell r="G105">
            <v>124</v>
          </cell>
          <cell r="H105">
            <v>12</v>
          </cell>
          <cell r="I105">
            <v>10185</v>
          </cell>
          <cell r="J105">
            <v>758</v>
          </cell>
          <cell r="K105">
            <v>10</v>
          </cell>
          <cell r="L105" t="str">
            <v>x</v>
          </cell>
          <cell r="M105">
            <v>2</v>
          </cell>
          <cell r="N105" t="str">
            <v>P</v>
          </cell>
        </row>
        <row r="106">
          <cell r="A106" t="str">
            <v>FABACEAE</v>
          </cell>
          <cell r="B106" t="str">
            <v>Lupinus angustifolius</v>
          </cell>
          <cell r="C106" t="str">
            <v>19/18</v>
          </cell>
          <cell r="D106" t="str">
            <v>PF/DA</v>
          </cell>
          <cell r="E106">
            <v>0</v>
          </cell>
          <cell r="F106">
            <v>0</v>
          </cell>
          <cell r="G106">
            <v>0</v>
          </cell>
          <cell r="H106">
            <v>30</v>
          </cell>
          <cell r="I106">
            <v>22018</v>
          </cell>
          <cell r="J106">
            <v>4683.83</v>
          </cell>
          <cell r="K106">
            <v>10</v>
          </cell>
          <cell r="L106" t="str">
            <v>x</v>
          </cell>
          <cell r="M106">
            <v>3</v>
          </cell>
          <cell r="N106" t="str">
            <v>A</v>
          </cell>
        </row>
        <row r="107">
          <cell r="A107" t="str">
            <v>FABACEAE</v>
          </cell>
          <cell r="B107" t="str">
            <v>Lupinus hispanicus</v>
          </cell>
          <cell r="C107">
            <v>0</v>
          </cell>
          <cell r="D107" t="str">
            <v>DA</v>
          </cell>
          <cell r="E107">
            <v>0</v>
          </cell>
          <cell r="F107">
            <v>0</v>
          </cell>
          <cell r="G107">
            <v>0</v>
          </cell>
          <cell r="H107">
            <v>30</v>
          </cell>
          <cell r="I107">
            <v>17317</v>
          </cell>
          <cell r="J107">
            <v>2134.4299999999998</v>
          </cell>
          <cell r="K107">
            <v>4</v>
          </cell>
          <cell r="L107" t="str">
            <v>x</v>
          </cell>
          <cell r="M107">
            <v>3</v>
          </cell>
          <cell r="N107" t="str">
            <v>A</v>
          </cell>
        </row>
        <row r="108">
          <cell r="A108" t="str">
            <v>FABACEAE</v>
          </cell>
          <cell r="B108" t="str">
            <v>Lupinus luteus</v>
          </cell>
          <cell r="C108" t="str">
            <v>35/18</v>
          </cell>
          <cell r="D108" t="str">
            <v>PF</v>
          </cell>
          <cell r="E108">
            <v>0</v>
          </cell>
          <cell r="F108">
            <v>0</v>
          </cell>
          <cell r="G108">
            <v>0</v>
          </cell>
          <cell r="H108" t="str">
            <v>x</v>
          </cell>
          <cell r="I108">
            <v>15075</v>
          </cell>
          <cell r="J108">
            <v>3075.91</v>
          </cell>
          <cell r="K108">
            <v>2</v>
          </cell>
          <cell r="L108" t="str">
            <v>x</v>
          </cell>
          <cell r="M108">
            <v>3</v>
          </cell>
          <cell r="N108" t="str">
            <v>A</v>
          </cell>
        </row>
        <row r="109">
          <cell r="A109" t="str">
            <v>BRASSICACEAE</v>
          </cell>
          <cell r="B109" t="str">
            <v>Malcolmia littorea</v>
          </cell>
          <cell r="C109" t="str">
            <v>61/18 y 122/18</v>
          </cell>
          <cell r="D109" t="str">
            <v>PF/LA</v>
          </cell>
          <cell r="E109">
            <v>0</v>
          </cell>
          <cell r="F109">
            <v>100</v>
          </cell>
          <cell r="G109">
            <v>0</v>
          </cell>
          <cell r="H109">
            <v>5</v>
          </cell>
          <cell r="I109">
            <v>99160</v>
          </cell>
          <cell r="J109">
            <v>15556.35</v>
          </cell>
          <cell r="K109">
            <v>2</v>
          </cell>
          <cell r="L109" t="str">
            <v>x</v>
          </cell>
          <cell r="M109">
            <v>3</v>
          </cell>
          <cell r="N109" t="str">
            <v>P</v>
          </cell>
        </row>
        <row r="110">
          <cell r="A110" t="str">
            <v>BRASSICACEAE</v>
          </cell>
          <cell r="B110" t="str">
            <v>Malcolmia littorea</v>
          </cell>
          <cell r="C110" t="str">
            <v>61/18 y 122/18</v>
          </cell>
          <cell r="D110" t="str">
            <v>PF/LA</v>
          </cell>
          <cell r="E110">
            <v>0</v>
          </cell>
          <cell r="F110">
            <v>100</v>
          </cell>
          <cell r="G110">
            <v>0</v>
          </cell>
          <cell r="H110">
            <v>5</v>
          </cell>
          <cell r="I110">
            <v>99160</v>
          </cell>
          <cell r="J110">
            <v>15556.35</v>
          </cell>
          <cell r="K110">
            <v>2</v>
          </cell>
          <cell r="L110" t="str">
            <v>x</v>
          </cell>
          <cell r="M110">
            <v>3</v>
          </cell>
          <cell r="N110" t="str">
            <v>P</v>
          </cell>
        </row>
        <row r="111">
          <cell r="A111" t="str">
            <v>BRASSICACEAE</v>
          </cell>
          <cell r="B111" t="str">
            <v>Malcolmia littorea</v>
          </cell>
          <cell r="C111" t="str">
            <v>61/18 y 122/18</v>
          </cell>
          <cell r="D111" t="str">
            <v>PF/LA</v>
          </cell>
          <cell r="E111">
            <v>0</v>
          </cell>
          <cell r="F111">
            <v>100</v>
          </cell>
          <cell r="G111">
            <v>0</v>
          </cell>
          <cell r="H111">
            <v>5</v>
          </cell>
          <cell r="I111">
            <v>99160</v>
          </cell>
          <cell r="J111">
            <v>15556.35</v>
          </cell>
          <cell r="K111">
            <v>2</v>
          </cell>
          <cell r="L111" t="str">
            <v>x</v>
          </cell>
          <cell r="M111">
            <v>3</v>
          </cell>
          <cell r="N111" t="str">
            <v>P</v>
          </cell>
        </row>
        <row r="112">
          <cell r="A112" t="str">
            <v>LAMIACEAE</v>
          </cell>
          <cell r="B112" t="str">
            <v>Mentha suaveolens</v>
          </cell>
          <cell r="C112">
            <v>0</v>
          </cell>
          <cell r="D112" t="str">
            <v>PO/DA</v>
          </cell>
          <cell r="E112">
            <v>0</v>
          </cell>
          <cell r="F112">
            <v>8.9999999999999993E-3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 t="str">
            <v>x</v>
          </cell>
          <cell r="M112">
            <v>3</v>
          </cell>
          <cell r="N112" t="str">
            <v>P</v>
          </cell>
        </row>
        <row r="113">
          <cell r="A113" t="str">
            <v>LAMIACEAE</v>
          </cell>
          <cell r="B113" t="str">
            <v>Micromeria graeca</v>
          </cell>
          <cell r="C113">
            <v>0</v>
          </cell>
          <cell r="D113" t="str">
            <v>LA</v>
          </cell>
          <cell r="E113">
            <v>0</v>
          </cell>
          <cell r="F113">
            <v>8.9999999999999993E-3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 t="str">
            <v>x</v>
          </cell>
          <cell r="M113">
            <v>2</v>
          </cell>
          <cell r="N113" t="str">
            <v>P</v>
          </cell>
        </row>
        <row r="114">
          <cell r="A114" t="str">
            <v>SCROPHULARIACEAE</v>
          </cell>
          <cell r="B114" t="str">
            <v>Misopates orontium</v>
          </cell>
          <cell r="C114">
            <v>0</v>
          </cell>
          <cell r="D114" t="str">
            <v>DA</v>
          </cell>
          <cell r="E114">
            <v>0</v>
          </cell>
          <cell r="F114">
            <v>67.680000000000007</v>
          </cell>
          <cell r="G114">
            <v>79.27</v>
          </cell>
          <cell r="H114">
            <v>26</v>
          </cell>
          <cell r="I114">
            <v>51534</v>
          </cell>
          <cell r="J114">
            <v>8099.11</v>
          </cell>
          <cell r="K114">
            <v>10</v>
          </cell>
          <cell r="L114" t="str">
            <v>x</v>
          </cell>
          <cell r="M114">
            <v>3</v>
          </cell>
          <cell r="N114" t="str">
            <v>A</v>
          </cell>
        </row>
        <row r="115">
          <cell r="A115" t="str">
            <v>BRASSICACEAE</v>
          </cell>
          <cell r="B115" t="str">
            <v>Moricandia moricandioides</v>
          </cell>
          <cell r="C115" t="str">
            <v>14/18</v>
          </cell>
          <cell r="D115" t="str">
            <v>PF</v>
          </cell>
          <cell r="E115">
            <v>0</v>
          </cell>
          <cell r="F115">
            <v>260.10000000000002</v>
          </cell>
          <cell r="G115">
            <v>326.8</v>
          </cell>
          <cell r="H115">
            <v>17</v>
          </cell>
          <cell r="I115">
            <v>343520</v>
          </cell>
          <cell r="J115">
            <v>62319.360000000001</v>
          </cell>
          <cell r="K115">
            <v>10</v>
          </cell>
          <cell r="L115" t="str">
            <v>x</v>
          </cell>
          <cell r="M115">
            <v>3</v>
          </cell>
          <cell r="N115" t="str">
            <v>P</v>
          </cell>
        </row>
        <row r="116">
          <cell r="A116" t="str">
            <v>MYRTACEAE</v>
          </cell>
          <cell r="B116" t="str">
            <v>Myrtus communis</v>
          </cell>
          <cell r="C116" t="str">
            <v>177/18</v>
          </cell>
          <cell r="D116" t="str">
            <v>PO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1330295</v>
          </cell>
          <cell r="J116">
            <v>83447</v>
          </cell>
          <cell r="K116">
            <v>10</v>
          </cell>
          <cell r="L116" t="str">
            <v>x</v>
          </cell>
          <cell r="M116">
            <v>2</v>
          </cell>
          <cell r="N116" t="str">
            <v>P</v>
          </cell>
        </row>
        <row r="117">
          <cell r="A117" t="str">
            <v>FABACEAE</v>
          </cell>
          <cell r="B117" t="str">
            <v>Ononis baetica</v>
          </cell>
          <cell r="C117" t="str">
            <v>184/18</v>
          </cell>
          <cell r="D117" t="str">
            <v>PO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49600</v>
          </cell>
          <cell r="J117">
            <v>14129.18</v>
          </cell>
          <cell r="K117">
            <v>5</v>
          </cell>
          <cell r="L117" t="str">
            <v>x</v>
          </cell>
          <cell r="M117">
            <v>3</v>
          </cell>
          <cell r="N117" t="str">
            <v>A</v>
          </cell>
        </row>
        <row r="118">
          <cell r="A118" t="str">
            <v>FABACEAE</v>
          </cell>
          <cell r="B118" t="str">
            <v>Ononis baetica</v>
          </cell>
          <cell r="C118" t="str">
            <v>184/18</v>
          </cell>
          <cell r="D118" t="str">
            <v>PO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49600</v>
          </cell>
          <cell r="J118">
            <v>14129.18</v>
          </cell>
          <cell r="K118">
            <v>5</v>
          </cell>
          <cell r="L118" t="str">
            <v>x</v>
          </cell>
          <cell r="M118">
            <v>3</v>
          </cell>
          <cell r="N118" t="str">
            <v>A</v>
          </cell>
        </row>
        <row r="119">
          <cell r="A119" t="str">
            <v>FABACEAE</v>
          </cell>
          <cell r="B119" t="str">
            <v>Ononis pinnata</v>
          </cell>
          <cell r="C119" t="str">
            <v>178/18</v>
          </cell>
          <cell r="D119" t="str">
            <v>PO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 t="str">
            <v>x</v>
          </cell>
          <cell r="M119">
            <v>3</v>
          </cell>
          <cell r="N119" t="str">
            <v>P</v>
          </cell>
        </row>
        <row r="120">
          <cell r="A120" t="str">
            <v>FABACEAE</v>
          </cell>
          <cell r="B120" t="str">
            <v>Ononis pinnata</v>
          </cell>
          <cell r="C120" t="str">
            <v>178/18</v>
          </cell>
          <cell r="D120" t="str">
            <v>PO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 t="str">
            <v>x</v>
          </cell>
          <cell r="M120">
            <v>3</v>
          </cell>
          <cell r="N120" t="str">
            <v>P</v>
          </cell>
        </row>
        <row r="121">
          <cell r="A121" t="str">
            <v>FABACEAE</v>
          </cell>
          <cell r="B121" t="str">
            <v>Ononis viscosa</v>
          </cell>
          <cell r="C121">
            <v>0</v>
          </cell>
          <cell r="D121" t="str">
            <v>PF/H</v>
          </cell>
          <cell r="E121">
            <v>0</v>
          </cell>
          <cell r="F121">
            <v>0</v>
          </cell>
          <cell r="G121">
            <v>0</v>
          </cell>
          <cell r="H121">
            <v>7</v>
          </cell>
          <cell r="I121">
            <v>0</v>
          </cell>
          <cell r="J121">
            <v>0</v>
          </cell>
          <cell r="K121">
            <v>0</v>
          </cell>
          <cell r="L121" t="str">
            <v>x</v>
          </cell>
          <cell r="M121">
            <v>3</v>
          </cell>
          <cell r="N121" t="str">
            <v>A</v>
          </cell>
        </row>
        <row r="122">
          <cell r="A122" t="str">
            <v>FABACEAE</v>
          </cell>
          <cell r="B122" t="str">
            <v>Ononis viscosa</v>
          </cell>
          <cell r="C122">
            <v>0</v>
          </cell>
          <cell r="D122" t="str">
            <v>PF/H</v>
          </cell>
          <cell r="E122">
            <v>0</v>
          </cell>
          <cell r="F122">
            <v>0</v>
          </cell>
          <cell r="G122">
            <v>0</v>
          </cell>
          <cell r="H122">
            <v>7</v>
          </cell>
          <cell r="I122">
            <v>0</v>
          </cell>
          <cell r="J122">
            <v>0</v>
          </cell>
          <cell r="K122">
            <v>0</v>
          </cell>
          <cell r="L122" t="str">
            <v>x</v>
          </cell>
          <cell r="M122">
            <v>3</v>
          </cell>
          <cell r="N122" t="str">
            <v>A</v>
          </cell>
        </row>
        <row r="123">
          <cell r="A123" t="str">
            <v>FABACEAE</v>
          </cell>
          <cell r="B123" t="str">
            <v>Ononis viscosa subsp. porrigens</v>
          </cell>
          <cell r="C123" t="str">
            <v>182/18</v>
          </cell>
          <cell r="D123" t="str">
            <v>PF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 t="str">
            <v>x</v>
          </cell>
          <cell r="M123">
            <v>3</v>
          </cell>
          <cell r="N123" t="str">
            <v>A</v>
          </cell>
        </row>
        <row r="124">
          <cell r="A124" t="str">
            <v>FABACEAE</v>
          </cell>
          <cell r="B124" t="str">
            <v>Ononis viscosa subsp. porrigens</v>
          </cell>
          <cell r="C124" t="str">
            <v>182/18</v>
          </cell>
          <cell r="D124" t="str">
            <v>PF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 t="str">
            <v>x</v>
          </cell>
          <cell r="M124">
            <v>3</v>
          </cell>
          <cell r="N124" t="str">
            <v>A</v>
          </cell>
        </row>
        <row r="125">
          <cell r="A125" t="str">
            <v>CACTACEAE</v>
          </cell>
          <cell r="B125" t="str">
            <v>Opuntia maxima</v>
          </cell>
          <cell r="C125" t="str">
            <v>133/18</v>
          </cell>
          <cell r="D125" t="str">
            <v>PO</v>
          </cell>
          <cell r="E125">
            <v>0</v>
          </cell>
          <cell r="F125">
            <v>33670</v>
          </cell>
          <cell r="G125">
            <v>10733</v>
          </cell>
          <cell r="H125">
            <v>3</v>
          </cell>
          <cell r="I125">
            <v>0</v>
          </cell>
          <cell r="J125">
            <v>0</v>
          </cell>
          <cell r="K125">
            <v>0</v>
          </cell>
          <cell r="L125" t="str">
            <v>x</v>
          </cell>
          <cell r="M125">
            <v>2</v>
          </cell>
          <cell r="N125" t="str">
            <v>P</v>
          </cell>
        </row>
        <row r="126">
          <cell r="A126" t="str">
            <v>LILIACEAE</v>
          </cell>
          <cell r="B126" t="str">
            <v>Ornithogalum baeticum</v>
          </cell>
          <cell r="C126" t="str">
            <v>73/18</v>
          </cell>
          <cell r="D126" t="str">
            <v>PF</v>
          </cell>
          <cell r="E126">
            <v>0</v>
          </cell>
          <cell r="F126">
            <v>55.31</v>
          </cell>
          <cell r="G126">
            <v>82.66</v>
          </cell>
          <cell r="H126">
            <v>16</v>
          </cell>
          <cell r="I126">
            <v>38288</v>
          </cell>
          <cell r="J126">
            <v>9481.76</v>
          </cell>
          <cell r="K126">
            <v>8</v>
          </cell>
          <cell r="L126" t="str">
            <v>x</v>
          </cell>
          <cell r="M126">
            <v>3</v>
          </cell>
          <cell r="N126" t="str">
            <v>P</v>
          </cell>
        </row>
        <row r="127">
          <cell r="A127" t="str">
            <v>FABACEAE</v>
          </cell>
          <cell r="B127" t="str">
            <v>Ornithopus sativus</v>
          </cell>
          <cell r="C127" t="str">
            <v>20/18</v>
          </cell>
          <cell r="D127" t="str">
            <v>PO/DA</v>
          </cell>
          <cell r="E127">
            <v>0</v>
          </cell>
          <cell r="F127">
            <v>44</v>
          </cell>
          <cell r="G127">
            <v>9</v>
          </cell>
          <cell r="H127">
            <v>8</v>
          </cell>
          <cell r="I127">
            <v>0</v>
          </cell>
          <cell r="J127">
            <v>0</v>
          </cell>
          <cell r="K127">
            <v>0</v>
          </cell>
          <cell r="L127" t="str">
            <v>x</v>
          </cell>
          <cell r="M127">
            <v>3</v>
          </cell>
          <cell r="N127" t="str">
            <v>A</v>
          </cell>
        </row>
        <row r="128">
          <cell r="A128" t="str">
            <v>OXALIDACEAE</v>
          </cell>
          <cell r="B128" t="str">
            <v>Oxalis pes-caprae</v>
          </cell>
          <cell r="C128">
            <v>0</v>
          </cell>
          <cell r="D128" t="str">
            <v>PO/MB</v>
          </cell>
          <cell r="E128">
            <v>0</v>
          </cell>
          <cell r="F128">
            <v>140</v>
          </cell>
          <cell r="G128">
            <v>24</v>
          </cell>
          <cell r="H128">
            <v>12</v>
          </cell>
          <cell r="I128">
            <v>0</v>
          </cell>
          <cell r="J128">
            <v>0</v>
          </cell>
          <cell r="K128">
            <v>0</v>
          </cell>
          <cell r="L128" t="str">
            <v>x</v>
          </cell>
          <cell r="M128">
            <v>3</v>
          </cell>
          <cell r="N128" t="str">
            <v>P</v>
          </cell>
        </row>
        <row r="129">
          <cell r="A129" t="str">
            <v>OXALIDACEAE</v>
          </cell>
          <cell r="B129" t="str">
            <v>Oxalis pes-caprae</v>
          </cell>
          <cell r="C129">
            <v>0</v>
          </cell>
          <cell r="D129" t="str">
            <v>PO/MB</v>
          </cell>
          <cell r="E129">
            <v>0</v>
          </cell>
          <cell r="F129">
            <v>140</v>
          </cell>
          <cell r="G129">
            <v>24</v>
          </cell>
          <cell r="H129">
            <v>12</v>
          </cell>
          <cell r="I129">
            <v>0</v>
          </cell>
          <cell r="J129">
            <v>0</v>
          </cell>
          <cell r="K129">
            <v>0</v>
          </cell>
          <cell r="L129" t="str">
            <v>x</v>
          </cell>
          <cell r="M129">
            <v>3</v>
          </cell>
          <cell r="N129" t="str">
            <v>P</v>
          </cell>
        </row>
        <row r="130">
          <cell r="A130" t="str">
            <v>PAPAVERACEAE</v>
          </cell>
          <cell r="B130" t="str">
            <v>Papaver hybridum</v>
          </cell>
          <cell r="C130" t="str">
            <v>121/18bis</v>
          </cell>
          <cell r="D130" t="str">
            <v>PF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111178</v>
          </cell>
          <cell r="J130">
            <v>19724.740000000002</v>
          </cell>
          <cell r="K130">
            <v>2</v>
          </cell>
          <cell r="L130" t="str">
            <v>x</v>
          </cell>
          <cell r="M130">
            <v>3</v>
          </cell>
          <cell r="N130" t="str">
            <v>A</v>
          </cell>
        </row>
        <row r="131">
          <cell r="A131" t="str">
            <v>PAPAVERACEAE</v>
          </cell>
          <cell r="B131" t="str">
            <v>Papaver hybridum</v>
          </cell>
          <cell r="C131" t="str">
            <v>121/18bis</v>
          </cell>
          <cell r="D131" t="str">
            <v>PF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111178</v>
          </cell>
          <cell r="J131">
            <v>19724.740000000002</v>
          </cell>
          <cell r="K131">
            <v>2</v>
          </cell>
          <cell r="L131" t="str">
            <v>x</v>
          </cell>
          <cell r="M131">
            <v>3</v>
          </cell>
          <cell r="N131" t="str">
            <v>A</v>
          </cell>
        </row>
        <row r="132">
          <cell r="A132" t="str">
            <v>SCROPHULARIACEAE</v>
          </cell>
          <cell r="B132" t="str">
            <v>Parentucellia viscosa</v>
          </cell>
          <cell r="C132" t="str">
            <v>57/18</v>
          </cell>
          <cell r="D132" t="str">
            <v>PF</v>
          </cell>
          <cell r="E132">
            <v>0</v>
          </cell>
          <cell r="F132">
            <v>0.01</v>
          </cell>
          <cell r="G132">
            <v>0.02</v>
          </cell>
          <cell r="H132">
            <v>30</v>
          </cell>
          <cell r="I132">
            <v>27336</v>
          </cell>
          <cell r="J132">
            <v>2523.11</v>
          </cell>
          <cell r="K132">
            <v>5</v>
          </cell>
          <cell r="L132" t="str">
            <v>x</v>
          </cell>
          <cell r="M132">
            <v>3</v>
          </cell>
          <cell r="N132" t="str">
            <v>A</v>
          </cell>
        </row>
        <row r="133">
          <cell r="A133" t="str">
            <v>SCROPHULARIACEAE</v>
          </cell>
          <cell r="B133" t="str">
            <v>Parentucellia viscosa</v>
          </cell>
          <cell r="C133" t="str">
            <v>57/18</v>
          </cell>
          <cell r="D133" t="str">
            <v>PF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27336</v>
          </cell>
          <cell r="J133">
            <v>2523.11</v>
          </cell>
          <cell r="K133">
            <v>5</v>
          </cell>
          <cell r="L133" t="str">
            <v>x</v>
          </cell>
          <cell r="M133">
            <v>3</v>
          </cell>
          <cell r="N133" t="str">
            <v>A</v>
          </cell>
        </row>
        <row r="134">
          <cell r="A134" t="str">
            <v>SCROPHULARIACEAE</v>
          </cell>
          <cell r="B134" t="str">
            <v>Pedicularis sylvatica</v>
          </cell>
          <cell r="C134">
            <v>0</v>
          </cell>
          <cell r="D134" t="str">
            <v>DA</v>
          </cell>
          <cell r="E134">
            <v>0</v>
          </cell>
          <cell r="F134">
            <v>86.53</v>
          </cell>
          <cell r="G134">
            <v>100.64</v>
          </cell>
          <cell r="H134">
            <v>28</v>
          </cell>
          <cell r="I134">
            <v>0</v>
          </cell>
          <cell r="J134">
            <v>0</v>
          </cell>
          <cell r="K134">
            <v>0</v>
          </cell>
          <cell r="L134" t="str">
            <v>x</v>
          </cell>
          <cell r="M134">
            <v>3</v>
          </cell>
          <cell r="N134" t="str">
            <v>A</v>
          </cell>
        </row>
        <row r="135">
          <cell r="A135" t="str">
            <v>LAMIACEAE</v>
          </cell>
          <cell r="B135" t="str">
            <v>Phlomis lychnitis</v>
          </cell>
          <cell r="C135" t="str">
            <v>110/18</v>
          </cell>
          <cell r="D135" t="str">
            <v>PF</v>
          </cell>
          <cell r="E135">
            <v>0</v>
          </cell>
          <cell r="F135">
            <v>1382.54</v>
          </cell>
          <cell r="G135">
            <v>863.05</v>
          </cell>
          <cell r="H135">
            <v>27</v>
          </cell>
          <cell r="I135">
            <v>66060</v>
          </cell>
          <cell r="J135">
            <v>5238.8599999999997</v>
          </cell>
          <cell r="K135">
            <v>10</v>
          </cell>
          <cell r="L135" t="str">
            <v>x</v>
          </cell>
          <cell r="M135">
            <v>2</v>
          </cell>
          <cell r="N135" t="str">
            <v>P</v>
          </cell>
        </row>
        <row r="136">
          <cell r="A136" t="str">
            <v>LAMIACEAE</v>
          </cell>
          <cell r="B136" t="str">
            <v>Phlomis lychnitis</v>
          </cell>
          <cell r="C136">
            <v>0</v>
          </cell>
          <cell r="D136" t="str">
            <v>LA</v>
          </cell>
          <cell r="E136">
            <v>0</v>
          </cell>
          <cell r="F136">
            <v>1900</v>
          </cell>
          <cell r="G136">
            <v>0</v>
          </cell>
          <cell r="H136">
            <v>5</v>
          </cell>
          <cell r="I136">
            <v>0</v>
          </cell>
          <cell r="J136">
            <v>0</v>
          </cell>
          <cell r="K136">
            <v>0</v>
          </cell>
          <cell r="L136" t="str">
            <v>x</v>
          </cell>
          <cell r="M136">
            <v>2</v>
          </cell>
          <cell r="N136" t="str">
            <v>P</v>
          </cell>
        </row>
        <row r="137">
          <cell r="A137" t="str">
            <v>LAMIACEAE</v>
          </cell>
          <cell r="B137" t="str">
            <v>Phlomis purpurea</v>
          </cell>
          <cell r="C137">
            <v>0</v>
          </cell>
          <cell r="D137" t="str">
            <v>PO</v>
          </cell>
          <cell r="E137">
            <v>0</v>
          </cell>
          <cell r="F137">
            <v>1922</v>
          </cell>
          <cell r="G137">
            <v>239</v>
          </cell>
          <cell r="H137">
            <v>32</v>
          </cell>
          <cell r="I137">
            <v>41744</v>
          </cell>
          <cell r="J137">
            <v>1813</v>
          </cell>
          <cell r="K137">
            <v>10</v>
          </cell>
          <cell r="L137" t="str">
            <v>x</v>
          </cell>
          <cell r="M137">
            <v>2</v>
          </cell>
          <cell r="N137" t="str">
            <v>P</v>
          </cell>
        </row>
        <row r="138">
          <cell r="A138" t="str">
            <v>LAMIACEAE</v>
          </cell>
          <cell r="B138" t="str">
            <v>Phlomis purpurea</v>
          </cell>
          <cell r="C138" t="str">
            <v>69/18, 109/18</v>
          </cell>
          <cell r="D138" t="str">
            <v>PF</v>
          </cell>
          <cell r="E138">
            <v>0</v>
          </cell>
          <cell r="F138">
            <v>1939.01</v>
          </cell>
          <cell r="G138">
            <v>876.6</v>
          </cell>
          <cell r="H138">
            <v>30</v>
          </cell>
          <cell r="I138">
            <v>46086</v>
          </cell>
          <cell r="J138">
            <v>8288.23</v>
          </cell>
          <cell r="K138">
            <v>10</v>
          </cell>
          <cell r="L138" t="str">
            <v>x</v>
          </cell>
          <cell r="M138">
            <v>2</v>
          </cell>
          <cell r="N138" t="str">
            <v>P</v>
          </cell>
        </row>
        <row r="139">
          <cell r="A139" t="str">
            <v>RANUNCULACEAE</v>
          </cell>
          <cell r="B139" t="str">
            <v>Ranunculus muricatus</v>
          </cell>
          <cell r="C139" t="str">
            <v>154/18</v>
          </cell>
          <cell r="D139" t="str">
            <v>PF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11120</v>
          </cell>
          <cell r="J139">
            <v>0</v>
          </cell>
          <cell r="K139">
            <v>1</v>
          </cell>
          <cell r="L139" t="str">
            <v>x</v>
          </cell>
          <cell r="M139">
            <v>3</v>
          </cell>
          <cell r="N139" t="str">
            <v>A</v>
          </cell>
        </row>
        <row r="140">
          <cell r="A140" t="str">
            <v>RANUNCULACEAE</v>
          </cell>
          <cell r="B140" t="str">
            <v>Ranunculus muricatus</v>
          </cell>
          <cell r="C140" t="str">
            <v>154/18</v>
          </cell>
          <cell r="D140" t="str">
            <v>PF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11120</v>
          </cell>
          <cell r="J140">
            <v>0</v>
          </cell>
          <cell r="K140">
            <v>1</v>
          </cell>
          <cell r="L140" t="str">
            <v>x</v>
          </cell>
          <cell r="M140">
            <v>3</v>
          </cell>
          <cell r="N140" t="str">
            <v>A</v>
          </cell>
        </row>
        <row r="141">
          <cell r="A141" t="str">
            <v>RANUNCULACEAE</v>
          </cell>
          <cell r="B141" t="str">
            <v>Ranunculus paludosus</v>
          </cell>
          <cell r="C141">
            <v>0</v>
          </cell>
          <cell r="D141" t="str">
            <v>PF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284715</v>
          </cell>
          <cell r="J141">
            <v>30356.09</v>
          </cell>
          <cell r="K141">
            <v>2</v>
          </cell>
          <cell r="L141" t="str">
            <v>x</v>
          </cell>
          <cell r="M141">
            <v>3</v>
          </cell>
          <cell r="N141" t="str">
            <v>P</v>
          </cell>
        </row>
        <row r="142">
          <cell r="A142" t="str">
            <v>RANUNCULACEAE</v>
          </cell>
          <cell r="B142" t="str">
            <v>Ranunculus paludosus</v>
          </cell>
          <cell r="C142">
            <v>0</v>
          </cell>
          <cell r="D142" t="str">
            <v>PF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284715</v>
          </cell>
          <cell r="J142">
            <v>30356.09</v>
          </cell>
          <cell r="K142">
            <v>2</v>
          </cell>
          <cell r="L142" t="str">
            <v>x</v>
          </cell>
          <cell r="M142">
            <v>3</v>
          </cell>
          <cell r="N142" t="str">
            <v>P</v>
          </cell>
        </row>
        <row r="143">
          <cell r="A143" t="str">
            <v>BRASSICACEAE</v>
          </cell>
          <cell r="B143" t="str">
            <v>Raphanus raphanistrum</v>
          </cell>
          <cell r="C143">
            <v>0</v>
          </cell>
          <cell r="D143" t="str">
            <v>PO</v>
          </cell>
          <cell r="E143">
            <v>0</v>
          </cell>
          <cell r="F143">
            <v>16</v>
          </cell>
          <cell r="G143">
            <v>7</v>
          </cell>
          <cell r="H143">
            <v>10</v>
          </cell>
          <cell r="I143">
            <v>0</v>
          </cell>
          <cell r="J143">
            <v>0</v>
          </cell>
          <cell r="K143">
            <v>0</v>
          </cell>
          <cell r="L143" t="str">
            <v>x</v>
          </cell>
          <cell r="M143">
            <v>3</v>
          </cell>
          <cell r="N143" t="str">
            <v>A</v>
          </cell>
        </row>
        <row r="144">
          <cell r="A144" t="str">
            <v>BRASSICACEAE</v>
          </cell>
          <cell r="B144" t="str">
            <v>Raphanus raphanistrum</v>
          </cell>
          <cell r="C144">
            <v>0</v>
          </cell>
          <cell r="D144" t="str">
            <v>PF</v>
          </cell>
          <cell r="E144">
            <v>0</v>
          </cell>
          <cell r="F144">
            <v>0</v>
          </cell>
          <cell r="G144">
            <v>0</v>
          </cell>
          <cell r="H144">
            <v>23</v>
          </cell>
          <cell r="I144">
            <v>97800</v>
          </cell>
          <cell r="J144">
            <v>22488.22</v>
          </cell>
          <cell r="K144">
            <v>10</v>
          </cell>
          <cell r="L144" t="str">
            <v>x</v>
          </cell>
          <cell r="M144">
            <v>3</v>
          </cell>
          <cell r="N144" t="str">
            <v>A</v>
          </cell>
        </row>
        <row r="145">
          <cell r="A145" t="str">
            <v>BRASSICACEAE</v>
          </cell>
          <cell r="B145" t="str">
            <v>Raphanus raphanistrum</v>
          </cell>
          <cell r="C145">
            <v>0</v>
          </cell>
          <cell r="D145" t="str">
            <v>PF</v>
          </cell>
          <cell r="E145">
            <v>0</v>
          </cell>
          <cell r="F145">
            <v>0</v>
          </cell>
          <cell r="G145">
            <v>0</v>
          </cell>
          <cell r="H145">
            <v>23</v>
          </cell>
          <cell r="I145">
            <v>97800</v>
          </cell>
          <cell r="J145">
            <v>22488.22</v>
          </cell>
          <cell r="K145">
            <v>10</v>
          </cell>
          <cell r="L145" t="str">
            <v>x</v>
          </cell>
          <cell r="M145">
            <v>3</v>
          </cell>
          <cell r="N145" t="str">
            <v>A</v>
          </cell>
        </row>
        <row r="146">
          <cell r="A146" t="str">
            <v>FABACEAE</v>
          </cell>
          <cell r="B146" t="str">
            <v>Retama monosperma</v>
          </cell>
          <cell r="C146">
            <v>0</v>
          </cell>
          <cell r="D146" t="str">
            <v>LA</v>
          </cell>
          <cell r="E146">
            <v>0</v>
          </cell>
          <cell r="F146">
            <v>8.9999999999999993E-3</v>
          </cell>
          <cell r="G146">
            <v>0</v>
          </cell>
          <cell r="H146">
            <v>0</v>
          </cell>
          <cell r="I146">
            <v>7140</v>
          </cell>
          <cell r="J146">
            <v>1033</v>
          </cell>
          <cell r="K146">
            <v>5</v>
          </cell>
          <cell r="L146" t="str">
            <v>x</v>
          </cell>
          <cell r="M146">
            <v>2</v>
          </cell>
          <cell r="N146" t="str">
            <v>P</v>
          </cell>
        </row>
        <row r="147">
          <cell r="A147" t="str">
            <v>FABACEAE</v>
          </cell>
          <cell r="B147" t="str">
            <v>Retama sphaerocarpa</v>
          </cell>
          <cell r="C147" t="str">
            <v>137/18</v>
          </cell>
          <cell r="D147" t="str">
            <v>PO</v>
          </cell>
          <cell r="E147">
            <v>0</v>
          </cell>
          <cell r="F147">
            <v>8.9999999999999993E-3</v>
          </cell>
          <cell r="G147">
            <v>0</v>
          </cell>
          <cell r="H147">
            <v>0</v>
          </cell>
          <cell r="I147">
            <v>3448</v>
          </cell>
          <cell r="J147">
            <v>108</v>
          </cell>
          <cell r="K147">
            <v>10</v>
          </cell>
          <cell r="L147" t="str">
            <v>x</v>
          </cell>
          <cell r="M147">
            <v>2</v>
          </cell>
          <cell r="N147" t="str">
            <v>P</v>
          </cell>
        </row>
        <row r="148">
          <cell r="A148" t="str">
            <v>RHAMNACEAE</v>
          </cell>
          <cell r="B148" t="str">
            <v>Rhamnus lycioides</v>
          </cell>
          <cell r="C148" t="str">
            <v>27/18</v>
          </cell>
          <cell r="D148" t="str">
            <v>PO</v>
          </cell>
          <cell r="E148" t="str">
            <v>M</v>
          </cell>
          <cell r="F148">
            <v>0</v>
          </cell>
          <cell r="G148">
            <v>0</v>
          </cell>
          <cell r="H148">
            <v>0</v>
          </cell>
          <cell r="I148">
            <v>20668</v>
          </cell>
          <cell r="J148">
            <v>841</v>
          </cell>
          <cell r="K148">
            <v>10</v>
          </cell>
          <cell r="L148" t="str">
            <v>x</v>
          </cell>
          <cell r="M148">
            <v>2</v>
          </cell>
          <cell r="N148" t="str">
            <v>P</v>
          </cell>
        </row>
        <row r="149">
          <cell r="A149" t="str">
            <v>LAMIACEAE</v>
          </cell>
          <cell r="B149" t="str">
            <v>Rosmarinus officinalis</v>
          </cell>
          <cell r="C149">
            <v>0</v>
          </cell>
          <cell r="D149" t="str">
            <v>PO</v>
          </cell>
          <cell r="E149">
            <v>0</v>
          </cell>
          <cell r="F149">
            <v>285</v>
          </cell>
          <cell r="G149">
            <v>35</v>
          </cell>
          <cell r="H149">
            <v>50</v>
          </cell>
          <cell r="I149">
            <v>5492</v>
          </cell>
          <cell r="J149">
            <v>135</v>
          </cell>
          <cell r="K149">
            <v>10</v>
          </cell>
          <cell r="L149" t="str">
            <v>x</v>
          </cell>
          <cell r="M149">
            <v>2</v>
          </cell>
          <cell r="N149" t="str">
            <v>P</v>
          </cell>
        </row>
        <row r="150">
          <cell r="A150" t="str">
            <v>ROSACEAE</v>
          </cell>
          <cell r="B150" t="str">
            <v>Rubus ulmifolius</v>
          </cell>
          <cell r="C150" t="str">
            <v>198/18</v>
          </cell>
          <cell r="D150" t="str">
            <v>PO</v>
          </cell>
          <cell r="E150">
            <v>0</v>
          </cell>
          <cell r="F150">
            <v>173</v>
          </cell>
          <cell r="G150">
            <v>61</v>
          </cell>
          <cell r="H150">
            <v>33</v>
          </cell>
          <cell r="I150">
            <v>641366</v>
          </cell>
          <cell r="J150">
            <v>15912</v>
          </cell>
          <cell r="K150">
            <v>10</v>
          </cell>
          <cell r="L150" t="str">
            <v>x</v>
          </cell>
          <cell r="M150">
            <v>2</v>
          </cell>
          <cell r="N150" t="str">
            <v>P</v>
          </cell>
        </row>
        <row r="151">
          <cell r="A151" t="str">
            <v>LAMIACEAE</v>
          </cell>
          <cell r="B151" t="str">
            <v>Salvia verbenaca</v>
          </cell>
          <cell r="C151">
            <v>0</v>
          </cell>
          <cell r="D151" t="str">
            <v>PF/DA</v>
          </cell>
          <cell r="E151">
            <v>0</v>
          </cell>
          <cell r="F151">
            <v>170.05</v>
          </cell>
          <cell r="G151">
            <v>142.63</v>
          </cell>
          <cell r="H151">
            <v>30</v>
          </cell>
          <cell r="I151">
            <v>4973</v>
          </cell>
          <cell r="J151">
            <v>8686.08</v>
          </cell>
          <cell r="K151">
            <v>10</v>
          </cell>
          <cell r="L151" t="str">
            <v>x</v>
          </cell>
          <cell r="M151">
            <v>3</v>
          </cell>
          <cell r="N151" t="str">
            <v>P</v>
          </cell>
        </row>
        <row r="152">
          <cell r="A152" t="str">
            <v>LAMIACEAE</v>
          </cell>
          <cell r="B152" t="str">
            <v>Salvia viridis</v>
          </cell>
          <cell r="C152">
            <v>0</v>
          </cell>
          <cell r="D152" t="str">
            <v>LA</v>
          </cell>
          <cell r="E152">
            <v>0</v>
          </cell>
          <cell r="F152">
            <v>100</v>
          </cell>
          <cell r="G152">
            <v>0</v>
          </cell>
          <cell r="H152">
            <v>3</v>
          </cell>
          <cell r="I152">
            <v>0</v>
          </cell>
          <cell r="J152">
            <v>0</v>
          </cell>
          <cell r="K152">
            <v>0</v>
          </cell>
          <cell r="L152" t="str">
            <v>x</v>
          </cell>
          <cell r="M152">
            <v>3</v>
          </cell>
          <cell r="N152" t="str">
            <v>A</v>
          </cell>
        </row>
        <row r="153">
          <cell r="A153" t="str">
            <v>LAMIACEAE</v>
          </cell>
          <cell r="B153" t="str">
            <v>Salvia viridis</v>
          </cell>
          <cell r="C153">
            <v>0</v>
          </cell>
          <cell r="D153" t="str">
            <v>LA</v>
          </cell>
          <cell r="E153">
            <v>0</v>
          </cell>
          <cell r="F153">
            <v>100</v>
          </cell>
          <cell r="G153">
            <v>0</v>
          </cell>
          <cell r="H153">
            <v>3</v>
          </cell>
          <cell r="I153">
            <v>0</v>
          </cell>
          <cell r="J153">
            <v>0</v>
          </cell>
          <cell r="K153">
            <v>0</v>
          </cell>
          <cell r="L153" t="str">
            <v>x</v>
          </cell>
          <cell r="M153">
            <v>3</v>
          </cell>
          <cell r="N153" t="str">
            <v>A</v>
          </cell>
        </row>
        <row r="154">
          <cell r="A154" t="str">
            <v>DIPSACACEAE</v>
          </cell>
          <cell r="B154" t="str">
            <v>Scabiosa atropurpurea</v>
          </cell>
          <cell r="C154" t="str">
            <v>132/18</v>
          </cell>
          <cell r="D154" t="str">
            <v>PF/H</v>
          </cell>
          <cell r="E154">
            <v>0</v>
          </cell>
          <cell r="F154">
            <v>976</v>
          </cell>
          <cell r="G154">
            <v>0</v>
          </cell>
          <cell r="H154">
            <v>30</v>
          </cell>
          <cell r="I154">
            <v>0</v>
          </cell>
          <cell r="J154">
            <v>0</v>
          </cell>
          <cell r="K154">
            <v>0</v>
          </cell>
          <cell r="L154" t="str">
            <v>x</v>
          </cell>
          <cell r="M154">
            <v>3</v>
          </cell>
          <cell r="N154" t="str">
            <v>P</v>
          </cell>
        </row>
        <row r="155">
          <cell r="A155" t="str">
            <v>LILIACEAE</v>
          </cell>
          <cell r="B155" t="str">
            <v>Scilla autumnalis</v>
          </cell>
          <cell r="C155" t="str">
            <v>225/18</v>
          </cell>
          <cell r="D155" t="str">
            <v>H/PF</v>
          </cell>
          <cell r="E155">
            <v>0</v>
          </cell>
          <cell r="F155">
            <v>0</v>
          </cell>
          <cell r="G155">
            <v>0</v>
          </cell>
          <cell r="H155">
            <v>15</v>
          </cell>
          <cell r="I155">
            <v>0</v>
          </cell>
          <cell r="J155">
            <v>0</v>
          </cell>
          <cell r="K155">
            <v>0</v>
          </cell>
          <cell r="L155" t="str">
            <v>x</v>
          </cell>
          <cell r="M155">
            <v>3</v>
          </cell>
          <cell r="N155" t="str">
            <v>P</v>
          </cell>
        </row>
        <row r="156">
          <cell r="A156" t="str">
            <v>LILIACEAE</v>
          </cell>
          <cell r="B156" t="str">
            <v>Scilla peruviana</v>
          </cell>
          <cell r="C156">
            <v>0</v>
          </cell>
          <cell r="D156" t="str">
            <v>PF/LA</v>
          </cell>
          <cell r="E156">
            <v>0</v>
          </cell>
          <cell r="F156">
            <v>0.2</v>
          </cell>
          <cell r="G156">
            <v>0</v>
          </cell>
          <cell r="H156">
            <v>13</v>
          </cell>
          <cell r="I156">
            <v>0</v>
          </cell>
          <cell r="J156">
            <v>0</v>
          </cell>
          <cell r="K156">
            <v>0</v>
          </cell>
          <cell r="L156" t="str">
            <v>x</v>
          </cell>
          <cell r="M156">
            <v>3</v>
          </cell>
          <cell r="N156" t="str">
            <v>P</v>
          </cell>
        </row>
        <row r="157">
          <cell r="A157" t="str">
            <v>ASTERACEAE</v>
          </cell>
          <cell r="B157" t="str">
            <v>Scolymus hispanicus</v>
          </cell>
          <cell r="C157" t="str">
            <v>193/18</v>
          </cell>
          <cell r="D157" t="str">
            <v>LA/PF</v>
          </cell>
          <cell r="E157">
            <v>0</v>
          </cell>
          <cell r="F157">
            <v>8.9999999999999993E-3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 t="str">
            <v>x</v>
          </cell>
          <cell r="M157">
            <v>3</v>
          </cell>
          <cell r="N157" t="str">
            <v>P</v>
          </cell>
        </row>
        <row r="158">
          <cell r="A158" t="str">
            <v>FABACEAE</v>
          </cell>
          <cell r="B158" t="str">
            <v>Scorpiurus sulcatus</v>
          </cell>
          <cell r="C158">
            <v>0</v>
          </cell>
          <cell r="D158" t="str">
            <v>PF</v>
          </cell>
          <cell r="E158">
            <v>0</v>
          </cell>
          <cell r="F158">
            <v>1.52</v>
          </cell>
          <cell r="G158">
            <v>3.81</v>
          </cell>
          <cell r="H158">
            <v>21</v>
          </cell>
          <cell r="I158">
            <v>44913</v>
          </cell>
          <cell r="J158">
            <v>4436.84</v>
          </cell>
          <cell r="K158">
            <v>8</v>
          </cell>
          <cell r="L158" t="str">
            <v>x</v>
          </cell>
          <cell r="M158">
            <v>3</v>
          </cell>
          <cell r="N158" t="str">
            <v>A</v>
          </cell>
        </row>
        <row r="159">
          <cell r="A159" t="str">
            <v>SCROPHULARIACEAE</v>
          </cell>
          <cell r="B159" t="str">
            <v>Scrophularia frutescens</v>
          </cell>
          <cell r="C159" t="str">
            <v>185/18</v>
          </cell>
          <cell r="D159" t="str">
            <v>PO</v>
          </cell>
          <cell r="E159">
            <v>0</v>
          </cell>
          <cell r="F159">
            <v>106</v>
          </cell>
          <cell r="G159">
            <v>14</v>
          </cell>
          <cell r="H159">
            <v>30</v>
          </cell>
          <cell r="I159">
            <v>22984</v>
          </cell>
          <cell r="J159">
            <v>1231</v>
          </cell>
          <cell r="K159">
            <v>10</v>
          </cell>
          <cell r="L159" t="str">
            <v>x</v>
          </cell>
          <cell r="M159">
            <v>2</v>
          </cell>
          <cell r="N159">
            <v>0</v>
          </cell>
        </row>
        <row r="160">
          <cell r="A160" t="str">
            <v>SCROPHULARIACEAE</v>
          </cell>
          <cell r="B160" t="str">
            <v>Scrophularia frutescens</v>
          </cell>
          <cell r="C160" t="str">
            <v>185/18</v>
          </cell>
          <cell r="D160" t="str">
            <v>PO</v>
          </cell>
          <cell r="E160">
            <v>0</v>
          </cell>
          <cell r="F160">
            <v>106</v>
          </cell>
          <cell r="G160">
            <v>14</v>
          </cell>
          <cell r="H160">
            <v>30</v>
          </cell>
          <cell r="I160">
            <v>22984</v>
          </cell>
          <cell r="J160">
            <v>1231</v>
          </cell>
          <cell r="K160">
            <v>10</v>
          </cell>
          <cell r="L160" t="str">
            <v>x</v>
          </cell>
          <cell r="M160">
            <v>2</v>
          </cell>
          <cell r="N160">
            <v>0</v>
          </cell>
        </row>
        <row r="161">
          <cell r="A161" t="str">
            <v>SCROPHULARIACEAE</v>
          </cell>
          <cell r="B161" t="str">
            <v>Scrophularia sambucifolia</v>
          </cell>
          <cell r="C161" t="str">
            <v>60/18</v>
          </cell>
          <cell r="D161" t="str">
            <v>PF/LA</v>
          </cell>
          <cell r="E161">
            <v>0</v>
          </cell>
          <cell r="F161">
            <v>3.6</v>
          </cell>
          <cell r="G161">
            <v>0</v>
          </cell>
          <cell r="H161">
            <v>16</v>
          </cell>
          <cell r="I161">
            <v>0</v>
          </cell>
          <cell r="J161">
            <v>0</v>
          </cell>
          <cell r="K161">
            <v>0</v>
          </cell>
          <cell r="L161" t="str">
            <v>x</v>
          </cell>
          <cell r="M161">
            <v>3</v>
          </cell>
          <cell r="N161" t="str">
            <v>P</v>
          </cell>
        </row>
        <row r="162">
          <cell r="A162" t="str">
            <v>SCROPHULARIACEAE</v>
          </cell>
          <cell r="B162" t="str">
            <v>Scrophularia sambucifolia</v>
          </cell>
          <cell r="C162" t="str">
            <v>60/18</v>
          </cell>
          <cell r="D162" t="str">
            <v>PF/LA</v>
          </cell>
          <cell r="E162">
            <v>0</v>
          </cell>
          <cell r="F162">
            <v>3.6</v>
          </cell>
          <cell r="G162">
            <v>0</v>
          </cell>
          <cell r="H162">
            <v>16</v>
          </cell>
          <cell r="I162">
            <v>0</v>
          </cell>
          <cell r="J162">
            <v>0</v>
          </cell>
          <cell r="K162">
            <v>0</v>
          </cell>
          <cell r="L162" t="str">
            <v>x</v>
          </cell>
          <cell r="M162">
            <v>3</v>
          </cell>
          <cell r="N162" t="str">
            <v>P</v>
          </cell>
        </row>
        <row r="163">
          <cell r="A163" t="str">
            <v>SCROPHULARIACEAE</v>
          </cell>
          <cell r="B163" t="str">
            <v>Scrophularia sambucifolia</v>
          </cell>
          <cell r="C163" t="str">
            <v>60/18</v>
          </cell>
          <cell r="D163" t="str">
            <v>PF/LA</v>
          </cell>
          <cell r="E163">
            <v>0</v>
          </cell>
          <cell r="F163">
            <v>3.6</v>
          </cell>
          <cell r="G163">
            <v>0</v>
          </cell>
          <cell r="H163">
            <v>16</v>
          </cell>
          <cell r="I163">
            <v>0</v>
          </cell>
          <cell r="J163">
            <v>0</v>
          </cell>
          <cell r="K163">
            <v>0</v>
          </cell>
          <cell r="L163" t="str">
            <v>x</v>
          </cell>
          <cell r="M163">
            <v>3</v>
          </cell>
          <cell r="N163" t="str">
            <v>P</v>
          </cell>
        </row>
        <row r="164">
          <cell r="A164" t="str">
            <v>CRASSULACEAE</v>
          </cell>
          <cell r="B164" t="str">
            <v>Sedum amplexicaule</v>
          </cell>
          <cell r="C164" t="str">
            <v>161/18</v>
          </cell>
          <cell r="D164" t="str">
            <v>PF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261803</v>
          </cell>
          <cell r="J164">
            <v>14541.65</v>
          </cell>
          <cell r="K164">
            <v>2</v>
          </cell>
          <cell r="L164" t="str">
            <v>x</v>
          </cell>
          <cell r="M164">
            <v>3</v>
          </cell>
          <cell r="N164" t="str">
            <v>P</v>
          </cell>
        </row>
        <row r="165">
          <cell r="A165" t="str">
            <v>CRASSULACEAE</v>
          </cell>
          <cell r="B165" t="str">
            <v>Sedum amplexicaule</v>
          </cell>
          <cell r="C165" t="str">
            <v>161/18</v>
          </cell>
          <cell r="D165" t="str">
            <v>PF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261803</v>
          </cell>
          <cell r="J165">
            <v>14541.65</v>
          </cell>
          <cell r="K165">
            <v>2</v>
          </cell>
          <cell r="L165" t="str">
            <v>x</v>
          </cell>
          <cell r="M165">
            <v>3</v>
          </cell>
          <cell r="N165" t="str">
            <v>P</v>
          </cell>
        </row>
        <row r="166">
          <cell r="A166" t="str">
            <v>ORCHIDACEAE</v>
          </cell>
          <cell r="B166" t="str">
            <v>Serapias parviflora</v>
          </cell>
          <cell r="C166">
            <v>0</v>
          </cell>
          <cell r="D166" t="str">
            <v>PF/H</v>
          </cell>
          <cell r="E166">
            <v>0</v>
          </cell>
          <cell r="F166">
            <v>166</v>
          </cell>
          <cell r="G166">
            <v>0</v>
          </cell>
          <cell r="H166">
            <v>20</v>
          </cell>
          <cell r="I166">
            <v>119</v>
          </cell>
          <cell r="J166">
            <v>0</v>
          </cell>
          <cell r="K166">
            <v>1</v>
          </cell>
          <cell r="L166" t="str">
            <v>x</v>
          </cell>
          <cell r="M166">
            <v>3</v>
          </cell>
          <cell r="N166" t="str">
            <v>-</v>
          </cell>
        </row>
        <row r="167">
          <cell r="A167" t="str">
            <v>CARYOPHYLLACEAE</v>
          </cell>
          <cell r="B167" t="str">
            <v>Silene colorata</v>
          </cell>
          <cell r="C167">
            <v>0</v>
          </cell>
          <cell r="D167" t="str">
            <v>LA</v>
          </cell>
          <cell r="E167">
            <v>0</v>
          </cell>
          <cell r="F167">
            <v>300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0</v>
          </cell>
          <cell r="L167" t="str">
            <v>x</v>
          </cell>
          <cell r="M167">
            <v>3</v>
          </cell>
          <cell r="N167" t="str">
            <v>A</v>
          </cell>
        </row>
        <row r="168">
          <cell r="A168" t="str">
            <v>CARYOPHYLLACEAE</v>
          </cell>
          <cell r="B168" t="str">
            <v>Silene colorata</v>
          </cell>
          <cell r="C168">
            <v>0</v>
          </cell>
          <cell r="D168" t="str">
            <v>DA</v>
          </cell>
          <cell r="E168">
            <v>0</v>
          </cell>
          <cell r="F168">
            <v>1016.83</v>
          </cell>
          <cell r="G168">
            <v>739.22</v>
          </cell>
          <cell r="H168">
            <v>29</v>
          </cell>
          <cell r="I168">
            <v>14023</v>
          </cell>
          <cell r="J168">
            <v>1231.33</v>
          </cell>
          <cell r="K168">
            <v>10</v>
          </cell>
          <cell r="L168" t="str">
            <v>x</v>
          </cell>
          <cell r="M168">
            <v>3</v>
          </cell>
          <cell r="N168" t="str">
            <v>A</v>
          </cell>
        </row>
        <row r="169">
          <cell r="A169" t="str">
            <v>CARYOPHYLLACEAE</v>
          </cell>
          <cell r="B169" t="str">
            <v>Silene vulgaris</v>
          </cell>
          <cell r="C169">
            <v>0</v>
          </cell>
          <cell r="D169" t="str">
            <v>DA</v>
          </cell>
          <cell r="E169">
            <v>0</v>
          </cell>
          <cell r="F169">
            <v>84.4</v>
          </cell>
          <cell r="G169">
            <v>82.52</v>
          </cell>
          <cell r="H169">
            <v>20</v>
          </cell>
          <cell r="I169">
            <v>21953</v>
          </cell>
          <cell r="J169">
            <v>5775</v>
          </cell>
          <cell r="K169" t="str">
            <v>-</v>
          </cell>
          <cell r="L169" t="str">
            <v>x</v>
          </cell>
          <cell r="M169">
            <v>3</v>
          </cell>
          <cell r="N169" t="str">
            <v>P</v>
          </cell>
        </row>
        <row r="170">
          <cell r="A170" t="str">
            <v>CARYOPHYLLACEAE</v>
          </cell>
          <cell r="B170" t="str">
            <v>Silene vulgaris</v>
          </cell>
          <cell r="C170">
            <v>0</v>
          </cell>
          <cell r="D170" t="str">
            <v>LA</v>
          </cell>
          <cell r="E170">
            <v>0</v>
          </cell>
          <cell r="F170">
            <v>400</v>
          </cell>
          <cell r="G170">
            <v>0</v>
          </cell>
          <cell r="H170">
            <v>5</v>
          </cell>
          <cell r="I170">
            <v>0</v>
          </cell>
          <cell r="J170">
            <v>0</v>
          </cell>
          <cell r="K170">
            <v>0</v>
          </cell>
          <cell r="L170" t="str">
            <v>x</v>
          </cell>
          <cell r="M170">
            <v>3</v>
          </cell>
          <cell r="N170" t="str">
            <v>P</v>
          </cell>
        </row>
        <row r="171">
          <cell r="A171" t="str">
            <v>SOLANACEAE</v>
          </cell>
          <cell r="B171" t="str">
            <v>Solanum nigrum</v>
          </cell>
          <cell r="C171" t="str">
            <v>66/18</v>
          </cell>
          <cell r="D171" t="str">
            <v>PF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55775</v>
          </cell>
          <cell r="J171">
            <v>12126.88129734929</v>
          </cell>
          <cell r="K171">
            <v>2</v>
          </cell>
          <cell r="L171" t="str">
            <v>x</v>
          </cell>
          <cell r="M171">
            <v>3</v>
          </cell>
          <cell r="N171" t="str">
            <v>A</v>
          </cell>
        </row>
        <row r="172">
          <cell r="A172" t="str">
            <v>FABACEAE</v>
          </cell>
          <cell r="B172" t="str">
            <v>Spartium junceum</v>
          </cell>
          <cell r="C172">
            <v>0</v>
          </cell>
          <cell r="D172" t="str">
            <v>LA/PF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 t="str">
            <v>x</v>
          </cell>
          <cell r="M172">
            <v>2</v>
          </cell>
          <cell r="N172" t="str">
            <v>-</v>
          </cell>
        </row>
        <row r="173">
          <cell r="A173" t="str">
            <v>FABACEAE</v>
          </cell>
          <cell r="B173" t="str">
            <v>Spartium junceum</v>
          </cell>
          <cell r="C173">
            <v>0</v>
          </cell>
          <cell r="D173" t="str">
            <v>LA/PF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 t="str">
            <v>x</v>
          </cell>
          <cell r="M173">
            <v>2</v>
          </cell>
          <cell r="N173" t="str">
            <v>-</v>
          </cell>
        </row>
        <row r="174">
          <cell r="A174" t="str">
            <v>FABACEAE</v>
          </cell>
          <cell r="B174" t="str">
            <v>Spartium junceum</v>
          </cell>
          <cell r="C174">
            <v>0</v>
          </cell>
          <cell r="D174" t="str">
            <v>LA/PF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 t="str">
            <v>x</v>
          </cell>
          <cell r="M174">
            <v>2</v>
          </cell>
          <cell r="N174" t="str">
            <v>-</v>
          </cell>
        </row>
        <row r="175">
          <cell r="A175" t="str">
            <v>LAMIACEAE</v>
          </cell>
          <cell r="B175" t="str">
            <v>Stachys ocymastrum</v>
          </cell>
          <cell r="C175">
            <v>0</v>
          </cell>
          <cell r="D175" t="str">
            <v>DA</v>
          </cell>
          <cell r="E175">
            <v>0</v>
          </cell>
          <cell r="F175">
            <v>311.60000000000002</v>
          </cell>
          <cell r="G175">
            <v>169.27</v>
          </cell>
          <cell r="H175">
            <v>29</v>
          </cell>
          <cell r="I175">
            <v>36720</v>
          </cell>
          <cell r="J175">
            <v>6263.49</v>
          </cell>
          <cell r="K175">
            <v>10</v>
          </cell>
          <cell r="L175" t="str">
            <v>x</v>
          </cell>
          <cell r="M175">
            <v>3</v>
          </cell>
          <cell r="N175" t="str">
            <v>A</v>
          </cell>
        </row>
        <row r="176">
          <cell r="A176" t="str">
            <v>LAMIACEAE</v>
          </cell>
          <cell r="B176" t="str">
            <v>Stachys ocymastrum</v>
          </cell>
          <cell r="C176">
            <v>0</v>
          </cell>
          <cell r="D176" t="str">
            <v>LA</v>
          </cell>
          <cell r="E176">
            <v>0</v>
          </cell>
          <cell r="F176">
            <v>8.9999999999999993E-3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 t="str">
            <v>x</v>
          </cell>
          <cell r="M176">
            <v>3</v>
          </cell>
          <cell r="N176" t="str">
            <v>A</v>
          </cell>
        </row>
        <row r="177">
          <cell r="A177" t="str">
            <v>TAMARIACEAE</v>
          </cell>
          <cell r="B177" t="str">
            <v>Tamarix gallica</v>
          </cell>
          <cell r="C177" t="str">
            <v>170/18, 172/18</v>
          </cell>
          <cell r="D177" t="str">
            <v>PO</v>
          </cell>
          <cell r="E177">
            <v>0</v>
          </cell>
          <cell r="F177">
            <v>8.9999999999999993E-3</v>
          </cell>
          <cell r="G177">
            <v>0</v>
          </cell>
          <cell r="H177">
            <v>0</v>
          </cell>
          <cell r="I177">
            <v>9570</v>
          </cell>
          <cell r="J177">
            <v>420</v>
          </cell>
          <cell r="K177">
            <v>10</v>
          </cell>
          <cell r="L177" t="str">
            <v>x</v>
          </cell>
          <cell r="M177">
            <v>2</v>
          </cell>
          <cell r="N177" t="str">
            <v>P</v>
          </cell>
        </row>
        <row r="178">
          <cell r="A178" t="str">
            <v>LAMIACEAE</v>
          </cell>
          <cell r="B178" t="str">
            <v>Teucrium capitatum</v>
          </cell>
          <cell r="C178" t="str">
            <v>176/18</v>
          </cell>
          <cell r="D178" t="str">
            <v>PO</v>
          </cell>
          <cell r="E178">
            <v>0</v>
          </cell>
          <cell r="F178">
            <v>87</v>
          </cell>
          <cell r="G178">
            <v>15</v>
          </cell>
          <cell r="H178">
            <v>12</v>
          </cell>
          <cell r="I178">
            <v>7792</v>
          </cell>
          <cell r="J178">
            <v>338</v>
          </cell>
          <cell r="K178">
            <v>10</v>
          </cell>
          <cell r="L178" t="str">
            <v>x</v>
          </cell>
          <cell r="M178">
            <v>2</v>
          </cell>
          <cell r="N178" t="str">
            <v>-</v>
          </cell>
        </row>
        <row r="179">
          <cell r="A179" t="str">
            <v>LAMIACEAE</v>
          </cell>
          <cell r="B179" t="str">
            <v>Teucrium fruticans</v>
          </cell>
          <cell r="C179" t="str">
            <v>6/18</v>
          </cell>
          <cell r="D179" t="str">
            <v>PO</v>
          </cell>
          <cell r="E179">
            <v>0</v>
          </cell>
          <cell r="F179">
            <v>656</v>
          </cell>
          <cell r="G179">
            <v>61</v>
          </cell>
          <cell r="H179">
            <v>29</v>
          </cell>
          <cell r="I179">
            <v>10144</v>
          </cell>
          <cell r="J179">
            <v>485</v>
          </cell>
          <cell r="K179">
            <v>10</v>
          </cell>
          <cell r="L179" t="str">
            <v>x</v>
          </cell>
          <cell r="M179">
            <v>2</v>
          </cell>
          <cell r="N179" t="str">
            <v>P</v>
          </cell>
        </row>
        <row r="180">
          <cell r="A180" t="str">
            <v>LAMIACEAE</v>
          </cell>
          <cell r="B180" t="str">
            <v>Teucrium pseudochamaepitys</v>
          </cell>
          <cell r="C180" t="str">
            <v>103/18</v>
          </cell>
          <cell r="D180" t="str">
            <v>LA</v>
          </cell>
          <cell r="E180">
            <v>0</v>
          </cell>
          <cell r="F180">
            <v>8.9999999999999993E-3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 t="str">
            <v>x</v>
          </cell>
          <cell r="M180">
            <v>2</v>
          </cell>
          <cell r="N180" t="str">
            <v>-</v>
          </cell>
        </row>
        <row r="181">
          <cell r="A181" t="str">
            <v>LAMIACEAE</v>
          </cell>
          <cell r="B181" t="str">
            <v>Teucrium pseudochamaepitys</v>
          </cell>
          <cell r="C181" t="str">
            <v>103/18</v>
          </cell>
          <cell r="D181" t="str">
            <v>LA</v>
          </cell>
          <cell r="E181">
            <v>0</v>
          </cell>
          <cell r="F181">
            <v>8.9999999999999993E-3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 t="str">
            <v>x</v>
          </cell>
          <cell r="M181">
            <v>2</v>
          </cell>
          <cell r="N181" t="str">
            <v>-</v>
          </cell>
        </row>
        <row r="182">
          <cell r="A182" t="str">
            <v>LAMIACEAE</v>
          </cell>
          <cell r="B182" t="str">
            <v>Thymus mastichina</v>
          </cell>
          <cell r="C182" t="str">
            <v>192/18</v>
          </cell>
          <cell r="D182" t="str">
            <v>PO</v>
          </cell>
          <cell r="E182" t="str">
            <v>F</v>
          </cell>
          <cell r="F182">
            <v>11</v>
          </cell>
          <cell r="G182">
            <v>5</v>
          </cell>
          <cell r="H182">
            <v>12</v>
          </cell>
          <cell r="I182">
            <v>0</v>
          </cell>
          <cell r="J182">
            <v>0</v>
          </cell>
          <cell r="K182">
            <v>0</v>
          </cell>
          <cell r="L182" t="str">
            <v>x</v>
          </cell>
          <cell r="M182">
            <v>2</v>
          </cell>
          <cell r="N182" t="str">
            <v>P</v>
          </cell>
        </row>
        <row r="183">
          <cell r="A183" t="str">
            <v>LAMIACEAE</v>
          </cell>
          <cell r="B183" t="str">
            <v>Thymus mastichina</v>
          </cell>
          <cell r="C183">
            <v>0</v>
          </cell>
          <cell r="D183" t="str">
            <v>PO</v>
          </cell>
          <cell r="E183" t="str">
            <v>H</v>
          </cell>
          <cell r="F183">
            <v>19</v>
          </cell>
          <cell r="G183">
            <v>7</v>
          </cell>
          <cell r="H183">
            <v>10</v>
          </cell>
          <cell r="I183">
            <v>2338</v>
          </cell>
          <cell r="J183">
            <v>86</v>
          </cell>
          <cell r="K183">
            <v>10</v>
          </cell>
          <cell r="L183" t="str">
            <v>x</v>
          </cell>
          <cell r="M183">
            <v>2</v>
          </cell>
          <cell r="N183" t="str">
            <v>P</v>
          </cell>
        </row>
        <row r="184">
          <cell r="A184" t="str">
            <v>FABACEAE</v>
          </cell>
          <cell r="B184" t="str">
            <v>Ulex eriocladus</v>
          </cell>
          <cell r="C184" t="str">
            <v>9/18</v>
          </cell>
          <cell r="D184" t="str">
            <v>PO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6830</v>
          </cell>
          <cell r="J184">
            <v>230</v>
          </cell>
          <cell r="K184">
            <v>10</v>
          </cell>
          <cell r="L184" t="str">
            <v>x</v>
          </cell>
          <cell r="M184">
            <v>2</v>
          </cell>
          <cell r="N184" t="str">
            <v>P</v>
          </cell>
        </row>
        <row r="185">
          <cell r="A185" t="str">
            <v>LILIACEAE</v>
          </cell>
          <cell r="B185" t="str">
            <v>Urginea maritima</v>
          </cell>
          <cell r="C185" t="str">
            <v>206/18</v>
          </cell>
          <cell r="D185" t="str">
            <v>PF</v>
          </cell>
          <cell r="E185">
            <v>0</v>
          </cell>
          <cell r="F185">
            <v>90.28</v>
          </cell>
          <cell r="G185">
            <v>173.88</v>
          </cell>
          <cell r="H185">
            <v>23</v>
          </cell>
          <cell r="I185">
            <v>60636</v>
          </cell>
          <cell r="J185">
            <v>6740.24</v>
          </cell>
          <cell r="K185">
            <v>8</v>
          </cell>
          <cell r="L185" t="str">
            <v>x</v>
          </cell>
          <cell r="M185">
            <v>3</v>
          </cell>
          <cell r="N185" t="str">
            <v>P</v>
          </cell>
        </row>
        <row r="186">
          <cell r="A186" t="str">
            <v>LILIACEAE</v>
          </cell>
          <cell r="B186" t="str">
            <v>Urginea maritima</v>
          </cell>
          <cell r="C186" t="str">
            <v>206/18</v>
          </cell>
          <cell r="D186" t="str">
            <v>PF</v>
          </cell>
          <cell r="E186">
            <v>0</v>
          </cell>
          <cell r="F186">
            <v>90.28</v>
          </cell>
          <cell r="G186">
            <v>173.88</v>
          </cell>
          <cell r="H186">
            <v>23</v>
          </cell>
          <cell r="I186">
            <v>60636</v>
          </cell>
          <cell r="J186">
            <v>6740.24</v>
          </cell>
          <cell r="K186">
            <v>8</v>
          </cell>
          <cell r="L186" t="str">
            <v>x</v>
          </cell>
          <cell r="M186">
            <v>3</v>
          </cell>
          <cell r="N186" t="str">
            <v>P</v>
          </cell>
        </row>
        <row r="187">
          <cell r="A187" t="str">
            <v>VERBENACEAE</v>
          </cell>
          <cell r="B187" t="str">
            <v>Verbena officinalis</v>
          </cell>
          <cell r="C187" t="str">
            <v>128/18</v>
          </cell>
          <cell r="D187" t="str">
            <v>PF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2268</v>
          </cell>
          <cell r="J187">
            <v>194.45</v>
          </cell>
          <cell r="K187">
            <v>2</v>
          </cell>
          <cell r="L187" t="str">
            <v>x</v>
          </cell>
          <cell r="M187">
            <v>3</v>
          </cell>
          <cell r="N187" t="str">
            <v>P</v>
          </cell>
        </row>
        <row r="188">
          <cell r="A188" t="str">
            <v>FABACEAE</v>
          </cell>
          <cell r="B188" t="str">
            <v>Vicia benghalensis</v>
          </cell>
          <cell r="C188">
            <v>0</v>
          </cell>
          <cell r="D188" t="str">
            <v>LA</v>
          </cell>
          <cell r="E188">
            <v>0</v>
          </cell>
          <cell r="F188">
            <v>100</v>
          </cell>
          <cell r="G188">
            <v>0</v>
          </cell>
          <cell r="H188">
            <v>2</v>
          </cell>
          <cell r="I188">
            <v>0</v>
          </cell>
          <cell r="J188">
            <v>0</v>
          </cell>
          <cell r="K188">
            <v>0</v>
          </cell>
          <cell r="L188" t="str">
            <v>x</v>
          </cell>
          <cell r="M188">
            <v>3</v>
          </cell>
          <cell r="N188" t="str">
            <v>A</v>
          </cell>
        </row>
        <row r="189">
          <cell r="A189" t="str">
            <v>FABACEAE</v>
          </cell>
          <cell r="B189" t="str">
            <v>Vicia faba</v>
          </cell>
          <cell r="C189">
            <v>0</v>
          </cell>
          <cell r="D189" t="str">
            <v>PO</v>
          </cell>
          <cell r="E189">
            <v>0</v>
          </cell>
          <cell r="F189">
            <v>161</v>
          </cell>
          <cell r="G189">
            <v>66</v>
          </cell>
          <cell r="H189">
            <v>10</v>
          </cell>
          <cell r="I189">
            <v>0</v>
          </cell>
          <cell r="J189">
            <v>0</v>
          </cell>
          <cell r="K189">
            <v>0</v>
          </cell>
          <cell r="L189" t="str">
            <v>x</v>
          </cell>
          <cell r="M189">
            <v>3</v>
          </cell>
          <cell r="N189" t="str">
            <v>A</v>
          </cell>
        </row>
        <row r="190">
          <cell r="A190" t="str">
            <v>FABACEAE</v>
          </cell>
          <cell r="B190" t="str">
            <v>Vicia faba</v>
          </cell>
          <cell r="C190">
            <v>0</v>
          </cell>
          <cell r="D190" t="str">
            <v>PO</v>
          </cell>
          <cell r="E190">
            <v>0</v>
          </cell>
          <cell r="F190">
            <v>161</v>
          </cell>
          <cell r="G190">
            <v>66</v>
          </cell>
          <cell r="H190">
            <v>10</v>
          </cell>
          <cell r="I190">
            <v>0</v>
          </cell>
          <cell r="J190">
            <v>0</v>
          </cell>
          <cell r="K190">
            <v>0</v>
          </cell>
          <cell r="L190" t="str">
            <v>x</v>
          </cell>
          <cell r="M190">
            <v>3</v>
          </cell>
          <cell r="N190" t="str">
            <v>A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C7" sqref="C7"/>
    </sheetView>
  </sheetViews>
  <sheetFormatPr defaultColWidth="11.42578125" defaultRowHeight="15"/>
  <cols>
    <col min="3" max="3" width="16.28515625" bestFit="1" customWidth="1"/>
    <col min="4" max="4" width="114.7109375" bestFit="1" customWidth="1"/>
  </cols>
  <sheetData>
    <row r="2" spans="2:4" ht="15.75" thickBot="1">
      <c r="C2" s="70"/>
      <c r="D2" s="70"/>
    </row>
    <row r="3" spans="2:4" ht="15.75" thickBot="1">
      <c r="B3" s="69"/>
      <c r="C3" s="72" t="s">
        <v>702</v>
      </c>
      <c r="D3" s="71" t="s">
        <v>703</v>
      </c>
    </row>
    <row r="4" spans="2:4">
      <c r="B4" s="69"/>
      <c r="C4" s="75" t="s">
        <v>704</v>
      </c>
      <c r="D4" s="73" t="s">
        <v>706</v>
      </c>
    </row>
    <row r="5" spans="2:4">
      <c r="B5" s="69"/>
      <c r="C5" s="76" t="s">
        <v>705</v>
      </c>
      <c r="D5" s="74" t="s">
        <v>710</v>
      </c>
    </row>
    <row r="6" spans="2:4">
      <c r="C6" s="126" t="s">
        <v>770</v>
      </c>
      <c r="D6" s="126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2"/>
  <sheetViews>
    <sheetView zoomScale="85" zoomScaleNormal="85" workbookViewId="0">
      <pane xSplit="2" ySplit="3" topLeftCell="C445" activePane="bottomRight" state="frozen"/>
      <selection pane="topRight" activeCell="AG1" sqref="AG1"/>
      <selection pane="bottomLeft" activeCell="A4" sqref="A4"/>
      <selection pane="bottomRight" activeCell="B452" sqref="B452"/>
    </sheetView>
  </sheetViews>
  <sheetFormatPr defaultColWidth="10.85546875" defaultRowHeight="15"/>
  <cols>
    <col min="1" max="1" width="20.85546875" style="26" bestFit="1" customWidth="1"/>
    <col min="2" max="2" width="38" style="20" bestFit="1" customWidth="1"/>
    <col min="3" max="3" width="8.140625" style="1" customWidth="1"/>
    <col min="4" max="4" width="6.85546875" style="2" bestFit="1" customWidth="1"/>
    <col min="5" max="5" width="6" style="3" bestFit="1" customWidth="1"/>
    <col min="6" max="6" width="7.140625" style="2" bestFit="1" customWidth="1"/>
    <col min="7" max="7" width="11.85546875" style="2" customWidth="1"/>
    <col min="8" max="10" width="10.85546875" style="2"/>
    <col min="11" max="11" width="15.140625" style="2" bestFit="1" customWidth="1"/>
    <col min="12" max="12" width="10.85546875" style="2"/>
    <col min="13" max="13" width="14" style="43" bestFit="1" customWidth="1"/>
    <col min="14" max="16384" width="10.85546875" style="33"/>
  </cols>
  <sheetData>
    <row r="1" spans="1:13">
      <c r="D1" s="26"/>
      <c r="G1" s="55"/>
      <c r="H1" s="26"/>
      <c r="I1" s="26"/>
      <c r="J1" s="55"/>
      <c r="K1" s="26"/>
      <c r="L1" s="26"/>
    </row>
    <row r="2" spans="1:13" ht="15.75">
      <c r="A2" s="4"/>
      <c r="B2" s="5"/>
      <c r="D2" s="4"/>
      <c r="E2" s="6"/>
      <c r="F2" s="44"/>
      <c r="G2" s="7"/>
      <c r="H2" s="8" t="s">
        <v>0</v>
      </c>
      <c r="I2" s="8"/>
      <c r="J2" s="7"/>
      <c r="K2" s="8" t="s">
        <v>1</v>
      </c>
      <c r="L2" s="9"/>
      <c r="M2" s="10"/>
    </row>
    <row r="3" spans="1:13" ht="16.5" thickBot="1">
      <c r="A3" s="11" t="s">
        <v>4</v>
      </c>
      <c r="B3" s="12" t="s">
        <v>5</v>
      </c>
      <c r="C3" s="57" t="s">
        <v>6</v>
      </c>
      <c r="D3" s="13" t="s">
        <v>7</v>
      </c>
      <c r="E3" s="14" t="s">
        <v>8</v>
      </c>
      <c r="F3" s="15" t="s">
        <v>9</v>
      </c>
      <c r="G3" s="16" t="s">
        <v>10</v>
      </c>
      <c r="H3" s="17" t="s">
        <v>11</v>
      </c>
      <c r="I3" s="17" t="s">
        <v>12</v>
      </c>
      <c r="J3" s="18" t="s">
        <v>10</v>
      </c>
      <c r="K3" s="19" t="s">
        <v>11</v>
      </c>
      <c r="L3" s="19" t="s">
        <v>12</v>
      </c>
      <c r="M3" s="81" t="s">
        <v>13</v>
      </c>
    </row>
    <row r="4" spans="1:13" ht="15.75" thickTop="1">
      <c r="A4" s="26" t="s">
        <v>19</v>
      </c>
      <c r="B4" s="58" t="s">
        <v>20</v>
      </c>
      <c r="C4" s="59" t="s">
        <v>711</v>
      </c>
      <c r="D4" s="26" t="s">
        <v>712</v>
      </c>
      <c r="E4" s="23">
        <f>IFERROR(INDEX('Color-recompensa'!$A$4:$P$190,MATCH(Todo!B4,'Color-recompensa'!$B$4:$B$190,0),13),"")</f>
        <v>0</v>
      </c>
      <c r="F4" s="29"/>
      <c r="G4" s="30" t="s">
        <v>22</v>
      </c>
      <c r="H4" s="30"/>
      <c r="I4" s="30"/>
      <c r="J4" s="35" t="s">
        <v>26</v>
      </c>
      <c r="K4" s="21"/>
      <c r="L4" s="22"/>
      <c r="M4" s="80" t="s">
        <v>26</v>
      </c>
    </row>
    <row r="5" spans="1:13" s="45" customFormat="1">
      <c r="A5" s="26" t="s">
        <v>19</v>
      </c>
      <c r="B5" s="58" t="s">
        <v>23</v>
      </c>
      <c r="C5" s="59" t="s">
        <v>24</v>
      </c>
      <c r="D5" s="26" t="s">
        <v>25</v>
      </c>
      <c r="E5" s="23">
        <f>IFERROR(INDEX('Color-recompensa'!$A$4:$P$190,MATCH(Todo!B5,'Color-recompensa'!$B$4:$B$190,0),13),"")</f>
        <v>0.24958982370358854</v>
      </c>
      <c r="F5" s="29"/>
      <c r="G5" s="30" t="s">
        <v>22</v>
      </c>
      <c r="H5" s="30"/>
      <c r="I5" s="30">
        <v>30</v>
      </c>
      <c r="J5" s="35">
        <v>119083</v>
      </c>
      <c r="K5" s="21">
        <v>25499.32</v>
      </c>
      <c r="L5" s="22">
        <v>7</v>
      </c>
      <c r="M5" s="80" t="s">
        <v>26</v>
      </c>
    </row>
    <row r="6" spans="1:13" s="45" customFormat="1">
      <c r="A6" s="26" t="s">
        <v>19</v>
      </c>
      <c r="B6" s="58" t="s">
        <v>726</v>
      </c>
      <c r="C6" s="59"/>
      <c r="D6" s="33" t="s">
        <v>25</v>
      </c>
      <c r="E6" s="23"/>
      <c r="F6" s="29"/>
      <c r="G6" s="30"/>
      <c r="H6" s="30"/>
      <c r="I6" s="30"/>
      <c r="J6" s="35"/>
      <c r="K6" s="21"/>
      <c r="L6" s="22"/>
      <c r="M6" s="80" t="s">
        <v>26</v>
      </c>
    </row>
    <row r="7" spans="1:13" s="45" customFormat="1">
      <c r="A7" s="26" t="s">
        <v>19</v>
      </c>
      <c r="B7" s="58" t="s">
        <v>728</v>
      </c>
      <c r="C7" s="59"/>
      <c r="D7" s="33"/>
      <c r="E7" s="23"/>
      <c r="F7" s="29"/>
      <c r="G7" s="30"/>
      <c r="H7" s="30"/>
      <c r="I7" s="30"/>
      <c r="J7" s="35"/>
      <c r="K7" s="21"/>
      <c r="L7" s="22"/>
      <c r="M7" s="80" t="s">
        <v>26</v>
      </c>
    </row>
    <row r="8" spans="1:13" s="45" customFormat="1" ht="15" customHeight="1">
      <c r="A8" s="26" t="s">
        <v>19</v>
      </c>
      <c r="B8" s="58" t="s">
        <v>27</v>
      </c>
      <c r="C8" s="59"/>
      <c r="D8" s="27" t="s">
        <v>28</v>
      </c>
      <c r="E8" s="23" t="str">
        <f>IFERROR(INDEX('Color-recompensa'!$A$4:$P$190,MATCH(Todo!B8,'Color-recompensa'!$B$4:$B$190,0),13),"")</f>
        <v/>
      </c>
      <c r="F8" s="29"/>
      <c r="G8" s="30"/>
      <c r="H8" s="30"/>
      <c r="I8" s="30"/>
      <c r="J8" s="31"/>
      <c r="K8" s="24"/>
      <c r="L8" s="30"/>
      <c r="M8" s="80" t="s">
        <v>26</v>
      </c>
    </row>
    <row r="9" spans="1:13" s="46" customFormat="1">
      <c r="A9" s="26" t="s">
        <v>19</v>
      </c>
      <c r="B9" s="58" t="s">
        <v>29</v>
      </c>
      <c r="C9" s="59"/>
      <c r="D9" s="26" t="s">
        <v>30</v>
      </c>
      <c r="E9" s="23" t="str">
        <f>IFERROR(INDEX('Color-recompensa'!$A$4:$P$190,MATCH(Todo!B9,'Color-recompensa'!$B$4:$B$190,0),13),"")</f>
        <v/>
      </c>
      <c r="F9" s="29"/>
      <c r="G9" s="30">
        <v>380</v>
      </c>
      <c r="H9" s="30"/>
      <c r="I9" s="30">
        <v>8</v>
      </c>
      <c r="J9" s="31"/>
      <c r="K9" s="24"/>
      <c r="L9" s="30"/>
      <c r="M9" s="80"/>
    </row>
    <row r="10" spans="1:13" s="46" customFormat="1">
      <c r="A10" s="26" t="s">
        <v>19</v>
      </c>
      <c r="B10" s="58" t="s">
        <v>727</v>
      </c>
      <c r="C10" s="59"/>
      <c r="D10" s="26" t="s">
        <v>25</v>
      </c>
      <c r="E10" s="23"/>
      <c r="F10" s="29"/>
      <c r="G10" s="30"/>
      <c r="H10" s="30"/>
      <c r="I10" s="30"/>
      <c r="J10" s="31"/>
      <c r="K10" s="24"/>
      <c r="L10" s="30"/>
      <c r="M10" s="80" t="s">
        <v>26</v>
      </c>
    </row>
    <row r="11" spans="1:13" s="46" customFormat="1">
      <c r="A11" s="26" t="s">
        <v>19</v>
      </c>
      <c r="B11" s="58" t="s">
        <v>31</v>
      </c>
      <c r="C11" s="59"/>
      <c r="D11" s="26" t="s">
        <v>28</v>
      </c>
      <c r="E11" s="23" t="str">
        <f>IFERROR(INDEX('Color-recompensa'!$A$4:$P$190,MATCH(Todo!B11,'Color-recompensa'!$B$4:$B$190,0),13),"")</f>
        <v/>
      </c>
      <c r="F11" s="29"/>
      <c r="G11" s="30"/>
      <c r="H11" s="30"/>
      <c r="I11" s="30"/>
      <c r="J11" s="31"/>
      <c r="K11" s="24"/>
      <c r="L11" s="30"/>
      <c r="M11" s="80" t="s">
        <v>26</v>
      </c>
    </row>
    <row r="12" spans="1:13" s="46" customFormat="1">
      <c r="A12" s="60" t="s">
        <v>19</v>
      </c>
      <c r="B12" s="58" t="s">
        <v>32</v>
      </c>
      <c r="C12" s="59" t="s">
        <v>33</v>
      </c>
      <c r="D12" s="26" t="s">
        <v>25</v>
      </c>
      <c r="E12" s="23" t="str">
        <f>IFERROR(INDEX('Color-recompensa'!$A$4:$P$190,MATCH(Todo!B12,'Color-recompensa'!$B$4:$B$190,0),13),"")</f>
        <v/>
      </c>
      <c r="F12" s="29"/>
      <c r="G12" s="30"/>
      <c r="H12" s="30"/>
      <c r="I12" s="30"/>
      <c r="J12" s="31"/>
      <c r="K12" s="24"/>
      <c r="L12" s="30"/>
      <c r="M12" s="80" t="s">
        <v>26</v>
      </c>
    </row>
    <row r="13" spans="1:13" s="46" customFormat="1">
      <c r="A13" s="26" t="s">
        <v>34</v>
      </c>
      <c r="B13" s="58" t="s">
        <v>35</v>
      </c>
      <c r="C13" s="59"/>
      <c r="D13" s="26" t="s">
        <v>21</v>
      </c>
      <c r="E13" s="23" t="str">
        <f>IFERROR(INDEX('Color-recompensa'!$A$4:$P$190,MATCH(Todo!B13,'Color-recompensa'!$B$4:$B$190,0),13),"")</f>
        <v/>
      </c>
      <c r="F13" s="29"/>
      <c r="G13" s="30" t="s">
        <v>22</v>
      </c>
      <c r="H13" s="30"/>
      <c r="I13" s="30"/>
      <c r="J13" s="31"/>
      <c r="K13" s="24"/>
      <c r="L13" s="30"/>
      <c r="M13" s="80"/>
    </row>
    <row r="14" spans="1:13" s="46" customFormat="1">
      <c r="A14" s="26" t="s">
        <v>34</v>
      </c>
      <c r="B14" s="58" t="s">
        <v>35</v>
      </c>
      <c r="C14" s="59"/>
      <c r="D14" s="26" t="s">
        <v>21</v>
      </c>
      <c r="E14" s="23" t="str">
        <f>IFERROR(INDEX('Color-recompensa'!$A$4:$P$190,MATCH(Todo!B14,'Color-recompensa'!$B$4:$B$190,0),13),"")</f>
        <v/>
      </c>
      <c r="F14" s="29" t="s">
        <v>36</v>
      </c>
      <c r="G14" s="30"/>
      <c r="H14" s="30"/>
      <c r="I14" s="30"/>
      <c r="J14" s="31">
        <v>107870</v>
      </c>
      <c r="K14" s="24">
        <v>11160</v>
      </c>
      <c r="L14" s="30">
        <v>10</v>
      </c>
      <c r="M14" s="80"/>
    </row>
    <row r="15" spans="1:13" s="46" customFormat="1">
      <c r="A15" s="26" t="s">
        <v>34</v>
      </c>
      <c r="B15" s="58" t="s">
        <v>37</v>
      </c>
      <c r="C15" s="59"/>
      <c r="D15" s="26" t="s">
        <v>30</v>
      </c>
      <c r="E15" s="23" t="str">
        <f>IFERROR(INDEX('Color-recompensa'!$A$4:$P$190,MATCH(Todo!B15,'Color-recompensa'!$B$4:$B$190,0),13),"")</f>
        <v/>
      </c>
      <c r="F15" s="29"/>
      <c r="G15" s="30" t="s">
        <v>22</v>
      </c>
      <c r="H15" s="30"/>
      <c r="I15" s="30"/>
      <c r="J15" s="31"/>
      <c r="K15" s="24"/>
      <c r="L15" s="30"/>
      <c r="M15" s="80"/>
    </row>
    <row r="16" spans="1:13" s="46" customFormat="1">
      <c r="A16" s="26" t="s">
        <v>38</v>
      </c>
      <c r="B16" s="58" t="s">
        <v>39</v>
      </c>
      <c r="C16" s="59"/>
      <c r="D16" s="26" t="s">
        <v>30</v>
      </c>
      <c r="E16" s="23" t="str">
        <f>IFERROR(INDEX('Color-recompensa'!$A$4:$P$190,MATCH(Todo!B16,'Color-recompensa'!$B$4:$B$190,0),13),"")</f>
        <v/>
      </c>
      <c r="F16" s="29"/>
      <c r="G16" s="30" t="s">
        <v>40</v>
      </c>
      <c r="H16" s="30"/>
      <c r="I16" s="30"/>
      <c r="J16" s="31"/>
      <c r="K16" s="24"/>
      <c r="L16" s="30"/>
      <c r="M16" s="80"/>
    </row>
    <row r="17" spans="1:13">
      <c r="A17" s="26" t="s">
        <v>38</v>
      </c>
      <c r="B17" s="58" t="s">
        <v>41</v>
      </c>
      <c r="C17" s="59"/>
      <c r="D17" s="26" t="s">
        <v>30</v>
      </c>
      <c r="E17" s="23" t="str">
        <f>IFERROR(INDEX('Color-recompensa'!$A$4:$P$190,MATCH(Todo!B17,'Color-recompensa'!$B$4:$B$190,0),13),"")</f>
        <v/>
      </c>
      <c r="F17" s="29"/>
      <c r="G17" s="30" t="s">
        <v>40</v>
      </c>
      <c r="H17" s="30"/>
      <c r="I17" s="30"/>
      <c r="J17" s="31"/>
      <c r="K17" s="24"/>
      <c r="L17" s="30"/>
      <c r="M17" s="80"/>
    </row>
    <row r="18" spans="1:13">
      <c r="A18" s="27" t="s">
        <v>38</v>
      </c>
      <c r="B18" s="61" t="s">
        <v>42</v>
      </c>
      <c r="C18" s="62"/>
      <c r="D18" s="33" t="s">
        <v>28</v>
      </c>
      <c r="E18" s="23" t="str">
        <f>IFERROR(INDEX('Color-recompensa'!$A$4:$P$190,MATCH(Todo!B18,'Color-recompensa'!$B$4:$B$190,0),13),"")</f>
        <v/>
      </c>
      <c r="F18" s="34"/>
      <c r="G18" s="50"/>
      <c r="H18" s="50"/>
      <c r="I18" s="50"/>
      <c r="J18" s="35"/>
      <c r="K18" s="21"/>
      <c r="L18" s="50"/>
      <c r="M18" s="82" t="s">
        <v>26</v>
      </c>
    </row>
    <row r="19" spans="1:13" s="45" customFormat="1">
      <c r="A19" s="26" t="s">
        <v>38</v>
      </c>
      <c r="B19" s="58" t="s">
        <v>43</v>
      </c>
      <c r="C19" s="59"/>
      <c r="D19" s="26" t="s">
        <v>21</v>
      </c>
      <c r="E19" s="23" t="str">
        <f>IFERROR(INDEX('Color-recompensa'!$A$4:$P$190,MATCH(Todo!B19,'Color-recompensa'!$B$4:$B$190,0),13),"")</f>
        <v/>
      </c>
      <c r="F19" s="29"/>
      <c r="G19" s="30" t="s">
        <v>22</v>
      </c>
      <c r="H19" s="30"/>
      <c r="I19" s="30"/>
      <c r="J19" s="31"/>
      <c r="K19" s="24"/>
      <c r="L19" s="30"/>
      <c r="M19" s="80"/>
    </row>
    <row r="20" spans="1:13" s="45" customFormat="1">
      <c r="A20" s="26" t="s">
        <v>38</v>
      </c>
      <c r="B20" s="58" t="s">
        <v>44</v>
      </c>
      <c r="C20" s="59"/>
      <c r="D20" s="26" t="s">
        <v>21</v>
      </c>
      <c r="E20" s="23" t="str">
        <f>IFERROR(INDEX('Color-recompensa'!$A$4:$P$190,MATCH(Todo!B20,'Color-recompensa'!$B$4:$B$190,0),13),"")</f>
        <v/>
      </c>
      <c r="F20" s="29" t="s">
        <v>36</v>
      </c>
      <c r="G20" s="30" t="s">
        <v>40</v>
      </c>
      <c r="H20" s="30"/>
      <c r="I20" s="30"/>
      <c r="J20" s="31"/>
      <c r="K20" s="24"/>
      <c r="L20" s="30"/>
      <c r="M20" s="80"/>
    </row>
    <row r="21" spans="1:13" s="45" customFormat="1">
      <c r="A21" s="26" t="s">
        <v>45</v>
      </c>
      <c r="B21" s="58" t="s">
        <v>46</v>
      </c>
      <c r="C21" s="59"/>
      <c r="D21" s="26" t="s">
        <v>47</v>
      </c>
      <c r="E21" s="23" t="str">
        <f>IFERROR(INDEX('Color-recompensa'!$A$4:$P$190,MATCH(Todo!B21,'Color-recompensa'!$B$4:$B$190,0),13),"")</f>
        <v/>
      </c>
      <c r="F21" s="29"/>
      <c r="G21" s="30" t="s">
        <v>22</v>
      </c>
      <c r="H21" s="30"/>
      <c r="I21" s="30"/>
      <c r="J21" s="31">
        <v>11600</v>
      </c>
      <c r="K21" s="24"/>
      <c r="L21" s="30"/>
      <c r="M21" s="80"/>
    </row>
    <row r="22" spans="1:13">
      <c r="A22" s="26" t="s">
        <v>45</v>
      </c>
      <c r="B22" s="58" t="s">
        <v>48</v>
      </c>
      <c r="C22" s="59"/>
      <c r="D22" s="26" t="s">
        <v>49</v>
      </c>
      <c r="E22" s="23">
        <f>IFERROR(INDEX('Color-recompensa'!$A$4:$P$190,MATCH(Todo!B22,'Color-recompensa'!$B$4:$B$190,0),13),"")</f>
        <v>0.23969080565287165</v>
      </c>
      <c r="F22" s="29"/>
      <c r="G22" s="30">
        <v>1300</v>
      </c>
      <c r="H22" s="30"/>
      <c r="I22" s="30">
        <v>25</v>
      </c>
      <c r="J22" s="31">
        <v>1600</v>
      </c>
      <c r="K22" s="24"/>
      <c r="L22" s="30">
        <v>1</v>
      </c>
      <c r="M22" s="80" t="s">
        <v>26</v>
      </c>
    </row>
    <row r="23" spans="1:13" s="45" customFormat="1">
      <c r="A23" s="26" t="s">
        <v>50</v>
      </c>
      <c r="B23" s="58" t="s">
        <v>51</v>
      </c>
      <c r="C23" s="59"/>
      <c r="D23" s="26" t="s">
        <v>25</v>
      </c>
      <c r="E23" s="23" t="str">
        <f>IFERROR(INDEX('Color-recompensa'!$A$4:$P$190,MATCH(Todo!B23,'Color-recompensa'!$B$4:$B$190,0),13),"")</f>
        <v/>
      </c>
      <c r="F23" s="29"/>
      <c r="G23" s="30"/>
      <c r="H23" s="30"/>
      <c r="I23" s="30"/>
      <c r="J23" s="31"/>
      <c r="K23" s="24"/>
      <c r="L23" s="30"/>
      <c r="M23" s="80" t="s">
        <v>26</v>
      </c>
    </row>
    <row r="24" spans="1:13">
      <c r="A24" s="26" t="s">
        <v>50</v>
      </c>
      <c r="B24" s="58" t="s">
        <v>52</v>
      </c>
      <c r="C24" s="59"/>
      <c r="D24" s="26" t="s">
        <v>21</v>
      </c>
      <c r="E24" s="23" t="str">
        <f>IFERROR(INDEX('Color-recompensa'!$A$4:$P$190,MATCH(Todo!B24,'Color-recompensa'!$B$4:$B$190,0),13),"")</f>
        <v/>
      </c>
      <c r="F24" s="29"/>
      <c r="G24" s="30"/>
      <c r="H24" s="30"/>
      <c r="I24" s="30"/>
      <c r="J24" s="31"/>
      <c r="K24" s="24"/>
      <c r="L24" s="30"/>
      <c r="M24" s="80" t="s">
        <v>26</v>
      </c>
    </row>
    <row r="25" spans="1:13">
      <c r="A25" s="26" t="s">
        <v>50</v>
      </c>
      <c r="B25" s="58" t="s">
        <v>723</v>
      </c>
      <c r="C25" s="59" t="s">
        <v>724</v>
      </c>
      <c r="D25" s="26" t="s">
        <v>25</v>
      </c>
      <c r="E25" s="23"/>
      <c r="F25" s="29"/>
      <c r="G25" s="30"/>
      <c r="H25" s="30"/>
      <c r="I25" s="30"/>
      <c r="J25" s="31"/>
      <c r="K25" s="24"/>
      <c r="L25" s="30"/>
      <c r="M25" s="80" t="s">
        <v>26</v>
      </c>
    </row>
    <row r="26" spans="1:13">
      <c r="A26" s="26" t="s">
        <v>53</v>
      </c>
      <c r="B26" s="58" t="s">
        <v>54</v>
      </c>
      <c r="C26" s="59"/>
      <c r="D26" s="26" t="s">
        <v>30</v>
      </c>
      <c r="E26" s="23" t="str">
        <f>IFERROR(INDEX('Color-recompensa'!$A$4:$P$190,MATCH(Todo!B26,'Color-recompensa'!$B$4:$B$190,0),13),"")</f>
        <v/>
      </c>
      <c r="F26" s="29"/>
      <c r="G26" s="30" t="s">
        <v>40</v>
      </c>
      <c r="H26" s="30"/>
      <c r="I26" s="30"/>
      <c r="J26" s="31"/>
      <c r="K26" s="24"/>
      <c r="L26" s="30"/>
      <c r="M26" s="80"/>
    </row>
    <row r="27" spans="1:13" s="45" customFormat="1">
      <c r="A27" s="26" t="s">
        <v>55</v>
      </c>
      <c r="B27" s="58" t="s">
        <v>56</v>
      </c>
      <c r="C27" s="59"/>
      <c r="D27" s="26" t="s">
        <v>21</v>
      </c>
      <c r="E27" s="23" t="str">
        <f>IFERROR(INDEX('Color-recompensa'!$A$4:$P$190,MATCH(Todo!B27,'Color-recompensa'!$B$4:$B$190,0),13),"")</f>
        <v/>
      </c>
      <c r="F27" s="29"/>
      <c r="G27" s="30" t="s">
        <v>22</v>
      </c>
      <c r="H27" s="30"/>
      <c r="I27" s="30"/>
      <c r="J27" s="31"/>
      <c r="K27" s="24"/>
      <c r="L27" s="30"/>
      <c r="M27" s="80"/>
    </row>
    <row r="28" spans="1:13" s="45" customFormat="1">
      <c r="A28" s="26" t="s">
        <v>55</v>
      </c>
      <c r="B28" s="58" t="s">
        <v>56</v>
      </c>
      <c r="C28" s="59"/>
      <c r="D28" s="26" t="s">
        <v>21</v>
      </c>
      <c r="E28" s="23" t="str">
        <f>IFERROR(INDEX('Color-recompensa'!$A$4:$P$190,MATCH(Todo!B28,'Color-recompensa'!$B$4:$B$190,0),13),"")</f>
        <v/>
      </c>
      <c r="F28" s="29" t="s">
        <v>36</v>
      </c>
      <c r="G28" s="30"/>
      <c r="H28" s="30"/>
      <c r="I28" s="30"/>
      <c r="J28" s="31">
        <v>28372464</v>
      </c>
      <c r="K28" s="24">
        <v>2591114</v>
      </c>
      <c r="L28" s="30">
        <v>10</v>
      </c>
      <c r="M28" s="80"/>
    </row>
    <row r="29" spans="1:13" s="45" customFormat="1">
      <c r="A29" s="26" t="s">
        <v>57</v>
      </c>
      <c r="B29" s="58" t="s">
        <v>58</v>
      </c>
      <c r="C29" s="59"/>
      <c r="D29" s="26" t="s">
        <v>25</v>
      </c>
      <c r="E29" s="23" t="str">
        <f>IFERROR(INDEX('Color-recompensa'!$A$4:$P$190,MATCH(Todo!B29,'Color-recompensa'!$B$4:$B$190,0),13),"")</f>
        <v/>
      </c>
      <c r="F29" s="29"/>
      <c r="G29" s="30"/>
      <c r="H29" s="30"/>
      <c r="I29" s="30"/>
      <c r="J29" s="31"/>
      <c r="K29" s="24"/>
      <c r="L29" s="30"/>
      <c r="M29" s="80" t="s">
        <v>26</v>
      </c>
    </row>
    <row r="30" spans="1:13" s="45" customFormat="1">
      <c r="A30" s="26" t="s">
        <v>57</v>
      </c>
      <c r="B30" s="58" t="s">
        <v>59</v>
      </c>
      <c r="C30" s="59"/>
      <c r="D30" s="26" t="s">
        <v>25</v>
      </c>
      <c r="E30" s="23" t="str">
        <f>IFERROR(INDEX('Color-recompensa'!$A$4:$P$190,MATCH(Todo!B30,'Color-recompensa'!$B$4:$B$190,0),13),"")</f>
        <v/>
      </c>
      <c r="F30" s="29"/>
      <c r="G30" s="30"/>
      <c r="H30" s="30"/>
      <c r="I30" s="30"/>
      <c r="J30" s="31"/>
      <c r="K30" s="24"/>
      <c r="L30" s="30"/>
      <c r="M30" s="80" t="s">
        <v>26</v>
      </c>
    </row>
    <row r="31" spans="1:13" s="45" customFormat="1">
      <c r="A31" s="26" t="s">
        <v>57</v>
      </c>
      <c r="B31" s="58" t="s">
        <v>60</v>
      </c>
      <c r="C31" s="59" t="s">
        <v>61</v>
      </c>
      <c r="D31" s="26" t="s">
        <v>25</v>
      </c>
      <c r="E31" s="23" t="str">
        <f>IFERROR(INDEX('Color-recompensa'!$A$4:$P$190,MATCH(Todo!B31,'Color-recompensa'!$B$4:$B$190,0),13),"")</f>
        <v/>
      </c>
      <c r="F31" s="29"/>
      <c r="G31" s="30"/>
      <c r="H31" s="30"/>
      <c r="I31" s="30"/>
      <c r="J31" s="31"/>
      <c r="K31" s="24"/>
      <c r="L31" s="30"/>
      <c r="M31" s="80" t="s">
        <v>26</v>
      </c>
    </row>
    <row r="32" spans="1:13" s="45" customFormat="1">
      <c r="A32" s="26" t="s">
        <v>62</v>
      </c>
      <c r="B32" s="58" t="s">
        <v>63</v>
      </c>
      <c r="C32" s="59"/>
      <c r="D32" s="26" t="s">
        <v>30</v>
      </c>
      <c r="E32" s="23" t="str">
        <f>IFERROR(INDEX('Color-recompensa'!$A$4:$P$190,MATCH(Todo!B32,'Color-recompensa'!$B$4:$B$190,0),13),"")</f>
        <v/>
      </c>
      <c r="F32" s="29"/>
      <c r="G32" s="30" t="s">
        <v>40</v>
      </c>
      <c r="H32" s="30"/>
      <c r="I32" s="30"/>
      <c r="J32" s="31"/>
      <c r="K32" s="24"/>
      <c r="L32" s="30"/>
      <c r="M32" s="80"/>
    </row>
    <row r="33" spans="1:13">
      <c r="A33" s="26" t="s">
        <v>64</v>
      </c>
      <c r="B33" s="58" t="s">
        <v>65</v>
      </c>
      <c r="C33" s="59"/>
      <c r="D33" s="26" t="s">
        <v>25</v>
      </c>
      <c r="E33" s="23" t="str">
        <f>IFERROR(INDEX('Color-recompensa'!$A$4:$P$190,MATCH(Todo!B33,'Color-recompensa'!$B$4:$B$190,0),13),"")</f>
        <v/>
      </c>
      <c r="F33" s="29"/>
      <c r="G33" s="30"/>
      <c r="H33" s="30"/>
      <c r="I33" s="30"/>
      <c r="J33" s="31" t="s">
        <v>26</v>
      </c>
      <c r="K33" s="24"/>
      <c r="L33" s="30"/>
      <c r="M33" s="80" t="s">
        <v>26</v>
      </c>
    </row>
    <row r="34" spans="1:13" s="45" customFormat="1">
      <c r="A34" s="26" t="s">
        <v>64</v>
      </c>
      <c r="B34" s="58" t="s">
        <v>651</v>
      </c>
      <c r="C34" s="59"/>
      <c r="D34" s="26" t="s">
        <v>25</v>
      </c>
      <c r="E34" s="23" t="str">
        <f>IFERROR(INDEX('Color-recompensa'!$A$4:$P$190,MATCH(Todo!B34,'Color-recompensa'!$B$4:$B$190,0),13),"")</f>
        <v/>
      </c>
      <c r="F34" s="29"/>
      <c r="G34" s="30"/>
      <c r="H34" s="30"/>
      <c r="I34" s="30"/>
      <c r="J34" s="31"/>
      <c r="K34" s="24"/>
      <c r="L34" s="30"/>
      <c r="M34" s="80" t="s">
        <v>26</v>
      </c>
    </row>
    <row r="35" spans="1:13" s="45" customFormat="1">
      <c r="A35" s="26" t="s">
        <v>64</v>
      </c>
      <c r="B35" s="58" t="s">
        <v>66</v>
      </c>
      <c r="C35" s="59"/>
      <c r="D35" s="26" t="s">
        <v>21</v>
      </c>
      <c r="E35" s="23">
        <f>IFERROR(INDEX('Color-recompensa'!$A$4:$P$190,MATCH(Todo!B35,'Color-recompensa'!$B$4:$B$190,0),13),"")</f>
        <v>0</v>
      </c>
      <c r="F35" s="29"/>
      <c r="G35" s="30" t="s">
        <v>40</v>
      </c>
      <c r="H35" s="30"/>
      <c r="I35" s="30"/>
      <c r="J35" s="31" t="s">
        <v>26</v>
      </c>
      <c r="K35" s="24"/>
      <c r="L35" s="30"/>
      <c r="M35" s="80" t="s">
        <v>26</v>
      </c>
    </row>
    <row r="36" spans="1:13" s="45" customFormat="1">
      <c r="A36" s="26" t="s">
        <v>64</v>
      </c>
      <c r="B36" s="58" t="s">
        <v>67</v>
      </c>
      <c r="C36" s="59"/>
      <c r="D36" s="26" t="s">
        <v>30</v>
      </c>
      <c r="E36" s="23" t="str">
        <f>IFERROR(INDEX('Color-recompensa'!$A$4:$P$190,MATCH(Todo!B36,'Color-recompensa'!$B$4:$B$190,0),13),"")</f>
        <v/>
      </c>
      <c r="F36" s="29"/>
      <c r="G36" s="30" t="s">
        <v>40</v>
      </c>
      <c r="H36" s="30"/>
      <c r="I36" s="30"/>
      <c r="J36" s="31"/>
      <c r="K36" s="24"/>
      <c r="L36" s="30"/>
      <c r="M36" s="80"/>
    </row>
    <row r="37" spans="1:13">
      <c r="A37" s="26" t="s">
        <v>64</v>
      </c>
      <c r="B37" s="58" t="s">
        <v>68</v>
      </c>
      <c r="C37" s="59"/>
      <c r="D37" s="26" t="s">
        <v>30</v>
      </c>
      <c r="E37" s="23" t="str">
        <f>IFERROR(INDEX('Color-recompensa'!$A$4:$P$190,MATCH(Todo!B37,'Color-recompensa'!$B$4:$B$190,0),13),"")</f>
        <v/>
      </c>
      <c r="F37" s="29"/>
      <c r="G37" s="30" t="s">
        <v>40</v>
      </c>
      <c r="H37" s="30"/>
      <c r="I37" s="30"/>
      <c r="J37" s="31"/>
      <c r="K37" s="24"/>
      <c r="L37" s="30"/>
      <c r="M37" s="80"/>
    </row>
    <row r="38" spans="1:13" s="45" customFormat="1">
      <c r="A38" s="26" t="s">
        <v>64</v>
      </c>
      <c r="B38" s="58" t="s">
        <v>69</v>
      </c>
      <c r="C38" s="59"/>
      <c r="D38" s="26" t="s">
        <v>30</v>
      </c>
      <c r="E38" s="23" t="str">
        <f>IFERROR(INDEX('Color-recompensa'!$A$4:$P$190,MATCH(Todo!B38,'Color-recompensa'!$B$4:$B$190,0),13),"")</f>
        <v/>
      </c>
      <c r="F38" s="29"/>
      <c r="G38" s="30" t="s">
        <v>40</v>
      </c>
      <c r="H38" s="30"/>
      <c r="I38" s="30"/>
      <c r="J38" s="31"/>
      <c r="K38" s="24"/>
      <c r="L38" s="30"/>
      <c r="M38" s="80"/>
    </row>
    <row r="39" spans="1:13" s="45" customFormat="1">
      <c r="A39" s="26" t="s">
        <v>64</v>
      </c>
      <c r="B39" s="58" t="s">
        <v>70</v>
      </c>
      <c r="C39" s="59"/>
      <c r="D39" s="26" t="s">
        <v>21</v>
      </c>
      <c r="E39" s="23" t="str">
        <f>IFERROR(INDEX('Color-recompensa'!$A$4:$P$190,MATCH(Todo!B39,'Color-recompensa'!$B$4:$B$190,0),13),"")</f>
        <v/>
      </c>
      <c r="F39" s="29"/>
      <c r="G39" s="30" t="s">
        <v>40</v>
      </c>
      <c r="H39" s="30"/>
      <c r="I39" s="30"/>
      <c r="J39" s="31">
        <v>414668</v>
      </c>
      <c r="K39" s="24">
        <v>39625</v>
      </c>
      <c r="L39" s="30">
        <v>10</v>
      </c>
      <c r="M39" s="80"/>
    </row>
    <row r="40" spans="1:13" s="45" customFormat="1">
      <c r="A40" s="26" t="s">
        <v>64</v>
      </c>
      <c r="B40" s="58" t="s">
        <v>71</v>
      </c>
      <c r="C40" s="59"/>
      <c r="D40" s="26" t="s">
        <v>25</v>
      </c>
      <c r="E40" s="23" t="str">
        <f>IFERROR(INDEX('Color-recompensa'!$A$4:$P$190,MATCH(Todo!B40,'Color-recompensa'!$B$4:$B$190,0),13),"")</f>
        <v/>
      </c>
      <c r="F40" s="29"/>
      <c r="G40" s="30"/>
      <c r="H40" s="30"/>
      <c r="I40" s="30"/>
      <c r="J40" s="31"/>
      <c r="K40" s="24"/>
      <c r="L40" s="30"/>
      <c r="M40" s="80" t="s">
        <v>26</v>
      </c>
    </row>
    <row r="41" spans="1:13" s="45" customFormat="1">
      <c r="A41" s="26" t="s">
        <v>64</v>
      </c>
      <c r="B41" s="58" t="s">
        <v>72</v>
      </c>
      <c r="C41" s="59"/>
      <c r="D41" s="26" t="s">
        <v>25</v>
      </c>
      <c r="E41" s="23" t="str">
        <f>IFERROR(INDEX('Color-recompensa'!$A$4:$P$190,MATCH(Todo!B41,'Color-recompensa'!$B$4:$B$190,0),13),"")</f>
        <v/>
      </c>
      <c r="F41" s="29"/>
      <c r="G41" s="30"/>
      <c r="H41" s="30"/>
      <c r="I41" s="30"/>
      <c r="J41" s="31"/>
      <c r="K41" s="24"/>
      <c r="L41" s="30"/>
      <c r="M41" s="80" t="s">
        <v>26</v>
      </c>
    </row>
    <row r="42" spans="1:13" s="45" customFormat="1">
      <c r="A42" s="26" t="s">
        <v>64</v>
      </c>
      <c r="B42" s="58" t="s">
        <v>73</v>
      </c>
      <c r="C42" s="59"/>
      <c r="D42" s="26" t="s">
        <v>25</v>
      </c>
      <c r="E42" s="23" t="str">
        <f>IFERROR(INDEX('Color-recompensa'!$A$4:$P$190,MATCH(Todo!B42,'Color-recompensa'!$B$4:$B$190,0),13),"")</f>
        <v/>
      </c>
      <c r="F42" s="29"/>
      <c r="G42" s="30"/>
      <c r="H42" s="30"/>
      <c r="I42" s="30"/>
      <c r="J42" s="31"/>
      <c r="K42" s="24"/>
      <c r="L42" s="30"/>
      <c r="M42" s="80" t="s">
        <v>26</v>
      </c>
    </row>
    <row r="43" spans="1:13" s="45" customFormat="1">
      <c r="A43" s="26" t="s">
        <v>64</v>
      </c>
      <c r="B43" s="58" t="s">
        <v>74</v>
      </c>
      <c r="C43" s="59"/>
      <c r="D43" s="26" t="s">
        <v>25</v>
      </c>
      <c r="E43" s="23" t="str">
        <f>IFERROR(INDEX('Color-recompensa'!$A$4:$P$190,MATCH(Todo!B43,'Color-recompensa'!$B$4:$B$190,0),13),"")</f>
        <v/>
      </c>
      <c r="F43" s="29"/>
      <c r="G43" s="30"/>
      <c r="H43" s="30"/>
      <c r="I43" s="30"/>
      <c r="J43" s="31"/>
      <c r="K43" s="24"/>
      <c r="L43" s="30"/>
      <c r="M43" s="80" t="s">
        <v>26</v>
      </c>
    </row>
    <row r="44" spans="1:13">
      <c r="A44" s="26" t="s">
        <v>64</v>
      </c>
      <c r="B44" s="58" t="s">
        <v>75</v>
      </c>
      <c r="C44" s="59" t="s">
        <v>76</v>
      </c>
      <c r="D44" s="26" t="s">
        <v>25</v>
      </c>
      <c r="E44" s="23" t="str">
        <f>IFERROR(INDEX('Color-recompensa'!$A$4:$P$190,MATCH(Todo!B44,'Color-recompensa'!$B$4:$B$190,0),13),"")</f>
        <v/>
      </c>
      <c r="F44" s="29"/>
      <c r="G44" s="30"/>
      <c r="H44" s="30"/>
      <c r="I44" s="30"/>
      <c r="J44" s="31" t="s">
        <v>26</v>
      </c>
      <c r="K44" s="24"/>
      <c r="L44" s="30"/>
      <c r="M44" s="80" t="s">
        <v>26</v>
      </c>
    </row>
    <row r="45" spans="1:13" s="45" customFormat="1">
      <c r="A45" s="26" t="s">
        <v>64</v>
      </c>
      <c r="B45" s="58" t="s">
        <v>77</v>
      </c>
      <c r="C45" s="59"/>
      <c r="D45" s="27" t="s">
        <v>28</v>
      </c>
      <c r="E45" s="23" t="str">
        <f>IFERROR(INDEX('Color-recompensa'!$A$4:$P$190,MATCH(Todo!B45,'Color-recompensa'!$B$4:$B$190,0),13),"")</f>
        <v/>
      </c>
      <c r="F45" s="29"/>
      <c r="G45" s="30"/>
      <c r="H45" s="30"/>
      <c r="I45" s="47"/>
      <c r="J45" s="31"/>
      <c r="K45" s="24"/>
      <c r="L45" s="30"/>
      <c r="M45" s="80" t="s">
        <v>26</v>
      </c>
    </row>
    <row r="46" spans="1:13">
      <c r="A46" s="26" t="s">
        <v>64</v>
      </c>
      <c r="B46" s="58" t="s">
        <v>78</v>
      </c>
      <c r="C46" s="59" t="s">
        <v>79</v>
      </c>
      <c r="D46" s="26" t="s">
        <v>25</v>
      </c>
      <c r="E46" s="23" t="str">
        <f>IFERROR(INDEX('Color-recompensa'!$A$4:$P$190,MATCH(Todo!B46,'Color-recompensa'!$B$4:$B$190,0),13),"")</f>
        <v/>
      </c>
      <c r="F46" s="29"/>
      <c r="G46" s="30"/>
      <c r="H46" s="30"/>
      <c r="I46" s="30"/>
      <c r="J46" s="31"/>
      <c r="K46" s="24"/>
      <c r="L46" s="30"/>
      <c r="M46" s="80" t="s">
        <v>26</v>
      </c>
    </row>
    <row r="47" spans="1:13">
      <c r="A47" s="27" t="s">
        <v>64</v>
      </c>
      <c r="B47" s="61" t="s">
        <v>80</v>
      </c>
      <c r="C47" s="62"/>
      <c r="D47" s="27" t="s">
        <v>81</v>
      </c>
      <c r="E47" s="23">
        <f>IFERROR(INDEX('Color-recompensa'!$A$4:$P$190,MATCH(Todo!B47,'Color-recompensa'!$B$4:$B$190,0),13),"")</f>
        <v>0.6</v>
      </c>
      <c r="F47" s="34"/>
      <c r="G47" s="22" t="s">
        <v>40</v>
      </c>
      <c r="H47" s="22"/>
      <c r="I47" s="50"/>
      <c r="J47" s="35">
        <v>81740</v>
      </c>
      <c r="K47" s="21">
        <v>6351</v>
      </c>
      <c r="L47" s="22">
        <v>10</v>
      </c>
      <c r="M47" s="82" t="s">
        <v>26</v>
      </c>
    </row>
    <row r="48" spans="1:13" s="45" customFormat="1">
      <c r="A48" s="27" t="s">
        <v>64</v>
      </c>
      <c r="B48" s="61" t="s">
        <v>82</v>
      </c>
      <c r="C48" s="62"/>
      <c r="D48" s="27" t="s">
        <v>83</v>
      </c>
      <c r="E48" s="23">
        <f>IFERROR(INDEX('Color-recompensa'!$A$4:$P$190,MATCH(Todo!B48,'Color-recompensa'!$B$4:$B$190,0),13),"")</f>
        <v>0.6</v>
      </c>
      <c r="F48" s="34"/>
      <c r="G48" s="22" t="s">
        <v>40</v>
      </c>
      <c r="H48" s="22"/>
      <c r="I48" s="22"/>
      <c r="J48" s="35"/>
      <c r="K48" s="21"/>
      <c r="L48" s="22"/>
      <c r="M48" s="82" t="s">
        <v>26</v>
      </c>
    </row>
    <row r="49" spans="1:13" s="45" customFormat="1">
      <c r="A49" s="26" t="s">
        <v>64</v>
      </c>
      <c r="B49" s="58" t="s">
        <v>84</v>
      </c>
      <c r="C49" s="59"/>
      <c r="D49" s="26" t="s">
        <v>21</v>
      </c>
      <c r="E49" s="23" t="str">
        <f>IFERROR(INDEX('Color-recompensa'!$A$4:$P$190,MATCH(Todo!B49,'Color-recompensa'!$B$4:$B$190,0),13),"")</f>
        <v/>
      </c>
      <c r="F49" s="29"/>
      <c r="G49" s="30" t="s">
        <v>22</v>
      </c>
      <c r="H49" s="30"/>
      <c r="I49" s="30"/>
      <c r="J49" s="31">
        <v>24914</v>
      </c>
      <c r="K49" s="24">
        <v>818</v>
      </c>
      <c r="L49" s="30">
        <v>10</v>
      </c>
      <c r="M49" s="80"/>
    </row>
    <row r="50" spans="1:13" s="45" customFormat="1">
      <c r="A50" s="26" t="s">
        <v>64</v>
      </c>
      <c r="B50" s="58" t="s">
        <v>85</v>
      </c>
      <c r="C50" s="59"/>
      <c r="D50" s="26" t="s">
        <v>21</v>
      </c>
      <c r="E50" s="23" t="str">
        <f>IFERROR(INDEX('Color-recompensa'!$A$4:$P$190,MATCH(Todo!B50,'Color-recompensa'!$B$4:$B$190,0),13),"")</f>
        <v/>
      </c>
      <c r="F50" s="29"/>
      <c r="G50" s="30" t="s">
        <v>22</v>
      </c>
      <c r="H50" s="30"/>
      <c r="I50" s="30"/>
      <c r="J50" s="31">
        <v>54603</v>
      </c>
      <c r="K50" s="24">
        <v>4701</v>
      </c>
      <c r="L50" s="30">
        <v>10</v>
      </c>
      <c r="M50" s="80"/>
    </row>
    <row r="51" spans="1:13" s="45" customFormat="1">
      <c r="A51" s="26" t="s">
        <v>64</v>
      </c>
      <c r="B51" s="58" t="s">
        <v>86</v>
      </c>
      <c r="C51" s="59"/>
      <c r="D51" s="26" t="s">
        <v>25</v>
      </c>
      <c r="E51" s="23" t="str">
        <f>IFERROR(INDEX('Color-recompensa'!$A$4:$P$190,MATCH(Todo!B51,'Color-recompensa'!$B$4:$B$190,0),13),"")</f>
        <v/>
      </c>
      <c r="F51" s="29"/>
      <c r="G51" s="30"/>
      <c r="H51" s="30"/>
      <c r="I51" s="30"/>
      <c r="J51" s="31" t="s">
        <v>26</v>
      </c>
      <c r="K51" s="24"/>
      <c r="L51" s="30"/>
      <c r="M51" s="80" t="s">
        <v>26</v>
      </c>
    </row>
    <row r="52" spans="1:13" s="46" customFormat="1">
      <c r="A52" s="26" t="s">
        <v>64</v>
      </c>
      <c r="B52" s="58" t="s">
        <v>87</v>
      </c>
      <c r="C52" s="59" t="s">
        <v>88</v>
      </c>
      <c r="D52" s="26" t="s">
        <v>25</v>
      </c>
      <c r="E52" s="23" t="str">
        <f>IFERROR(INDEX('Color-recompensa'!$A$4:$P$190,MATCH(Todo!B52,'Color-recompensa'!$B$4:$B$190,0),13),"")</f>
        <v/>
      </c>
      <c r="F52" s="29"/>
      <c r="G52" s="30"/>
      <c r="H52" s="30"/>
      <c r="I52" s="30"/>
      <c r="J52" s="31"/>
      <c r="K52" s="24"/>
      <c r="L52" s="30"/>
      <c r="M52" s="80" t="s">
        <v>26</v>
      </c>
    </row>
    <row r="53" spans="1:13" s="45" customFormat="1">
      <c r="A53" s="26" t="s">
        <v>64</v>
      </c>
      <c r="B53" s="58" t="s">
        <v>89</v>
      </c>
      <c r="C53" s="59"/>
      <c r="D53" s="26" t="s">
        <v>30</v>
      </c>
      <c r="E53" s="23" t="str">
        <f>IFERROR(INDEX('Color-recompensa'!$A$4:$P$190,MATCH(Todo!B53,'Color-recompensa'!$B$4:$B$190,0),13),"")</f>
        <v/>
      </c>
      <c r="F53" s="29"/>
      <c r="G53" s="30" t="s">
        <v>40</v>
      </c>
      <c r="H53" s="30"/>
      <c r="I53" s="30"/>
      <c r="J53" s="31"/>
      <c r="K53" s="24"/>
      <c r="L53" s="30"/>
      <c r="M53" s="80"/>
    </row>
    <row r="54" spans="1:13" s="45" customFormat="1">
      <c r="A54" s="26" t="s">
        <v>64</v>
      </c>
      <c r="B54" s="58" t="s">
        <v>90</v>
      </c>
      <c r="C54" s="59"/>
      <c r="D54" s="26" t="s">
        <v>30</v>
      </c>
      <c r="E54" s="23" t="str">
        <f>IFERROR(INDEX('Color-recompensa'!$A$4:$P$190,MATCH(Todo!B54,'Color-recompensa'!$B$4:$B$190,0),13),"")</f>
        <v/>
      </c>
      <c r="F54" s="29"/>
      <c r="G54" s="30" t="s">
        <v>22</v>
      </c>
      <c r="H54" s="30"/>
      <c r="I54" s="30"/>
      <c r="J54" s="31"/>
      <c r="K54" s="24"/>
      <c r="L54" s="30"/>
      <c r="M54" s="80"/>
    </row>
    <row r="55" spans="1:13">
      <c r="A55" s="26" t="s">
        <v>64</v>
      </c>
      <c r="B55" s="58" t="s">
        <v>91</v>
      </c>
      <c r="C55" s="59" t="s">
        <v>92</v>
      </c>
      <c r="D55" s="26" t="s">
        <v>49</v>
      </c>
      <c r="E55" s="23">
        <f>IFERROR(INDEX('Color-recompensa'!$A$4:$P$190,MATCH(Todo!B55,'Color-recompensa'!$B$4:$B$190,0),13),"")</f>
        <v>0.6</v>
      </c>
      <c r="F55" s="29"/>
      <c r="G55" s="30" t="s">
        <v>40</v>
      </c>
      <c r="H55" s="30"/>
      <c r="I55" s="30"/>
      <c r="J55" s="31" t="s">
        <v>26</v>
      </c>
      <c r="K55" s="24"/>
      <c r="L55" s="30"/>
      <c r="M55" s="80" t="s">
        <v>26</v>
      </c>
    </row>
    <row r="56" spans="1:13" s="45" customFormat="1">
      <c r="A56" s="26" t="s">
        <v>64</v>
      </c>
      <c r="B56" s="58" t="s">
        <v>93</v>
      </c>
      <c r="C56" s="59"/>
      <c r="D56" s="26" t="s">
        <v>30</v>
      </c>
      <c r="E56" s="23" t="str">
        <f>IFERROR(INDEX('Color-recompensa'!$A$4:$P$190,MATCH(Todo!B56,'Color-recompensa'!$B$4:$B$190,0),13),"")</f>
        <v/>
      </c>
      <c r="F56" s="29"/>
      <c r="G56" s="30">
        <v>100</v>
      </c>
      <c r="H56" s="30"/>
      <c r="I56" s="30">
        <v>10</v>
      </c>
      <c r="J56" s="31"/>
      <c r="K56" s="24"/>
      <c r="L56" s="30"/>
      <c r="M56" s="80"/>
    </row>
    <row r="57" spans="1:13">
      <c r="A57" s="26" t="s">
        <v>64</v>
      </c>
      <c r="B57" s="58" t="s">
        <v>652</v>
      </c>
      <c r="C57" s="59" t="s">
        <v>94</v>
      </c>
      <c r="D57" s="26" t="s">
        <v>25</v>
      </c>
      <c r="E57" s="23" t="str">
        <f>IFERROR(INDEX('Color-recompensa'!$A$4:$P$190,MATCH(Todo!B57,'Color-recompensa'!$B$4:$B$190,0),13),"")</f>
        <v/>
      </c>
      <c r="F57" s="29"/>
      <c r="G57" s="30"/>
      <c r="H57" s="30"/>
      <c r="I57" s="30"/>
      <c r="J57" s="31"/>
      <c r="K57" s="24"/>
      <c r="L57" s="30"/>
      <c r="M57" s="80" t="s">
        <v>26</v>
      </c>
    </row>
    <row r="58" spans="1:13">
      <c r="A58" s="26" t="s">
        <v>64</v>
      </c>
      <c r="B58" s="58" t="s">
        <v>95</v>
      </c>
      <c r="C58" s="59"/>
      <c r="D58" s="26" t="s">
        <v>21</v>
      </c>
      <c r="E58" s="23" t="str">
        <f>IFERROR(INDEX('Color-recompensa'!$A$4:$P$190,MATCH(Todo!B58,'Color-recompensa'!$B$4:$B$190,0),13),"")</f>
        <v/>
      </c>
      <c r="F58" s="29"/>
      <c r="G58" s="30" t="s">
        <v>40</v>
      </c>
      <c r="H58" s="30"/>
      <c r="I58" s="30"/>
      <c r="J58" s="31">
        <v>15292</v>
      </c>
      <c r="K58" s="24">
        <v>992</v>
      </c>
      <c r="L58" s="30">
        <v>10</v>
      </c>
      <c r="M58" s="80"/>
    </row>
    <row r="59" spans="1:13" s="45" customFormat="1">
      <c r="A59" s="26" t="s">
        <v>64</v>
      </c>
      <c r="B59" s="58" t="s">
        <v>96</v>
      </c>
      <c r="C59" s="59" t="s">
        <v>97</v>
      </c>
      <c r="D59" s="26" t="s">
        <v>25</v>
      </c>
      <c r="E59" s="23" t="str">
        <f>IFERROR(INDEX('Color-recompensa'!$A$4:$P$190,MATCH(Todo!B59,'Color-recompensa'!$B$4:$B$190,0),13),"")</f>
        <v/>
      </c>
      <c r="F59" s="29"/>
      <c r="G59" s="30"/>
      <c r="H59" s="30"/>
      <c r="I59" s="30"/>
      <c r="J59" s="31"/>
      <c r="K59" s="24"/>
      <c r="L59" s="30"/>
      <c r="M59" s="80" t="s">
        <v>26</v>
      </c>
    </row>
    <row r="60" spans="1:13" s="45" customFormat="1">
      <c r="A60" s="27" t="s">
        <v>98</v>
      </c>
      <c r="B60" s="61" t="s">
        <v>99</v>
      </c>
      <c r="C60" s="62"/>
      <c r="D60" s="27" t="s">
        <v>81</v>
      </c>
      <c r="E60" s="23">
        <f>IFERROR(INDEX('Color-recompensa'!$A$4:$P$190,MATCH(Todo!B60,'Color-recompensa'!$B$4:$B$190,0),13),"")</f>
        <v>0.46</v>
      </c>
      <c r="F60" s="34"/>
      <c r="G60" s="22">
        <v>930</v>
      </c>
      <c r="H60" s="22">
        <v>109</v>
      </c>
      <c r="I60" s="22">
        <v>36</v>
      </c>
      <c r="J60" s="35">
        <v>24360</v>
      </c>
      <c r="K60" s="21">
        <v>2240</v>
      </c>
      <c r="L60" s="22">
        <v>10</v>
      </c>
      <c r="M60" s="82" t="s">
        <v>26</v>
      </c>
    </row>
    <row r="61" spans="1:13" s="45" customFormat="1">
      <c r="A61" s="26" t="s">
        <v>98</v>
      </c>
      <c r="B61" s="58" t="s">
        <v>100</v>
      </c>
      <c r="C61" s="59" t="s">
        <v>101</v>
      </c>
      <c r="D61" s="26" t="s">
        <v>21</v>
      </c>
      <c r="E61" s="23">
        <f>IFERROR(INDEX('Color-recompensa'!$A$4:$P$190,MATCH(Todo!B61,'Color-recompensa'!$B$4:$B$190,0),13),"")</f>
        <v>0.6</v>
      </c>
      <c r="F61" s="29"/>
      <c r="G61" s="30">
        <v>408</v>
      </c>
      <c r="H61" s="30">
        <v>81</v>
      </c>
      <c r="I61" s="30">
        <v>34</v>
      </c>
      <c r="J61" s="31">
        <v>25370</v>
      </c>
      <c r="K61" s="24">
        <v>716</v>
      </c>
      <c r="L61" s="30">
        <v>10</v>
      </c>
      <c r="M61" s="80" t="s">
        <v>26</v>
      </c>
    </row>
    <row r="62" spans="1:13">
      <c r="A62" s="26" t="s">
        <v>98</v>
      </c>
      <c r="B62" s="58" t="s">
        <v>653</v>
      </c>
      <c r="C62" s="59"/>
      <c r="D62" s="26" t="s">
        <v>30</v>
      </c>
      <c r="E62" s="23" t="str">
        <f>IFERROR(INDEX('Color-recompensa'!$A$4:$P$190,MATCH(Todo!B62,'Color-recompensa'!$B$4:$B$190,0),13),"")</f>
        <v/>
      </c>
      <c r="F62" s="29"/>
      <c r="G62" s="30">
        <v>1100</v>
      </c>
      <c r="H62" s="30"/>
      <c r="I62" s="30">
        <v>1</v>
      </c>
      <c r="J62" s="31"/>
      <c r="K62" s="24"/>
      <c r="L62" s="30"/>
      <c r="M62" s="80"/>
    </row>
    <row r="63" spans="1:13">
      <c r="A63" s="26" t="s">
        <v>98</v>
      </c>
      <c r="B63" s="58" t="s">
        <v>654</v>
      </c>
      <c r="C63" s="59"/>
      <c r="D63" s="26" t="s">
        <v>30</v>
      </c>
      <c r="E63" s="23" t="str">
        <f>IFERROR(INDEX('Color-recompensa'!$A$4:$P$190,MATCH(Todo!B63,'Color-recompensa'!$B$4:$B$190,0),13),"")</f>
        <v/>
      </c>
      <c r="F63" s="29"/>
      <c r="G63" s="30">
        <v>1900</v>
      </c>
      <c r="H63" s="30"/>
      <c r="I63" s="30">
        <v>1</v>
      </c>
      <c r="J63" s="31"/>
      <c r="K63" s="24"/>
      <c r="L63" s="30"/>
      <c r="M63" s="80"/>
    </row>
    <row r="64" spans="1:13">
      <c r="A64" s="26" t="s">
        <v>98</v>
      </c>
      <c r="B64" s="58" t="s">
        <v>655</v>
      </c>
      <c r="C64" s="59"/>
      <c r="D64" s="26" t="s">
        <v>30</v>
      </c>
      <c r="E64" s="23" t="str">
        <f>IFERROR(INDEX('Color-recompensa'!$A$4:$P$190,MATCH(Todo!B64,'Color-recompensa'!$B$4:$B$190,0),13),"")</f>
        <v/>
      </c>
      <c r="F64" s="29"/>
      <c r="G64" s="30">
        <v>1200</v>
      </c>
      <c r="H64" s="30"/>
      <c r="I64" s="30">
        <v>4</v>
      </c>
      <c r="J64" s="31"/>
      <c r="K64" s="24"/>
      <c r="L64" s="30"/>
      <c r="M64" s="80"/>
    </row>
    <row r="65" spans="1:13">
      <c r="A65" s="27" t="s">
        <v>98</v>
      </c>
      <c r="B65" s="61" t="s">
        <v>102</v>
      </c>
      <c r="C65" s="62"/>
      <c r="D65" s="27" t="s">
        <v>103</v>
      </c>
      <c r="E65" s="23">
        <f>IFERROR(INDEX('Color-recompensa'!$A$4:$P$190,MATCH(Todo!B65,'Color-recompensa'!$B$4:$B$190,0),13),"")</f>
        <v>0</v>
      </c>
      <c r="F65" s="34"/>
      <c r="G65" s="22">
        <v>2100</v>
      </c>
      <c r="H65" s="22"/>
      <c r="I65" s="22">
        <v>6</v>
      </c>
      <c r="J65" s="35"/>
      <c r="K65" s="21"/>
      <c r="L65" s="22"/>
      <c r="M65" s="82" t="s">
        <v>26</v>
      </c>
    </row>
    <row r="66" spans="1:13" s="45" customFormat="1">
      <c r="A66" s="27" t="s">
        <v>98</v>
      </c>
      <c r="B66" s="61" t="s">
        <v>104</v>
      </c>
      <c r="C66" s="62"/>
      <c r="D66" s="27" t="s">
        <v>21</v>
      </c>
      <c r="E66" s="23">
        <f>IFERROR(INDEX('Color-recompensa'!$A$4:$P$190,MATCH(Todo!B66,'Color-recompensa'!$B$4:$B$190,0),13),"")</f>
        <v>0.44985439547253325</v>
      </c>
      <c r="F66" s="34"/>
      <c r="G66" s="22">
        <v>1372</v>
      </c>
      <c r="H66" s="22">
        <v>300</v>
      </c>
      <c r="I66" s="22">
        <v>33</v>
      </c>
      <c r="J66" s="35"/>
      <c r="K66" s="21"/>
      <c r="L66" s="22"/>
      <c r="M66" s="82" t="s">
        <v>26</v>
      </c>
    </row>
    <row r="67" spans="1:13" s="45" customFormat="1">
      <c r="A67" s="27" t="s">
        <v>98</v>
      </c>
      <c r="B67" s="61" t="s">
        <v>104</v>
      </c>
      <c r="C67" s="62"/>
      <c r="D67" s="27" t="s">
        <v>105</v>
      </c>
      <c r="E67" s="23">
        <f>IFERROR(INDEX('Color-recompensa'!$A$4:$P$190,MATCH(Todo!B67,'Color-recompensa'!$B$4:$B$190,0),13),"")</f>
        <v>0.44985439547253325</v>
      </c>
      <c r="F67" s="34"/>
      <c r="G67" s="22">
        <v>425.99</v>
      </c>
      <c r="H67" s="22">
        <v>425.14</v>
      </c>
      <c r="I67" s="22">
        <v>28</v>
      </c>
      <c r="J67" s="35">
        <v>295080</v>
      </c>
      <c r="K67" s="21">
        <v>51044.57</v>
      </c>
      <c r="L67" s="22">
        <v>10</v>
      </c>
      <c r="M67" s="82"/>
    </row>
    <row r="68" spans="1:13" s="45" customFormat="1">
      <c r="A68" s="27" t="s">
        <v>98</v>
      </c>
      <c r="B68" s="61" t="s">
        <v>106</v>
      </c>
      <c r="C68" s="62"/>
      <c r="D68" s="27" t="s">
        <v>105</v>
      </c>
      <c r="E68" s="23">
        <f>IFERROR(INDEX('Color-recompensa'!$A$4:$P$190,MATCH(Todo!B68,'Color-recompensa'!$B$4:$B$190,0),13),"")</f>
        <v>0.72</v>
      </c>
      <c r="F68" s="34"/>
      <c r="G68" s="22">
        <v>1630.15</v>
      </c>
      <c r="H68" s="22" t="s">
        <v>107</v>
      </c>
      <c r="I68" s="22">
        <v>34</v>
      </c>
      <c r="J68" s="35">
        <v>649680</v>
      </c>
      <c r="K68" s="21">
        <v>67096.69</v>
      </c>
      <c r="L68" s="22">
        <v>10</v>
      </c>
      <c r="M68" s="82" t="s">
        <v>26</v>
      </c>
    </row>
    <row r="69" spans="1:13" s="45" customFormat="1">
      <c r="A69" s="26" t="s">
        <v>98</v>
      </c>
      <c r="B69" s="58" t="s">
        <v>108</v>
      </c>
      <c r="C69" s="59"/>
      <c r="D69" s="26" t="s">
        <v>30</v>
      </c>
      <c r="E69" s="23" t="str">
        <f>IFERROR(INDEX('Color-recompensa'!$A$4:$P$190,MATCH(Todo!B69,'Color-recompensa'!$B$4:$B$190,0),13),"")</f>
        <v/>
      </c>
      <c r="F69" s="29"/>
      <c r="G69" s="30">
        <v>900</v>
      </c>
      <c r="H69" s="30"/>
      <c r="I69" s="30">
        <v>10</v>
      </c>
      <c r="J69" s="31"/>
      <c r="K69" s="24"/>
      <c r="L69" s="30"/>
      <c r="M69" s="80"/>
    </row>
    <row r="70" spans="1:13" s="45" customFormat="1">
      <c r="A70" s="26" t="s">
        <v>98</v>
      </c>
      <c r="B70" s="58" t="s">
        <v>109</v>
      </c>
      <c r="C70" s="59"/>
      <c r="D70" s="26" t="s">
        <v>30</v>
      </c>
      <c r="E70" s="23" t="str">
        <f>IFERROR(INDEX('Color-recompensa'!$A$4:$P$190,MATCH(Todo!B70,'Color-recompensa'!$B$4:$B$190,0),13),"")</f>
        <v/>
      </c>
      <c r="F70" s="29"/>
      <c r="G70" s="30" t="s">
        <v>40</v>
      </c>
      <c r="H70" s="30"/>
      <c r="I70" s="30"/>
      <c r="J70" s="31"/>
      <c r="K70" s="24"/>
      <c r="L70" s="30"/>
      <c r="M70" s="80"/>
    </row>
    <row r="71" spans="1:13" s="45" customFormat="1">
      <c r="A71" s="26" t="s">
        <v>98</v>
      </c>
      <c r="B71" s="58" t="s">
        <v>110</v>
      </c>
      <c r="C71" s="59" t="s">
        <v>111</v>
      </c>
      <c r="D71" s="26" t="s">
        <v>49</v>
      </c>
      <c r="E71" s="23">
        <f>IFERROR(INDEX('Color-recompensa'!$A$4:$P$190,MATCH(Todo!B71,'Color-recompensa'!$B$4:$B$190,0),13),"")</f>
        <v>0.16</v>
      </c>
      <c r="F71" s="29"/>
      <c r="G71" s="30">
        <v>300</v>
      </c>
      <c r="H71" s="30"/>
      <c r="I71" s="30">
        <v>3</v>
      </c>
      <c r="J71" s="31">
        <v>359625</v>
      </c>
      <c r="K71" s="24"/>
      <c r="L71" s="30">
        <v>1</v>
      </c>
      <c r="M71" s="80" t="s">
        <v>26</v>
      </c>
    </row>
    <row r="72" spans="1:13">
      <c r="A72" s="26" t="s">
        <v>98</v>
      </c>
      <c r="B72" s="58" t="s">
        <v>112</v>
      </c>
      <c r="C72" s="59"/>
      <c r="D72" s="26" t="s">
        <v>49</v>
      </c>
      <c r="E72" s="23">
        <f>IFERROR(INDEX('Color-recompensa'!$A$4:$P$190,MATCH(Todo!B72,'Color-recompensa'!$B$4:$B$190,0),13),"")</f>
        <v>0.26</v>
      </c>
      <c r="F72" s="29"/>
      <c r="G72" s="30">
        <v>1100</v>
      </c>
      <c r="H72" s="30"/>
      <c r="I72" s="47">
        <v>2</v>
      </c>
      <c r="J72" s="31">
        <v>219000</v>
      </c>
      <c r="K72" s="24"/>
      <c r="L72" s="30">
        <v>1</v>
      </c>
      <c r="M72" s="80" t="s">
        <v>26</v>
      </c>
    </row>
    <row r="73" spans="1:13">
      <c r="A73" s="26" t="s">
        <v>98</v>
      </c>
      <c r="B73" s="58" t="s">
        <v>112</v>
      </c>
      <c r="C73" s="59"/>
      <c r="D73" s="26" t="s">
        <v>30</v>
      </c>
      <c r="E73" s="23">
        <f>IFERROR(INDEX('Color-recompensa'!$A$4:$P$190,MATCH(Todo!B73,'Color-recompensa'!$B$4:$B$190,0),13),"")</f>
        <v>0.26</v>
      </c>
      <c r="F73" s="29"/>
      <c r="G73" s="30">
        <v>1300</v>
      </c>
      <c r="H73" s="30"/>
      <c r="I73" s="47">
        <v>15</v>
      </c>
      <c r="J73" s="31"/>
      <c r="K73" s="24"/>
      <c r="L73" s="30"/>
      <c r="M73" s="80"/>
    </row>
    <row r="74" spans="1:13" s="45" customFormat="1">
      <c r="A74" s="26" t="s">
        <v>98</v>
      </c>
      <c r="B74" s="58" t="s">
        <v>113</v>
      </c>
      <c r="C74" s="59"/>
      <c r="D74" s="26" t="s">
        <v>30</v>
      </c>
      <c r="E74" s="23" t="str">
        <f>IFERROR(INDEX('Color-recompensa'!$A$4:$P$190,MATCH(Todo!B74,'Color-recompensa'!$B$4:$B$190,0),13),"")</f>
        <v/>
      </c>
      <c r="F74" s="29"/>
      <c r="G74" s="30">
        <v>1700</v>
      </c>
      <c r="H74" s="30"/>
      <c r="I74" s="47">
        <v>1</v>
      </c>
      <c r="J74" s="31"/>
      <c r="K74" s="24"/>
      <c r="L74" s="30"/>
      <c r="M74" s="80"/>
    </row>
    <row r="75" spans="1:13">
      <c r="A75" s="26" t="s">
        <v>98</v>
      </c>
      <c r="B75" s="58" t="s">
        <v>114</v>
      </c>
      <c r="C75" s="59" t="s">
        <v>115</v>
      </c>
      <c r="D75" s="26" t="s">
        <v>21</v>
      </c>
      <c r="E75" s="23">
        <f>IFERROR(INDEX('Color-recompensa'!$A$4:$P$190,MATCH(Todo!B75,'Color-recompensa'!$B$4:$B$190,0),13),"")</f>
        <v>0.18</v>
      </c>
      <c r="F75" s="29"/>
      <c r="G75" s="30">
        <v>218</v>
      </c>
      <c r="H75" s="30">
        <v>41</v>
      </c>
      <c r="I75" s="47">
        <v>31</v>
      </c>
      <c r="J75" s="31">
        <v>194825</v>
      </c>
      <c r="K75" s="24">
        <v>7975</v>
      </c>
      <c r="L75" s="30">
        <v>10</v>
      </c>
      <c r="M75" s="80" t="s">
        <v>26</v>
      </c>
    </row>
    <row r="76" spans="1:13" s="45" customFormat="1">
      <c r="A76" s="26" t="s">
        <v>98</v>
      </c>
      <c r="B76" s="58" t="s">
        <v>116</v>
      </c>
      <c r="C76" s="59" t="s">
        <v>117</v>
      </c>
      <c r="D76" s="26" t="s">
        <v>21</v>
      </c>
      <c r="E76" s="23">
        <f>IFERROR(INDEX('Color-recompensa'!$A$4:$P$190,MATCH(Todo!B76,'Color-recompensa'!$B$4:$B$190,0),13),"")</f>
        <v>0.56999999999999995</v>
      </c>
      <c r="F76" s="29"/>
      <c r="G76" s="30">
        <v>230</v>
      </c>
      <c r="H76" s="30">
        <v>43</v>
      </c>
      <c r="I76" s="30">
        <v>18</v>
      </c>
      <c r="J76" s="31">
        <v>382</v>
      </c>
      <c r="K76" s="24">
        <v>10782</v>
      </c>
      <c r="L76" s="30">
        <v>10</v>
      </c>
      <c r="M76" s="80" t="s">
        <v>26</v>
      </c>
    </row>
    <row r="77" spans="1:13" s="45" customFormat="1">
      <c r="A77" s="26" t="s">
        <v>98</v>
      </c>
      <c r="B77" s="58" t="s">
        <v>118</v>
      </c>
      <c r="C77" s="59" t="s">
        <v>119</v>
      </c>
      <c r="D77" s="26" t="s">
        <v>25</v>
      </c>
      <c r="E77" s="23" t="str">
        <f>IFERROR(INDEX('Color-recompensa'!$A$4:$P$190,MATCH(Todo!B77,'Color-recompensa'!$B$4:$B$190,0),13),"")</f>
        <v/>
      </c>
      <c r="F77" s="29"/>
      <c r="G77" s="30"/>
      <c r="H77" s="30"/>
      <c r="I77" s="30"/>
      <c r="J77" s="31" t="s">
        <v>26</v>
      </c>
      <c r="K77" s="24"/>
      <c r="L77" s="30"/>
      <c r="M77" s="80" t="s">
        <v>26</v>
      </c>
    </row>
    <row r="78" spans="1:13" s="45" customFormat="1">
      <c r="A78" s="27" t="s">
        <v>98</v>
      </c>
      <c r="B78" s="61" t="s">
        <v>120</v>
      </c>
      <c r="C78" s="62"/>
      <c r="D78" s="27" t="s">
        <v>81</v>
      </c>
      <c r="E78" s="23">
        <f>IFERROR(INDEX('Color-recompensa'!$A$4:$P$190,MATCH(Todo!B78,'Color-recompensa'!$B$4:$B$190,0),13),"")</f>
        <v>0</v>
      </c>
      <c r="F78" s="34"/>
      <c r="G78" s="22">
        <v>15</v>
      </c>
      <c r="H78" s="22">
        <v>6</v>
      </c>
      <c r="I78" s="22">
        <v>11</v>
      </c>
      <c r="J78" s="35"/>
      <c r="K78" s="21"/>
      <c r="L78" s="22"/>
      <c r="M78" s="82" t="s">
        <v>26</v>
      </c>
    </row>
    <row r="79" spans="1:13" s="45" customFormat="1">
      <c r="A79" s="27" t="s">
        <v>98</v>
      </c>
      <c r="B79" s="61" t="s">
        <v>121</v>
      </c>
      <c r="C79" s="62"/>
      <c r="D79" s="27" t="s">
        <v>30</v>
      </c>
      <c r="E79" s="23" t="str">
        <f>IFERROR(INDEX('Color-recompensa'!$A$4:$P$190,MATCH(Todo!B79,'Color-recompensa'!$B$4:$B$190,0),13),"")</f>
        <v/>
      </c>
      <c r="F79" s="34"/>
      <c r="G79" s="22">
        <v>700</v>
      </c>
      <c r="H79" s="22"/>
      <c r="I79" s="22">
        <v>24</v>
      </c>
      <c r="J79" s="35"/>
      <c r="K79" s="21"/>
      <c r="L79" s="22"/>
      <c r="M79" s="82"/>
    </row>
    <row r="80" spans="1:13" s="45" customFormat="1">
      <c r="A80" s="27" t="s">
        <v>98</v>
      </c>
      <c r="B80" s="61" t="s">
        <v>122</v>
      </c>
      <c r="C80" s="62"/>
      <c r="D80" s="27" t="s">
        <v>25</v>
      </c>
      <c r="E80" s="23" t="str">
        <f>IFERROR(INDEX('Color-recompensa'!$A$4:$P$190,MATCH(Todo!B80,'Color-recompensa'!$B$4:$B$190,0),13),"")</f>
        <v/>
      </c>
      <c r="F80" s="34"/>
      <c r="G80" s="22"/>
      <c r="H80" s="22"/>
      <c r="I80" s="22"/>
      <c r="J80" s="35" t="s">
        <v>26</v>
      </c>
      <c r="K80" s="21"/>
      <c r="L80" s="22"/>
      <c r="M80" s="82" t="s">
        <v>26</v>
      </c>
    </row>
    <row r="81" spans="1:13" s="45" customFormat="1">
      <c r="A81" s="27" t="s">
        <v>98</v>
      </c>
      <c r="B81" s="61" t="s">
        <v>123</v>
      </c>
      <c r="C81" s="62"/>
      <c r="D81" s="27" t="s">
        <v>30</v>
      </c>
      <c r="E81" s="23" t="str">
        <f>IFERROR(INDEX('Color-recompensa'!$A$4:$P$190,MATCH(Todo!B81,'Color-recompensa'!$B$4:$B$190,0),13),"")</f>
        <v/>
      </c>
      <c r="F81" s="34"/>
      <c r="G81" s="22">
        <v>100</v>
      </c>
      <c r="H81" s="22"/>
      <c r="I81" s="22">
        <v>4</v>
      </c>
      <c r="J81" s="35"/>
      <c r="K81" s="21"/>
      <c r="L81" s="22"/>
      <c r="M81" s="82"/>
    </row>
    <row r="82" spans="1:13">
      <c r="A82" s="27" t="s">
        <v>98</v>
      </c>
      <c r="B82" s="61" t="s">
        <v>656</v>
      </c>
      <c r="C82" s="62" t="s">
        <v>124</v>
      </c>
      <c r="D82" s="26" t="s">
        <v>25</v>
      </c>
      <c r="E82" s="23" t="str">
        <f>IFERROR(INDEX('Color-recompensa'!$A$4:$P$190,MATCH(Todo!B82,'Color-recompensa'!$B$4:$B$190,0),13),"")</f>
        <v/>
      </c>
      <c r="F82" s="34"/>
      <c r="G82" s="22"/>
      <c r="H82" s="22"/>
      <c r="I82" s="22"/>
      <c r="J82" s="35"/>
      <c r="K82" s="21"/>
      <c r="L82" s="22"/>
      <c r="M82" s="82" t="s">
        <v>26</v>
      </c>
    </row>
    <row r="83" spans="1:13" s="45" customFormat="1">
      <c r="A83" s="27" t="s">
        <v>98</v>
      </c>
      <c r="B83" s="61" t="s">
        <v>125</v>
      </c>
      <c r="C83" s="62"/>
      <c r="D83" s="27" t="s">
        <v>30</v>
      </c>
      <c r="E83" s="23" t="str">
        <f>IFERROR(INDEX('Color-recompensa'!$A$4:$P$190,MATCH(Todo!B83,'Color-recompensa'!$B$4:$B$190,0),13),"")</f>
        <v/>
      </c>
      <c r="F83" s="34"/>
      <c r="G83" s="22">
        <v>5800</v>
      </c>
      <c r="H83" s="22"/>
      <c r="I83" s="22">
        <v>2</v>
      </c>
      <c r="J83" s="35"/>
      <c r="K83" s="21"/>
      <c r="L83" s="22"/>
      <c r="M83" s="82"/>
    </row>
    <row r="84" spans="1:13" s="45" customFormat="1">
      <c r="A84" s="27" t="s">
        <v>126</v>
      </c>
      <c r="B84" s="61" t="s">
        <v>127</v>
      </c>
      <c r="C84" s="62"/>
      <c r="D84" s="27" t="s">
        <v>105</v>
      </c>
      <c r="E84" s="23" t="str">
        <f>IFERROR(INDEX('Color-recompensa'!$A$4:$P$190,MATCH(Todo!B84,'Color-recompensa'!$B$4:$B$190,0),13),"")</f>
        <v/>
      </c>
      <c r="F84" s="34"/>
      <c r="G84" s="22"/>
      <c r="H84" s="22"/>
      <c r="I84" s="22"/>
      <c r="J84" s="35"/>
      <c r="K84" s="21"/>
      <c r="L84" s="22"/>
      <c r="M84" s="82" t="s">
        <v>26</v>
      </c>
    </row>
    <row r="85" spans="1:13">
      <c r="A85" s="26" t="s">
        <v>126</v>
      </c>
      <c r="B85" s="58" t="s">
        <v>128</v>
      </c>
      <c r="C85" s="59"/>
      <c r="D85" s="27" t="s">
        <v>21</v>
      </c>
      <c r="E85" s="23" t="str">
        <f>IFERROR(INDEX('Color-recompensa'!$A$4:$P$190,MATCH(Todo!B85,'Color-recompensa'!$B$4:$B$190,0),13),"")</f>
        <v/>
      </c>
      <c r="F85" s="29"/>
      <c r="G85" s="30" t="s">
        <v>40</v>
      </c>
      <c r="H85" s="30"/>
      <c r="I85" s="30"/>
      <c r="J85" s="31"/>
      <c r="K85" s="24"/>
      <c r="L85" s="30"/>
      <c r="M85" s="80"/>
    </row>
    <row r="86" spans="1:13">
      <c r="A86" s="26" t="s">
        <v>126</v>
      </c>
      <c r="B86" s="58" t="s">
        <v>129</v>
      </c>
      <c r="C86" s="59"/>
      <c r="D86" s="26" t="s">
        <v>25</v>
      </c>
      <c r="E86" s="23" t="str">
        <f>IFERROR(INDEX('Color-recompensa'!$A$4:$P$190,MATCH(Todo!B86,'Color-recompensa'!$B$4:$B$190,0),13),"")</f>
        <v/>
      </c>
      <c r="F86" s="29"/>
      <c r="G86" s="30"/>
      <c r="H86" s="30"/>
      <c r="I86" s="30"/>
      <c r="J86" s="31" t="s">
        <v>26</v>
      </c>
      <c r="K86" s="24"/>
      <c r="L86" s="30"/>
      <c r="M86" s="80" t="s">
        <v>26</v>
      </c>
    </row>
    <row r="87" spans="1:13">
      <c r="A87" s="26" t="s">
        <v>126</v>
      </c>
      <c r="B87" s="58" t="s">
        <v>130</v>
      </c>
      <c r="C87" s="59"/>
      <c r="D87" s="26" t="s">
        <v>30</v>
      </c>
      <c r="E87" s="23" t="str">
        <f>IFERROR(INDEX('Color-recompensa'!$A$4:$P$190,MATCH(Todo!B87,'Color-recompensa'!$B$4:$B$190,0),13),"")</f>
        <v/>
      </c>
      <c r="F87" s="29"/>
      <c r="G87" s="30" t="s">
        <v>22</v>
      </c>
      <c r="H87" s="30"/>
      <c r="I87" s="30"/>
      <c r="J87" s="31"/>
      <c r="K87" s="24"/>
      <c r="L87" s="30"/>
      <c r="M87" s="80"/>
    </row>
    <row r="88" spans="1:13" s="45" customFormat="1">
      <c r="A88" s="27" t="s">
        <v>126</v>
      </c>
      <c r="B88" s="61" t="s">
        <v>131</v>
      </c>
      <c r="C88" s="62"/>
      <c r="D88" s="27" t="s">
        <v>105</v>
      </c>
      <c r="E88" s="23">
        <f>IFERROR(INDEX('Color-recompensa'!$A$4:$P$190,MATCH(Todo!B88,'Color-recompensa'!$B$4:$B$190,0),13),"")</f>
        <v>0.8</v>
      </c>
      <c r="F88" s="34"/>
      <c r="G88" s="22" t="s">
        <v>22</v>
      </c>
      <c r="H88" s="22"/>
      <c r="I88" s="50">
        <v>30</v>
      </c>
      <c r="J88" s="35">
        <v>112887</v>
      </c>
      <c r="K88" s="21">
        <v>24074.74</v>
      </c>
      <c r="L88" s="22">
        <v>10</v>
      </c>
      <c r="M88" s="82" t="s">
        <v>26</v>
      </c>
    </row>
    <row r="89" spans="1:13" s="45" customFormat="1">
      <c r="A89" s="27" t="s">
        <v>126</v>
      </c>
      <c r="B89" s="61" t="s">
        <v>132</v>
      </c>
      <c r="C89" s="62"/>
      <c r="D89" s="27" t="s">
        <v>105</v>
      </c>
      <c r="E89" s="23">
        <f>IFERROR(INDEX('Color-recompensa'!$A$4:$P$190,MATCH(Todo!B89,'Color-recompensa'!$B$4:$B$190,0),13),"")</f>
        <v>0.46</v>
      </c>
      <c r="F89" s="34"/>
      <c r="G89" s="22" t="s">
        <v>22</v>
      </c>
      <c r="H89" s="22"/>
      <c r="I89" s="50">
        <v>30</v>
      </c>
      <c r="J89" s="35">
        <v>64980</v>
      </c>
      <c r="K89" s="21">
        <v>13604.73</v>
      </c>
      <c r="L89" s="22">
        <v>10</v>
      </c>
      <c r="M89" s="82" t="s">
        <v>26</v>
      </c>
    </row>
    <row r="90" spans="1:13" s="45" customFormat="1">
      <c r="A90" s="27" t="s">
        <v>126</v>
      </c>
      <c r="B90" s="61" t="s">
        <v>132</v>
      </c>
      <c r="C90" s="62"/>
      <c r="D90" s="27" t="s">
        <v>133</v>
      </c>
      <c r="E90" s="23">
        <f>IFERROR(INDEX('Color-recompensa'!$A$4:$P$190,MATCH(Todo!B90,'Color-recompensa'!$B$4:$B$190,0),13),"")</f>
        <v>0.46</v>
      </c>
      <c r="F90" s="34"/>
      <c r="G90" s="22" t="s">
        <v>40</v>
      </c>
      <c r="H90" s="22"/>
      <c r="I90" s="50"/>
      <c r="J90" s="35">
        <v>25658</v>
      </c>
      <c r="K90" s="21">
        <v>5212</v>
      </c>
      <c r="L90" s="22">
        <v>3</v>
      </c>
      <c r="M90" s="82" t="s">
        <v>26</v>
      </c>
    </row>
    <row r="91" spans="1:13" s="45" customFormat="1">
      <c r="A91" s="27" t="s">
        <v>126</v>
      </c>
      <c r="B91" s="61" t="s">
        <v>134</v>
      </c>
      <c r="C91" s="62"/>
      <c r="D91" s="27" t="s">
        <v>30</v>
      </c>
      <c r="E91" s="23" t="str">
        <f>IFERROR(INDEX('Color-recompensa'!$A$4:$P$190,MATCH(Todo!B91,'Color-recompensa'!$B$4:$B$190,0),13),"")</f>
        <v/>
      </c>
      <c r="F91" s="34"/>
      <c r="G91" s="22" t="s">
        <v>40</v>
      </c>
      <c r="H91" s="22"/>
      <c r="I91" s="22"/>
      <c r="J91" s="35"/>
      <c r="K91" s="21"/>
      <c r="L91" s="22"/>
      <c r="M91" s="82"/>
    </row>
    <row r="92" spans="1:13" s="45" customFormat="1">
      <c r="A92" s="27" t="s">
        <v>126</v>
      </c>
      <c r="B92" s="61" t="s">
        <v>135</v>
      </c>
      <c r="C92" s="62"/>
      <c r="D92" s="27" t="s">
        <v>30</v>
      </c>
      <c r="E92" s="23" t="str">
        <f>IFERROR(INDEX('Color-recompensa'!$A$4:$P$190,MATCH(Todo!B92,'Color-recompensa'!$B$4:$B$190,0),13),"")</f>
        <v/>
      </c>
      <c r="F92" s="34"/>
      <c r="G92" s="22"/>
      <c r="H92" s="22"/>
      <c r="I92" s="22"/>
      <c r="J92" s="35">
        <v>10146</v>
      </c>
      <c r="K92" s="21">
        <v>1520</v>
      </c>
      <c r="L92" s="22">
        <v>3</v>
      </c>
      <c r="M92" s="82"/>
    </row>
    <row r="93" spans="1:13" s="45" customFormat="1">
      <c r="A93" s="27" t="s">
        <v>126</v>
      </c>
      <c r="B93" s="61" t="s">
        <v>657</v>
      </c>
      <c r="C93" s="62" t="s">
        <v>136</v>
      </c>
      <c r="D93" s="27" t="s">
        <v>25</v>
      </c>
      <c r="E93" s="23" t="str">
        <f>IFERROR(INDEX('Color-recompensa'!$A$4:$P$190,MATCH(Todo!B93,'Color-recompensa'!$B$4:$B$190,0),13),"")</f>
        <v/>
      </c>
      <c r="F93" s="34"/>
      <c r="G93" s="22"/>
      <c r="H93" s="22"/>
      <c r="I93" s="22"/>
      <c r="J93" s="35" t="s">
        <v>26</v>
      </c>
      <c r="K93" s="21"/>
      <c r="L93" s="22"/>
      <c r="M93" s="82" t="s">
        <v>26</v>
      </c>
    </row>
    <row r="94" spans="1:13" s="45" customFormat="1">
      <c r="A94" s="27" t="s">
        <v>126</v>
      </c>
      <c r="B94" s="61" t="s">
        <v>658</v>
      </c>
      <c r="C94" s="62"/>
      <c r="D94" s="27" t="s">
        <v>30</v>
      </c>
      <c r="E94" s="23" t="str">
        <f>IFERROR(INDEX('Color-recompensa'!$A$4:$P$190,MATCH(Todo!B94,'Color-recompensa'!$B$4:$B$190,0),13),"")</f>
        <v/>
      </c>
      <c r="F94" s="34"/>
      <c r="G94" s="22" t="s">
        <v>40</v>
      </c>
      <c r="H94" s="22"/>
      <c r="I94" s="22"/>
      <c r="J94" s="35"/>
      <c r="K94" s="21"/>
      <c r="L94" s="22"/>
      <c r="M94" s="82"/>
    </row>
    <row r="95" spans="1:13" s="45" customFormat="1">
      <c r="A95" s="27" t="s">
        <v>126</v>
      </c>
      <c r="B95" s="61" t="s">
        <v>659</v>
      </c>
      <c r="C95" s="62"/>
      <c r="D95" s="27" t="s">
        <v>30</v>
      </c>
      <c r="E95" s="23" t="str">
        <f>IFERROR(INDEX('Color-recompensa'!$A$4:$P$190,MATCH(Todo!B95,'Color-recompensa'!$B$4:$B$190,0),13),"")</f>
        <v/>
      </c>
      <c r="F95" s="34"/>
      <c r="G95" s="22" t="s">
        <v>40</v>
      </c>
      <c r="H95" s="22"/>
      <c r="I95" s="22"/>
      <c r="J95" s="35"/>
      <c r="K95" s="21"/>
      <c r="L95" s="22"/>
      <c r="M95" s="82"/>
    </row>
    <row r="96" spans="1:13" s="45" customFormat="1">
      <c r="A96" s="27" t="s">
        <v>126</v>
      </c>
      <c r="B96" s="61" t="s">
        <v>137</v>
      </c>
      <c r="C96" s="62"/>
      <c r="D96" s="27" t="s">
        <v>30</v>
      </c>
      <c r="E96" s="23" t="str">
        <f>IFERROR(INDEX('Color-recompensa'!$A$4:$P$190,MATCH(Todo!B96,'Color-recompensa'!$B$4:$B$190,0),13),"")</f>
        <v/>
      </c>
      <c r="F96" s="34"/>
      <c r="G96" s="22" t="s">
        <v>40</v>
      </c>
      <c r="H96" s="22"/>
      <c r="I96" s="22"/>
      <c r="J96" s="35"/>
      <c r="K96" s="21"/>
      <c r="L96" s="22"/>
      <c r="M96" s="82"/>
    </row>
    <row r="97" spans="1:13" s="45" customFormat="1">
      <c r="A97" s="26" t="s">
        <v>126</v>
      </c>
      <c r="B97" s="58" t="s">
        <v>138</v>
      </c>
      <c r="C97" s="59" t="s">
        <v>139</v>
      </c>
      <c r="D97" s="26" t="s">
        <v>140</v>
      </c>
      <c r="E97" s="23">
        <f>IFERROR(INDEX('Color-recompensa'!$A$4:$P$190,MATCH(Todo!B97,'Color-recompensa'!$B$4:$B$190,0),13),"")</f>
        <v>0.62</v>
      </c>
      <c r="F97" s="29"/>
      <c r="G97" s="30">
        <v>100</v>
      </c>
      <c r="H97" s="30"/>
      <c r="I97" s="30">
        <v>5</v>
      </c>
      <c r="J97" s="31">
        <v>99160</v>
      </c>
      <c r="K97" s="24">
        <v>15556.35</v>
      </c>
      <c r="L97" s="30">
        <v>2</v>
      </c>
      <c r="M97" s="80" t="s">
        <v>26</v>
      </c>
    </row>
    <row r="98" spans="1:13">
      <c r="A98" s="26" t="s">
        <v>126</v>
      </c>
      <c r="B98" s="58" t="s">
        <v>141</v>
      </c>
      <c r="C98" s="59"/>
      <c r="D98" s="26" t="s">
        <v>30</v>
      </c>
      <c r="E98" s="23" t="str">
        <f>IFERROR(INDEX('Color-recompensa'!$A$4:$P$190,MATCH(Todo!B98,'Color-recompensa'!$B$4:$B$190,0),13),"")</f>
        <v/>
      </c>
      <c r="F98" s="29"/>
      <c r="G98" s="30">
        <v>500</v>
      </c>
      <c r="H98" s="30"/>
      <c r="I98" s="30">
        <v>1</v>
      </c>
      <c r="J98" s="31"/>
      <c r="K98" s="24"/>
      <c r="L98" s="30"/>
      <c r="M98" s="80"/>
    </row>
    <row r="99" spans="1:13">
      <c r="A99" s="26" t="s">
        <v>126</v>
      </c>
      <c r="B99" s="58" t="s">
        <v>142</v>
      </c>
      <c r="C99" s="59"/>
      <c r="D99" s="26" t="s">
        <v>25</v>
      </c>
      <c r="E99" s="23" t="str">
        <f>IFERROR(INDEX('Color-recompensa'!$A$4:$P$190,MATCH(Todo!B99,'Color-recompensa'!$B$4:$B$190,0),13),"")</f>
        <v/>
      </c>
      <c r="F99" s="29"/>
      <c r="G99" s="30"/>
      <c r="H99" s="30"/>
      <c r="I99" s="30"/>
      <c r="J99" s="31"/>
      <c r="K99" s="24"/>
      <c r="L99" s="30"/>
      <c r="M99" s="80" t="s">
        <v>26</v>
      </c>
    </row>
    <row r="100" spans="1:13" s="45" customFormat="1">
      <c r="A100" s="26" t="s">
        <v>126</v>
      </c>
      <c r="B100" s="58" t="s">
        <v>143</v>
      </c>
      <c r="C100" s="59" t="s">
        <v>144</v>
      </c>
      <c r="D100" s="26" t="s">
        <v>25</v>
      </c>
      <c r="E100" s="23">
        <f>IFERROR(INDEX('Color-recompensa'!$A$4:$P$190,MATCH(Todo!B100,'Color-recompensa'!$B$4:$B$190,0),13),"")</f>
        <v>1.8</v>
      </c>
      <c r="F100" s="29"/>
      <c r="G100" s="30">
        <v>260.10000000000002</v>
      </c>
      <c r="H100" s="30">
        <v>326.8</v>
      </c>
      <c r="I100" s="30">
        <v>17</v>
      </c>
      <c r="J100" s="31">
        <v>343520</v>
      </c>
      <c r="K100" s="24">
        <v>62319.360000000001</v>
      </c>
      <c r="L100" s="30">
        <v>10</v>
      </c>
      <c r="M100" s="80" t="s">
        <v>26</v>
      </c>
    </row>
    <row r="101" spans="1:13" s="45" customFormat="1">
      <c r="A101" s="26" t="s">
        <v>126</v>
      </c>
      <c r="B101" s="58" t="s">
        <v>145</v>
      </c>
      <c r="C101" s="59"/>
      <c r="D101" s="26" t="s">
        <v>21</v>
      </c>
      <c r="E101" s="23">
        <f>IFERROR(INDEX('Color-recompensa'!$A$4:$P$190,MATCH(Todo!B101,'Color-recompensa'!$B$4:$B$190,0),13),"")</f>
        <v>0</v>
      </c>
      <c r="F101" s="29"/>
      <c r="G101" s="30">
        <v>16</v>
      </c>
      <c r="H101" s="30">
        <v>7</v>
      </c>
      <c r="I101" s="30">
        <v>10</v>
      </c>
      <c r="J101" s="31"/>
      <c r="K101" s="24"/>
      <c r="L101" s="30"/>
      <c r="M101" s="80" t="s">
        <v>26</v>
      </c>
    </row>
    <row r="102" spans="1:13">
      <c r="A102" s="26" t="s">
        <v>126</v>
      </c>
      <c r="B102" s="58" t="s">
        <v>145</v>
      </c>
      <c r="C102" s="59"/>
      <c r="D102" s="26" t="s">
        <v>25</v>
      </c>
      <c r="E102" s="23">
        <f>IFERROR(INDEX('Color-recompensa'!$A$4:$P$190,MATCH(Todo!B102,'Color-recompensa'!$B$4:$B$190,0),13),"")</f>
        <v>0</v>
      </c>
      <c r="F102" s="29"/>
      <c r="G102" s="30" t="s">
        <v>22</v>
      </c>
      <c r="H102" s="30"/>
      <c r="I102" s="30">
        <v>23</v>
      </c>
      <c r="J102" s="31">
        <v>97800</v>
      </c>
      <c r="K102" s="24">
        <v>22488.22</v>
      </c>
      <c r="L102" s="30">
        <v>10</v>
      </c>
      <c r="M102" s="80" t="s">
        <v>26</v>
      </c>
    </row>
    <row r="103" spans="1:13">
      <c r="A103" s="26" t="s">
        <v>126</v>
      </c>
      <c r="B103" s="58" t="s">
        <v>146</v>
      </c>
      <c r="C103" s="59"/>
      <c r="D103" s="26" t="s">
        <v>30</v>
      </c>
      <c r="E103" s="23" t="str">
        <f>IFERROR(INDEX('Color-recompensa'!$A$4:$P$190,MATCH(Todo!B103,'Color-recompensa'!$B$4:$B$190,0),13),"")</f>
        <v/>
      </c>
      <c r="F103" s="29"/>
      <c r="G103" s="30" t="s">
        <v>40</v>
      </c>
      <c r="H103" s="30"/>
      <c r="I103" s="30"/>
      <c r="J103" s="31"/>
      <c r="K103" s="24"/>
      <c r="L103" s="30"/>
      <c r="M103" s="80"/>
    </row>
    <row r="104" spans="1:13">
      <c r="A104" s="26" t="s">
        <v>126</v>
      </c>
      <c r="B104" s="58" t="s">
        <v>147</v>
      </c>
      <c r="C104" s="59"/>
      <c r="D104" s="26" t="s">
        <v>30</v>
      </c>
      <c r="E104" s="23" t="str">
        <f>IFERROR(INDEX('Color-recompensa'!$A$4:$P$190,MATCH(Todo!B104,'Color-recompensa'!$B$4:$B$190,0),13),"")</f>
        <v/>
      </c>
      <c r="F104" s="29"/>
      <c r="G104" s="30" t="s">
        <v>22</v>
      </c>
      <c r="H104" s="30"/>
      <c r="I104" s="30"/>
      <c r="J104" s="31"/>
      <c r="K104" s="24"/>
      <c r="L104" s="30"/>
      <c r="M104" s="80"/>
    </row>
    <row r="105" spans="1:13" s="45" customFormat="1">
      <c r="A105" s="26" t="s">
        <v>148</v>
      </c>
      <c r="B105" s="58" t="s">
        <v>149</v>
      </c>
      <c r="C105" s="59" t="s">
        <v>150</v>
      </c>
      <c r="D105" s="26" t="s">
        <v>21</v>
      </c>
      <c r="E105" s="23" t="str">
        <f>IFERROR(INDEX('Color-recompensa'!$A$4:$P$190,MATCH(Todo!B105,'Color-recompensa'!$B$4:$B$190,0),13),"")</f>
        <v/>
      </c>
      <c r="F105" s="29"/>
      <c r="G105" s="30">
        <v>33670</v>
      </c>
      <c r="H105" s="30">
        <v>10733</v>
      </c>
      <c r="I105" s="30">
        <v>3</v>
      </c>
      <c r="J105" s="31"/>
      <c r="K105" s="24"/>
      <c r="L105" s="30"/>
      <c r="M105" s="80" t="s">
        <v>26</v>
      </c>
    </row>
    <row r="106" spans="1:13">
      <c r="A106" s="27" t="s">
        <v>151</v>
      </c>
      <c r="B106" s="61" t="s">
        <v>152</v>
      </c>
      <c r="C106" s="62"/>
      <c r="D106" s="27" t="s">
        <v>133</v>
      </c>
      <c r="E106" s="23">
        <f>IFERROR(INDEX('Color-recompensa'!$A$4:$P$190,MATCH(Todo!B106,'Color-recompensa'!$B$4:$B$190,0),13),"")</f>
        <v>1.7000000000000001E-2</v>
      </c>
      <c r="F106" s="34"/>
      <c r="G106" s="22" t="s">
        <v>40</v>
      </c>
      <c r="H106" s="22"/>
      <c r="I106" s="22"/>
      <c r="J106" s="35">
        <v>3410</v>
      </c>
      <c r="K106" s="21">
        <v>321</v>
      </c>
      <c r="L106" s="22">
        <v>3</v>
      </c>
      <c r="M106" s="82" t="s">
        <v>26</v>
      </c>
    </row>
    <row r="107" spans="1:13" s="45" customFormat="1">
      <c r="A107" s="27" t="s">
        <v>151</v>
      </c>
      <c r="B107" s="61" t="s">
        <v>153</v>
      </c>
      <c r="C107" s="62"/>
      <c r="D107" s="27" t="s">
        <v>105</v>
      </c>
      <c r="E107" s="23">
        <f>IFERROR(INDEX('Color-recompensa'!$A$4:$P$190,MATCH(Todo!B107,'Color-recompensa'!$B$4:$B$190,0),13),"")</f>
        <v>0</v>
      </c>
      <c r="F107" s="34"/>
      <c r="G107" s="22">
        <v>21.95</v>
      </c>
      <c r="H107" s="22">
        <v>36.33</v>
      </c>
      <c r="I107" s="22">
        <v>23</v>
      </c>
      <c r="J107" s="35" t="s">
        <v>26</v>
      </c>
      <c r="K107" s="21" t="s">
        <v>26</v>
      </c>
      <c r="L107" s="22" t="s">
        <v>26</v>
      </c>
      <c r="M107" s="82" t="s">
        <v>26</v>
      </c>
    </row>
    <row r="108" spans="1:13" s="45" customFormat="1">
      <c r="A108" s="27" t="s">
        <v>151</v>
      </c>
      <c r="B108" s="61" t="s">
        <v>154</v>
      </c>
      <c r="C108" s="62"/>
      <c r="D108" s="27" t="s">
        <v>30</v>
      </c>
      <c r="E108" s="23" t="str">
        <f>IFERROR(INDEX('Color-recompensa'!$A$4:$P$190,MATCH(Todo!B108,'Color-recompensa'!$B$4:$B$190,0),13),"")</f>
        <v/>
      </c>
      <c r="F108" s="34"/>
      <c r="G108" s="22" t="s">
        <v>22</v>
      </c>
      <c r="H108" s="22"/>
      <c r="I108" s="22"/>
      <c r="J108" s="35"/>
      <c r="K108" s="21"/>
      <c r="L108" s="22"/>
      <c r="M108" s="82"/>
    </row>
    <row r="109" spans="1:13" s="45" customFormat="1">
      <c r="A109" s="27" t="s">
        <v>151</v>
      </c>
      <c r="B109" s="61" t="s">
        <v>155</v>
      </c>
      <c r="C109" s="62"/>
      <c r="D109" s="27" t="s">
        <v>156</v>
      </c>
      <c r="E109" s="23" t="str">
        <f>IFERROR(INDEX('Color-recompensa'!$A$4:$P$190,MATCH(Todo!B109,'Color-recompensa'!$B$4:$B$190,0),13),"")</f>
        <v/>
      </c>
      <c r="F109" s="34"/>
      <c r="G109" s="22">
        <v>0.04</v>
      </c>
      <c r="H109" s="22">
        <v>4.0000000000000001E-3</v>
      </c>
      <c r="I109" s="22">
        <v>29</v>
      </c>
      <c r="J109" s="35">
        <v>80340</v>
      </c>
      <c r="K109" s="21">
        <v>6890.8</v>
      </c>
      <c r="L109" s="22">
        <v>10</v>
      </c>
      <c r="M109" s="82" t="s">
        <v>26</v>
      </c>
    </row>
    <row r="110" spans="1:13">
      <c r="A110" s="27" t="s">
        <v>151</v>
      </c>
      <c r="B110" s="61" t="s">
        <v>157</v>
      </c>
      <c r="C110" s="62" t="s">
        <v>158</v>
      </c>
      <c r="D110" s="27" t="s">
        <v>49</v>
      </c>
      <c r="E110" s="23">
        <f>IFERROR(INDEX('Color-recompensa'!$A$4:$P$190,MATCH(Todo!B110,'Color-recompensa'!$B$4:$B$190,0),13),"")</f>
        <v>0</v>
      </c>
      <c r="F110" s="34"/>
      <c r="G110" s="22">
        <v>200</v>
      </c>
      <c r="H110" s="22"/>
      <c r="I110" s="22">
        <v>2</v>
      </c>
      <c r="J110" s="35" t="s">
        <v>26</v>
      </c>
      <c r="K110" s="21"/>
      <c r="L110" s="22"/>
      <c r="M110" s="82" t="s">
        <v>26</v>
      </c>
    </row>
    <row r="111" spans="1:13" s="45" customFormat="1">
      <c r="A111" s="27" t="s">
        <v>159</v>
      </c>
      <c r="B111" s="61" t="s">
        <v>160</v>
      </c>
      <c r="C111" s="62"/>
      <c r="D111" s="27" t="s">
        <v>30</v>
      </c>
      <c r="E111" s="23" t="str">
        <f>IFERROR(INDEX('Color-recompensa'!$A$4:$P$190,MATCH(Todo!B111,'Color-recompensa'!$B$4:$B$190,0),13),"")</f>
        <v/>
      </c>
      <c r="F111" s="34"/>
      <c r="G111" s="22" t="s">
        <v>40</v>
      </c>
      <c r="H111" s="22"/>
      <c r="I111" s="54"/>
      <c r="J111" s="63"/>
      <c r="K111" s="21"/>
      <c r="L111" s="22"/>
      <c r="M111" s="82"/>
    </row>
    <row r="112" spans="1:13" s="45" customFormat="1">
      <c r="A112" s="27" t="s">
        <v>159</v>
      </c>
      <c r="B112" s="61" t="s">
        <v>161</v>
      </c>
      <c r="C112" s="62"/>
      <c r="D112" s="27" t="s">
        <v>30</v>
      </c>
      <c r="E112" s="23" t="str">
        <f>IFERROR(INDEX('Color-recompensa'!$A$4:$P$190,MATCH(Todo!B112,'Color-recompensa'!$B$4:$B$190,0),13),"")</f>
        <v/>
      </c>
      <c r="F112" s="34"/>
      <c r="G112" s="22" t="s">
        <v>40</v>
      </c>
      <c r="H112" s="22"/>
      <c r="I112" s="54"/>
      <c r="J112" s="63"/>
      <c r="K112" s="21"/>
      <c r="L112" s="22"/>
      <c r="M112" s="82"/>
    </row>
    <row r="113" spans="1:13" s="45" customFormat="1">
      <c r="A113" s="26" t="s">
        <v>162</v>
      </c>
      <c r="B113" s="58" t="s">
        <v>163</v>
      </c>
      <c r="C113" s="59" t="s">
        <v>164</v>
      </c>
      <c r="D113" s="27" t="s">
        <v>21</v>
      </c>
      <c r="E113" s="23">
        <f>IFERROR(INDEX('Color-recompensa'!$A$4:$P$190,MATCH(Todo!B113,'Color-recompensa'!$B$4:$B$190,0),13),"")</f>
        <v>1.04</v>
      </c>
      <c r="F113" s="29"/>
      <c r="G113" s="30">
        <v>587</v>
      </c>
      <c r="H113" s="30">
        <v>124</v>
      </c>
      <c r="I113" s="48">
        <v>12</v>
      </c>
      <c r="J113" s="49">
        <v>10185</v>
      </c>
      <c r="K113" s="24">
        <v>758</v>
      </c>
      <c r="L113" s="30">
        <v>10</v>
      </c>
      <c r="M113" s="80" t="s">
        <v>26</v>
      </c>
    </row>
    <row r="114" spans="1:13">
      <c r="A114" s="27" t="s">
        <v>162</v>
      </c>
      <c r="B114" s="58" t="s">
        <v>165</v>
      </c>
      <c r="C114" s="59"/>
      <c r="D114" s="26" t="s">
        <v>30</v>
      </c>
      <c r="E114" s="23" t="str">
        <f>IFERROR(INDEX('Color-recompensa'!$A$4:$P$190,MATCH(Todo!B114,'Color-recompensa'!$B$4:$B$190,0),13),"")</f>
        <v/>
      </c>
      <c r="F114" s="29"/>
      <c r="G114" s="30">
        <v>2300</v>
      </c>
      <c r="H114" s="30"/>
      <c r="I114" s="48">
        <v>15</v>
      </c>
      <c r="J114" s="49">
        <v>10204</v>
      </c>
      <c r="K114" s="24">
        <v>380</v>
      </c>
      <c r="L114" s="30">
        <v>10</v>
      </c>
      <c r="M114" s="80"/>
    </row>
    <row r="115" spans="1:13" s="45" customFormat="1">
      <c r="A115" s="27" t="s">
        <v>162</v>
      </c>
      <c r="B115" s="58" t="s">
        <v>166</v>
      </c>
      <c r="C115" s="59"/>
      <c r="D115" s="26" t="s">
        <v>30</v>
      </c>
      <c r="E115" s="23" t="str">
        <f>IFERROR(INDEX('Color-recompensa'!$A$4:$P$190,MATCH(Todo!B115,'Color-recompensa'!$B$4:$B$190,0),13),"")</f>
        <v/>
      </c>
      <c r="F115" s="29"/>
      <c r="G115" s="30" t="s">
        <v>22</v>
      </c>
      <c r="H115" s="30"/>
      <c r="I115" s="48"/>
      <c r="J115" s="49"/>
      <c r="K115" s="24"/>
      <c r="L115" s="30"/>
      <c r="M115" s="80"/>
    </row>
    <row r="116" spans="1:13">
      <c r="A116" s="27" t="s">
        <v>167</v>
      </c>
      <c r="B116" s="58" t="s">
        <v>168</v>
      </c>
      <c r="C116" s="59"/>
      <c r="D116" s="26" t="s">
        <v>30</v>
      </c>
      <c r="E116" s="23" t="str">
        <f>IFERROR(INDEX('Color-recompensa'!$A$4:$P$190,MATCH(Todo!B116,'Color-recompensa'!$B$4:$B$190,0),13),"")</f>
        <v/>
      </c>
      <c r="F116" s="29"/>
      <c r="G116" s="30">
        <v>100</v>
      </c>
      <c r="H116" s="30"/>
      <c r="I116" s="47">
        <v>3</v>
      </c>
      <c r="J116" s="31"/>
      <c r="K116" s="24"/>
      <c r="L116" s="30"/>
      <c r="M116" s="80"/>
    </row>
    <row r="117" spans="1:13" s="45" customFormat="1">
      <c r="A117" s="27" t="s">
        <v>167</v>
      </c>
      <c r="B117" s="61" t="s">
        <v>169</v>
      </c>
      <c r="C117" s="62"/>
      <c r="D117" s="27" t="s">
        <v>105</v>
      </c>
      <c r="E117" s="23" t="str">
        <f>IFERROR(INDEX('Color-recompensa'!$A$4:$P$190,MATCH(Todo!B117,'Color-recompensa'!$B$4:$B$190,0),13),"")</f>
        <v/>
      </c>
      <c r="F117" s="34"/>
      <c r="G117" s="22">
        <v>302.35000000000002</v>
      </c>
      <c r="H117" s="22">
        <v>276.08999999999997</v>
      </c>
      <c r="I117" s="50">
        <v>3</v>
      </c>
      <c r="J117" s="53" t="s">
        <v>170</v>
      </c>
      <c r="K117" s="21" t="s">
        <v>170</v>
      </c>
      <c r="L117" s="22" t="s">
        <v>170</v>
      </c>
      <c r="M117" s="82" t="s">
        <v>26</v>
      </c>
    </row>
    <row r="118" spans="1:13">
      <c r="A118" s="27" t="s">
        <v>167</v>
      </c>
      <c r="B118" s="61" t="s">
        <v>171</v>
      </c>
      <c r="C118" s="62"/>
      <c r="D118" s="27" t="s">
        <v>30</v>
      </c>
      <c r="E118" s="23" t="str">
        <f>IFERROR(INDEX('Color-recompensa'!$A$4:$P$190,MATCH(Todo!B118,'Color-recompensa'!$B$4:$B$190,0),13),"")</f>
        <v/>
      </c>
      <c r="F118" s="34"/>
      <c r="G118" s="22">
        <v>10</v>
      </c>
      <c r="H118" s="22"/>
      <c r="I118" s="54">
        <v>7</v>
      </c>
      <c r="J118" s="50"/>
      <c r="K118" s="21"/>
      <c r="L118" s="22"/>
      <c r="M118" s="82"/>
    </row>
    <row r="119" spans="1:13" s="45" customFormat="1">
      <c r="A119" s="26" t="s">
        <v>167</v>
      </c>
      <c r="B119" s="58" t="s">
        <v>172</v>
      </c>
      <c r="C119" s="59"/>
      <c r="D119" s="27" t="s">
        <v>21</v>
      </c>
      <c r="E119" s="23" t="str">
        <f>IFERROR(INDEX('Color-recompensa'!$A$4:$P$190,MATCH(Todo!B119,'Color-recompensa'!$B$4:$B$190,0),13),"")</f>
        <v/>
      </c>
      <c r="F119" s="29"/>
      <c r="G119" s="30">
        <v>981</v>
      </c>
      <c r="H119" s="30">
        <v>213</v>
      </c>
      <c r="I119" s="48">
        <v>12</v>
      </c>
      <c r="J119" s="49">
        <v>28850</v>
      </c>
      <c r="K119" s="24">
        <v>1777</v>
      </c>
      <c r="L119" s="30">
        <v>10</v>
      </c>
      <c r="M119" s="80"/>
    </row>
    <row r="120" spans="1:13" s="45" customFormat="1">
      <c r="A120" s="26" t="s">
        <v>167</v>
      </c>
      <c r="B120" s="58" t="s">
        <v>173</v>
      </c>
      <c r="C120" s="59"/>
      <c r="D120" s="26" t="s">
        <v>30</v>
      </c>
      <c r="E120" s="23" t="str">
        <f>IFERROR(INDEX('Color-recompensa'!$A$4:$P$190,MATCH(Todo!B120,'Color-recompensa'!$B$4:$B$190,0),13),"")</f>
        <v/>
      </c>
      <c r="F120" s="29"/>
      <c r="G120" s="30">
        <v>1100</v>
      </c>
      <c r="H120" s="30"/>
      <c r="I120" s="48">
        <v>1</v>
      </c>
      <c r="J120" s="49"/>
      <c r="K120" s="24"/>
      <c r="L120" s="30"/>
      <c r="M120" s="80"/>
    </row>
    <row r="121" spans="1:13">
      <c r="A121" s="26" t="s">
        <v>167</v>
      </c>
      <c r="B121" s="58" t="s">
        <v>174</v>
      </c>
      <c r="C121" s="59"/>
      <c r="D121" s="27" t="s">
        <v>21</v>
      </c>
      <c r="E121" s="23" t="str">
        <f>IFERROR(INDEX('Color-recompensa'!$A$4:$P$190,MATCH(Todo!B121,'Color-recompensa'!$B$4:$B$190,0),13),"")</f>
        <v/>
      </c>
      <c r="F121" s="29"/>
      <c r="G121" s="30" t="s">
        <v>40</v>
      </c>
      <c r="H121" s="30"/>
      <c r="I121" s="48"/>
      <c r="J121" s="49"/>
      <c r="K121" s="24"/>
      <c r="L121" s="30"/>
      <c r="M121" s="80"/>
    </row>
    <row r="122" spans="1:13">
      <c r="A122" s="26" t="s">
        <v>167</v>
      </c>
      <c r="B122" s="58" t="s">
        <v>175</v>
      </c>
      <c r="C122" s="59" t="s">
        <v>176</v>
      </c>
      <c r="D122" s="27" t="s">
        <v>25</v>
      </c>
      <c r="E122" s="23" t="str">
        <f>IFERROR(INDEX('Color-recompensa'!$A$4:$P$190,MATCH(Todo!B122,'Color-recompensa'!$B$4:$B$190,0),13),"")</f>
        <v/>
      </c>
      <c r="F122" s="29"/>
      <c r="G122" s="30"/>
      <c r="H122" s="30"/>
      <c r="I122" s="48"/>
      <c r="J122" s="49" t="s">
        <v>26</v>
      </c>
      <c r="K122" s="24"/>
      <c r="L122" s="30"/>
      <c r="M122" s="80" t="s">
        <v>26</v>
      </c>
    </row>
    <row r="123" spans="1:13" s="45" customFormat="1">
      <c r="A123" s="26" t="s">
        <v>167</v>
      </c>
      <c r="B123" s="58" t="s">
        <v>177</v>
      </c>
      <c r="C123" s="59"/>
      <c r="D123" s="26" t="s">
        <v>30</v>
      </c>
      <c r="E123" s="23" t="str">
        <f>IFERROR(INDEX('Color-recompensa'!$A$4:$P$190,MATCH(Todo!B123,'Color-recompensa'!$B$4:$B$190,0),13),"")</f>
        <v/>
      </c>
      <c r="F123" s="29"/>
      <c r="G123" s="30">
        <v>200</v>
      </c>
      <c r="H123" s="30"/>
      <c r="I123" s="48">
        <v>3</v>
      </c>
      <c r="J123" s="49"/>
      <c r="K123" s="24"/>
      <c r="L123" s="30"/>
      <c r="M123" s="80"/>
    </row>
    <row r="124" spans="1:13" s="45" customFormat="1">
      <c r="A124" s="27" t="s">
        <v>167</v>
      </c>
      <c r="B124" s="61" t="s">
        <v>178</v>
      </c>
      <c r="C124" s="62"/>
      <c r="D124" s="27" t="s">
        <v>30</v>
      </c>
      <c r="E124" s="23">
        <f>IFERROR(INDEX('Color-recompensa'!$A$4:$P$190,MATCH(Todo!B124,'Color-recompensa'!$B$4:$B$190,0),13),"")</f>
        <v>0</v>
      </c>
      <c r="F124" s="34"/>
      <c r="G124" s="22">
        <v>300</v>
      </c>
      <c r="H124" s="22"/>
      <c r="I124" s="54">
        <v>15</v>
      </c>
      <c r="J124" s="50"/>
      <c r="K124" s="21"/>
      <c r="L124" s="22"/>
      <c r="M124" s="82" t="s">
        <v>26</v>
      </c>
    </row>
    <row r="125" spans="1:13" s="45" customFormat="1">
      <c r="A125" s="27" t="s">
        <v>167</v>
      </c>
      <c r="B125" s="61" t="s">
        <v>178</v>
      </c>
      <c r="C125" s="62"/>
      <c r="D125" s="27" t="s">
        <v>105</v>
      </c>
      <c r="E125" s="23">
        <f>IFERROR(INDEX('Color-recompensa'!$A$4:$P$190,MATCH(Todo!B125,'Color-recompensa'!$B$4:$B$190,0),13),"")</f>
        <v>0</v>
      </c>
      <c r="F125" s="34"/>
      <c r="G125" s="22">
        <v>1016.83</v>
      </c>
      <c r="H125" s="22">
        <v>739.22</v>
      </c>
      <c r="I125" s="54">
        <v>29</v>
      </c>
      <c r="J125" s="50">
        <v>14023</v>
      </c>
      <c r="K125" s="21">
        <v>1231.33</v>
      </c>
      <c r="L125" s="22">
        <v>10</v>
      </c>
      <c r="M125" s="82"/>
    </row>
    <row r="126" spans="1:13" s="45" customFormat="1">
      <c r="A126" s="27" t="s">
        <v>167</v>
      </c>
      <c r="B126" s="61" t="s">
        <v>660</v>
      </c>
      <c r="C126" s="62"/>
      <c r="D126" s="27" t="s">
        <v>25</v>
      </c>
      <c r="E126" s="23" t="str">
        <f>IFERROR(INDEX('Color-recompensa'!$A$4:$P$190,MATCH(Todo!B126,'Color-recompensa'!$B$4:$B$190,0),13),"")</f>
        <v/>
      </c>
      <c r="F126" s="34"/>
      <c r="G126" s="22"/>
      <c r="H126" s="22"/>
      <c r="I126" s="54"/>
      <c r="J126" s="50" t="s">
        <v>26</v>
      </c>
      <c r="K126" s="21"/>
      <c r="L126" s="22"/>
      <c r="M126" s="82" t="s">
        <v>26</v>
      </c>
    </row>
    <row r="127" spans="1:13" s="45" customFormat="1">
      <c r="A127" s="27" t="s">
        <v>167</v>
      </c>
      <c r="B127" s="61" t="s">
        <v>661</v>
      </c>
      <c r="C127" s="62" t="s">
        <v>179</v>
      </c>
      <c r="D127" s="27" t="s">
        <v>25</v>
      </c>
      <c r="E127" s="23" t="str">
        <f>IFERROR(INDEX('Color-recompensa'!$A$4:$P$190,MATCH(Todo!B127,'Color-recompensa'!$B$4:$B$190,0),13),"")</f>
        <v/>
      </c>
      <c r="F127" s="34"/>
      <c r="G127" s="22"/>
      <c r="H127" s="22"/>
      <c r="I127" s="54"/>
      <c r="J127" s="50" t="s">
        <v>26</v>
      </c>
      <c r="K127" s="21"/>
      <c r="L127" s="22"/>
      <c r="M127" s="82" t="s">
        <v>26</v>
      </c>
    </row>
    <row r="128" spans="1:13" s="45" customFormat="1">
      <c r="A128" s="27" t="s">
        <v>167</v>
      </c>
      <c r="B128" s="61" t="s">
        <v>180</v>
      </c>
      <c r="C128" s="62"/>
      <c r="D128" s="27" t="s">
        <v>30</v>
      </c>
      <c r="E128" s="23" t="str">
        <f>IFERROR(INDEX('Color-recompensa'!$A$4:$P$190,MATCH(Todo!B128,'Color-recompensa'!$B$4:$B$190,0),13),"")</f>
        <v/>
      </c>
      <c r="F128" s="34"/>
      <c r="G128" s="22">
        <v>400</v>
      </c>
      <c r="H128" s="22"/>
      <c r="I128" s="54">
        <v>2</v>
      </c>
      <c r="J128" s="50"/>
      <c r="K128" s="21"/>
      <c r="L128" s="22"/>
      <c r="M128" s="82"/>
    </row>
    <row r="129" spans="1:13">
      <c r="A129" s="27" t="s">
        <v>167</v>
      </c>
      <c r="B129" s="61" t="s">
        <v>181</v>
      </c>
      <c r="C129" s="62"/>
      <c r="D129" s="27" t="s">
        <v>30</v>
      </c>
      <c r="E129" s="23" t="str">
        <f>IFERROR(INDEX('Color-recompensa'!$A$4:$P$190,MATCH(Todo!B129,'Color-recompensa'!$B$4:$B$190,0),13),"")</f>
        <v/>
      </c>
      <c r="F129" s="34"/>
      <c r="G129" s="22">
        <v>200</v>
      </c>
      <c r="H129" s="22"/>
      <c r="I129" s="54">
        <v>3</v>
      </c>
      <c r="J129" s="50"/>
      <c r="K129" s="21"/>
      <c r="L129" s="22"/>
      <c r="M129" s="82"/>
    </row>
    <row r="130" spans="1:13" s="45" customFormat="1">
      <c r="A130" s="27" t="s">
        <v>167</v>
      </c>
      <c r="B130" s="61" t="s">
        <v>182</v>
      </c>
      <c r="C130" s="62"/>
      <c r="D130" s="27" t="s">
        <v>30</v>
      </c>
      <c r="E130" s="23" t="str">
        <f>IFERROR(INDEX('Color-recompensa'!$A$4:$P$190,MATCH(Todo!B130,'Color-recompensa'!$B$4:$B$190,0),13),"")</f>
        <v/>
      </c>
      <c r="F130" s="34"/>
      <c r="G130" s="22" t="s">
        <v>40</v>
      </c>
      <c r="H130" s="22"/>
      <c r="I130" s="50"/>
      <c r="J130" s="50"/>
      <c r="K130" s="21"/>
      <c r="L130" s="22"/>
      <c r="M130" s="82"/>
    </row>
    <row r="131" spans="1:13">
      <c r="A131" s="27" t="s">
        <v>167</v>
      </c>
      <c r="B131" s="61" t="s">
        <v>183</v>
      </c>
      <c r="C131" s="62"/>
      <c r="D131" s="27" t="s">
        <v>30</v>
      </c>
      <c r="E131" s="23">
        <f>IFERROR(INDEX('Color-recompensa'!$A$4:$P$190,MATCH(Todo!B131,'Color-recompensa'!$B$4:$B$190,0),13),"")</f>
        <v>2.13</v>
      </c>
      <c r="F131" s="34"/>
      <c r="G131" s="22">
        <v>400</v>
      </c>
      <c r="H131" s="22"/>
      <c r="I131" s="50">
        <v>5</v>
      </c>
      <c r="J131" s="53"/>
      <c r="K131" s="21"/>
      <c r="L131" s="22"/>
      <c r="M131" s="82" t="s">
        <v>26</v>
      </c>
    </row>
    <row r="132" spans="1:13">
      <c r="A132" s="27" t="s">
        <v>167</v>
      </c>
      <c r="B132" s="61" t="s">
        <v>183</v>
      </c>
      <c r="C132" s="62"/>
      <c r="D132" s="27" t="s">
        <v>105</v>
      </c>
      <c r="E132" s="23">
        <f>IFERROR(INDEX('Color-recompensa'!$A$4:$P$190,MATCH(Todo!B132,'Color-recompensa'!$B$4:$B$190,0),13),"")</f>
        <v>2.13</v>
      </c>
      <c r="F132" s="34"/>
      <c r="G132" s="22">
        <v>84.4</v>
      </c>
      <c r="H132" s="22">
        <v>82.52</v>
      </c>
      <c r="I132" s="50">
        <v>20</v>
      </c>
      <c r="J132" s="53">
        <v>21953</v>
      </c>
      <c r="K132" s="21">
        <v>5775</v>
      </c>
      <c r="L132" s="22" t="s">
        <v>22</v>
      </c>
      <c r="M132" s="82" t="s">
        <v>26</v>
      </c>
    </row>
    <row r="133" spans="1:13">
      <c r="A133" s="26" t="s">
        <v>167</v>
      </c>
      <c r="B133" s="58" t="s">
        <v>184</v>
      </c>
      <c r="C133" s="59"/>
      <c r="D133" s="27" t="s">
        <v>21</v>
      </c>
      <c r="E133" s="23" t="str">
        <f>IFERROR(INDEX('Color-recompensa'!$A$4:$P$190,MATCH(Todo!B133,'Color-recompensa'!$B$4:$B$190,0),13),"")</f>
        <v/>
      </c>
      <c r="F133" s="29"/>
      <c r="G133" s="30" t="s">
        <v>22</v>
      </c>
      <c r="H133" s="30"/>
      <c r="I133" s="30"/>
      <c r="J133" s="31"/>
      <c r="K133" s="24"/>
      <c r="L133" s="30"/>
      <c r="M133" s="80"/>
    </row>
    <row r="134" spans="1:13">
      <c r="A134" s="26" t="s">
        <v>185</v>
      </c>
      <c r="B134" s="58" t="s">
        <v>186</v>
      </c>
      <c r="C134" s="59" t="s">
        <v>187</v>
      </c>
      <c r="D134" s="27" t="s">
        <v>21</v>
      </c>
      <c r="E134" s="23">
        <f>IFERROR(INDEX('Color-recompensa'!$A$4:$P$190,MATCH(Todo!B134,'Color-recompensa'!$B$4:$B$190,0),13),"")</f>
        <v>7.42</v>
      </c>
      <c r="F134" s="29"/>
      <c r="G134" s="30">
        <v>302</v>
      </c>
      <c r="H134" s="30">
        <v>46</v>
      </c>
      <c r="I134" s="30">
        <v>16</v>
      </c>
      <c r="J134" s="31">
        <v>233470</v>
      </c>
      <c r="K134" s="24">
        <v>13442</v>
      </c>
      <c r="L134" s="30">
        <v>10</v>
      </c>
      <c r="M134" s="80" t="s">
        <v>26</v>
      </c>
    </row>
    <row r="135" spans="1:13">
      <c r="A135" s="26" t="s">
        <v>185</v>
      </c>
      <c r="B135" s="58" t="s">
        <v>188</v>
      </c>
      <c r="C135" s="59"/>
      <c r="D135" s="27" t="s">
        <v>21</v>
      </c>
      <c r="E135" s="23">
        <f>IFERROR(INDEX('Color-recompensa'!$A$4:$P$190,MATCH(Todo!B135,'Color-recompensa'!$B$4:$B$190,0),13),"")</f>
        <v>3.3</v>
      </c>
      <c r="F135" s="29"/>
      <c r="G135" s="30">
        <v>388</v>
      </c>
      <c r="H135" s="30">
        <v>115</v>
      </c>
      <c r="I135" s="30">
        <v>12</v>
      </c>
      <c r="J135" s="31">
        <v>170164</v>
      </c>
      <c r="K135" s="24">
        <v>11244</v>
      </c>
      <c r="L135" s="30">
        <v>10</v>
      </c>
      <c r="M135" s="80" t="s">
        <v>26</v>
      </c>
    </row>
    <row r="136" spans="1:13">
      <c r="A136" s="26" t="s">
        <v>185</v>
      </c>
      <c r="B136" s="58" t="s">
        <v>189</v>
      </c>
      <c r="C136" s="59" t="s">
        <v>190</v>
      </c>
      <c r="D136" s="27" t="s">
        <v>21</v>
      </c>
      <c r="E136" s="23">
        <f>IFERROR(INDEX('Color-recompensa'!$A$4:$P$190,MATCH(Todo!B136,'Color-recompensa'!$B$4:$B$190,0),13),"")</f>
        <v>0</v>
      </c>
      <c r="F136" s="29"/>
      <c r="G136" s="30">
        <v>522</v>
      </c>
      <c r="H136" s="30">
        <v>204</v>
      </c>
      <c r="I136" s="30">
        <v>10</v>
      </c>
      <c r="J136" s="31">
        <v>359704</v>
      </c>
      <c r="K136" s="24">
        <v>12397</v>
      </c>
      <c r="L136" s="30">
        <v>10</v>
      </c>
      <c r="M136" s="80" t="s">
        <v>26</v>
      </c>
    </row>
    <row r="137" spans="1:13">
      <c r="A137" s="26" t="s">
        <v>185</v>
      </c>
      <c r="B137" s="58" t="s">
        <v>191</v>
      </c>
      <c r="C137" s="59"/>
      <c r="D137" s="27" t="s">
        <v>21</v>
      </c>
      <c r="E137" s="23">
        <f>IFERROR(INDEX('Color-recompensa'!$A$4:$P$190,MATCH(Todo!B137,'Color-recompensa'!$B$4:$B$190,0),13),"")</f>
        <v>30.01</v>
      </c>
      <c r="F137" s="29"/>
      <c r="G137" s="30">
        <v>1702</v>
      </c>
      <c r="H137" s="30">
        <v>538</v>
      </c>
      <c r="I137" s="30">
        <v>5</v>
      </c>
      <c r="J137" s="31">
        <v>564623</v>
      </c>
      <c r="K137" s="24">
        <v>41557</v>
      </c>
      <c r="L137" s="30">
        <v>10</v>
      </c>
      <c r="M137" s="80" t="s">
        <v>26</v>
      </c>
    </row>
    <row r="138" spans="1:13" s="45" customFormat="1">
      <c r="A138" s="26" t="s">
        <v>185</v>
      </c>
      <c r="B138" s="58" t="s">
        <v>192</v>
      </c>
      <c r="C138" s="59"/>
      <c r="D138" s="27" t="s">
        <v>21</v>
      </c>
      <c r="E138" s="23" t="str">
        <f>IFERROR(INDEX('Color-recompensa'!$A$4:$P$190,MATCH(Todo!B138,'Color-recompensa'!$B$4:$B$190,0),13),"")</f>
        <v/>
      </c>
      <c r="F138" s="29"/>
      <c r="G138" s="30">
        <v>18</v>
      </c>
      <c r="H138" s="30">
        <v>13</v>
      </c>
      <c r="I138" s="30">
        <v>11</v>
      </c>
      <c r="J138" s="31">
        <v>43266</v>
      </c>
      <c r="K138" s="24">
        <v>2430</v>
      </c>
      <c r="L138" s="30">
        <v>10</v>
      </c>
      <c r="M138" s="80"/>
    </row>
    <row r="139" spans="1:13">
      <c r="A139" s="26" t="s">
        <v>185</v>
      </c>
      <c r="B139" s="58" t="s">
        <v>193</v>
      </c>
      <c r="C139" s="59"/>
      <c r="D139" s="27" t="s">
        <v>21</v>
      </c>
      <c r="E139" s="23">
        <f>IFERROR(INDEX('Color-recompensa'!$A$4:$P$190,MATCH(Todo!B139,'Color-recompensa'!$B$4:$B$190,0),13),"")</f>
        <v>1.36</v>
      </c>
      <c r="F139" s="29"/>
      <c r="G139" s="30">
        <v>476</v>
      </c>
      <c r="H139" s="30">
        <v>186</v>
      </c>
      <c r="I139" s="30">
        <v>10</v>
      </c>
      <c r="J139" s="31">
        <v>33418</v>
      </c>
      <c r="K139" s="24">
        <v>3105</v>
      </c>
      <c r="L139" s="30">
        <v>10</v>
      </c>
      <c r="M139" s="80" t="s">
        <v>26</v>
      </c>
    </row>
    <row r="140" spans="1:13">
      <c r="A140" s="26" t="s">
        <v>185</v>
      </c>
      <c r="B140" s="58" t="s">
        <v>194</v>
      </c>
      <c r="C140" s="59"/>
      <c r="D140" s="26" t="s">
        <v>30</v>
      </c>
      <c r="E140" s="23" t="str">
        <f>IFERROR(INDEX('Color-recompensa'!$A$4:$P$190,MATCH(Todo!B140,'Color-recompensa'!$B$4:$B$190,0),13),"")</f>
        <v/>
      </c>
      <c r="F140" s="29"/>
      <c r="G140" s="30" t="s">
        <v>40</v>
      </c>
      <c r="H140" s="30"/>
      <c r="I140" s="30"/>
      <c r="J140" s="31"/>
      <c r="K140" s="24"/>
      <c r="L140" s="30"/>
      <c r="M140" s="80"/>
    </row>
    <row r="141" spans="1:13" s="45" customFormat="1">
      <c r="A141" s="26" t="s">
        <v>185</v>
      </c>
      <c r="B141" s="58" t="s">
        <v>195</v>
      </c>
      <c r="C141" s="59"/>
      <c r="D141" s="27" t="s">
        <v>21</v>
      </c>
      <c r="E141" s="23" t="str">
        <f>IFERROR(INDEX('Color-recompensa'!$A$4:$P$190,MATCH(Todo!B141,'Color-recompensa'!$B$4:$B$190,0),13),"")</f>
        <v/>
      </c>
      <c r="F141" s="29"/>
      <c r="G141" s="30">
        <v>1105</v>
      </c>
      <c r="H141" s="30">
        <v>533</v>
      </c>
      <c r="I141" s="30">
        <v>5</v>
      </c>
      <c r="J141" s="31">
        <v>60752</v>
      </c>
      <c r="K141" s="24">
        <v>7183</v>
      </c>
      <c r="L141" s="30">
        <v>10</v>
      </c>
      <c r="M141" s="80"/>
    </row>
    <row r="142" spans="1:13" s="45" customFormat="1">
      <c r="A142" s="26" t="s">
        <v>185</v>
      </c>
      <c r="B142" s="58" t="s">
        <v>196</v>
      </c>
      <c r="C142" s="59" t="s">
        <v>197</v>
      </c>
      <c r="D142" s="27" t="s">
        <v>21</v>
      </c>
      <c r="E142" s="23" t="str">
        <f>IFERROR(INDEX('Color-recompensa'!$A$4:$P$190,MATCH(Todo!B142,'Color-recompensa'!$B$4:$B$190,0),13),"")</f>
        <v/>
      </c>
      <c r="F142" s="29"/>
      <c r="G142" s="30">
        <v>420</v>
      </c>
      <c r="H142" s="30">
        <v>182</v>
      </c>
      <c r="I142" s="47">
        <v>9</v>
      </c>
      <c r="J142" s="31">
        <v>57258</v>
      </c>
      <c r="K142" s="24">
        <v>4683</v>
      </c>
      <c r="L142" s="30">
        <v>10</v>
      </c>
      <c r="M142" s="80" t="s">
        <v>26</v>
      </c>
    </row>
    <row r="143" spans="1:13" s="45" customFormat="1">
      <c r="A143" s="26" t="s">
        <v>185</v>
      </c>
      <c r="B143" s="58" t="s">
        <v>198</v>
      </c>
      <c r="C143" s="59"/>
      <c r="D143" s="26" t="s">
        <v>30</v>
      </c>
      <c r="E143" s="23" t="str">
        <f>IFERROR(INDEX('Color-recompensa'!$A$4:$P$190,MATCH(Todo!B143,'Color-recompensa'!$B$4:$B$190,0),13),"")</f>
        <v/>
      </c>
      <c r="F143" s="29"/>
      <c r="G143" s="30" t="s">
        <v>22</v>
      </c>
      <c r="H143" s="30"/>
      <c r="I143" s="30"/>
      <c r="J143" s="31"/>
      <c r="K143" s="24"/>
      <c r="L143" s="30"/>
      <c r="M143" s="80"/>
    </row>
    <row r="144" spans="1:13">
      <c r="A144" s="26" t="s">
        <v>185</v>
      </c>
      <c r="B144" s="58" t="s">
        <v>199</v>
      </c>
      <c r="C144" s="59"/>
      <c r="D144" s="26" t="s">
        <v>30</v>
      </c>
      <c r="E144" s="23" t="str">
        <f>IFERROR(INDEX('Color-recompensa'!$A$4:$P$190,MATCH(Todo!B144,'Color-recompensa'!$B$4:$B$190,0),13),"")</f>
        <v/>
      </c>
      <c r="F144" s="29"/>
      <c r="G144" s="30" t="s">
        <v>22</v>
      </c>
      <c r="H144" s="30"/>
      <c r="I144" s="30"/>
      <c r="J144" s="31"/>
      <c r="K144" s="24"/>
      <c r="L144" s="30"/>
      <c r="M144" s="80"/>
    </row>
    <row r="145" spans="1:13">
      <c r="A145" s="26" t="s">
        <v>185</v>
      </c>
      <c r="B145" s="58" t="s">
        <v>200</v>
      </c>
      <c r="C145" s="59"/>
      <c r="D145" s="27" t="s">
        <v>21</v>
      </c>
      <c r="E145" s="23" t="str">
        <f>IFERROR(INDEX('Color-recompensa'!$A$4:$P$190,MATCH(Todo!B145,'Color-recompensa'!$B$4:$B$190,0),13),"")</f>
        <v/>
      </c>
      <c r="F145" s="29"/>
      <c r="G145" s="30" t="s">
        <v>22</v>
      </c>
      <c r="H145" s="30"/>
      <c r="I145" s="30"/>
      <c r="J145" s="31">
        <v>24849</v>
      </c>
      <c r="K145" s="24">
        <v>2893</v>
      </c>
      <c r="L145" s="30">
        <v>10</v>
      </c>
      <c r="M145" s="80" t="s">
        <v>26</v>
      </c>
    </row>
    <row r="146" spans="1:13" s="45" customFormat="1">
      <c r="A146" s="26" t="s">
        <v>185</v>
      </c>
      <c r="B146" s="58" t="s">
        <v>201</v>
      </c>
      <c r="C146" s="59" t="s">
        <v>202</v>
      </c>
      <c r="D146" s="27" t="s">
        <v>21</v>
      </c>
      <c r="E146" s="23">
        <f>IFERROR(INDEX('Color-recompensa'!$A$4:$P$190,MATCH(Todo!B146,'Color-recompensa'!$B$4:$B$190,0),13),"")</f>
        <v>1.61</v>
      </c>
      <c r="F146" s="29"/>
      <c r="G146" s="30" t="s">
        <v>22</v>
      </c>
      <c r="H146" s="30"/>
      <c r="I146" s="30"/>
      <c r="J146" s="31">
        <v>44051</v>
      </c>
      <c r="K146" s="24">
        <v>2235</v>
      </c>
      <c r="L146" s="30">
        <v>10</v>
      </c>
      <c r="M146" s="80" t="s">
        <v>26</v>
      </c>
    </row>
    <row r="147" spans="1:13" s="45" customFormat="1">
      <c r="A147" s="26" t="s">
        <v>185</v>
      </c>
      <c r="B147" s="58" t="s">
        <v>203</v>
      </c>
      <c r="C147" s="59"/>
      <c r="D147" s="26" t="s">
        <v>30</v>
      </c>
      <c r="E147" s="23" t="str">
        <f>IFERROR(INDEX('Color-recompensa'!$A$4:$P$190,MATCH(Todo!B147,'Color-recompensa'!$B$4:$B$190,0),13),"")</f>
        <v/>
      </c>
      <c r="F147" s="29"/>
      <c r="G147" s="30" t="s">
        <v>22</v>
      </c>
      <c r="H147" s="30"/>
      <c r="I147" s="30"/>
      <c r="J147" s="31"/>
      <c r="K147" s="24"/>
      <c r="L147" s="30"/>
      <c r="M147" s="80"/>
    </row>
    <row r="148" spans="1:13" s="45" customFormat="1">
      <c r="A148" s="26" t="s">
        <v>185</v>
      </c>
      <c r="B148" s="58" t="s">
        <v>204</v>
      </c>
      <c r="C148" s="59" t="s">
        <v>205</v>
      </c>
      <c r="D148" s="26" t="s">
        <v>25</v>
      </c>
      <c r="E148" s="23" t="str">
        <f>IFERROR(INDEX('Color-recompensa'!$A$4:$P$190,MATCH(Todo!B148,'Color-recompensa'!$B$4:$B$190,0),13),"")</f>
        <v/>
      </c>
      <c r="F148" s="29"/>
      <c r="G148" s="30"/>
      <c r="H148" s="30"/>
      <c r="I148" s="30"/>
      <c r="J148" s="31" t="s">
        <v>26</v>
      </c>
      <c r="K148" s="24"/>
      <c r="L148" s="30"/>
      <c r="M148" s="80" t="s">
        <v>26</v>
      </c>
    </row>
    <row r="149" spans="1:13" s="45" customFormat="1">
      <c r="A149" s="26" t="s">
        <v>185</v>
      </c>
      <c r="B149" s="58" t="s">
        <v>206</v>
      </c>
      <c r="C149" s="59"/>
      <c r="D149" s="26" t="s">
        <v>30</v>
      </c>
      <c r="E149" s="23" t="str">
        <f>IFERROR(INDEX('Color-recompensa'!$A$4:$P$190,MATCH(Todo!B149,'Color-recompensa'!$B$4:$B$190,0),13),"")</f>
        <v/>
      </c>
      <c r="F149" s="29"/>
      <c r="G149" s="30" t="s">
        <v>22</v>
      </c>
      <c r="H149" s="30"/>
      <c r="I149" s="30"/>
      <c r="J149" s="31">
        <v>53182</v>
      </c>
      <c r="K149" s="24">
        <v>3780</v>
      </c>
      <c r="L149" s="30">
        <v>12</v>
      </c>
      <c r="M149" s="80"/>
    </row>
    <row r="150" spans="1:13" s="45" customFormat="1">
      <c r="A150" s="26" t="s">
        <v>185</v>
      </c>
      <c r="B150" s="58" t="s">
        <v>207</v>
      </c>
      <c r="C150" s="59"/>
      <c r="D150" s="26" t="s">
        <v>30</v>
      </c>
      <c r="E150" s="23" t="str">
        <f>IFERROR(INDEX('Color-recompensa'!$A$4:$P$190,MATCH(Todo!B150,'Color-recompensa'!$B$4:$B$190,0),13),"")</f>
        <v/>
      </c>
      <c r="F150" s="29"/>
      <c r="G150" s="30" t="s">
        <v>22</v>
      </c>
      <c r="H150" s="30"/>
      <c r="I150" s="30"/>
      <c r="J150" s="31"/>
      <c r="K150" s="24"/>
      <c r="L150" s="30"/>
      <c r="M150" s="80"/>
    </row>
    <row r="151" spans="1:13" s="45" customFormat="1">
      <c r="A151" s="26" t="s">
        <v>185</v>
      </c>
      <c r="B151" s="58" t="s">
        <v>208</v>
      </c>
      <c r="C151" s="59"/>
      <c r="D151" s="26" t="s">
        <v>30</v>
      </c>
      <c r="E151" s="23" t="str">
        <f>IFERROR(INDEX('Color-recompensa'!$A$4:$P$190,MATCH(Todo!B151,'Color-recompensa'!$B$4:$B$190,0),13),"")</f>
        <v/>
      </c>
      <c r="F151" s="29"/>
      <c r="G151" s="30" t="s">
        <v>22</v>
      </c>
      <c r="H151" s="30"/>
      <c r="I151" s="30"/>
      <c r="J151" s="31"/>
      <c r="K151" s="24"/>
      <c r="L151" s="30"/>
      <c r="M151" s="80"/>
    </row>
    <row r="152" spans="1:13">
      <c r="A152" s="26" t="s">
        <v>185</v>
      </c>
      <c r="B152" s="58" t="s">
        <v>209</v>
      </c>
      <c r="C152" s="59"/>
      <c r="D152" s="26" t="s">
        <v>210</v>
      </c>
      <c r="E152" s="23" t="str">
        <f>IFERROR(INDEX('Color-recompensa'!$A$4:$P$190,MATCH(Todo!B152,'Color-recompensa'!$B$4:$B$190,0),13),"")</f>
        <v/>
      </c>
      <c r="F152" s="29"/>
      <c r="G152" s="30" t="s">
        <v>22</v>
      </c>
      <c r="H152" s="30"/>
      <c r="I152" s="30">
        <v>8</v>
      </c>
      <c r="J152" s="31"/>
      <c r="K152" s="24"/>
      <c r="L152" s="30"/>
      <c r="M152" s="80"/>
    </row>
    <row r="153" spans="1:13">
      <c r="A153" s="26" t="s">
        <v>211</v>
      </c>
      <c r="B153" s="58" t="s">
        <v>212</v>
      </c>
      <c r="C153" s="59"/>
      <c r="D153" s="26" t="s">
        <v>30</v>
      </c>
      <c r="E153" s="23">
        <f>IFERROR(INDEX('Color-recompensa'!$A$4:$P$190,MATCH(Todo!B153,'Color-recompensa'!$B$4:$B$190,0),13),"")</f>
        <v>0</v>
      </c>
      <c r="F153" s="29"/>
      <c r="G153" s="30">
        <v>800</v>
      </c>
      <c r="H153" s="30"/>
      <c r="I153" s="48">
        <v>15</v>
      </c>
      <c r="J153" s="49" t="s">
        <v>26</v>
      </c>
      <c r="K153" s="24"/>
      <c r="L153" s="30"/>
      <c r="M153" s="80" t="s">
        <v>26</v>
      </c>
    </row>
    <row r="154" spans="1:13">
      <c r="A154" s="27" t="s">
        <v>211</v>
      </c>
      <c r="B154" s="61" t="s">
        <v>213</v>
      </c>
      <c r="C154" s="62"/>
      <c r="D154" s="27" t="s">
        <v>105</v>
      </c>
      <c r="E154" s="23">
        <f>IFERROR(INDEX('Color-recompensa'!$A$4:$P$190,MATCH(Todo!B154,'Color-recompensa'!$B$4:$B$190,0),13),"")</f>
        <v>1.23</v>
      </c>
      <c r="F154" s="34"/>
      <c r="G154" s="22">
        <v>240.93</v>
      </c>
      <c r="H154" s="22">
        <v>152.38</v>
      </c>
      <c r="I154" s="54">
        <v>16</v>
      </c>
      <c r="J154" s="22">
        <v>13700</v>
      </c>
      <c r="K154" s="21">
        <v>2177.2800000000002</v>
      </c>
      <c r="L154" s="22">
        <v>10</v>
      </c>
      <c r="M154" s="82" t="s">
        <v>26</v>
      </c>
    </row>
    <row r="155" spans="1:13" s="45" customFormat="1">
      <c r="A155" s="27" t="s">
        <v>211</v>
      </c>
      <c r="B155" s="61" t="s">
        <v>214</v>
      </c>
      <c r="C155" s="62"/>
      <c r="D155" s="27" t="s">
        <v>105</v>
      </c>
      <c r="E155" s="23">
        <f>IFERROR(INDEX('Color-recompensa'!$A$4:$P$190,MATCH(Todo!B155,'Color-recompensa'!$B$4:$B$190,0),13),"")</f>
        <v>3.71</v>
      </c>
      <c r="F155" s="34"/>
      <c r="G155" s="22">
        <v>70.650000000000006</v>
      </c>
      <c r="H155" s="22">
        <v>117.76</v>
      </c>
      <c r="I155" s="54">
        <v>30</v>
      </c>
      <c r="J155" s="22">
        <v>44465</v>
      </c>
      <c r="K155" s="21">
        <v>903.71</v>
      </c>
      <c r="L155" s="22">
        <v>10</v>
      </c>
      <c r="M155" s="82" t="s">
        <v>26</v>
      </c>
    </row>
    <row r="156" spans="1:13" s="45" customFormat="1">
      <c r="A156" s="27" t="s">
        <v>215</v>
      </c>
      <c r="B156" s="61" t="s">
        <v>216</v>
      </c>
      <c r="C156" s="62"/>
      <c r="D156" s="27" t="s">
        <v>25</v>
      </c>
      <c r="E156" s="23" t="str">
        <f>IFERROR(INDEX('Color-recompensa'!$A$4:$P$190,MATCH(Todo!B156,'Color-recompensa'!$B$4:$B$190,0),13),"")</f>
        <v/>
      </c>
      <c r="F156" s="34"/>
      <c r="G156" s="22"/>
      <c r="H156" s="22"/>
      <c r="I156" s="54"/>
      <c r="J156" s="50"/>
      <c r="K156" s="21"/>
      <c r="L156" s="22"/>
      <c r="M156" s="82" t="s">
        <v>26</v>
      </c>
    </row>
    <row r="157" spans="1:13" s="45" customFormat="1">
      <c r="A157" s="27" t="s">
        <v>215</v>
      </c>
      <c r="B157" s="61" t="s">
        <v>217</v>
      </c>
      <c r="C157" s="62"/>
      <c r="D157" s="27" t="s">
        <v>30</v>
      </c>
      <c r="E157" s="23" t="str">
        <f>IFERROR(INDEX('Color-recompensa'!$A$4:$P$190,MATCH(Todo!B157,'Color-recompensa'!$B$4:$B$190,0),13),"")</f>
        <v/>
      </c>
      <c r="F157" s="34"/>
      <c r="G157" s="22">
        <v>100</v>
      </c>
      <c r="H157" s="22"/>
      <c r="I157" s="54">
        <v>3</v>
      </c>
      <c r="J157" s="50"/>
      <c r="K157" s="21"/>
      <c r="L157" s="22"/>
      <c r="M157" s="82"/>
    </row>
    <row r="158" spans="1:13" s="45" customFormat="1">
      <c r="A158" s="27" t="s">
        <v>215</v>
      </c>
      <c r="B158" s="61" t="s">
        <v>218</v>
      </c>
      <c r="C158" s="62"/>
      <c r="D158" s="27" t="s">
        <v>30</v>
      </c>
      <c r="E158" s="23" t="str">
        <f>IFERROR(INDEX('Color-recompensa'!$A$4:$P$190,MATCH(Todo!B158,'Color-recompensa'!$B$4:$B$190,0),13),"")</f>
        <v/>
      </c>
      <c r="F158" s="34"/>
      <c r="G158" s="22">
        <v>100</v>
      </c>
      <c r="H158" s="22"/>
      <c r="I158" s="54">
        <v>1</v>
      </c>
      <c r="J158" s="50"/>
      <c r="K158" s="21"/>
      <c r="L158" s="22"/>
      <c r="M158" s="82"/>
    </row>
    <row r="159" spans="1:13" s="45" customFormat="1">
      <c r="A159" s="27" t="s">
        <v>215</v>
      </c>
      <c r="B159" s="61" t="s">
        <v>219</v>
      </c>
      <c r="C159" s="62" t="s">
        <v>220</v>
      </c>
      <c r="D159" s="27" t="s">
        <v>25</v>
      </c>
      <c r="E159" s="23" t="str">
        <f>IFERROR(INDEX('Color-recompensa'!$A$4:$P$190,MATCH(Todo!B159,'Color-recompensa'!$B$4:$B$190,0),13),"")</f>
        <v/>
      </c>
      <c r="F159" s="34"/>
      <c r="G159" s="22"/>
      <c r="H159" s="22"/>
      <c r="I159" s="54"/>
      <c r="J159" s="50">
        <v>261803</v>
      </c>
      <c r="K159" s="21">
        <v>14541.65</v>
      </c>
      <c r="L159" s="22">
        <v>2</v>
      </c>
      <c r="M159" s="82" t="s">
        <v>26</v>
      </c>
    </row>
    <row r="160" spans="1:13" s="45" customFormat="1">
      <c r="A160" s="27" t="s">
        <v>221</v>
      </c>
      <c r="B160" s="61" t="s">
        <v>662</v>
      </c>
      <c r="C160" s="62"/>
      <c r="D160" s="27" t="s">
        <v>25</v>
      </c>
      <c r="E160" s="23" t="str">
        <f>IFERROR(INDEX('Color-recompensa'!$A$4:$P$190,MATCH(Todo!B160,'Color-recompensa'!$B$4:$B$190,0),13),"")</f>
        <v/>
      </c>
      <c r="F160" s="34"/>
      <c r="G160" s="22"/>
      <c r="H160" s="22"/>
      <c r="I160" s="54"/>
      <c r="J160" s="50">
        <v>29435</v>
      </c>
      <c r="K160" s="21">
        <v>4419.42</v>
      </c>
      <c r="L160" s="22">
        <v>2</v>
      </c>
      <c r="M160" s="82" t="s">
        <v>26</v>
      </c>
    </row>
    <row r="161" spans="1:13" s="45" customFormat="1">
      <c r="A161" s="27" t="s">
        <v>222</v>
      </c>
      <c r="B161" s="61" t="s">
        <v>223</v>
      </c>
      <c r="C161" s="62"/>
      <c r="D161" s="27" t="s">
        <v>30</v>
      </c>
      <c r="E161" s="23" t="str">
        <f>IFERROR(INDEX('Color-recompensa'!$A$4:$P$190,MATCH(Todo!B161,'Color-recompensa'!$B$4:$B$190,0),13),"")</f>
        <v/>
      </c>
      <c r="F161" s="34"/>
      <c r="G161" s="22" t="s">
        <v>40</v>
      </c>
      <c r="H161" s="22"/>
      <c r="I161" s="54"/>
      <c r="J161" s="50"/>
      <c r="K161" s="21"/>
      <c r="L161" s="22"/>
      <c r="M161" s="82"/>
    </row>
    <row r="162" spans="1:13" s="45" customFormat="1">
      <c r="A162" s="27" t="s">
        <v>222</v>
      </c>
      <c r="B162" s="61" t="s">
        <v>224</v>
      </c>
      <c r="C162" s="62" t="s">
        <v>225</v>
      </c>
      <c r="D162" s="27" t="s">
        <v>226</v>
      </c>
      <c r="E162" s="23">
        <f>IFERROR(INDEX('Color-recompensa'!$A$4:$P$190,MATCH(Todo!B162,'Color-recompensa'!$B$4:$B$190,0),13),"")</f>
        <v>0</v>
      </c>
      <c r="F162" s="34"/>
      <c r="G162" s="22">
        <v>976</v>
      </c>
      <c r="H162" s="22"/>
      <c r="I162" s="54">
        <v>30</v>
      </c>
      <c r="J162" s="50" t="s">
        <v>26</v>
      </c>
      <c r="K162" s="21"/>
      <c r="L162" s="22"/>
      <c r="M162" s="82" t="s">
        <v>26</v>
      </c>
    </row>
    <row r="163" spans="1:13" s="45" customFormat="1">
      <c r="A163" s="27" t="s">
        <v>222</v>
      </c>
      <c r="B163" s="61" t="s">
        <v>663</v>
      </c>
      <c r="C163" s="62" t="s">
        <v>227</v>
      </c>
      <c r="D163" s="27" t="s">
        <v>25</v>
      </c>
      <c r="E163" s="23" t="str">
        <f>IFERROR(INDEX('Color-recompensa'!$A$4:$P$190,MATCH(Todo!B163,'Color-recompensa'!$B$4:$B$190,0),13),"")</f>
        <v/>
      </c>
      <c r="F163" s="34"/>
      <c r="G163" s="22"/>
      <c r="H163" s="22"/>
      <c r="I163" s="54"/>
      <c r="J163" s="50" t="s">
        <v>26</v>
      </c>
      <c r="K163" s="21"/>
      <c r="L163" s="22"/>
      <c r="M163" s="82" t="s">
        <v>26</v>
      </c>
    </row>
    <row r="164" spans="1:13">
      <c r="A164" s="27" t="s">
        <v>228</v>
      </c>
      <c r="B164" s="61" t="s">
        <v>229</v>
      </c>
      <c r="C164" s="62"/>
      <c r="D164" s="27" t="s">
        <v>30</v>
      </c>
      <c r="E164" s="23" t="str">
        <f>IFERROR(INDEX('Color-recompensa'!$A$4:$P$190,MATCH(Todo!B164,'Color-recompensa'!$B$4:$B$190,0),13),"")</f>
        <v/>
      </c>
      <c r="F164" s="34"/>
      <c r="G164" s="22" t="s">
        <v>22</v>
      </c>
      <c r="H164" s="22"/>
      <c r="I164" s="50"/>
      <c r="J164" s="53">
        <v>229368</v>
      </c>
      <c r="K164" s="21">
        <v>11160</v>
      </c>
      <c r="L164" s="22">
        <v>10</v>
      </c>
      <c r="M164" s="82"/>
    </row>
    <row r="165" spans="1:13">
      <c r="A165" s="26" t="s">
        <v>230</v>
      </c>
      <c r="B165" s="58" t="s">
        <v>231</v>
      </c>
      <c r="C165" s="59"/>
      <c r="D165" s="27" t="s">
        <v>21</v>
      </c>
      <c r="E165" s="23" t="str">
        <f>IFERROR(INDEX('Color-recompensa'!$A$4:$P$190,MATCH(Todo!B165,'Color-recompensa'!$B$4:$B$190,0),13),"")</f>
        <v/>
      </c>
      <c r="F165" s="29"/>
      <c r="G165" s="30">
        <v>1133</v>
      </c>
      <c r="H165" s="30">
        <v>126</v>
      </c>
      <c r="I165" s="30">
        <v>56</v>
      </c>
      <c r="J165" s="31">
        <v>5183</v>
      </c>
      <c r="K165" s="24">
        <v>342</v>
      </c>
      <c r="L165" s="30">
        <v>10</v>
      </c>
      <c r="M165" s="80"/>
    </row>
    <row r="166" spans="1:13">
      <c r="A166" s="26" t="s">
        <v>230</v>
      </c>
      <c r="B166" s="58" t="s">
        <v>232</v>
      </c>
      <c r="C166" s="62"/>
      <c r="D166" s="33" t="s">
        <v>21</v>
      </c>
      <c r="E166" s="23" t="str">
        <f>IFERROR(INDEX('Color-recompensa'!$A$4:$P$190,MATCH(Todo!B166,'Color-recompensa'!$B$4:$B$190,0),13),"")</f>
        <v/>
      </c>
      <c r="F166" s="34"/>
      <c r="G166" s="30" t="s">
        <v>40</v>
      </c>
      <c r="H166" s="30"/>
      <c r="I166" s="30"/>
      <c r="J166" s="31">
        <v>7123</v>
      </c>
      <c r="K166" s="24">
        <v>543</v>
      </c>
      <c r="L166" s="30">
        <v>10</v>
      </c>
      <c r="M166" s="80"/>
    </row>
    <row r="167" spans="1:13" s="45" customFormat="1">
      <c r="A167" s="26" t="s">
        <v>230</v>
      </c>
      <c r="B167" s="58" t="s">
        <v>233</v>
      </c>
      <c r="C167" s="59" t="s">
        <v>234</v>
      </c>
      <c r="D167" s="33" t="s">
        <v>21</v>
      </c>
      <c r="E167" s="23">
        <f>IFERROR(INDEX('Color-recompensa'!$A$4:$P$190,MATCH(Todo!B167,'Color-recompensa'!$B$4:$B$190,0),13),"")</f>
        <v>0</v>
      </c>
      <c r="F167" s="29"/>
      <c r="G167" s="30">
        <v>46</v>
      </c>
      <c r="H167" s="30">
        <v>11</v>
      </c>
      <c r="I167" s="30">
        <v>11</v>
      </c>
      <c r="J167" s="31"/>
      <c r="K167" s="24"/>
      <c r="L167" s="30"/>
      <c r="M167" s="80" t="s">
        <v>26</v>
      </c>
    </row>
    <row r="168" spans="1:13" s="45" customFormat="1">
      <c r="A168" s="26" t="s">
        <v>230</v>
      </c>
      <c r="B168" s="58" t="s">
        <v>235</v>
      </c>
      <c r="C168" s="59"/>
      <c r="D168" s="26" t="s">
        <v>49</v>
      </c>
      <c r="E168" s="23">
        <f>IFERROR(INDEX('Color-recompensa'!$A$4:$P$190,MATCH(Todo!B168,'Color-recompensa'!$B$4:$B$190,0),13),"")</f>
        <v>0</v>
      </c>
      <c r="F168" s="29"/>
      <c r="G168" s="30">
        <v>400</v>
      </c>
      <c r="H168" s="30"/>
      <c r="I168" s="30">
        <v>27</v>
      </c>
      <c r="J168" s="31">
        <v>10080</v>
      </c>
      <c r="K168" s="24"/>
      <c r="L168" s="30">
        <v>1</v>
      </c>
      <c r="M168" s="80" t="s">
        <v>26</v>
      </c>
    </row>
    <row r="169" spans="1:13" s="45" customFormat="1">
      <c r="A169" s="26" t="s">
        <v>230</v>
      </c>
      <c r="B169" s="58" t="s">
        <v>236</v>
      </c>
      <c r="C169" s="59"/>
      <c r="D169" s="26" t="s">
        <v>30</v>
      </c>
      <c r="E169" s="23" t="str">
        <f>IFERROR(INDEX('Color-recompensa'!$A$4:$P$190,MATCH(Todo!B169,'Color-recompensa'!$B$4:$B$190,0),13),"")</f>
        <v/>
      </c>
      <c r="F169" s="29"/>
      <c r="G169" s="30">
        <v>100</v>
      </c>
      <c r="H169" s="30"/>
      <c r="I169" s="30">
        <v>22</v>
      </c>
      <c r="J169" s="31">
        <v>35201</v>
      </c>
      <c r="K169" s="24">
        <v>2514</v>
      </c>
      <c r="L169" s="30">
        <v>12</v>
      </c>
      <c r="M169" s="80"/>
    </row>
    <row r="170" spans="1:13">
      <c r="A170" s="26" t="s">
        <v>230</v>
      </c>
      <c r="B170" s="58" t="s">
        <v>237</v>
      </c>
      <c r="C170" s="59"/>
      <c r="D170" s="26" t="s">
        <v>30</v>
      </c>
      <c r="E170" s="23" t="str">
        <f>IFERROR(INDEX('Color-recompensa'!$A$4:$P$190,MATCH(Todo!B170,'Color-recompensa'!$B$4:$B$190,0),13),"")</f>
        <v/>
      </c>
      <c r="F170" s="29"/>
      <c r="G170" s="30" t="s">
        <v>40</v>
      </c>
      <c r="H170" s="30"/>
      <c r="I170" s="30"/>
      <c r="J170" s="31"/>
      <c r="K170" s="24"/>
      <c r="L170" s="30"/>
      <c r="M170" s="80"/>
    </row>
    <row r="171" spans="1:13">
      <c r="A171" s="26" t="s">
        <v>230</v>
      </c>
      <c r="B171" s="58" t="s">
        <v>238</v>
      </c>
      <c r="C171" s="59"/>
      <c r="D171" s="27" t="s">
        <v>133</v>
      </c>
      <c r="E171" s="23" t="str">
        <f>IFERROR(INDEX('Color-recompensa'!$A$4:$P$190,MATCH(Todo!B171,'Color-recompensa'!$B$4:$B$190,0),13),"")</f>
        <v/>
      </c>
      <c r="F171" s="29"/>
      <c r="G171" s="30" t="s">
        <v>22</v>
      </c>
      <c r="H171" s="30"/>
      <c r="I171" s="30"/>
      <c r="J171" s="31">
        <v>2007</v>
      </c>
      <c r="K171" s="24">
        <v>126</v>
      </c>
      <c r="L171" s="30">
        <v>12</v>
      </c>
      <c r="M171" s="80"/>
    </row>
    <row r="172" spans="1:13">
      <c r="A172" s="26" t="s">
        <v>230</v>
      </c>
      <c r="B172" s="58" t="s">
        <v>239</v>
      </c>
      <c r="C172" s="59" t="s">
        <v>240</v>
      </c>
      <c r="D172" s="27" t="s">
        <v>21</v>
      </c>
      <c r="E172" s="23">
        <f>IFERROR(INDEX('Color-recompensa'!$A$4:$P$190,MATCH(Todo!B172,'Color-recompensa'!$B$4:$B$190,0),13),"")</f>
        <v>0.26</v>
      </c>
      <c r="F172" s="29"/>
      <c r="G172" s="30">
        <v>36</v>
      </c>
      <c r="H172" s="30">
        <v>9</v>
      </c>
      <c r="I172" s="30">
        <v>23</v>
      </c>
      <c r="J172" s="31">
        <v>5481</v>
      </c>
      <c r="K172" s="24">
        <v>487</v>
      </c>
      <c r="L172" s="30">
        <v>10</v>
      </c>
      <c r="M172" s="80" t="s">
        <v>26</v>
      </c>
    </row>
    <row r="173" spans="1:13" s="45" customFormat="1">
      <c r="A173" s="26" t="s">
        <v>230</v>
      </c>
      <c r="B173" s="58" t="s">
        <v>664</v>
      </c>
      <c r="C173" s="59"/>
      <c r="D173" s="26" t="s">
        <v>30</v>
      </c>
      <c r="E173" s="23" t="str">
        <f>IFERROR(INDEX('Color-recompensa'!$A$4:$P$190,MATCH(Todo!B173,'Color-recompensa'!$B$4:$B$190,0),13),"")</f>
        <v/>
      </c>
      <c r="F173" s="29"/>
      <c r="G173" s="30">
        <v>600</v>
      </c>
      <c r="H173" s="30"/>
      <c r="I173" s="30">
        <v>4</v>
      </c>
      <c r="J173" s="31"/>
      <c r="K173" s="24"/>
      <c r="L173" s="30"/>
      <c r="M173" s="80"/>
    </row>
    <row r="174" spans="1:13" s="45" customFormat="1">
      <c r="A174" s="26" t="s">
        <v>241</v>
      </c>
      <c r="B174" s="58" t="s">
        <v>242</v>
      </c>
      <c r="C174" s="59"/>
      <c r="D174" s="26" t="s">
        <v>25</v>
      </c>
      <c r="E174" s="23" t="str">
        <f>IFERROR(INDEX('Color-recompensa'!$A$4:$P$190,MATCH(Todo!B174,'Color-recompensa'!$B$4:$B$190,0),13),"")</f>
        <v/>
      </c>
      <c r="F174" s="29"/>
      <c r="G174" s="30"/>
      <c r="H174" s="30"/>
      <c r="I174" s="30"/>
      <c r="J174" s="31"/>
      <c r="K174" s="24"/>
      <c r="L174" s="30"/>
      <c r="M174" s="80" t="s">
        <v>26</v>
      </c>
    </row>
    <row r="175" spans="1:13" s="45" customFormat="1">
      <c r="A175" s="26" t="s">
        <v>241</v>
      </c>
      <c r="B175" s="58" t="s">
        <v>243</v>
      </c>
      <c r="C175" s="59"/>
      <c r="D175" s="26" t="s">
        <v>25</v>
      </c>
      <c r="E175" s="23" t="str">
        <f>IFERROR(INDEX('Color-recompensa'!$A$4:$P$190,MATCH(Todo!B175,'Color-recompensa'!$B$4:$B$190,0),13),"")</f>
        <v/>
      </c>
      <c r="F175" s="29"/>
      <c r="G175" s="30"/>
      <c r="H175" s="30"/>
      <c r="I175" s="30"/>
      <c r="J175" s="31"/>
      <c r="K175" s="24"/>
      <c r="L175" s="30"/>
      <c r="M175" s="80" t="s">
        <v>26</v>
      </c>
    </row>
    <row r="176" spans="1:13">
      <c r="A176" s="27" t="s">
        <v>241</v>
      </c>
      <c r="B176" s="61" t="s">
        <v>244</v>
      </c>
      <c r="C176" s="62"/>
      <c r="D176" s="27" t="s">
        <v>105</v>
      </c>
      <c r="E176" s="23" t="str">
        <f>IFERROR(INDEX('Color-recompensa'!$A$4:$P$190,MATCH(Todo!B176,'Color-recompensa'!$B$4:$B$190,0),13),"")</f>
        <v/>
      </c>
      <c r="F176" s="34"/>
      <c r="G176" s="22"/>
      <c r="H176" s="22"/>
      <c r="I176" s="22"/>
      <c r="J176" s="35"/>
      <c r="K176" s="21"/>
      <c r="L176" s="22"/>
      <c r="M176" s="82" t="s">
        <v>26</v>
      </c>
    </row>
    <row r="177" spans="1:13" s="45" customFormat="1">
      <c r="A177" s="27" t="s">
        <v>245</v>
      </c>
      <c r="B177" s="61" t="s">
        <v>246</v>
      </c>
      <c r="C177" s="62" t="s">
        <v>247</v>
      </c>
      <c r="D177" s="26" t="s">
        <v>25</v>
      </c>
      <c r="E177" s="23" t="str">
        <f>IFERROR(INDEX('Color-recompensa'!$A$4:$P$190,MATCH(Todo!B177,'Color-recompensa'!$B$4:$B$190,0),13),"")</f>
        <v/>
      </c>
      <c r="F177" s="34"/>
      <c r="G177" s="22"/>
      <c r="H177" s="22"/>
      <c r="I177" s="22"/>
      <c r="J177" s="35"/>
      <c r="K177" s="21"/>
      <c r="L177" s="22"/>
      <c r="M177" s="82" t="s">
        <v>26</v>
      </c>
    </row>
    <row r="178" spans="1:13" s="45" customFormat="1">
      <c r="A178" s="27" t="s">
        <v>245</v>
      </c>
      <c r="B178" s="61" t="s">
        <v>248</v>
      </c>
      <c r="C178" s="62"/>
      <c r="D178" s="27" t="s">
        <v>30</v>
      </c>
      <c r="E178" s="23" t="str">
        <f>IFERROR(INDEX('Color-recompensa'!$A$4:$P$190,MATCH(Todo!B178,'Color-recompensa'!$B$4:$B$190,0),13),"")</f>
        <v/>
      </c>
      <c r="F178" s="34"/>
      <c r="G178" s="22" t="s">
        <v>22</v>
      </c>
      <c r="H178" s="22"/>
      <c r="I178" s="22"/>
      <c r="J178" s="35"/>
      <c r="K178" s="21"/>
      <c r="L178" s="22"/>
      <c r="M178" s="82"/>
    </row>
    <row r="179" spans="1:13">
      <c r="A179" s="26" t="s">
        <v>245</v>
      </c>
      <c r="B179" s="58" t="s">
        <v>249</v>
      </c>
      <c r="C179" s="59"/>
      <c r="D179" s="27" t="s">
        <v>21</v>
      </c>
      <c r="E179" s="23" t="str">
        <f>IFERROR(INDEX('Color-recompensa'!$A$4:$P$190,MATCH(Todo!B179,'Color-recompensa'!$B$4:$B$190,0),13),"")</f>
        <v/>
      </c>
      <c r="F179" s="29"/>
      <c r="G179" s="30" t="s">
        <v>40</v>
      </c>
      <c r="H179" s="30"/>
      <c r="I179" s="30"/>
      <c r="J179" s="31"/>
      <c r="K179" s="24"/>
      <c r="L179" s="30"/>
      <c r="M179" s="80"/>
    </row>
    <row r="180" spans="1:13">
      <c r="A180" s="26" t="s">
        <v>245</v>
      </c>
      <c r="B180" s="58" t="s">
        <v>250</v>
      </c>
      <c r="C180" s="59" t="s">
        <v>251</v>
      </c>
      <c r="D180" s="27" t="s">
        <v>21</v>
      </c>
      <c r="E180" s="23">
        <f>IFERROR(INDEX('Color-recompensa'!$A$4:$P$190,MATCH(Todo!B180,'Color-recompensa'!$B$4:$B$190,0),13),"")</f>
        <v>0.04</v>
      </c>
      <c r="F180" s="29"/>
      <c r="G180" s="30">
        <v>122</v>
      </c>
      <c r="H180" s="30">
        <v>22</v>
      </c>
      <c r="I180" s="30">
        <v>22</v>
      </c>
      <c r="J180" s="31">
        <v>3569</v>
      </c>
      <c r="K180" s="24">
        <v>180</v>
      </c>
      <c r="L180" s="30">
        <v>10</v>
      </c>
      <c r="M180" s="80" t="s">
        <v>26</v>
      </c>
    </row>
    <row r="181" spans="1:13">
      <c r="A181" s="26" t="s">
        <v>245</v>
      </c>
      <c r="B181" s="58" t="s">
        <v>252</v>
      </c>
      <c r="C181" s="59"/>
      <c r="D181" s="27" t="s">
        <v>21</v>
      </c>
      <c r="E181" s="23" t="str">
        <f>IFERROR(INDEX('Color-recompensa'!$A$4:$P$190,MATCH(Todo!B181,'Color-recompensa'!$B$4:$B$190,0),13),"")</f>
        <v/>
      </c>
      <c r="F181" s="29"/>
      <c r="G181" s="30" t="s">
        <v>22</v>
      </c>
      <c r="H181" s="30"/>
      <c r="I181" s="30"/>
      <c r="J181" s="31"/>
      <c r="K181" s="24"/>
      <c r="L181" s="30"/>
      <c r="M181" s="80"/>
    </row>
    <row r="182" spans="1:13" s="45" customFormat="1">
      <c r="A182" s="26" t="s">
        <v>245</v>
      </c>
      <c r="B182" s="58" t="s">
        <v>253</v>
      </c>
      <c r="C182" s="59"/>
      <c r="D182" s="26" t="s">
        <v>30</v>
      </c>
      <c r="E182" s="23" t="str">
        <f>IFERROR(INDEX('Color-recompensa'!$A$4:$P$190,MATCH(Todo!B182,'Color-recompensa'!$B$4:$B$190,0),13),"")</f>
        <v/>
      </c>
      <c r="F182" s="29"/>
      <c r="G182" s="30">
        <v>200</v>
      </c>
      <c r="H182" s="30"/>
      <c r="I182" s="30">
        <v>45</v>
      </c>
      <c r="J182" s="31"/>
      <c r="K182" s="24"/>
      <c r="L182" s="30"/>
      <c r="M182" s="80"/>
    </row>
    <row r="183" spans="1:13" s="45" customFormat="1">
      <c r="A183" s="26" t="s">
        <v>245</v>
      </c>
      <c r="B183" s="58" t="s">
        <v>665</v>
      </c>
      <c r="C183" s="59" t="s">
        <v>254</v>
      </c>
      <c r="D183" s="26" t="s">
        <v>25</v>
      </c>
      <c r="E183" s="23" t="str">
        <f>IFERROR(INDEX('Color-recompensa'!$A$4:$P$190,MATCH(Todo!B183,'Color-recompensa'!$B$4:$B$190,0),13),"")</f>
        <v/>
      </c>
      <c r="F183" s="29"/>
      <c r="G183" s="30"/>
      <c r="H183" s="30"/>
      <c r="I183" s="30"/>
      <c r="J183" s="31" t="s">
        <v>26</v>
      </c>
      <c r="K183" s="24"/>
      <c r="L183" s="30"/>
      <c r="M183" s="80" t="s">
        <v>26</v>
      </c>
    </row>
    <row r="184" spans="1:13" s="45" customFormat="1">
      <c r="A184" s="26" t="s">
        <v>245</v>
      </c>
      <c r="B184" s="58" t="s">
        <v>255</v>
      </c>
      <c r="C184" s="59"/>
      <c r="D184" s="26" t="s">
        <v>25</v>
      </c>
      <c r="E184" s="23" t="str">
        <f>IFERROR(INDEX('Color-recompensa'!$A$4:$P$190,MATCH(Todo!B184,'Color-recompensa'!$B$4:$B$190,0),13),"")</f>
        <v/>
      </c>
      <c r="F184" s="29"/>
      <c r="G184" s="30"/>
      <c r="H184" s="30"/>
      <c r="I184" s="30"/>
      <c r="J184" s="31" t="s">
        <v>26</v>
      </c>
      <c r="K184" s="24"/>
      <c r="L184" s="30"/>
      <c r="M184" s="80" t="s">
        <v>26</v>
      </c>
    </row>
    <row r="185" spans="1:13" s="45" customFormat="1">
      <c r="A185" s="26" t="s">
        <v>245</v>
      </c>
      <c r="B185" s="58" t="s">
        <v>256</v>
      </c>
      <c r="C185" s="59"/>
      <c r="D185" s="26" t="s">
        <v>30</v>
      </c>
      <c r="E185" s="23" t="str">
        <f>IFERROR(INDEX('Color-recompensa'!$A$4:$P$190,MATCH(Todo!B185,'Color-recompensa'!$B$4:$B$190,0),13),"")</f>
        <v/>
      </c>
      <c r="F185" s="29"/>
      <c r="G185" s="30" t="s">
        <v>22</v>
      </c>
      <c r="H185" s="30"/>
      <c r="I185" s="30"/>
      <c r="J185" s="31"/>
      <c r="K185" s="24"/>
      <c r="L185" s="30"/>
      <c r="M185" s="80"/>
    </row>
    <row r="186" spans="1:13" s="45" customFormat="1">
      <c r="A186" s="26" t="s">
        <v>245</v>
      </c>
      <c r="B186" s="58" t="s">
        <v>257</v>
      </c>
      <c r="C186" s="59"/>
      <c r="D186" s="26" t="s">
        <v>25</v>
      </c>
      <c r="E186" s="23">
        <f>IFERROR(INDEX('Color-recompensa'!$A$4:$P$190,MATCH(Todo!B186,'Color-recompensa'!$B$4:$B$190,0),13),"")</f>
        <v>5.3999999999999999E-2</v>
      </c>
      <c r="F186" s="29"/>
      <c r="G186" s="30">
        <v>4.1500000000000004</v>
      </c>
      <c r="H186" s="30">
        <v>8.16</v>
      </c>
      <c r="I186" s="30">
        <v>27</v>
      </c>
      <c r="J186" s="31">
        <v>4480</v>
      </c>
      <c r="K186" s="24">
        <v>825.61</v>
      </c>
      <c r="L186" s="30">
        <v>10</v>
      </c>
      <c r="M186" s="80" t="s">
        <v>26</v>
      </c>
    </row>
    <row r="187" spans="1:13">
      <c r="A187" s="26" t="s">
        <v>245</v>
      </c>
      <c r="B187" s="58" t="s">
        <v>258</v>
      </c>
      <c r="C187" s="59"/>
      <c r="D187" s="27" t="s">
        <v>259</v>
      </c>
      <c r="E187" s="23" t="str">
        <f>IFERROR(INDEX('Color-recompensa'!$A$4:$P$190,MATCH(Todo!B187,'Color-recompensa'!$B$4:$B$190,0),13),"")</f>
        <v/>
      </c>
      <c r="F187" s="29"/>
      <c r="G187" s="30">
        <v>3008</v>
      </c>
      <c r="H187" s="30">
        <v>744</v>
      </c>
      <c r="I187" s="30">
        <v>15</v>
      </c>
      <c r="J187" s="31">
        <v>306300</v>
      </c>
      <c r="K187" s="24">
        <v>27816</v>
      </c>
      <c r="L187" s="30">
        <v>12</v>
      </c>
      <c r="M187" s="80" t="s">
        <v>26</v>
      </c>
    </row>
    <row r="188" spans="1:13" s="45" customFormat="1">
      <c r="A188" s="26" t="s">
        <v>245</v>
      </c>
      <c r="B188" s="58" t="s">
        <v>260</v>
      </c>
      <c r="C188" s="59"/>
      <c r="D188" s="26" t="s">
        <v>30</v>
      </c>
      <c r="E188" s="23">
        <f>IFERROR(INDEX('Color-recompensa'!$A$4:$P$190,MATCH(Todo!B188,'Color-recompensa'!$B$4:$B$190,0),13),"")</f>
        <v>0</v>
      </c>
      <c r="F188" s="29"/>
      <c r="G188" s="30" t="s">
        <v>22</v>
      </c>
      <c r="H188" s="30"/>
      <c r="I188" s="30"/>
      <c r="J188" s="31"/>
      <c r="K188" s="24"/>
      <c r="L188" s="30"/>
      <c r="M188" s="80" t="s">
        <v>26</v>
      </c>
    </row>
    <row r="189" spans="1:13" s="45" customFormat="1">
      <c r="A189" s="26" t="s">
        <v>245</v>
      </c>
      <c r="B189" s="58" t="s">
        <v>261</v>
      </c>
      <c r="C189" s="59" t="s">
        <v>262</v>
      </c>
      <c r="D189" s="26" t="s">
        <v>25</v>
      </c>
      <c r="E189" s="23" t="str">
        <f>IFERROR(INDEX('Color-recompensa'!$A$4:$P$190,MATCH(Todo!B189,'Color-recompensa'!$B$4:$B$190,0),13),"")</f>
        <v/>
      </c>
      <c r="F189" s="29"/>
      <c r="G189" s="30"/>
      <c r="H189" s="30"/>
      <c r="I189" s="30"/>
      <c r="J189" s="31" t="s">
        <v>26</v>
      </c>
      <c r="K189" s="24"/>
      <c r="L189" s="30"/>
      <c r="M189" s="80" t="s">
        <v>26</v>
      </c>
    </row>
    <row r="190" spans="1:13">
      <c r="A190" s="26" t="s">
        <v>245</v>
      </c>
      <c r="B190" s="58" t="s">
        <v>263</v>
      </c>
      <c r="C190" s="59" t="s">
        <v>264</v>
      </c>
      <c r="D190" s="27" t="s">
        <v>21</v>
      </c>
      <c r="E190" s="23">
        <f>IFERROR(INDEX('Color-recompensa'!$A$4:$P$190,MATCH(Todo!B190,'Color-recompensa'!$B$4:$B$190,0),13),"")</f>
        <v>7.0000000000000007E-2</v>
      </c>
      <c r="F190" s="29"/>
      <c r="G190" s="30" t="s">
        <v>22</v>
      </c>
      <c r="H190" s="30"/>
      <c r="I190" s="47"/>
      <c r="J190" s="31">
        <v>38280</v>
      </c>
      <c r="K190" s="24">
        <v>1485</v>
      </c>
      <c r="L190" s="30">
        <v>10</v>
      </c>
      <c r="M190" s="80" t="s">
        <v>26</v>
      </c>
    </row>
    <row r="191" spans="1:13" s="45" customFormat="1">
      <c r="A191" s="26" t="s">
        <v>245</v>
      </c>
      <c r="B191" s="58" t="s">
        <v>265</v>
      </c>
      <c r="C191" s="59"/>
      <c r="D191" s="26" t="s">
        <v>25</v>
      </c>
      <c r="E191" s="23" t="str">
        <f>IFERROR(INDEX('Color-recompensa'!$A$4:$P$190,MATCH(Todo!B191,'Color-recompensa'!$B$4:$B$190,0),13),"")</f>
        <v/>
      </c>
      <c r="F191" s="29"/>
      <c r="G191" s="30"/>
      <c r="H191" s="30"/>
      <c r="I191" s="47"/>
      <c r="J191" s="31"/>
      <c r="K191" s="24"/>
      <c r="L191" s="30"/>
      <c r="M191" s="80" t="s">
        <v>26</v>
      </c>
    </row>
    <row r="192" spans="1:13" s="45" customFormat="1">
      <c r="A192" s="26" t="s">
        <v>245</v>
      </c>
      <c r="B192" s="58" t="s">
        <v>266</v>
      </c>
      <c r="C192" s="59" t="s">
        <v>267</v>
      </c>
      <c r="D192" s="26" t="s">
        <v>30</v>
      </c>
      <c r="E192" s="23" t="str">
        <f>IFERROR(INDEX('Color-recompensa'!$A$4:$P$190,MATCH(Todo!B192,'Color-recompensa'!$B$4:$B$190,0),13),"")</f>
        <v/>
      </c>
      <c r="F192" s="29"/>
      <c r="G192" s="30" t="s">
        <v>22</v>
      </c>
      <c r="H192" s="30"/>
      <c r="I192" s="47"/>
      <c r="J192" s="31"/>
      <c r="K192" s="24"/>
      <c r="L192" s="30"/>
      <c r="M192" s="80" t="s">
        <v>26</v>
      </c>
    </row>
    <row r="193" spans="1:13">
      <c r="A193" s="26" t="s">
        <v>245</v>
      </c>
      <c r="B193" s="58" t="s">
        <v>268</v>
      </c>
      <c r="C193" s="59"/>
      <c r="D193" s="27" t="s">
        <v>21</v>
      </c>
      <c r="E193" s="23">
        <f>IFERROR(INDEX('Color-recompensa'!$A$4:$P$190,MATCH(Todo!B193,'Color-recompensa'!$B$4:$B$190,0),13),"")</f>
        <v>0.4</v>
      </c>
      <c r="F193" s="29"/>
      <c r="G193" s="30" t="s">
        <v>22</v>
      </c>
      <c r="H193" s="30"/>
      <c r="I193" s="30"/>
      <c r="J193" s="31">
        <v>72889</v>
      </c>
      <c r="K193" s="24">
        <v>6481</v>
      </c>
      <c r="L193" s="30">
        <v>10</v>
      </c>
      <c r="M193" s="80" t="s">
        <v>26</v>
      </c>
    </row>
    <row r="194" spans="1:13" s="45" customFormat="1">
      <c r="A194" s="26" t="s">
        <v>245</v>
      </c>
      <c r="B194" s="58" t="s">
        <v>269</v>
      </c>
      <c r="C194" s="59"/>
      <c r="D194" s="26" t="s">
        <v>30</v>
      </c>
      <c r="E194" s="23" t="str">
        <f>IFERROR(INDEX('Color-recompensa'!$A$4:$P$190,MATCH(Todo!B194,'Color-recompensa'!$B$4:$B$190,0),13),"")</f>
        <v/>
      </c>
      <c r="F194" s="29"/>
      <c r="G194" s="30" t="s">
        <v>22</v>
      </c>
      <c r="H194" s="30"/>
      <c r="I194" s="30"/>
      <c r="J194" s="31"/>
      <c r="K194" s="24"/>
      <c r="L194" s="30"/>
      <c r="M194" s="80"/>
    </row>
    <row r="195" spans="1:13" s="45" customFormat="1">
      <c r="A195" s="26" t="s">
        <v>245</v>
      </c>
      <c r="B195" s="58" t="s">
        <v>270</v>
      </c>
      <c r="C195" s="59"/>
      <c r="D195" s="26" t="s">
        <v>30</v>
      </c>
      <c r="E195" s="23" t="str">
        <f>IFERROR(INDEX('Color-recompensa'!$A$4:$P$190,MATCH(Todo!B195,'Color-recompensa'!$B$4:$B$190,0),13),"")</f>
        <v/>
      </c>
      <c r="F195" s="29"/>
      <c r="G195" s="30" t="s">
        <v>22</v>
      </c>
      <c r="H195" s="30"/>
      <c r="I195" s="30"/>
      <c r="J195" s="31"/>
      <c r="K195" s="24"/>
      <c r="L195" s="30"/>
      <c r="M195" s="80"/>
    </row>
    <row r="196" spans="1:13" s="45" customFormat="1">
      <c r="A196" s="26" t="s">
        <v>245</v>
      </c>
      <c r="B196" s="58" t="s">
        <v>271</v>
      </c>
      <c r="C196" s="59"/>
      <c r="D196" s="26" t="s">
        <v>30</v>
      </c>
      <c r="E196" s="23" t="str">
        <f>IFERROR(INDEX('Color-recompensa'!$A$4:$P$190,MATCH(Todo!B196,'Color-recompensa'!$B$4:$B$190,0),13),"")</f>
        <v/>
      </c>
      <c r="F196" s="29"/>
      <c r="G196" s="30" t="s">
        <v>22</v>
      </c>
      <c r="H196" s="30"/>
      <c r="I196" s="30"/>
      <c r="J196" s="31"/>
      <c r="K196" s="24"/>
      <c r="L196" s="30"/>
      <c r="M196" s="80"/>
    </row>
    <row r="197" spans="1:13" s="45" customFormat="1">
      <c r="A197" s="26" t="s">
        <v>245</v>
      </c>
      <c r="B197" s="58" t="s">
        <v>272</v>
      </c>
      <c r="C197" s="59"/>
      <c r="D197" s="26" t="s">
        <v>30</v>
      </c>
      <c r="E197" s="23" t="str">
        <f>IFERROR(INDEX('Color-recompensa'!$A$4:$P$190,MATCH(Todo!B197,'Color-recompensa'!$B$4:$B$190,0),13),"")</f>
        <v/>
      </c>
      <c r="F197" s="29"/>
      <c r="G197" s="30" t="s">
        <v>40</v>
      </c>
      <c r="H197" s="30"/>
      <c r="I197" s="47"/>
      <c r="J197" s="31"/>
      <c r="K197" s="24"/>
      <c r="L197" s="30"/>
      <c r="M197" s="80"/>
    </row>
    <row r="198" spans="1:13" s="45" customFormat="1">
      <c r="A198" s="26" t="s">
        <v>245</v>
      </c>
      <c r="B198" s="58" t="s">
        <v>273</v>
      </c>
      <c r="C198" s="59"/>
      <c r="D198" s="26" t="s">
        <v>30</v>
      </c>
      <c r="E198" s="23" t="str">
        <f>IFERROR(INDEX('Color-recompensa'!$A$4:$P$190,MATCH(Todo!B198,'Color-recompensa'!$B$4:$B$190,0),13),"")</f>
        <v/>
      </c>
      <c r="F198" s="29"/>
      <c r="G198" s="30" t="s">
        <v>40</v>
      </c>
      <c r="H198" s="30"/>
      <c r="I198" s="47"/>
      <c r="J198" s="31"/>
      <c r="K198" s="24"/>
      <c r="L198" s="30"/>
      <c r="M198" s="80"/>
    </row>
    <row r="199" spans="1:13" s="45" customFormat="1">
      <c r="A199" s="26" t="s">
        <v>245</v>
      </c>
      <c r="B199" s="58" t="s">
        <v>274</v>
      </c>
      <c r="C199" s="59"/>
      <c r="D199" s="26" t="s">
        <v>30</v>
      </c>
      <c r="E199" s="23" t="str">
        <f>IFERROR(INDEX('Color-recompensa'!$A$4:$P$190,MATCH(Todo!B199,'Color-recompensa'!$B$4:$B$190,0),13),"")</f>
        <v/>
      </c>
      <c r="F199" s="29"/>
      <c r="G199" s="30" t="s">
        <v>40</v>
      </c>
      <c r="H199" s="30"/>
      <c r="I199" s="47"/>
      <c r="J199" s="31"/>
      <c r="K199" s="24"/>
      <c r="L199" s="30"/>
      <c r="M199" s="80"/>
    </row>
    <row r="200" spans="1:13" s="45" customFormat="1">
      <c r="A200" s="26" t="s">
        <v>245</v>
      </c>
      <c r="B200" s="58" t="s">
        <v>275</v>
      </c>
      <c r="C200" s="59"/>
      <c r="D200" s="26" t="s">
        <v>30</v>
      </c>
      <c r="E200" s="23" t="str">
        <f>IFERROR(INDEX('Color-recompensa'!$A$4:$P$190,MATCH(Todo!B200,'Color-recompensa'!$B$4:$B$190,0),13),"")</f>
        <v/>
      </c>
      <c r="F200" s="29"/>
      <c r="G200" s="30" t="s">
        <v>22</v>
      </c>
      <c r="H200" s="30"/>
      <c r="I200" s="47"/>
      <c r="J200" s="31"/>
      <c r="K200" s="24"/>
      <c r="L200" s="30"/>
      <c r="M200" s="80"/>
    </row>
    <row r="201" spans="1:13" s="45" customFormat="1">
      <c r="A201" s="26" t="s">
        <v>245</v>
      </c>
      <c r="B201" s="58" t="s">
        <v>276</v>
      </c>
      <c r="C201" s="59"/>
      <c r="D201" s="26" t="s">
        <v>30</v>
      </c>
      <c r="E201" s="23" t="str">
        <f>IFERROR(INDEX('Color-recompensa'!$A$4:$P$190,MATCH(Todo!B201,'Color-recompensa'!$B$4:$B$190,0),13),"")</f>
        <v/>
      </c>
      <c r="F201" s="29"/>
      <c r="G201" s="30" t="s">
        <v>40</v>
      </c>
      <c r="H201" s="30"/>
      <c r="I201" s="30"/>
      <c r="J201" s="31"/>
      <c r="K201" s="24"/>
      <c r="L201" s="30"/>
      <c r="M201" s="80"/>
    </row>
    <row r="202" spans="1:13" s="45" customFormat="1">
      <c r="A202" s="26" t="s">
        <v>245</v>
      </c>
      <c r="B202" s="58" t="s">
        <v>277</v>
      </c>
      <c r="C202" s="59"/>
      <c r="D202" s="26" t="s">
        <v>30</v>
      </c>
      <c r="E202" s="23" t="str">
        <f>IFERROR(INDEX('Color-recompensa'!$A$4:$P$190,MATCH(Todo!B202,'Color-recompensa'!$B$4:$B$190,0),13),"")</f>
        <v/>
      </c>
      <c r="F202" s="29"/>
      <c r="G202" s="30" t="s">
        <v>22</v>
      </c>
      <c r="H202" s="30"/>
      <c r="I202" s="30"/>
      <c r="J202" s="31"/>
      <c r="K202" s="24"/>
      <c r="L202" s="30"/>
      <c r="M202" s="80"/>
    </row>
    <row r="203" spans="1:13" s="45" customFormat="1">
      <c r="A203" s="26" t="s">
        <v>245</v>
      </c>
      <c r="B203" s="58" t="s">
        <v>278</v>
      </c>
      <c r="C203" s="59" t="s">
        <v>279</v>
      </c>
      <c r="D203" s="27" t="s">
        <v>21</v>
      </c>
      <c r="E203" s="23">
        <f>IFERROR(INDEX('Color-recompensa'!$A$4:$P$190,MATCH(Todo!B203,'Color-recompensa'!$B$4:$B$190,0),13),"")</f>
        <v>7.1999999999999995E-2</v>
      </c>
      <c r="F203" s="29"/>
      <c r="G203" s="30" t="s">
        <v>22</v>
      </c>
      <c r="H203" s="30"/>
      <c r="I203" s="30"/>
      <c r="J203" s="31">
        <v>4248</v>
      </c>
      <c r="K203" s="24">
        <v>361</v>
      </c>
      <c r="L203" s="30">
        <v>10</v>
      </c>
      <c r="M203" s="80" t="s">
        <v>26</v>
      </c>
    </row>
    <row r="204" spans="1:13">
      <c r="A204" s="26" t="s">
        <v>245</v>
      </c>
      <c r="B204" s="58" t="s">
        <v>280</v>
      </c>
      <c r="C204" s="59"/>
      <c r="D204" s="26" t="s">
        <v>30</v>
      </c>
      <c r="E204" s="23" t="str">
        <f>IFERROR(INDEX('Color-recompensa'!$A$4:$P$190,MATCH(Todo!B204,'Color-recompensa'!$B$4:$B$190,0),13),"")</f>
        <v/>
      </c>
      <c r="F204" s="29"/>
      <c r="G204" s="30" t="s">
        <v>22</v>
      </c>
      <c r="H204" s="30"/>
      <c r="I204" s="30"/>
      <c r="J204" s="31"/>
      <c r="K204" s="24"/>
      <c r="L204" s="30"/>
      <c r="M204" s="80"/>
    </row>
    <row r="205" spans="1:13" s="45" customFormat="1">
      <c r="A205" s="26" t="s">
        <v>245</v>
      </c>
      <c r="B205" s="58" t="s">
        <v>281</v>
      </c>
      <c r="C205" s="59"/>
      <c r="D205" s="26" t="s">
        <v>30</v>
      </c>
      <c r="E205" s="23" t="str">
        <f>IFERROR(INDEX('Color-recompensa'!$A$4:$P$190,MATCH(Todo!B205,'Color-recompensa'!$B$4:$B$190,0),13),"")</f>
        <v/>
      </c>
      <c r="F205" s="29"/>
      <c r="G205" s="30" t="s">
        <v>22</v>
      </c>
      <c r="H205" s="30"/>
      <c r="I205" s="30"/>
      <c r="J205" s="31"/>
      <c r="K205" s="24"/>
      <c r="L205" s="30"/>
      <c r="M205" s="80"/>
    </row>
    <row r="206" spans="1:13" s="45" customFormat="1">
      <c r="A206" s="26" t="s">
        <v>245</v>
      </c>
      <c r="B206" s="58" t="s">
        <v>282</v>
      </c>
      <c r="C206" s="59"/>
      <c r="D206" s="26" t="s">
        <v>30</v>
      </c>
      <c r="E206" s="23" t="str">
        <f>IFERROR(INDEX('Color-recompensa'!$A$4:$P$190,MATCH(Todo!B206,'Color-recompensa'!$B$4:$B$190,0),13),"")</f>
        <v/>
      </c>
      <c r="F206" s="29"/>
      <c r="G206" s="30" t="s">
        <v>22</v>
      </c>
      <c r="H206" s="30"/>
      <c r="I206" s="30"/>
      <c r="J206" s="31"/>
      <c r="K206" s="24"/>
      <c r="L206" s="30"/>
      <c r="M206" s="80"/>
    </row>
    <row r="207" spans="1:13" s="45" customFormat="1">
      <c r="A207" s="26" t="s">
        <v>245</v>
      </c>
      <c r="B207" s="58" t="s">
        <v>283</v>
      </c>
      <c r="C207" s="59" t="s">
        <v>284</v>
      </c>
      <c r="D207" s="27" t="s">
        <v>21</v>
      </c>
      <c r="E207" s="23">
        <f>IFERROR(INDEX('Color-recompensa'!$A$4:$P$190,MATCH(Todo!B207,'Color-recompensa'!$B$4:$B$190,0),13),"")</f>
        <v>0.02</v>
      </c>
      <c r="F207" s="29"/>
      <c r="G207" s="30" t="s">
        <v>22</v>
      </c>
      <c r="H207" s="30"/>
      <c r="I207" s="30"/>
      <c r="J207" s="31">
        <v>3823</v>
      </c>
      <c r="K207" s="24">
        <v>314</v>
      </c>
      <c r="L207" s="30">
        <v>10</v>
      </c>
      <c r="M207" s="80" t="s">
        <v>26</v>
      </c>
    </row>
    <row r="208" spans="1:13">
      <c r="A208" s="26" t="s">
        <v>245</v>
      </c>
      <c r="B208" s="58" t="s">
        <v>285</v>
      </c>
      <c r="C208" s="59"/>
      <c r="D208" s="26" t="s">
        <v>30</v>
      </c>
      <c r="E208" s="23" t="str">
        <f>IFERROR(INDEX('Color-recompensa'!$A$4:$P$190,MATCH(Todo!B208,'Color-recompensa'!$B$4:$B$190,0),13),"")</f>
        <v/>
      </c>
      <c r="F208" s="29"/>
      <c r="G208" s="30" t="s">
        <v>22</v>
      </c>
      <c r="H208" s="30"/>
      <c r="I208" s="30"/>
      <c r="J208" s="31"/>
      <c r="K208" s="24"/>
      <c r="L208" s="30"/>
      <c r="M208" s="80"/>
    </row>
    <row r="209" spans="1:13" s="45" customFormat="1">
      <c r="A209" s="26" t="s">
        <v>245</v>
      </c>
      <c r="B209" s="58" t="s">
        <v>286</v>
      </c>
      <c r="C209" s="59"/>
      <c r="D209" s="26" t="s">
        <v>30</v>
      </c>
      <c r="E209" s="23" t="str">
        <f>IFERROR(INDEX('Color-recompensa'!$A$4:$P$190,MATCH(Todo!B209,'Color-recompensa'!$B$4:$B$190,0),13),"")</f>
        <v/>
      </c>
      <c r="F209" s="29"/>
      <c r="G209" s="30" t="s">
        <v>22</v>
      </c>
      <c r="H209" s="30"/>
      <c r="I209" s="30"/>
      <c r="J209" s="31"/>
      <c r="K209" s="24"/>
      <c r="L209" s="30"/>
      <c r="M209" s="80"/>
    </row>
    <row r="210" spans="1:13" s="45" customFormat="1">
      <c r="A210" s="26" t="s">
        <v>245</v>
      </c>
      <c r="B210" s="58" t="s">
        <v>287</v>
      </c>
      <c r="C210" s="59"/>
      <c r="D210" s="26" t="s">
        <v>30</v>
      </c>
      <c r="E210" s="23" t="str">
        <f>IFERROR(INDEX('Color-recompensa'!$A$4:$P$190,MATCH(Todo!B210,'Color-recompensa'!$B$4:$B$190,0),13),"")</f>
        <v/>
      </c>
      <c r="F210" s="29"/>
      <c r="G210" s="30" t="s">
        <v>22</v>
      </c>
      <c r="H210" s="30"/>
      <c r="I210" s="30"/>
      <c r="J210" s="31"/>
      <c r="K210" s="24"/>
      <c r="L210" s="30"/>
      <c r="M210" s="80"/>
    </row>
    <row r="211" spans="1:13" s="45" customFormat="1">
      <c r="A211" s="26" t="s">
        <v>245</v>
      </c>
      <c r="B211" s="58" t="s">
        <v>288</v>
      </c>
      <c r="C211" s="59"/>
      <c r="D211" s="26" t="s">
        <v>49</v>
      </c>
      <c r="E211" s="23">
        <f>IFERROR(INDEX('Color-recompensa'!$A$4:$P$190,MATCH(Todo!B211,'Color-recompensa'!$B$4:$B$190,0),13),"")</f>
        <v>0</v>
      </c>
      <c r="F211" s="29"/>
      <c r="G211" s="30">
        <v>100</v>
      </c>
      <c r="H211" s="30"/>
      <c r="I211" s="30">
        <v>3</v>
      </c>
      <c r="J211" s="31" t="s">
        <v>26</v>
      </c>
      <c r="K211" s="24"/>
      <c r="L211" s="30"/>
      <c r="M211" s="80" t="s">
        <v>26</v>
      </c>
    </row>
    <row r="212" spans="1:13" s="45" customFormat="1">
      <c r="A212" s="26" t="s">
        <v>245</v>
      </c>
      <c r="B212" s="58" t="s">
        <v>289</v>
      </c>
      <c r="C212" s="59"/>
      <c r="D212" s="26" t="s">
        <v>30</v>
      </c>
      <c r="E212" s="23" t="str">
        <f>IFERROR(INDEX('Color-recompensa'!$A$4:$P$190,MATCH(Todo!B212,'Color-recompensa'!$B$4:$B$190,0),13),"")</f>
        <v/>
      </c>
      <c r="F212" s="29"/>
      <c r="G212" s="30">
        <v>200</v>
      </c>
      <c r="H212" s="30"/>
      <c r="I212" s="30">
        <v>3</v>
      </c>
      <c r="J212" s="31"/>
      <c r="K212" s="24"/>
      <c r="L212" s="30"/>
      <c r="M212" s="80"/>
    </row>
    <row r="213" spans="1:13" s="45" customFormat="1">
      <c r="A213" s="26" t="s">
        <v>245</v>
      </c>
      <c r="B213" s="58" t="s">
        <v>290</v>
      </c>
      <c r="C213" s="59"/>
      <c r="D213" s="26" t="s">
        <v>30</v>
      </c>
      <c r="E213" s="23" t="str">
        <f>IFERROR(INDEX('Color-recompensa'!$A$4:$P$190,MATCH(Todo!B213,'Color-recompensa'!$B$4:$B$190,0),13),"")</f>
        <v/>
      </c>
      <c r="F213" s="29"/>
      <c r="G213" s="30">
        <v>100</v>
      </c>
      <c r="H213" s="30"/>
      <c r="I213" s="30">
        <v>5</v>
      </c>
      <c r="J213" s="31"/>
      <c r="K213" s="24"/>
      <c r="L213" s="30"/>
      <c r="M213" s="80"/>
    </row>
    <row r="214" spans="1:13" s="45" customFormat="1">
      <c r="A214" s="26" t="s">
        <v>245</v>
      </c>
      <c r="B214" s="58" t="s">
        <v>291</v>
      </c>
      <c r="C214" s="59" t="s">
        <v>292</v>
      </c>
      <c r="D214" s="26" t="s">
        <v>25</v>
      </c>
      <c r="E214" s="23" t="str">
        <f>IFERROR(INDEX('Color-recompensa'!$A$4:$P$190,MATCH(Todo!B214,'Color-recompensa'!$B$4:$B$190,0),13),"")</f>
        <v/>
      </c>
      <c r="F214" s="29"/>
      <c r="G214" s="30"/>
      <c r="H214" s="30"/>
      <c r="I214" s="30"/>
      <c r="J214" s="31" t="s">
        <v>26</v>
      </c>
      <c r="K214" s="24"/>
      <c r="L214" s="30"/>
      <c r="M214" s="80" t="s">
        <v>26</v>
      </c>
    </row>
    <row r="215" spans="1:13" s="45" customFormat="1">
      <c r="A215" s="26" t="s">
        <v>245</v>
      </c>
      <c r="B215" s="58" t="s">
        <v>293</v>
      </c>
      <c r="C215" s="59"/>
      <c r="D215" s="26" t="s">
        <v>25</v>
      </c>
      <c r="E215" s="23" t="str">
        <f>IFERROR(INDEX('Color-recompensa'!$A$4:$P$190,MATCH(Todo!B215,'Color-recompensa'!$B$4:$B$190,0),13),"")</f>
        <v/>
      </c>
      <c r="F215" s="29"/>
      <c r="G215" s="30"/>
      <c r="H215" s="30"/>
      <c r="I215" s="30"/>
      <c r="J215" s="31"/>
      <c r="K215" s="24"/>
      <c r="L215" s="30"/>
      <c r="M215" s="80" t="s">
        <v>26</v>
      </c>
    </row>
    <row r="216" spans="1:13" s="45" customFormat="1">
      <c r="A216" s="26" t="s">
        <v>245</v>
      </c>
      <c r="B216" s="58" t="s">
        <v>294</v>
      </c>
      <c r="C216" s="59" t="s">
        <v>295</v>
      </c>
      <c r="D216" s="26" t="s">
        <v>25</v>
      </c>
      <c r="E216" s="23" t="str">
        <f>IFERROR(INDEX('Color-recompensa'!$A$4:$P$190,MATCH(Todo!B216,'Color-recompensa'!$B$4:$B$190,0),13),"")</f>
        <v/>
      </c>
      <c r="F216" s="29"/>
      <c r="G216" s="30"/>
      <c r="H216" s="30"/>
      <c r="I216" s="30"/>
      <c r="J216" s="31" t="s">
        <v>26</v>
      </c>
      <c r="K216" s="24"/>
      <c r="L216" s="30"/>
      <c r="M216" s="80" t="s">
        <v>26</v>
      </c>
    </row>
    <row r="217" spans="1:13" s="45" customFormat="1">
      <c r="A217" s="26" t="s">
        <v>245</v>
      </c>
      <c r="B217" s="58" t="s">
        <v>296</v>
      </c>
      <c r="C217" s="59" t="s">
        <v>297</v>
      </c>
      <c r="D217" s="26" t="s">
        <v>30</v>
      </c>
      <c r="E217" s="23">
        <f>IFERROR(INDEX('Color-recompensa'!$A$4:$P$190,MATCH(Todo!B217,'Color-recompensa'!$B$4:$B$190,0),13),"")</f>
        <v>0</v>
      </c>
      <c r="F217" s="29"/>
      <c r="G217" s="30">
        <v>1100</v>
      </c>
      <c r="H217" s="30"/>
      <c r="I217" s="30">
        <v>2</v>
      </c>
      <c r="J217" s="31" t="s">
        <v>26</v>
      </c>
      <c r="K217" s="24"/>
      <c r="L217" s="30"/>
      <c r="M217" s="80" t="s">
        <v>26</v>
      </c>
    </row>
    <row r="218" spans="1:13" s="45" customFormat="1">
      <c r="A218" s="26" t="s">
        <v>245</v>
      </c>
      <c r="B218" s="58" t="s">
        <v>298</v>
      </c>
      <c r="C218" s="59" t="s">
        <v>205</v>
      </c>
      <c r="D218" s="26" t="s">
        <v>25</v>
      </c>
      <c r="E218" s="23" t="str">
        <f>IFERROR(INDEX('Color-recompensa'!$A$4:$P$190,MATCH(Todo!B218,'Color-recompensa'!$B$4:$B$190,0),13),"")</f>
        <v/>
      </c>
      <c r="F218" s="29"/>
      <c r="G218" s="30"/>
      <c r="H218" s="30"/>
      <c r="I218" s="30"/>
      <c r="J218" s="31" t="s">
        <v>26</v>
      </c>
      <c r="K218" s="24"/>
      <c r="L218" s="30"/>
      <c r="M218" s="80" t="s">
        <v>26</v>
      </c>
    </row>
    <row r="219" spans="1:13" s="45" customFormat="1">
      <c r="A219" s="26" t="s">
        <v>245</v>
      </c>
      <c r="B219" s="58" t="s">
        <v>299</v>
      </c>
      <c r="C219" s="59" t="s">
        <v>300</v>
      </c>
      <c r="D219" s="26" t="s">
        <v>49</v>
      </c>
      <c r="E219" s="23">
        <f>IFERROR(INDEX('Color-recompensa'!$A$4:$P$190,MATCH(Todo!B219,'Color-recompensa'!$B$4:$B$190,0),13),"")</f>
        <v>0</v>
      </c>
      <c r="F219" s="29"/>
      <c r="G219" s="30">
        <v>1100</v>
      </c>
      <c r="H219" s="30"/>
      <c r="I219" s="30">
        <v>2</v>
      </c>
      <c r="J219" s="31" t="s">
        <v>26</v>
      </c>
      <c r="K219" s="24"/>
      <c r="L219" s="30"/>
      <c r="M219" s="80" t="s">
        <v>26</v>
      </c>
    </row>
    <row r="220" spans="1:13" s="45" customFormat="1">
      <c r="A220" s="26" t="s">
        <v>245</v>
      </c>
      <c r="B220" s="58" t="s">
        <v>301</v>
      </c>
      <c r="C220" s="59"/>
      <c r="D220" s="26" t="s">
        <v>25</v>
      </c>
      <c r="E220" s="23" t="str">
        <f>IFERROR(INDEX('Color-recompensa'!$A$4:$P$190,MATCH(Todo!B220,'Color-recompensa'!$B$4:$B$190,0),13),"")</f>
        <v/>
      </c>
      <c r="F220" s="29"/>
      <c r="G220" s="30"/>
      <c r="H220" s="30"/>
      <c r="I220" s="30"/>
      <c r="J220" s="31"/>
      <c r="K220" s="24"/>
      <c r="L220" s="30"/>
      <c r="M220" s="80" t="s">
        <v>26</v>
      </c>
    </row>
    <row r="221" spans="1:13" s="45" customFormat="1">
      <c r="A221" s="26" t="s">
        <v>245</v>
      </c>
      <c r="B221" s="58" t="s">
        <v>301</v>
      </c>
      <c r="C221" s="59"/>
      <c r="D221" s="26" t="s">
        <v>30</v>
      </c>
      <c r="E221" s="23" t="str">
        <f>IFERROR(INDEX('Color-recompensa'!$A$4:$P$190,MATCH(Todo!B221,'Color-recompensa'!$B$4:$B$190,0),13),"")</f>
        <v/>
      </c>
      <c r="F221" s="29"/>
      <c r="G221" s="30">
        <v>200</v>
      </c>
      <c r="H221" s="30"/>
      <c r="I221" s="30">
        <v>2</v>
      </c>
      <c r="J221" s="31"/>
      <c r="K221" s="24"/>
      <c r="L221" s="30"/>
      <c r="M221" s="80"/>
    </row>
    <row r="222" spans="1:13" s="45" customFormat="1">
      <c r="A222" s="26" t="s">
        <v>245</v>
      </c>
      <c r="B222" s="58" t="s">
        <v>301</v>
      </c>
      <c r="C222" s="59"/>
      <c r="D222" s="26" t="s">
        <v>30</v>
      </c>
      <c r="E222" s="23" t="str">
        <f>IFERROR(INDEX('Color-recompensa'!$A$4:$P$190,MATCH(Todo!B222,'Color-recompensa'!$B$4:$B$190,0),13),"")</f>
        <v/>
      </c>
      <c r="F222" s="29"/>
      <c r="G222" s="30">
        <v>500</v>
      </c>
      <c r="H222" s="30"/>
      <c r="I222" s="30">
        <v>27</v>
      </c>
      <c r="J222" s="31"/>
      <c r="K222" s="24"/>
      <c r="L222" s="30"/>
      <c r="M222" s="80"/>
    </row>
    <row r="223" spans="1:13" s="45" customFormat="1">
      <c r="A223" s="27" t="s">
        <v>245</v>
      </c>
      <c r="B223" s="61" t="s">
        <v>302</v>
      </c>
      <c r="C223" s="62" t="s">
        <v>303</v>
      </c>
      <c r="D223" s="27" t="s">
        <v>304</v>
      </c>
      <c r="E223" s="23">
        <f>IFERROR(INDEX('Color-recompensa'!$A$4:$P$190,MATCH(Todo!B223,'Color-recompensa'!$B$4:$B$190,0),13),"")</f>
        <v>0.28999999999999998</v>
      </c>
      <c r="F223" s="34"/>
      <c r="G223" s="22" t="s">
        <v>22</v>
      </c>
      <c r="H223" s="22"/>
      <c r="I223" s="22">
        <v>30</v>
      </c>
      <c r="J223" s="35">
        <v>22018</v>
      </c>
      <c r="K223" s="21">
        <v>4683.83</v>
      </c>
      <c r="L223" s="22">
        <v>10</v>
      </c>
      <c r="M223" s="82" t="s">
        <v>26</v>
      </c>
    </row>
    <row r="224" spans="1:13">
      <c r="A224" s="27" t="s">
        <v>245</v>
      </c>
      <c r="B224" s="61" t="s">
        <v>305</v>
      </c>
      <c r="C224" s="62"/>
      <c r="D224" s="27" t="s">
        <v>105</v>
      </c>
      <c r="E224" s="23">
        <f>IFERROR(INDEX('Color-recompensa'!$A$4:$P$190,MATCH(Todo!B224,'Color-recompensa'!$B$4:$B$190,0),13),"")</f>
        <v>0.26</v>
      </c>
      <c r="F224" s="34"/>
      <c r="G224" s="22" t="s">
        <v>22</v>
      </c>
      <c r="H224" s="22"/>
      <c r="I224" s="22">
        <v>30</v>
      </c>
      <c r="J224" s="35">
        <v>17317</v>
      </c>
      <c r="K224" s="21">
        <v>2134.4299999999998</v>
      </c>
      <c r="L224" s="22">
        <v>4</v>
      </c>
      <c r="M224" s="82" t="s">
        <v>26</v>
      </c>
    </row>
    <row r="225" spans="1:13" s="45" customFormat="1">
      <c r="A225" s="27" t="s">
        <v>245</v>
      </c>
      <c r="B225" s="61" t="s">
        <v>306</v>
      </c>
      <c r="C225" s="62" t="s">
        <v>307</v>
      </c>
      <c r="D225" s="27" t="s">
        <v>25</v>
      </c>
      <c r="E225" s="23">
        <f>IFERROR(INDEX('Color-recompensa'!$A$4:$P$190,MATCH(Todo!B225,'Color-recompensa'!$B$4:$B$190,0),13),"")</f>
        <v>0.23</v>
      </c>
      <c r="F225" s="34"/>
      <c r="G225" s="22" t="s">
        <v>22</v>
      </c>
      <c r="H225" s="22"/>
      <c r="I225" s="22" t="s">
        <v>26</v>
      </c>
      <c r="J225" s="35">
        <v>15075</v>
      </c>
      <c r="K225" s="21">
        <v>3075.91</v>
      </c>
      <c r="L225" s="22">
        <v>2</v>
      </c>
      <c r="M225" s="82" t="s">
        <v>26</v>
      </c>
    </row>
    <row r="226" spans="1:13" s="46" customFormat="1">
      <c r="A226" s="27" t="s">
        <v>245</v>
      </c>
      <c r="B226" s="61" t="s">
        <v>308</v>
      </c>
      <c r="C226" s="62"/>
      <c r="D226" s="27" t="s">
        <v>25</v>
      </c>
      <c r="E226" s="23" t="str">
        <f>IFERROR(INDEX('Color-recompensa'!$A$4:$P$190,MATCH(Todo!B226,'Color-recompensa'!$B$4:$B$190,0),13),"")</f>
        <v/>
      </c>
      <c r="F226" s="34"/>
      <c r="G226" s="22"/>
      <c r="H226" s="22"/>
      <c r="I226" s="22" t="s">
        <v>26</v>
      </c>
      <c r="J226" s="35"/>
      <c r="K226" s="21"/>
      <c r="L226" s="22"/>
      <c r="M226" s="82"/>
    </row>
    <row r="227" spans="1:13" s="45" customFormat="1">
      <c r="A227" s="27" t="s">
        <v>245</v>
      </c>
      <c r="B227" s="61" t="s">
        <v>309</v>
      </c>
      <c r="C227" s="62"/>
      <c r="D227" s="27" t="s">
        <v>28</v>
      </c>
      <c r="E227" s="23" t="str">
        <f>IFERROR(INDEX('Color-recompensa'!$A$4:$P$190,MATCH(Todo!B227,'Color-recompensa'!$B$4:$B$190,0),13),"")</f>
        <v/>
      </c>
      <c r="F227" s="34"/>
      <c r="G227" s="22"/>
      <c r="H227" s="22"/>
      <c r="I227" s="22"/>
      <c r="J227" s="35"/>
      <c r="K227" s="21"/>
      <c r="L227" s="22"/>
      <c r="M227" s="82" t="s">
        <v>26</v>
      </c>
    </row>
    <row r="228" spans="1:13" s="45" customFormat="1">
      <c r="A228" s="27" t="s">
        <v>245</v>
      </c>
      <c r="B228" s="61" t="s">
        <v>310</v>
      </c>
      <c r="C228" s="62"/>
      <c r="D228" s="27" t="s">
        <v>25</v>
      </c>
      <c r="E228" s="23" t="str">
        <f>IFERROR(INDEX('Color-recompensa'!$A$4:$P$190,MATCH(Todo!B228,'Color-recompensa'!$B$4:$B$190,0),13),"")</f>
        <v/>
      </c>
      <c r="F228" s="34"/>
      <c r="G228" s="22"/>
      <c r="H228" s="22"/>
      <c r="I228" s="22"/>
      <c r="J228" s="35" t="s">
        <v>26</v>
      </c>
      <c r="K228" s="21"/>
      <c r="L228" s="22"/>
      <c r="M228" s="82" t="s">
        <v>26</v>
      </c>
    </row>
    <row r="229" spans="1:13" s="45" customFormat="1">
      <c r="A229" s="26" t="s">
        <v>245</v>
      </c>
      <c r="B229" s="58" t="s">
        <v>311</v>
      </c>
      <c r="C229" s="59" t="s">
        <v>312</v>
      </c>
      <c r="D229" s="27" t="s">
        <v>21</v>
      </c>
      <c r="E229" s="23">
        <f>IFERROR(INDEX('Color-recompensa'!$A$4:$P$190,MATCH(Todo!B229,'Color-recompensa'!$B$4:$B$190,0),13),"")</f>
        <v>5.8999999999999997E-2</v>
      </c>
      <c r="F229" s="29"/>
      <c r="G229" s="30" t="s">
        <v>22</v>
      </c>
      <c r="H229" s="30"/>
      <c r="I229" s="30"/>
      <c r="J229" s="35">
        <v>49600</v>
      </c>
      <c r="K229" s="21">
        <v>14129.18</v>
      </c>
      <c r="L229" s="22">
        <v>5</v>
      </c>
      <c r="M229" s="80" t="s">
        <v>26</v>
      </c>
    </row>
    <row r="230" spans="1:13">
      <c r="A230" s="26" t="s">
        <v>245</v>
      </c>
      <c r="B230" s="58" t="s">
        <v>313</v>
      </c>
      <c r="C230" s="62" t="s">
        <v>314</v>
      </c>
      <c r="D230" s="33" t="s">
        <v>21</v>
      </c>
      <c r="E230" s="23">
        <f>IFERROR(INDEX('Color-recompensa'!$A$4:$P$190,MATCH(Todo!B230,'Color-recompensa'!$B$4:$B$190,0),13),"")</f>
        <v>0</v>
      </c>
      <c r="F230" s="34"/>
      <c r="G230" s="30" t="s">
        <v>22</v>
      </c>
      <c r="H230" s="30"/>
      <c r="I230" s="30"/>
      <c r="J230" s="31" t="s">
        <v>26</v>
      </c>
      <c r="K230" s="24"/>
      <c r="L230" s="30"/>
      <c r="M230" s="80" t="s">
        <v>26</v>
      </c>
    </row>
    <row r="231" spans="1:13">
      <c r="A231" s="27" t="s">
        <v>245</v>
      </c>
      <c r="B231" s="58" t="s">
        <v>315</v>
      </c>
      <c r="C231" s="62"/>
      <c r="D231" s="33" t="s">
        <v>25</v>
      </c>
      <c r="E231" s="23" t="str">
        <f>IFERROR(INDEX('Color-recompensa'!$A$4:$P$190,MATCH(Todo!B231,'Color-recompensa'!$B$4:$B$190,0),13),"")</f>
        <v/>
      </c>
      <c r="F231" s="34"/>
      <c r="G231" s="30"/>
      <c r="H231" s="30"/>
      <c r="I231" s="30"/>
      <c r="J231" s="31" t="s">
        <v>26</v>
      </c>
      <c r="K231" s="24"/>
      <c r="L231" s="30"/>
      <c r="M231" s="80" t="s">
        <v>26</v>
      </c>
    </row>
    <row r="232" spans="1:13" s="45" customFormat="1">
      <c r="A232" s="27" t="s">
        <v>245</v>
      </c>
      <c r="B232" s="58" t="s">
        <v>316</v>
      </c>
      <c r="C232" s="62" t="s">
        <v>317</v>
      </c>
      <c r="D232" s="33" t="s">
        <v>25</v>
      </c>
      <c r="E232" s="23" t="str">
        <f>IFERROR(INDEX('Color-recompensa'!$A$4:$P$190,MATCH(Todo!B232,'Color-recompensa'!$B$4:$B$190,0),13),"")</f>
        <v/>
      </c>
      <c r="F232" s="34"/>
      <c r="G232" s="30"/>
      <c r="H232" s="30"/>
      <c r="I232" s="30"/>
      <c r="J232" s="31" t="s">
        <v>26</v>
      </c>
      <c r="K232" s="24"/>
      <c r="L232" s="30"/>
      <c r="M232" s="80" t="s">
        <v>26</v>
      </c>
    </row>
    <row r="233" spans="1:13" s="45" customFormat="1">
      <c r="A233" s="27" t="s">
        <v>245</v>
      </c>
      <c r="B233" s="61" t="s">
        <v>666</v>
      </c>
      <c r="C233" s="62" t="s">
        <v>318</v>
      </c>
      <c r="D233" s="26" t="s">
        <v>25</v>
      </c>
      <c r="E233" s="23" t="str">
        <f>IFERROR(INDEX('Color-recompensa'!$A$4:$P$190,MATCH(Todo!B233,'Color-recompensa'!$B$4:$B$190,0),13),"")</f>
        <v/>
      </c>
      <c r="F233" s="34"/>
      <c r="G233" s="22"/>
      <c r="H233" s="22"/>
      <c r="I233" s="22"/>
      <c r="J233" s="35" t="s">
        <v>26</v>
      </c>
      <c r="K233" s="21"/>
      <c r="L233" s="22"/>
      <c r="M233" s="82" t="s">
        <v>26</v>
      </c>
    </row>
    <row r="234" spans="1:13" s="45" customFormat="1">
      <c r="A234" s="26" t="s">
        <v>245</v>
      </c>
      <c r="B234" s="58" t="s">
        <v>319</v>
      </c>
      <c r="C234" s="62"/>
      <c r="D234" s="33" t="s">
        <v>30</v>
      </c>
      <c r="E234" s="23" t="str">
        <f>IFERROR(INDEX('Color-recompensa'!$A$4:$P$190,MATCH(Todo!B234,'Color-recompensa'!$B$4:$B$190,0),13),"")</f>
        <v/>
      </c>
      <c r="F234" s="34"/>
      <c r="G234" s="30" t="s">
        <v>40</v>
      </c>
      <c r="H234" s="30"/>
      <c r="I234" s="30"/>
      <c r="J234" s="31"/>
      <c r="K234" s="24"/>
      <c r="L234" s="30"/>
      <c r="M234" s="80"/>
    </row>
    <row r="235" spans="1:13" s="45" customFormat="1">
      <c r="A235" s="26" t="s">
        <v>245</v>
      </c>
      <c r="B235" s="58" t="s">
        <v>320</v>
      </c>
      <c r="C235" s="62"/>
      <c r="D235" s="33" t="s">
        <v>226</v>
      </c>
      <c r="E235" s="23">
        <f>IFERROR(INDEX('Color-recompensa'!$A$4:$P$190,MATCH(Todo!B235,'Color-recompensa'!$B$4:$B$190,0),13),"")</f>
        <v>0</v>
      </c>
      <c r="F235" s="34"/>
      <c r="G235" s="30" t="s">
        <v>22</v>
      </c>
      <c r="H235" s="30"/>
      <c r="I235" s="30">
        <v>7</v>
      </c>
      <c r="J235" s="31" t="s">
        <v>26</v>
      </c>
      <c r="K235" s="24"/>
      <c r="L235" s="30"/>
      <c r="M235" s="80" t="s">
        <v>26</v>
      </c>
    </row>
    <row r="236" spans="1:13" s="45" customFormat="1">
      <c r="A236" s="26" t="s">
        <v>245</v>
      </c>
      <c r="B236" s="58" t="s">
        <v>667</v>
      </c>
      <c r="C236" s="62" t="s">
        <v>321</v>
      </c>
      <c r="D236" s="33" t="s">
        <v>25</v>
      </c>
      <c r="E236" s="23">
        <f>IFERROR(INDEX('Color-recompensa'!$A$4:$P$190,MATCH(Todo!B236,'Color-recompensa'!$B$4:$B$190,0),13),"")</f>
        <v>0</v>
      </c>
      <c r="F236" s="34"/>
      <c r="G236" s="30" t="s">
        <v>22</v>
      </c>
      <c r="H236" s="30"/>
      <c r="I236" s="30"/>
      <c r="J236" s="31" t="s">
        <v>26</v>
      </c>
      <c r="K236" s="24"/>
      <c r="L236" s="30"/>
      <c r="M236" s="80" t="s">
        <v>26</v>
      </c>
    </row>
    <row r="237" spans="1:13">
      <c r="A237" s="27" t="s">
        <v>245</v>
      </c>
      <c r="B237" s="61" t="s">
        <v>322</v>
      </c>
      <c r="C237" s="62"/>
      <c r="D237" s="27" t="s">
        <v>81</v>
      </c>
      <c r="E237" s="23" t="str">
        <f>IFERROR(INDEX('Color-recompensa'!$A$4:$P$190,MATCH(Todo!B237,'Color-recompensa'!$B$4:$B$190,0),13),"")</f>
        <v/>
      </c>
      <c r="F237" s="34"/>
      <c r="G237" s="22">
        <v>8</v>
      </c>
      <c r="H237" s="22">
        <v>4</v>
      </c>
      <c r="I237" s="22">
        <v>10</v>
      </c>
      <c r="J237" s="35"/>
      <c r="K237" s="21"/>
      <c r="L237" s="22"/>
      <c r="M237" s="82" t="s">
        <v>26</v>
      </c>
    </row>
    <row r="238" spans="1:13">
      <c r="A238" s="27" t="s">
        <v>245</v>
      </c>
      <c r="B238" s="61" t="s">
        <v>323</v>
      </c>
      <c r="C238" s="62" t="s">
        <v>324</v>
      </c>
      <c r="D238" s="27" t="s">
        <v>81</v>
      </c>
      <c r="E238" s="23">
        <f>IFERROR(INDEX('Color-recompensa'!$A$4:$P$190,MATCH(Todo!B238,'Color-recompensa'!$B$4:$B$190,0),13),"")</f>
        <v>0</v>
      </c>
      <c r="F238" s="34"/>
      <c r="G238" s="22">
        <v>44</v>
      </c>
      <c r="H238" s="22">
        <v>9</v>
      </c>
      <c r="I238" s="22">
        <v>8</v>
      </c>
      <c r="J238" s="35"/>
      <c r="K238" s="21"/>
      <c r="L238" s="22"/>
      <c r="M238" s="82" t="s">
        <v>26</v>
      </c>
    </row>
    <row r="239" spans="1:13" s="45" customFormat="1">
      <c r="A239" s="27" t="s">
        <v>245</v>
      </c>
      <c r="B239" s="61" t="s">
        <v>325</v>
      </c>
      <c r="C239" s="62"/>
      <c r="D239" s="27" t="s">
        <v>49</v>
      </c>
      <c r="E239" s="23" t="str">
        <f>IFERROR(INDEX('Color-recompensa'!$A$4:$P$190,MATCH(Todo!B239,'Color-recompensa'!$B$4:$B$190,0),13),"")</f>
        <v/>
      </c>
      <c r="F239" s="34"/>
      <c r="G239" s="22">
        <v>300</v>
      </c>
      <c r="H239" s="22"/>
      <c r="I239" s="22">
        <v>28</v>
      </c>
      <c r="J239" s="35" t="s">
        <v>26</v>
      </c>
      <c r="K239" s="21"/>
      <c r="L239" s="22"/>
      <c r="M239" s="82" t="s">
        <v>26</v>
      </c>
    </row>
    <row r="240" spans="1:13" s="45" customFormat="1">
      <c r="A240" s="26" t="s">
        <v>245</v>
      </c>
      <c r="B240" s="58" t="s">
        <v>326</v>
      </c>
      <c r="C240" s="59"/>
      <c r="D240" s="26" t="s">
        <v>30</v>
      </c>
      <c r="E240" s="23">
        <f>IFERROR(INDEX('Color-recompensa'!$A$4:$P$190,MATCH(Todo!B240,'Color-recompensa'!$B$4:$B$190,0),13),"")</f>
        <v>3.7999999999999999E-2</v>
      </c>
      <c r="F240" s="29"/>
      <c r="G240" s="30" t="s">
        <v>40</v>
      </c>
      <c r="H240" s="30"/>
      <c r="I240" s="30"/>
      <c r="J240" s="31">
        <v>7140</v>
      </c>
      <c r="K240" s="24">
        <v>1033</v>
      </c>
      <c r="L240" s="30">
        <v>5</v>
      </c>
      <c r="M240" s="80" t="s">
        <v>26</v>
      </c>
    </row>
    <row r="241" spans="1:13">
      <c r="A241" s="26" t="s">
        <v>245</v>
      </c>
      <c r="B241" s="58" t="s">
        <v>327</v>
      </c>
      <c r="C241" s="59" t="s">
        <v>328</v>
      </c>
      <c r="D241" s="27" t="s">
        <v>21</v>
      </c>
      <c r="E241" s="23">
        <f>IFERROR(INDEX('Color-recompensa'!$A$4:$P$190,MATCH(Todo!B241,'Color-recompensa'!$B$4:$B$190,0),13),"")</f>
        <v>2E-3</v>
      </c>
      <c r="F241" s="29"/>
      <c r="G241" s="30" t="s">
        <v>40</v>
      </c>
      <c r="H241" s="30"/>
      <c r="I241" s="30"/>
      <c r="J241" s="31">
        <v>3448</v>
      </c>
      <c r="K241" s="24">
        <v>108</v>
      </c>
      <c r="L241" s="30">
        <v>10</v>
      </c>
      <c r="M241" s="80" t="s">
        <v>26</v>
      </c>
    </row>
    <row r="242" spans="1:13">
      <c r="A242" s="27" t="s">
        <v>245</v>
      </c>
      <c r="B242" s="61" t="s">
        <v>329</v>
      </c>
      <c r="C242" s="62" t="s">
        <v>330</v>
      </c>
      <c r="D242" s="27" t="s">
        <v>105</v>
      </c>
      <c r="E242" s="23" t="str">
        <f>IFERROR(INDEX('Color-recompensa'!$A$4:$P$190,MATCH(Todo!B242,'Color-recompensa'!$B$4:$B$190,0),13),"")</f>
        <v/>
      </c>
      <c r="F242" s="34"/>
      <c r="G242" s="22"/>
      <c r="H242" s="22"/>
      <c r="I242" s="22"/>
      <c r="J242" s="35" t="s">
        <v>26</v>
      </c>
      <c r="K242" s="21"/>
      <c r="L242" s="22"/>
      <c r="M242" s="82" t="s">
        <v>26</v>
      </c>
    </row>
    <row r="243" spans="1:13" s="45" customFormat="1">
      <c r="A243" s="27" t="s">
        <v>245</v>
      </c>
      <c r="B243" s="61" t="s">
        <v>331</v>
      </c>
      <c r="C243" s="62"/>
      <c r="D243" s="27" t="s">
        <v>25</v>
      </c>
      <c r="E243" s="23">
        <f>IFERROR(INDEX('Color-recompensa'!$A$4:$P$190,MATCH(Todo!B243,'Color-recompensa'!$B$4:$B$190,0),13),"")</f>
        <v>7.0000000000000007E-2</v>
      </c>
      <c r="F243" s="34"/>
      <c r="G243" s="22">
        <v>1.52</v>
      </c>
      <c r="H243" s="22">
        <v>3.81</v>
      </c>
      <c r="I243" s="22">
        <v>21</v>
      </c>
      <c r="J243" s="35" t="s">
        <v>26</v>
      </c>
      <c r="K243" s="21" t="s">
        <v>26</v>
      </c>
      <c r="L243" s="22" t="s">
        <v>26</v>
      </c>
      <c r="M243" s="82" t="s">
        <v>26</v>
      </c>
    </row>
    <row r="244" spans="1:13" s="45" customFormat="1">
      <c r="A244" s="27" t="s">
        <v>245</v>
      </c>
      <c r="B244" s="61" t="s">
        <v>332</v>
      </c>
      <c r="C244" s="62" t="s">
        <v>333</v>
      </c>
      <c r="D244" s="27" t="s">
        <v>25</v>
      </c>
      <c r="E244" s="23" t="str">
        <f>IFERROR(INDEX('Color-recompensa'!$A$4:$P$190,MATCH(Todo!B244,'Color-recompensa'!$B$4:$B$190,0),13),"")</f>
        <v/>
      </c>
      <c r="F244" s="34"/>
      <c r="G244" s="22"/>
      <c r="H244" s="22"/>
      <c r="I244" s="22"/>
      <c r="J244" s="35" t="s">
        <v>26</v>
      </c>
      <c r="K244" s="21"/>
      <c r="L244" s="22"/>
      <c r="M244" s="82" t="s">
        <v>26</v>
      </c>
    </row>
    <row r="245" spans="1:13" s="45" customFormat="1">
      <c r="A245" s="27" t="s">
        <v>245</v>
      </c>
      <c r="B245" s="61" t="s">
        <v>334</v>
      </c>
      <c r="C245" s="62"/>
      <c r="D245" s="27" t="s">
        <v>49</v>
      </c>
      <c r="E245" s="23">
        <f>IFERROR(INDEX('Color-recompensa'!$A$4:$P$190,MATCH(Todo!B245,'Color-recompensa'!$B$4:$B$190,0),13),"")</f>
        <v>0</v>
      </c>
      <c r="F245" s="34"/>
      <c r="G245" s="22" t="s">
        <v>22</v>
      </c>
      <c r="H245" s="22"/>
      <c r="I245" s="22"/>
      <c r="J245" s="35" t="s">
        <v>26</v>
      </c>
      <c r="K245" s="21"/>
      <c r="L245" s="22"/>
      <c r="M245" s="82" t="s">
        <v>26</v>
      </c>
    </row>
    <row r="246" spans="1:13" s="45" customFormat="1">
      <c r="A246" s="27" t="s">
        <v>245</v>
      </c>
      <c r="B246" s="61" t="s">
        <v>335</v>
      </c>
      <c r="C246" s="62"/>
      <c r="D246" s="27" t="s">
        <v>30</v>
      </c>
      <c r="E246" s="23" t="str">
        <f>IFERROR(INDEX('Color-recompensa'!$A$4:$P$190,MATCH(Todo!B246,'Color-recompensa'!$B$4:$B$190,0),13),"")</f>
        <v/>
      </c>
      <c r="F246" s="34"/>
      <c r="G246" s="22" t="s">
        <v>22</v>
      </c>
      <c r="H246" s="22"/>
      <c r="I246" s="22"/>
      <c r="J246" s="35"/>
      <c r="K246" s="21"/>
      <c r="L246" s="22"/>
      <c r="M246" s="82"/>
    </row>
    <row r="247" spans="1:13">
      <c r="A247" s="26" t="s">
        <v>245</v>
      </c>
      <c r="B247" s="58" t="s">
        <v>336</v>
      </c>
      <c r="C247" s="59"/>
      <c r="D247" s="27" t="s">
        <v>21</v>
      </c>
      <c r="E247" s="23" t="str">
        <f>IFERROR(INDEX('Color-recompensa'!$A$4:$P$190,MATCH(Todo!B247,'Color-recompensa'!$B$4:$B$190,0),13),"")</f>
        <v/>
      </c>
      <c r="F247" s="29"/>
      <c r="G247" s="30" t="s">
        <v>22</v>
      </c>
      <c r="H247" s="30"/>
      <c r="I247" s="30"/>
      <c r="J247" s="31">
        <v>8085</v>
      </c>
      <c r="K247" s="24">
        <v>911</v>
      </c>
      <c r="L247" s="30">
        <v>10</v>
      </c>
      <c r="M247" s="80"/>
    </row>
    <row r="248" spans="1:13" s="45" customFormat="1">
      <c r="A248" s="26" t="s">
        <v>245</v>
      </c>
      <c r="B248" s="58" t="s">
        <v>337</v>
      </c>
      <c r="C248" s="59"/>
      <c r="D248" s="27" t="s">
        <v>25</v>
      </c>
      <c r="E248" s="23" t="str">
        <f>IFERROR(INDEX('Color-recompensa'!$A$4:$P$190,MATCH(Todo!B248,'Color-recompensa'!$B$4:$B$190,0),13),"")</f>
        <v/>
      </c>
      <c r="F248" s="29"/>
      <c r="G248" s="30"/>
      <c r="H248" s="30"/>
      <c r="I248" s="30"/>
      <c r="J248" s="31" t="s">
        <v>26</v>
      </c>
      <c r="K248" s="24"/>
      <c r="L248" s="30"/>
      <c r="M248" s="80" t="s">
        <v>26</v>
      </c>
    </row>
    <row r="249" spans="1:13" s="45" customFormat="1">
      <c r="A249" s="26" t="s">
        <v>245</v>
      </c>
      <c r="B249" s="58" t="s">
        <v>338</v>
      </c>
      <c r="C249" s="59"/>
      <c r="D249" s="26" t="s">
        <v>30</v>
      </c>
      <c r="E249" s="23" t="str">
        <f>IFERROR(INDEX('Color-recompensa'!$A$4:$P$190,MATCH(Todo!B249,'Color-recompensa'!$B$4:$B$190,0),13),"")</f>
        <v/>
      </c>
      <c r="F249" s="29"/>
      <c r="G249" s="30">
        <v>300</v>
      </c>
      <c r="H249" s="30"/>
      <c r="I249" s="30">
        <v>4</v>
      </c>
      <c r="J249" s="31"/>
      <c r="K249" s="24"/>
      <c r="L249" s="30"/>
      <c r="M249" s="80"/>
    </row>
    <row r="250" spans="1:13">
      <c r="A250" s="26" t="s">
        <v>245</v>
      </c>
      <c r="B250" s="58" t="s">
        <v>339</v>
      </c>
      <c r="C250" s="59"/>
      <c r="D250" s="26" t="s">
        <v>28</v>
      </c>
      <c r="E250" s="23" t="str">
        <f>IFERROR(INDEX('Color-recompensa'!$A$4:$P$190,MATCH(Todo!B250,'Color-recompensa'!$B$4:$B$190,0),13),"")</f>
        <v/>
      </c>
      <c r="F250" s="29"/>
      <c r="G250" s="30"/>
      <c r="H250" s="30"/>
      <c r="I250" s="30"/>
      <c r="J250" s="31"/>
      <c r="K250" s="24"/>
      <c r="L250" s="30"/>
      <c r="M250" s="80" t="s">
        <v>26</v>
      </c>
    </row>
    <row r="251" spans="1:13" s="45" customFormat="1">
      <c r="A251" s="26" t="s">
        <v>245</v>
      </c>
      <c r="B251" s="58" t="s">
        <v>340</v>
      </c>
      <c r="C251" s="59"/>
      <c r="D251" s="27" t="s">
        <v>21</v>
      </c>
      <c r="E251" s="23" t="str">
        <f>IFERROR(INDEX('Color-recompensa'!$A$4:$P$190,MATCH(Todo!B251,'Color-recompensa'!$B$4:$B$190,0),13),"")</f>
        <v/>
      </c>
      <c r="F251" s="29"/>
      <c r="G251" s="30" t="s">
        <v>22</v>
      </c>
      <c r="H251" s="30"/>
      <c r="I251" s="30"/>
      <c r="J251" s="31"/>
      <c r="K251" s="24"/>
      <c r="L251" s="30"/>
      <c r="M251" s="80"/>
    </row>
    <row r="252" spans="1:13" s="45" customFormat="1">
      <c r="A252" s="26" t="s">
        <v>245</v>
      </c>
      <c r="B252" s="58" t="s">
        <v>341</v>
      </c>
      <c r="C252" s="59"/>
      <c r="D252" s="26" t="s">
        <v>30</v>
      </c>
      <c r="E252" s="23" t="str">
        <f>IFERROR(INDEX('Color-recompensa'!$A$4:$P$190,MATCH(Todo!B252,'Color-recompensa'!$B$4:$B$190,0),13),"")</f>
        <v/>
      </c>
      <c r="F252" s="29"/>
      <c r="G252" s="30" t="s">
        <v>40</v>
      </c>
      <c r="H252" s="30"/>
      <c r="I252" s="30"/>
      <c r="J252" s="31"/>
      <c r="K252" s="24"/>
      <c r="L252" s="30"/>
      <c r="M252" s="80"/>
    </row>
    <row r="253" spans="1:13" s="45" customFormat="1">
      <c r="A253" s="26" t="s">
        <v>245</v>
      </c>
      <c r="B253" s="58" t="s">
        <v>342</v>
      </c>
      <c r="C253" s="59"/>
      <c r="D253" s="26" t="s">
        <v>30</v>
      </c>
      <c r="E253" s="23" t="str">
        <f>IFERROR(INDEX('Color-recompensa'!$A$4:$P$190,MATCH(Todo!B253,'Color-recompensa'!$B$4:$B$190,0),13),"")</f>
        <v/>
      </c>
      <c r="F253" s="29"/>
      <c r="G253" s="30" t="s">
        <v>22</v>
      </c>
      <c r="H253" s="30"/>
      <c r="I253" s="30"/>
      <c r="J253" s="31">
        <v>18832</v>
      </c>
      <c r="K253" s="24">
        <v>1355</v>
      </c>
      <c r="L253" s="30">
        <v>15</v>
      </c>
      <c r="M253" s="80"/>
    </row>
    <row r="254" spans="1:13" s="45" customFormat="1">
      <c r="A254" s="26" t="s">
        <v>245</v>
      </c>
      <c r="B254" s="58" t="s">
        <v>343</v>
      </c>
      <c r="C254" s="59"/>
      <c r="D254" s="26" t="s">
        <v>30</v>
      </c>
      <c r="E254" s="23" t="str">
        <f>IFERROR(INDEX('Color-recompensa'!$A$4:$P$190,MATCH(Todo!B254,'Color-recompensa'!$B$4:$B$190,0),13),"")</f>
        <v/>
      </c>
      <c r="F254" s="29"/>
      <c r="G254" s="30" t="s">
        <v>22</v>
      </c>
      <c r="H254" s="30"/>
      <c r="I254" s="30"/>
      <c r="J254" s="31"/>
      <c r="K254" s="24"/>
      <c r="L254" s="30"/>
      <c r="M254" s="80"/>
    </row>
    <row r="255" spans="1:13" s="45" customFormat="1">
      <c r="A255" s="26" t="s">
        <v>245</v>
      </c>
      <c r="B255" s="58" t="s">
        <v>344</v>
      </c>
      <c r="C255" s="59"/>
      <c r="D255" s="26" t="s">
        <v>30</v>
      </c>
      <c r="E255" s="23" t="str">
        <f>IFERROR(INDEX('Color-recompensa'!$A$4:$P$190,MATCH(Todo!B255,'Color-recompensa'!$B$4:$B$190,0),13),"")</f>
        <v/>
      </c>
      <c r="F255" s="29"/>
      <c r="G255" s="30" t="s">
        <v>22</v>
      </c>
      <c r="H255" s="30"/>
      <c r="I255" s="30"/>
      <c r="J255" s="31"/>
      <c r="K255" s="24"/>
      <c r="L255" s="30"/>
      <c r="M255" s="80"/>
    </row>
    <row r="256" spans="1:13">
      <c r="A256" s="26" t="s">
        <v>245</v>
      </c>
      <c r="B256" s="58" t="s">
        <v>345</v>
      </c>
      <c r="C256" s="59" t="s">
        <v>346</v>
      </c>
      <c r="D256" s="27" t="s">
        <v>21</v>
      </c>
      <c r="E256" s="23">
        <f>IFERROR(INDEX('Color-recompensa'!$A$4:$P$190,MATCH(Todo!B256,'Color-recompensa'!$B$4:$B$190,0),13),"")</f>
        <v>7.8E-2</v>
      </c>
      <c r="F256" s="29"/>
      <c r="G256" s="30" t="s">
        <v>22</v>
      </c>
      <c r="H256" s="30"/>
      <c r="I256" s="30"/>
      <c r="J256" s="31">
        <v>6830</v>
      </c>
      <c r="K256" s="24">
        <v>230</v>
      </c>
      <c r="L256" s="30">
        <v>10</v>
      </c>
      <c r="M256" s="80" t="s">
        <v>26</v>
      </c>
    </row>
    <row r="257" spans="1:13" s="45" customFormat="1">
      <c r="A257" s="26" t="s">
        <v>245</v>
      </c>
      <c r="B257" s="58" t="s">
        <v>347</v>
      </c>
      <c r="C257" s="59"/>
      <c r="D257" s="26" t="s">
        <v>30</v>
      </c>
      <c r="E257" s="23" t="str">
        <f>IFERROR(INDEX('Color-recompensa'!$A$4:$P$190,MATCH(Todo!B257,'Color-recompensa'!$B$4:$B$190,0),13),"")</f>
        <v/>
      </c>
      <c r="F257" s="29"/>
      <c r="G257" s="30" t="s">
        <v>22</v>
      </c>
      <c r="H257" s="30"/>
      <c r="I257" s="30"/>
      <c r="J257" s="31">
        <v>13496</v>
      </c>
      <c r="K257" s="24">
        <v>1289</v>
      </c>
      <c r="L257" s="30">
        <v>15</v>
      </c>
      <c r="M257" s="80"/>
    </row>
    <row r="258" spans="1:13" s="45" customFormat="1">
      <c r="A258" s="26" t="s">
        <v>245</v>
      </c>
      <c r="B258" s="58" t="s">
        <v>348</v>
      </c>
      <c r="C258" s="59"/>
      <c r="D258" s="26" t="s">
        <v>30</v>
      </c>
      <c r="E258" s="23" t="str">
        <f>IFERROR(INDEX('Color-recompensa'!$A$4:$P$190,MATCH(Todo!B258,'Color-recompensa'!$B$4:$B$190,0),13),"")</f>
        <v/>
      </c>
      <c r="F258" s="29"/>
      <c r="G258" s="30" t="s">
        <v>22</v>
      </c>
      <c r="H258" s="30"/>
      <c r="I258" s="30"/>
      <c r="J258" s="31"/>
      <c r="K258" s="24"/>
      <c r="L258" s="30"/>
      <c r="M258" s="80"/>
    </row>
    <row r="259" spans="1:13" s="45" customFormat="1">
      <c r="A259" s="26" t="s">
        <v>245</v>
      </c>
      <c r="B259" s="58" t="s">
        <v>349</v>
      </c>
      <c r="C259" s="59"/>
      <c r="D259" s="26" t="s">
        <v>30</v>
      </c>
      <c r="E259" s="23">
        <f>IFERROR(INDEX('Color-recompensa'!$A$4:$P$190,MATCH(Todo!B259,'Color-recompensa'!$B$4:$B$190,0),13),"")</f>
        <v>0</v>
      </c>
      <c r="F259" s="29"/>
      <c r="G259" s="30">
        <v>100</v>
      </c>
      <c r="H259" s="30"/>
      <c r="I259" s="30">
        <v>2</v>
      </c>
      <c r="J259" s="31"/>
      <c r="K259" s="24"/>
      <c r="L259" s="30"/>
      <c r="M259" s="80" t="s">
        <v>26</v>
      </c>
    </row>
    <row r="260" spans="1:13">
      <c r="A260" s="26" t="s">
        <v>245</v>
      </c>
      <c r="B260" s="58" t="s">
        <v>350</v>
      </c>
      <c r="C260" s="59"/>
      <c r="D260" s="37" t="s">
        <v>21</v>
      </c>
      <c r="E260" s="23">
        <f>IFERROR(INDEX('Color-recompensa'!$A$4:$P$190,MATCH(Todo!B260,'Color-recompensa'!$B$4:$B$190,0),13),"")</f>
        <v>0</v>
      </c>
      <c r="F260" s="39"/>
      <c r="G260" s="30">
        <v>161</v>
      </c>
      <c r="H260" s="30">
        <v>66</v>
      </c>
      <c r="I260" s="30">
        <v>10</v>
      </c>
      <c r="J260" s="31"/>
      <c r="K260" s="24"/>
      <c r="L260" s="30"/>
      <c r="M260" s="80" t="s">
        <v>26</v>
      </c>
    </row>
    <row r="261" spans="1:13" s="45" customFormat="1">
      <c r="A261" s="26" t="s">
        <v>245</v>
      </c>
      <c r="B261" s="58" t="s">
        <v>351</v>
      </c>
      <c r="C261" s="59" t="s">
        <v>352</v>
      </c>
      <c r="D261" s="36" t="s">
        <v>30</v>
      </c>
      <c r="E261" s="23">
        <f>IFERROR(INDEX('Color-recompensa'!$A$4:$P$190,MATCH(Todo!B261,'Color-recompensa'!$B$4:$B$190,0),13),"")</f>
        <v>0</v>
      </c>
      <c r="F261" s="39"/>
      <c r="G261" s="30" t="s">
        <v>22</v>
      </c>
      <c r="H261" s="30"/>
      <c r="I261" s="30"/>
      <c r="J261" s="31" t="s">
        <v>26</v>
      </c>
      <c r="K261" s="24"/>
      <c r="L261" s="30"/>
      <c r="M261" s="80" t="s">
        <v>26</v>
      </c>
    </row>
    <row r="262" spans="1:13" s="45" customFormat="1">
      <c r="A262" s="26" t="s">
        <v>245</v>
      </c>
      <c r="B262" s="58" t="s">
        <v>668</v>
      </c>
      <c r="C262" s="59"/>
      <c r="D262" s="36" t="s">
        <v>25</v>
      </c>
      <c r="E262" s="23" t="str">
        <f>IFERROR(INDEX('Color-recompensa'!$A$4:$P$190,MATCH(Todo!B262,'Color-recompensa'!$B$4:$B$190,0),13),"")</f>
        <v/>
      </c>
      <c r="F262" s="39"/>
      <c r="G262" s="30"/>
      <c r="H262" s="30"/>
      <c r="I262" s="30"/>
      <c r="J262" s="31" t="s">
        <v>26</v>
      </c>
      <c r="K262" s="24"/>
      <c r="L262" s="30"/>
      <c r="M262" s="80" t="s">
        <v>26</v>
      </c>
    </row>
    <row r="263" spans="1:13" s="45" customFormat="1">
      <c r="A263" s="26" t="s">
        <v>245</v>
      </c>
      <c r="B263" s="58" t="s">
        <v>353</v>
      </c>
      <c r="C263" s="59"/>
      <c r="D263" s="36" t="s">
        <v>49</v>
      </c>
      <c r="E263" s="23">
        <f>IFERROR(INDEX('Color-recompensa'!$A$4:$P$190,MATCH(Todo!B263,'Color-recompensa'!$B$4:$B$190,0),13),"")</f>
        <v>0</v>
      </c>
      <c r="F263" s="39"/>
      <c r="G263" s="30" t="s">
        <v>22</v>
      </c>
      <c r="H263" s="30"/>
      <c r="I263" s="30"/>
      <c r="J263" s="31" t="s">
        <v>26</v>
      </c>
      <c r="K263" s="24"/>
      <c r="L263" s="30"/>
      <c r="M263" s="80" t="s">
        <v>26</v>
      </c>
    </row>
    <row r="264" spans="1:13">
      <c r="A264" s="26" t="s">
        <v>245</v>
      </c>
      <c r="B264" s="58" t="s">
        <v>354</v>
      </c>
      <c r="C264" s="59"/>
      <c r="D264" s="27" t="s">
        <v>21</v>
      </c>
      <c r="E264" s="23" t="str">
        <f>IFERROR(INDEX('Color-recompensa'!$A$4:$P$190,MATCH(Todo!B264,'Color-recompensa'!$B$4:$B$190,0),13),"")</f>
        <v/>
      </c>
      <c r="F264" s="29"/>
      <c r="G264" s="30" t="s">
        <v>40</v>
      </c>
      <c r="H264" s="30"/>
      <c r="I264" s="30"/>
      <c r="J264" s="31"/>
      <c r="K264" s="24"/>
      <c r="L264" s="30"/>
      <c r="M264" s="80"/>
    </row>
    <row r="265" spans="1:13" s="45" customFormat="1">
      <c r="A265" s="26" t="s">
        <v>355</v>
      </c>
      <c r="B265" s="58" t="s">
        <v>356</v>
      </c>
      <c r="C265" s="59"/>
      <c r="D265" s="26" t="s">
        <v>30</v>
      </c>
      <c r="E265" s="23" t="str">
        <f>IFERROR(INDEX('Color-recompensa'!$A$4:$P$190,MATCH(Todo!B265,'Color-recompensa'!$B$4:$B$190,0),13),"")</f>
        <v/>
      </c>
      <c r="F265" s="29"/>
      <c r="G265" s="30" t="s">
        <v>40</v>
      </c>
      <c r="H265" s="30"/>
      <c r="I265" s="30"/>
      <c r="J265" s="31"/>
      <c r="K265" s="24"/>
      <c r="L265" s="30"/>
      <c r="M265" s="80"/>
    </row>
    <row r="266" spans="1:13" s="45" customFormat="1">
      <c r="A266" s="26" t="s">
        <v>355</v>
      </c>
      <c r="B266" s="58" t="s">
        <v>357</v>
      </c>
      <c r="C266" s="59"/>
      <c r="D266" s="26" t="s">
        <v>30</v>
      </c>
      <c r="E266" s="23" t="str">
        <f>IFERROR(INDEX('Color-recompensa'!$A$4:$P$190,MATCH(Todo!B266,'Color-recompensa'!$B$4:$B$190,0),13),"")</f>
        <v/>
      </c>
      <c r="F266" s="29"/>
      <c r="G266" s="30" t="s">
        <v>22</v>
      </c>
      <c r="H266" s="30"/>
      <c r="I266" s="30"/>
      <c r="J266" s="31"/>
      <c r="K266" s="24"/>
      <c r="L266" s="30"/>
      <c r="M266" s="80"/>
    </row>
    <row r="267" spans="1:13" s="45" customFormat="1">
      <c r="A267" s="26" t="s">
        <v>355</v>
      </c>
      <c r="B267" s="58" t="s">
        <v>358</v>
      </c>
      <c r="C267" s="59"/>
      <c r="D267" s="26" t="s">
        <v>30</v>
      </c>
      <c r="E267" s="23" t="str">
        <f>IFERROR(INDEX('Color-recompensa'!$A$4:$P$190,MATCH(Todo!B267,'Color-recompensa'!$B$4:$B$190,0),13),"")</f>
        <v/>
      </c>
      <c r="F267" s="29"/>
      <c r="G267" s="30" t="s">
        <v>22</v>
      </c>
      <c r="H267" s="30"/>
      <c r="I267" s="30"/>
      <c r="J267" s="31"/>
      <c r="K267" s="24"/>
      <c r="L267" s="30"/>
      <c r="M267" s="80"/>
    </row>
    <row r="268" spans="1:13" s="45" customFormat="1">
      <c r="A268" s="26" t="s">
        <v>355</v>
      </c>
      <c r="B268" s="58" t="s">
        <v>359</v>
      </c>
      <c r="C268" s="59"/>
      <c r="D268" s="26" t="s">
        <v>30</v>
      </c>
      <c r="E268" s="23" t="str">
        <f>IFERROR(INDEX('Color-recompensa'!$A$4:$P$190,MATCH(Todo!B268,'Color-recompensa'!$B$4:$B$190,0),13),"")</f>
        <v/>
      </c>
      <c r="F268" s="29"/>
      <c r="G268" s="30" t="s">
        <v>22</v>
      </c>
      <c r="H268" s="30"/>
      <c r="I268" s="30"/>
      <c r="J268" s="31"/>
      <c r="K268" s="24"/>
      <c r="L268" s="30"/>
      <c r="M268" s="80"/>
    </row>
    <row r="269" spans="1:13" s="45" customFormat="1">
      <c r="A269" s="26" t="s">
        <v>355</v>
      </c>
      <c r="B269" s="58" t="s">
        <v>360</v>
      </c>
      <c r="C269" s="59"/>
      <c r="D269" s="26" t="s">
        <v>30</v>
      </c>
      <c r="E269" s="23" t="str">
        <f>IFERROR(INDEX('Color-recompensa'!$A$4:$P$190,MATCH(Todo!B269,'Color-recompensa'!$B$4:$B$190,0),13),"")</f>
        <v/>
      </c>
      <c r="F269" s="29"/>
      <c r="G269" s="30" t="s">
        <v>22</v>
      </c>
      <c r="H269" s="30"/>
      <c r="I269" s="30"/>
      <c r="J269" s="31"/>
      <c r="K269" s="24"/>
      <c r="L269" s="30"/>
      <c r="M269" s="80"/>
    </row>
    <row r="270" spans="1:13" s="45" customFormat="1">
      <c r="A270" s="26" t="s">
        <v>355</v>
      </c>
      <c r="B270" s="58" t="s">
        <v>361</v>
      </c>
      <c r="C270" s="59"/>
      <c r="D270" s="26" t="s">
        <v>30</v>
      </c>
      <c r="E270" s="23" t="str">
        <f>IFERROR(INDEX('Color-recompensa'!$A$4:$P$190,MATCH(Todo!B270,'Color-recompensa'!$B$4:$B$190,0),13),"")</f>
        <v/>
      </c>
      <c r="F270" s="29"/>
      <c r="G270" s="30" t="s">
        <v>22</v>
      </c>
      <c r="H270" s="30"/>
      <c r="I270" s="30"/>
      <c r="J270" s="31"/>
      <c r="K270" s="24"/>
      <c r="L270" s="30"/>
      <c r="M270" s="80"/>
    </row>
    <row r="271" spans="1:13" s="45" customFormat="1">
      <c r="A271" s="26" t="s">
        <v>362</v>
      </c>
      <c r="B271" s="58" t="s">
        <v>669</v>
      </c>
      <c r="C271" s="59"/>
      <c r="D271" s="26" t="s">
        <v>25</v>
      </c>
      <c r="E271" s="23" t="str">
        <f>IFERROR(INDEX('Color-recompensa'!$A$4:$P$190,MATCH(Todo!B271,'Color-recompensa'!$B$4:$B$190,0),13),"")</f>
        <v/>
      </c>
      <c r="F271" s="29"/>
      <c r="G271" s="30"/>
      <c r="H271" s="30"/>
      <c r="I271" s="30"/>
      <c r="J271" s="31"/>
      <c r="K271" s="24"/>
      <c r="L271" s="30"/>
      <c r="M271" s="80" t="s">
        <v>26</v>
      </c>
    </row>
    <row r="272" spans="1:13" s="45" customFormat="1">
      <c r="A272" s="26" t="s">
        <v>363</v>
      </c>
      <c r="B272" s="58" t="s">
        <v>364</v>
      </c>
      <c r="C272" s="59" t="s">
        <v>670</v>
      </c>
      <c r="D272" s="26" t="s">
        <v>25</v>
      </c>
      <c r="E272" s="23">
        <f>IFERROR(INDEX('Color-recompensa'!$A$4:$P$190,MATCH(Todo!B272,'Color-recompensa'!$B$4:$B$190,0),13),"")</f>
        <v>0.72</v>
      </c>
      <c r="F272" s="29"/>
      <c r="G272" s="30" t="s">
        <v>22</v>
      </c>
      <c r="H272" s="30"/>
      <c r="I272" s="30"/>
      <c r="J272" s="31">
        <v>117429</v>
      </c>
      <c r="K272" s="24">
        <v>20764.89</v>
      </c>
      <c r="L272" s="30">
        <v>10</v>
      </c>
      <c r="M272" s="80" t="s">
        <v>26</v>
      </c>
    </row>
    <row r="273" spans="1:13" s="45" customFormat="1">
      <c r="A273" s="26" t="s">
        <v>363</v>
      </c>
      <c r="B273" s="58" t="s">
        <v>365</v>
      </c>
      <c r="C273" s="59" t="s">
        <v>366</v>
      </c>
      <c r="D273" s="26" t="s">
        <v>25</v>
      </c>
      <c r="E273" s="23" t="str">
        <f>IFERROR(INDEX('Color-recompensa'!$A$4:$P$190,MATCH(Todo!B273,'Color-recompensa'!$B$4:$B$190,0),13),"")</f>
        <v/>
      </c>
      <c r="F273" s="29"/>
      <c r="G273" s="30"/>
      <c r="H273" s="30"/>
      <c r="I273" s="30"/>
      <c r="J273" s="31" t="s">
        <v>26</v>
      </c>
      <c r="K273" s="24"/>
      <c r="L273" s="30"/>
      <c r="M273" s="80" t="s">
        <v>26</v>
      </c>
    </row>
    <row r="274" spans="1:13" s="45" customFormat="1">
      <c r="A274" s="26" t="s">
        <v>363</v>
      </c>
      <c r="B274" s="58" t="s">
        <v>671</v>
      </c>
      <c r="C274" s="59" t="s">
        <v>367</v>
      </c>
      <c r="D274" s="26" t="s">
        <v>25</v>
      </c>
      <c r="E274" s="23" t="str">
        <f>IFERROR(INDEX('Color-recompensa'!$A$4:$P$190,MATCH(Todo!B274,'Color-recompensa'!$B$4:$B$190,0),13),"")</f>
        <v/>
      </c>
      <c r="F274" s="29"/>
      <c r="G274" s="30"/>
      <c r="H274" s="30"/>
      <c r="I274" s="30"/>
      <c r="J274" s="31" t="s">
        <v>26</v>
      </c>
      <c r="K274" s="24"/>
      <c r="L274" s="30"/>
      <c r="M274" s="80" t="s">
        <v>26</v>
      </c>
    </row>
    <row r="275" spans="1:13" s="45" customFormat="1">
      <c r="A275" s="26" t="s">
        <v>363</v>
      </c>
      <c r="B275" s="58" t="s">
        <v>368</v>
      </c>
      <c r="C275" s="59" t="s">
        <v>369</v>
      </c>
      <c r="D275" s="26" t="s">
        <v>25</v>
      </c>
      <c r="E275" s="23" t="str">
        <f>IFERROR(INDEX('Color-recompensa'!$A$4:$P$190,MATCH(Todo!B275,'Color-recompensa'!$B$4:$B$190,0),13),"")</f>
        <v/>
      </c>
      <c r="F275" s="29"/>
      <c r="G275" s="30" t="s">
        <v>22</v>
      </c>
      <c r="H275" s="30"/>
      <c r="I275" s="30"/>
      <c r="J275" s="31">
        <v>40853</v>
      </c>
      <c r="K275" s="24">
        <v>13600.22</v>
      </c>
      <c r="L275" s="30">
        <v>5</v>
      </c>
      <c r="M275" s="80" t="s">
        <v>26</v>
      </c>
    </row>
    <row r="276" spans="1:13" s="45" customFormat="1">
      <c r="A276" s="27" t="s">
        <v>363</v>
      </c>
      <c r="B276" s="61" t="s">
        <v>370</v>
      </c>
      <c r="C276" s="62"/>
      <c r="D276" s="27" t="s">
        <v>105</v>
      </c>
      <c r="E276" s="23">
        <f>IFERROR(INDEX('Color-recompensa'!$A$4:$P$190,MATCH(Todo!B276,'Color-recompensa'!$B$4:$B$190,0),13),"")</f>
        <v>0</v>
      </c>
      <c r="F276" s="34"/>
      <c r="G276" s="22">
        <v>175.96</v>
      </c>
      <c r="H276" s="22">
        <v>163.08000000000001</v>
      </c>
      <c r="I276" s="22">
        <v>26</v>
      </c>
      <c r="J276" s="35" t="s">
        <v>170</v>
      </c>
      <c r="K276" s="21" t="s">
        <v>170</v>
      </c>
      <c r="L276" s="22" t="s">
        <v>170</v>
      </c>
      <c r="M276" s="82" t="s">
        <v>26</v>
      </c>
    </row>
    <row r="277" spans="1:13" s="45" customFormat="1">
      <c r="A277" s="26" t="s">
        <v>371</v>
      </c>
      <c r="B277" s="58" t="s">
        <v>372</v>
      </c>
      <c r="C277" s="59"/>
      <c r="D277" s="26" t="s">
        <v>28</v>
      </c>
      <c r="E277" s="23" t="str">
        <f>IFERROR(INDEX('Color-recompensa'!$A$4:$P$190,MATCH(Todo!B277,'Color-recompensa'!$B$4:$B$190,0),13),"")</f>
        <v/>
      </c>
      <c r="F277" s="29"/>
      <c r="G277" s="30"/>
      <c r="H277" s="30"/>
      <c r="I277" s="30"/>
      <c r="J277" s="31"/>
      <c r="K277" s="24"/>
      <c r="L277" s="30"/>
      <c r="M277" s="80" t="s">
        <v>26</v>
      </c>
    </row>
    <row r="278" spans="1:13" s="45" customFormat="1">
      <c r="A278" s="27" t="s">
        <v>371</v>
      </c>
      <c r="B278" s="61" t="s">
        <v>373</v>
      </c>
      <c r="C278" s="62"/>
      <c r="D278" s="27" t="s">
        <v>28</v>
      </c>
      <c r="E278" s="23" t="str">
        <f>IFERROR(INDEX('Color-recompensa'!$A$4:$P$190,MATCH(Todo!B278,'Color-recompensa'!$B$4:$B$190,0),13),"")</f>
        <v/>
      </c>
      <c r="F278" s="34"/>
      <c r="G278" s="22"/>
      <c r="H278" s="22"/>
      <c r="I278" s="22"/>
      <c r="J278" s="35"/>
      <c r="K278" s="21"/>
      <c r="L278" s="22"/>
      <c r="M278" s="82" t="s">
        <v>26</v>
      </c>
    </row>
    <row r="279" spans="1:13">
      <c r="A279" s="27" t="s">
        <v>374</v>
      </c>
      <c r="B279" s="61" t="s">
        <v>375</v>
      </c>
      <c r="C279" s="62" t="s">
        <v>376</v>
      </c>
      <c r="D279" s="27" t="s">
        <v>25</v>
      </c>
      <c r="E279" s="23">
        <f>IFERROR(INDEX('Color-recompensa'!$A$4:$P$190,MATCH(Todo!B279,'Color-recompensa'!$B$4:$B$190,0),13),"")</f>
        <v>1.42</v>
      </c>
      <c r="F279" s="34"/>
      <c r="G279" s="22"/>
      <c r="H279" s="22"/>
      <c r="I279" s="22"/>
      <c r="J279" s="63">
        <v>572340</v>
      </c>
      <c r="K279" s="21">
        <v>209925.86</v>
      </c>
      <c r="L279" s="22">
        <v>2</v>
      </c>
      <c r="M279" s="82" t="s">
        <v>26</v>
      </c>
    </row>
    <row r="280" spans="1:13" s="45" customFormat="1">
      <c r="A280" s="26" t="s">
        <v>374</v>
      </c>
      <c r="B280" s="58" t="s">
        <v>377</v>
      </c>
      <c r="C280" s="59"/>
      <c r="D280" s="27" t="s">
        <v>21</v>
      </c>
      <c r="E280" s="23">
        <f>IFERROR(INDEX('Color-recompensa'!$A$4:$P$190,MATCH(Todo!B280,'Color-recompensa'!$B$4:$B$190,0),13),"")</f>
        <v>0</v>
      </c>
      <c r="F280" s="29"/>
      <c r="G280" s="30" t="s">
        <v>22</v>
      </c>
      <c r="H280" s="30"/>
      <c r="I280" s="30"/>
      <c r="J280" s="31"/>
      <c r="K280" s="24"/>
      <c r="L280" s="30"/>
      <c r="M280" s="80" t="s">
        <v>26</v>
      </c>
    </row>
    <row r="281" spans="1:13">
      <c r="A281" s="26" t="s">
        <v>374</v>
      </c>
      <c r="B281" s="58" t="s">
        <v>378</v>
      </c>
      <c r="C281" s="59"/>
      <c r="D281" s="26" t="s">
        <v>30</v>
      </c>
      <c r="E281" s="23" t="str">
        <f>IFERROR(INDEX('Color-recompensa'!$A$4:$P$190,MATCH(Todo!B281,'Color-recompensa'!$B$4:$B$190,0),13),"")</f>
        <v/>
      </c>
      <c r="F281" s="29"/>
      <c r="G281" s="30" t="s">
        <v>22</v>
      </c>
      <c r="H281" s="30"/>
      <c r="I281" s="30"/>
      <c r="J281" s="31"/>
      <c r="K281" s="24"/>
      <c r="L281" s="30"/>
      <c r="M281" s="80"/>
    </row>
    <row r="282" spans="1:13" s="45" customFormat="1">
      <c r="A282" s="26" t="s">
        <v>379</v>
      </c>
      <c r="B282" s="58" t="s">
        <v>380</v>
      </c>
      <c r="C282" s="59"/>
      <c r="D282" s="26" t="s">
        <v>25</v>
      </c>
      <c r="E282" s="23">
        <f>IFERROR(INDEX('Color-recompensa'!$A$4:$P$190,MATCH(Todo!B282,'Color-recompensa'!$B$4:$B$190,0),13),"")</f>
        <v>2.78</v>
      </c>
      <c r="F282" s="29"/>
      <c r="G282" s="30"/>
      <c r="H282" s="30"/>
      <c r="I282" s="30"/>
      <c r="J282" s="31">
        <v>28080</v>
      </c>
      <c r="K282" s="24">
        <v>3775.95</v>
      </c>
      <c r="L282" s="30">
        <v>2</v>
      </c>
      <c r="M282" s="80" t="s">
        <v>26</v>
      </c>
    </row>
    <row r="283" spans="1:13" s="45" customFormat="1">
      <c r="A283" s="26" t="s">
        <v>379</v>
      </c>
      <c r="B283" s="58" t="s">
        <v>381</v>
      </c>
      <c r="C283" s="59" t="s">
        <v>382</v>
      </c>
      <c r="D283" s="26" t="s">
        <v>25</v>
      </c>
      <c r="E283" s="23" t="str">
        <f>IFERROR(INDEX('Color-recompensa'!$A$4:$P$190,MATCH(Todo!B283,'Color-recompensa'!$B$4:$B$190,0),13),"")</f>
        <v/>
      </c>
      <c r="F283" s="29"/>
      <c r="G283" s="30"/>
      <c r="H283" s="30"/>
      <c r="I283" s="30"/>
      <c r="J283" s="31" t="s">
        <v>26</v>
      </c>
      <c r="K283" s="24"/>
      <c r="L283" s="30"/>
      <c r="M283" s="80" t="s">
        <v>26</v>
      </c>
    </row>
    <row r="284" spans="1:13" s="45" customFormat="1">
      <c r="A284" s="26" t="s">
        <v>379</v>
      </c>
      <c r="B284" s="58" t="s">
        <v>383</v>
      </c>
      <c r="C284" s="59"/>
      <c r="D284" s="26" t="s">
        <v>25</v>
      </c>
      <c r="E284" s="23" t="str">
        <f>IFERROR(INDEX('Color-recompensa'!$A$4:$P$190,MATCH(Todo!B284,'Color-recompensa'!$B$4:$B$190,0),13),"")</f>
        <v/>
      </c>
      <c r="F284" s="29"/>
      <c r="G284" s="30"/>
      <c r="H284" s="30"/>
      <c r="I284" s="30"/>
      <c r="J284" s="31" t="s">
        <v>26</v>
      </c>
      <c r="K284" s="24"/>
      <c r="L284" s="30"/>
      <c r="M284" s="80" t="s">
        <v>26</v>
      </c>
    </row>
    <row r="285" spans="1:13" s="45" customFormat="1">
      <c r="A285" s="26" t="s">
        <v>379</v>
      </c>
      <c r="B285" s="58" t="s">
        <v>384</v>
      </c>
      <c r="C285" s="59"/>
      <c r="D285" s="26" t="s">
        <v>30</v>
      </c>
      <c r="E285" s="23" t="str">
        <f>IFERROR(INDEX('Color-recompensa'!$A$4:$P$190,MATCH(Todo!B285,'Color-recompensa'!$B$4:$B$190,0),13),"")</f>
        <v/>
      </c>
      <c r="F285" s="29"/>
      <c r="G285" s="30">
        <v>2000</v>
      </c>
      <c r="H285" s="30"/>
      <c r="I285" s="30">
        <v>10</v>
      </c>
      <c r="J285" s="31"/>
      <c r="K285" s="24"/>
      <c r="L285" s="30"/>
      <c r="M285" s="80"/>
    </row>
    <row r="286" spans="1:13" s="45" customFormat="1">
      <c r="A286" s="26" t="s">
        <v>379</v>
      </c>
      <c r="B286" s="58" t="s">
        <v>385</v>
      </c>
      <c r="C286" s="59"/>
      <c r="D286" s="26" t="s">
        <v>25</v>
      </c>
      <c r="E286" s="23" t="str">
        <f>IFERROR(INDEX('Color-recompensa'!$A$4:$P$190,MATCH(Todo!B286,'Color-recompensa'!$B$4:$B$190,0),13),"")</f>
        <v/>
      </c>
      <c r="F286" s="29"/>
      <c r="G286" s="30"/>
      <c r="H286" s="30"/>
      <c r="I286" s="30"/>
      <c r="J286" s="31"/>
      <c r="K286" s="24"/>
      <c r="L286" s="30"/>
      <c r="M286" s="80" t="s">
        <v>26</v>
      </c>
    </row>
    <row r="287" spans="1:13" s="45" customFormat="1">
      <c r="A287" s="26" t="s">
        <v>379</v>
      </c>
      <c r="B287" s="58" t="s">
        <v>386</v>
      </c>
      <c r="C287" s="59" t="s">
        <v>387</v>
      </c>
      <c r="D287" s="26" t="s">
        <v>25</v>
      </c>
      <c r="E287" s="23" t="str">
        <f>IFERROR(INDEX('Color-recompensa'!$A$4:$P$190,MATCH(Todo!B287,'Color-recompensa'!$B$4:$B$190,0),13),"")</f>
        <v/>
      </c>
      <c r="F287" s="29"/>
      <c r="G287" s="30"/>
      <c r="H287" s="30"/>
      <c r="I287" s="30"/>
      <c r="J287" s="31"/>
      <c r="K287" s="24"/>
      <c r="L287" s="30"/>
      <c r="M287" s="80" t="s">
        <v>26</v>
      </c>
    </row>
    <row r="288" spans="1:13" s="45" customFormat="1">
      <c r="A288" s="26" t="s">
        <v>388</v>
      </c>
      <c r="B288" s="58" t="s">
        <v>389</v>
      </c>
      <c r="C288" s="59" t="s">
        <v>390</v>
      </c>
      <c r="D288" s="26" t="s">
        <v>25</v>
      </c>
      <c r="E288" s="23" t="str">
        <f>IFERROR(INDEX('Color-recompensa'!$A$4:$P$190,MATCH(Todo!B288,'Color-recompensa'!$B$4:$B$190,0),13),"")</f>
        <v/>
      </c>
      <c r="F288" s="29"/>
      <c r="G288" s="30"/>
      <c r="H288" s="30"/>
      <c r="I288" s="30"/>
      <c r="J288" s="31" t="s">
        <v>26</v>
      </c>
      <c r="K288" s="24"/>
      <c r="L288" s="30"/>
      <c r="M288" s="80" t="s">
        <v>26</v>
      </c>
    </row>
    <row r="289" spans="1:13" s="45" customFormat="1">
      <c r="A289" s="26" t="s">
        <v>388</v>
      </c>
      <c r="B289" s="58" t="s">
        <v>391</v>
      </c>
      <c r="C289" s="59"/>
      <c r="D289" s="26" t="s">
        <v>25</v>
      </c>
      <c r="E289" s="23" t="str">
        <f>IFERROR(INDEX('Color-recompensa'!$A$4:$P$190,MATCH(Todo!B289,'Color-recompensa'!$B$4:$B$190,0),13),"")</f>
        <v/>
      </c>
      <c r="F289" s="29"/>
      <c r="G289" s="30"/>
      <c r="H289" s="30"/>
      <c r="I289" s="30"/>
      <c r="J289" s="31" t="s">
        <v>26</v>
      </c>
      <c r="K289" s="24"/>
      <c r="L289" s="30"/>
      <c r="M289" s="80" t="s">
        <v>26</v>
      </c>
    </row>
    <row r="290" spans="1:13" s="45" customFormat="1">
      <c r="A290" s="26" t="s">
        <v>388</v>
      </c>
      <c r="B290" s="58" t="s">
        <v>392</v>
      </c>
      <c r="C290" s="59"/>
      <c r="D290" s="26" t="s">
        <v>30</v>
      </c>
      <c r="E290" s="23" t="str">
        <f>IFERROR(INDEX('Color-recompensa'!$A$4:$P$190,MATCH(Todo!B290,'Color-recompensa'!$B$4:$B$190,0),13),"")</f>
        <v/>
      </c>
      <c r="F290" s="29"/>
      <c r="G290" s="30">
        <v>900</v>
      </c>
      <c r="H290" s="30"/>
      <c r="I290" s="30">
        <v>20</v>
      </c>
      <c r="J290" s="31"/>
      <c r="K290" s="24"/>
      <c r="L290" s="30"/>
      <c r="M290" s="80"/>
    </row>
    <row r="291" spans="1:13" s="45" customFormat="1">
      <c r="A291" s="26" t="s">
        <v>388</v>
      </c>
      <c r="B291" s="58" t="s">
        <v>393</v>
      </c>
      <c r="C291" s="59"/>
      <c r="D291" s="26" t="s">
        <v>30</v>
      </c>
      <c r="E291" s="23" t="str">
        <f>IFERROR(INDEX('Color-recompensa'!$A$4:$P$190,MATCH(Todo!B291,'Color-recompensa'!$B$4:$B$190,0),13),"")</f>
        <v/>
      </c>
      <c r="F291" s="29"/>
      <c r="G291" s="30">
        <v>30</v>
      </c>
      <c r="H291" s="30"/>
      <c r="I291" s="30">
        <v>10</v>
      </c>
      <c r="J291" s="31"/>
      <c r="K291" s="24"/>
      <c r="L291" s="30"/>
      <c r="M291" s="80" t="s">
        <v>26</v>
      </c>
    </row>
    <row r="292" spans="1:13" s="45" customFormat="1">
      <c r="A292" s="26" t="s">
        <v>388</v>
      </c>
      <c r="B292" s="58" t="s">
        <v>394</v>
      </c>
      <c r="C292" s="59"/>
      <c r="D292" s="26" t="s">
        <v>30</v>
      </c>
      <c r="E292" s="23" t="str">
        <f>IFERROR(INDEX('Color-recompensa'!$A$4:$P$190,MATCH(Todo!B292,'Color-recompensa'!$B$4:$B$190,0),13),"")</f>
        <v/>
      </c>
      <c r="F292" s="29"/>
      <c r="G292" s="30">
        <v>100</v>
      </c>
      <c r="H292" s="30"/>
      <c r="I292" s="30">
        <v>30</v>
      </c>
      <c r="J292" s="31"/>
      <c r="K292" s="24"/>
      <c r="L292" s="30"/>
      <c r="M292" s="80"/>
    </row>
    <row r="293" spans="1:13" s="45" customFormat="1">
      <c r="A293" s="26" t="s">
        <v>388</v>
      </c>
      <c r="B293" s="58" t="s">
        <v>395</v>
      </c>
      <c r="C293" s="59"/>
      <c r="D293" s="26" t="s">
        <v>30</v>
      </c>
      <c r="E293" s="23" t="str">
        <f>IFERROR(INDEX('Color-recompensa'!$A$4:$P$190,MATCH(Todo!B293,'Color-recompensa'!$B$4:$B$190,0),13),"")</f>
        <v/>
      </c>
      <c r="F293" s="29"/>
      <c r="G293" s="30">
        <v>400</v>
      </c>
      <c r="H293" s="30"/>
      <c r="I293" s="47">
        <v>71</v>
      </c>
      <c r="J293" s="31"/>
      <c r="K293" s="24"/>
      <c r="L293" s="30"/>
      <c r="M293" s="80"/>
    </row>
    <row r="294" spans="1:13" s="45" customFormat="1">
      <c r="A294" s="26" t="s">
        <v>388</v>
      </c>
      <c r="B294" s="58" t="s">
        <v>396</v>
      </c>
      <c r="C294" s="59"/>
      <c r="D294" s="26" t="s">
        <v>30</v>
      </c>
      <c r="E294" s="23" t="str">
        <f>IFERROR(INDEX('Color-recompensa'!$A$4:$P$190,MATCH(Todo!B294,'Color-recompensa'!$B$4:$B$190,0),13),"")</f>
        <v/>
      </c>
      <c r="F294" s="29"/>
      <c r="G294" s="30">
        <v>100</v>
      </c>
      <c r="H294" s="30"/>
      <c r="I294" s="30">
        <v>71</v>
      </c>
      <c r="J294" s="31"/>
      <c r="K294" s="24"/>
      <c r="L294" s="30"/>
      <c r="M294" s="80"/>
    </row>
    <row r="295" spans="1:13" s="45" customFormat="1">
      <c r="A295" s="26" t="s">
        <v>388</v>
      </c>
      <c r="B295" s="58" t="s">
        <v>397</v>
      </c>
      <c r="C295" s="59"/>
      <c r="D295" s="27" t="s">
        <v>21</v>
      </c>
      <c r="E295" s="23">
        <f>IFERROR(INDEX('Color-recompensa'!$A$4:$P$190,MATCH(Todo!B295,'Color-recompensa'!$B$4:$B$190,0),13),"")</f>
        <v>0.04</v>
      </c>
      <c r="F295" s="29"/>
      <c r="G295" s="30">
        <v>205</v>
      </c>
      <c r="H295" s="30">
        <v>16</v>
      </c>
      <c r="I295" s="30">
        <v>32</v>
      </c>
      <c r="J295" s="31">
        <v>3396</v>
      </c>
      <c r="K295" s="24">
        <v>166</v>
      </c>
      <c r="L295" s="30">
        <v>10</v>
      </c>
      <c r="M295" s="80" t="s">
        <v>26</v>
      </c>
    </row>
    <row r="296" spans="1:13" s="45" customFormat="1">
      <c r="A296" s="26" t="s">
        <v>388</v>
      </c>
      <c r="B296" s="58" t="s">
        <v>398</v>
      </c>
      <c r="C296" s="59"/>
      <c r="D296" s="26" t="s">
        <v>30</v>
      </c>
      <c r="E296" s="23" t="str">
        <f>IFERROR(INDEX('Color-recompensa'!$A$4:$P$190,MATCH(Todo!B296,'Color-recompensa'!$B$4:$B$190,0),13),"")</f>
        <v/>
      </c>
      <c r="F296" s="29"/>
      <c r="G296" s="30">
        <v>200</v>
      </c>
      <c r="H296" s="30"/>
      <c r="I296" s="30">
        <v>9</v>
      </c>
      <c r="J296" s="31"/>
      <c r="K296" s="24"/>
      <c r="L296" s="30"/>
      <c r="M296" s="80"/>
    </row>
    <row r="297" spans="1:13" s="45" customFormat="1">
      <c r="A297" s="26" t="s">
        <v>388</v>
      </c>
      <c r="B297" s="58" t="s">
        <v>399</v>
      </c>
      <c r="C297" s="59"/>
      <c r="D297" s="26" t="s">
        <v>30</v>
      </c>
      <c r="E297" s="23" t="str">
        <f>IFERROR(INDEX('Color-recompensa'!$A$4:$P$190,MATCH(Todo!B297,'Color-recompensa'!$B$4:$B$190,0),13),"")</f>
        <v/>
      </c>
      <c r="F297" s="29"/>
      <c r="G297" s="30">
        <v>200</v>
      </c>
      <c r="H297" s="30"/>
      <c r="I297" s="30">
        <v>5</v>
      </c>
      <c r="J297" s="31"/>
      <c r="K297" s="24"/>
      <c r="L297" s="30"/>
      <c r="M297" s="80"/>
    </row>
    <row r="298" spans="1:13">
      <c r="A298" s="26" t="s">
        <v>388</v>
      </c>
      <c r="B298" s="58" t="s">
        <v>400</v>
      </c>
      <c r="C298" s="59"/>
      <c r="D298" s="27" t="s">
        <v>21</v>
      </c>
      <c r="E298" s="23" t="str">
        <f>IFERROR(INDEX('Color-recompensa'!$A$4:$P$190,MATCH(Todo!B298,'Color-recompensa'!$B$4:$B$190,0),13),"")</f>
        <v/>
      </c>
      <c r="F298" s="29"/>
      <c r="G298" s="30" t="s">
        <v>40</v>
      </c>
      <c r="H298" s="30"/>
      <c r="I298" s="30"/>
      <c r="J298" s="31"/>
      <c r="K298" s="24"/>
      <c r="L298" s="30"/>
      <c r="M298" s="80"/>
    </row>
    <row r="299" spans="1:13" s="45" customFormat="1">
      <c r="A299" s="27" t="s">
        <v>388</v>
      </c>
      <c r="B299" s="61" t="s">
        <v>401</v>
      </c>
      <c r="C299" s="62"/>
      <c r="D299" s="27" t="s">
        <v>81</v>
      </c>
      <c r="E299" s="23">
        <f>IFERROR(INDEX('Color-recompensa'!$A$4:$P$190,MATCH(Todo!B299,'Color-recompensa'!$B$4:$B$190,0),13),"")</f>
        <v>0</v>
      </c>
      <c r="F299" s="34"/>
      <c r="G299" s="22" t="s">
        <v>40</v>
      </c>
      <c r="H299" s="22"/>
      <c r="I299" s="22"/>
      <c r="J299" s="35"/>
      <c r="K299" s="21"/>
      <c r="L299" s="22"/>
      <c r="M299" s="82" t="s">
        <v>26</v>
      </c>
    </row>
    <row r="300" spans="1:13" s="45" customFormat="1">
      <c r="A300" s="26" t="s">
        <v>388</v>
      </c>
      <c r="B300" s="58" t="s">
        <v>402</v>
      </c>
      <c r="C300" s="59"/>
      <c r="D300" s="26" t="s">
        <v>30</v>
      </c>
      <c r="E300" s="23">
        <f>IFERROR(INDEX('Color-recompensa'!$A$4:$P$190,MATCH(Todo!B300,'Color-recompensa'!$B$4:$B$190,0),13),"")</f>
        <v>0</v>
      </c>
      <c r="F300" s="29"/>
      <c r="G300" s="30" t="s">
        <v>40</v>
      </c>
      <c r="H300" s="30"/>
      <c r="I300" s="30"/>
      <c r="J300" s="31"/>
      <c r="K300" s="24"/>
      <c r="L300" s="30"/>
      <c r="M300" s="80" t="s">
        <v>26</v>
      </c>
    </row>
    <row r="301" spans="1:13">
      <c r="A301" s="26" t="s">
        <v>388</v>
      </c>
      <c r="B301" s="58" t="s">
        <v>672</v>
      </c>
      <c r="C301" s="59" t="s">
        <v>403</v>
      </c>
      <c r="D301" s="26" t="s">
        <v>25</v>
      </c>
      <c r="E301" s="23" t="str">
        <f>IFERROR(INDEX('Color-recompensa'!$A$4:$P$190,MATCH(Todo!B301,'Color-recompensa'!$B$4:$B$190,0),13),"")</f>
        <v/>
      </c>
      <c r="F301" s="29"/>
      <c r="G301" s="30"/>
      <c r="H301" s="30"/>
      <c r="I301" s="30"/>
      <c r="J301" s="31" t="s">
        <v>26</v>
      </c>
      <c r="K301" s="24"/>
      <c r="L301" s="30"/>
      <c r="M301" s="80" t="s">
        <v>26</v>
      </c>
    </row>
    <row r="302" spans="1:13">
      <c r="A302" s="26" t="s">
        <v>388</v>
      </c>
      <c r="B302" s="58" t="s">
        <v>404</v>
      </c>
      <c r="C302" s="59"/>
      <c r="D302" s="27" t="s">
        <v>21</v>
      </c>
      <c r="E302" s="23" t="str">
        <f>IFERROR(INDEX('Color-recompensa'!$A$4:$P$190,MATCH(Todo!B302,'Color-recompensa'!$B$4:$B$190,0),13),"")</f>
        <v/>
      </c>
      <c r="F302" s="29"/>
      <c r="G302" s="30">
        <v>94</v>
      </c>
      <c r="H302" s="30">
        <v>18</v>
      </c>
      <c r="I302" s="30">
        <v>12</v>
      </c>
      <c r="J302" s="31"/>
      <c r="K302" s="24"/>
      <c r="L302" s="30"/>
      <c r="M302" s="80"/>
    </row>
    <row r="303" spans="1:13" s="45" customFormat="1">
      <c r="A303" s="26" t="s">
        <v>388</v>
      </c>
      <c r="B303" s="58" t="s">
        <v>405</v>
      </c>
      <c r="C303" s="59"/>
      <c r="D303" s="26" t="s">
        <v>30</v>
      </c>
      <c r="E303" s="23" t="str">
        <f>IFERROR(INDEX('Color-recompensa'!$A$4:$P$190,MATCH(Todo!B303,'Color-recompensa'!$B$4:$B$190,0),13),"")</f>
        <v/>
      </c>
      <c r="F303" s="29"/>
      <c r="G303" s="30">
        <v>1800</v>
      </c>
      <c r="H303" s="30"/>
      <c r="I303" s="30">
        <v>25</v>
      </c>
      <c r="J303" s="31"/>
      <c r="K303" s="24"/>
      <c r="L303" s="30"/>
      <c r="M303" s="80"/>
    </row>
    <row r="304" spans="1:13" s="45" customFormat="1">
      <c r="A304" s="26" t="s">
        <v>388</v>
      </c>
      <c r="B304" s="58" t="s">
        <v>406</v>
      </c>
      <c r="C304" s="59"/>
      <c r="D304" s="26" t="s">
        <v>30</v>
      </c>
      <c r="E304" s="23" t="str">
        <f>IFERROR(INDEX('Color-recompensa'!$A$4:$P$190,MATCH(Todo!B304,'Color-recompensa'!$B$4:$B$190,0),13),"")</f>
        <v/>
      </c>
      <c r="F304" s="29"/>
      <c r="G304" s="30">
        <v>200</v>
      </c>
      <c r="H304" s="30"/>
      <c r="I304" s="30">
        <v>3</v>
      </c>
      <c r="J304" s="31"/>
      <c r="K304" s="24"/>
      <c r="L304" s="30"/>
      <c r="M304" s="80"/>
    </row>
    <row r="305" spans="1:13">
      <c r="A305" s="26" t="s">
        <v>388</v>
      </c>
      <c r="B305" s="58" t="s">
        <v>407</v>
      </c>
      <c r="C305" s="59"/>
      <c r="D305" s="26" t="s">
        <v>30</v>
      </c>
      <c r="E305" s="23">
        <f>IFERROR(INDEX('Color-recompensa'!$A$4:$P$190,MATCH(Todo!B305,'Color-recompensa'!$B$4:$B$190,0),13),"")</f>
        <v>0.75</v>
      </c>
      <c r="F305" s="29"/>
      <c r="G305" s="30">
        <v>1900</v>
      </c>
      <c r="H305" s="30"/>
      <c r="I305" s="30">
        <v>5</v>
      </c>
      <c r="J305" s="31"/>
      <c r="K305" s="24"/>
      <c r="L305" s="30"/>
      <c r="M305" s="80" t="s">
        <v>26</v>
      </c>
    </row>
    <row r="306" spans="1:13">
      <c r="A306" s="26" t="s">
        <v>388</v>
      </c>
      <c r="B306" s="58" t="s">
        <v>407</v>
      </c>
      <c r="C306" s="59" t="s">
        <v>408</v>
      </c>
      <c r="D306" s="26" t="s">
        <v>25</v>
      </c>
      <c r="E306" s="23">
        <f>IFERROR(INDEX('Color-recompensa'!$A$4:$P$190,MATCH(Todo!B306,'Color-recompensa'!$B$4:$B$190,0),13),"")</f>
        <v>0.75</v>
      </c>
      <c r="F306" s="29"/>
      <c r="G306" s="30"/>
      <c r="H306" s="30"/>
      <c r="I306" s="30"/>
      <c r="J306" s="31">
        <v>66060</v>
      </c>
      <c r="K306" s="24">
        <v>5238.8599999999997</v>
      </c>
      <c r="L306" s="30">
        <v>10</v>
      </c>
      <c r="M306" s="80" t="s">
        <v>26</v>
      </c>
    </row>
    <row r="307" spans="1:13">
      <c r="A307" s="26" t="s">
        <v>388</v>
      </c>
      <c r="B307" s="58" t="s">
        <v>409</v>
      </c>
      <c r="C307" s="59" t="s">
        <v>410</v>
      </c>
      <c r="D307" s="26" t="s">
        <v>25</v>
      </c>
      <c r="E307" s="23">
        <f>IFERROR(INDEX('Color-recompensa'!$A$4:$P$190,MATCH(Todo!B307,'Color-recompensa'!$B$4:$B$190,0),13),"")</f>
        <v>5.5E-2</v>
      </c>
      <c r="F307" s="29"/>
      <c r="G307" s="30"/>
      <c r="H307" s="30"/>
      <c r="I307" s="30"/>
      <c r="J307" s="31">
        <v>46086</v>
      </c>
      <c r="K307" s="24">
        <v>8288.23</v>
      </c>
      <c r="L307" s="30">
        <v>10</v>
      </c>
      <c r="M307" s="80"/>
    </row>
    <row r="308" spans="1:13" s="45" customFormat="1">
      <c r="A308" s="26" t="s">
        <v>388</v>
      </c>
      <c r="B308" s="58" t="s">
        <v>409</v>
      </c>
      <c r="C308" s="59"/>
      <c r="D308" s="27" t="s">
        <v>21</v>
      </c>
      <c r="E308" s="23">
        <f>IFERROR(INDEX('Color-recompensa'!$A$4:$P$190,MATCH(Todo!B308,'Color-recompensa'!$B$4:$B$190,0),13),"")</f>
        <v>5.5E-2</v>
      </c>
      <c r="F308" s="29"/>
      <c r="G308" s="30">
        <v>1922</v>
      </c>
      <c r="H308" s="30">
        <v>239</v>
      </c>
      <c r="I308" s="30">
        <v>32</v>
      </c>
      <c r="J308" s="31">
        <v>41744</v>
      </c>
      <c r="K308" s="24">
        <v>1813</v>
      </c>
      <c r="L308" s="30">
        <v>10</v>
      </c>
      <c r="M308" s="80" t="s">
        <v>26</v>
      </c>
    </row>
    <row r="309" spans="1:13" s="45" customFormat="1">
      <c r="A309" s="26" t="s">
        <v>388</v>
      </c>
      <c r="B309" s="58" t="s">
        <v>411</v>
      </c>
      <c r="C309" s="59"/>
      <c r="D309" s="26" t="s">
        <v>30</v>
      </c>
      <c r="E309" s="23" t="str">
        <f>IFERROR(INDEX('Color-recompensa'!$A$4:$P$190,MATCH(Todo!B309,'Color-recompensa'!$B$4:$B$190,0),13),"")</f>
        <v/>
      </c>
      <c r="F309" s="29"/>
      <c r="G309" s="30">
        <v>100</v>
      </c>
      <c r="H309" s="30"/>
      <c r="I309" s="30">
        <v>5</v>
      </c>
      <c r="J309" s="31"/>
      <c r="K309" s="24"/>
      <c r="L309" s="30"/>
      <c r="M309" s="80"/>
    </row>
    <row r="310" spans="1:13" s="45" customFormat="1">
      <c r="A310" s="26" t="s">
        <v>388</v>
      </c>
      <c r="B310" s="58" t="s">
        <v>412</v>
      </c>
      <c r="C310" s="59"/>
      <c r="D310" s="27" t="s">
        <v>21</v>
      </c>
      <c r="E310" s="23">
        <f>IFERROR(INDEX('Color-recompensa'!$A$4:$P$190,MATCH(Todo!B310,'Color-recompensa'!$B$4:$B$190,0),13),"")</f>
        <v>0.14000000000000001</v>
      </c>
      <c r="F310" s="29"/>
      <c r="G310" s="30">
        <v>285</v>
      </c>
      <c r="H310" s="30">
        <v>35</v>
      </c>
      <c r="I310" s="30">
        <v>50</v>
      </c>
      <c r="J310" s="31">
        <v>5492</v>
      </c>
      <c r="K310" s="24">
        <v>135</v>
      </c>
      <c r="L310" s="30">
        <v>10</v>
      </c>
      <c r="M310" s="80" t="s">
        <v>26</v>
      </c>
    </row>
    <row r="311" spans="1:13">
      <c r="A311" s="26" t="s">
        <v>388</v>
      </c>
      <c r="B311" s="58" t="s">
        <v>413</v>
      </c>
      <c r="C311" s="59"/>
      <c r="D311" s="26" t="s">
        <v>30</v>
      </c>
      <c r="E311" s="23" t="str">
        <f>IFERROR(INDEX('Color-recompensa'!$A$4:$P$190,MATCH(Todo!B311,'Color-recompensa'!$B$4:$B$190,0),13),"")</f>
        <v/>
      </c>
      <c r="F311" s="29"/>
      <c r="G311" s="30">
        <v>2400</v>
      </c>
      <c r="H311" s="30"/>
      <c r="I311" s="30">
        <v>2</v>
      </c>
      <c r="J311" s="31"/>
      <c r="K311" s="24"/>
      <c r="L311" s="30"/>
      <c r="M311" s="80"/>
    </row>
    <row r="312" spans="1:13" s="45" customFormat="1">
      <c r="A312" s="26" t="s">
        <v>388</v>
      </c>
      <c r="B312" s="58" t="s">
        <v>414</v>
      </c>
      <c r="C312" s="59"/>
      <c r="D312" s="26" t="s">
        <v>30</v>
      </c>
      <c r="E312" s="23" t="str">
        <f>IFERROR(INDEX('Color-recompensa'!$A$4:$P$190,MATCH(Todo!B312,'Color-recompensa'!$B$4:$B$190,0),13),"")</f>
        <v/>
      </c>
      <c r="F312" s="29"/>
      <c r="G312" s="30">
        <v>2800</v>
      </c>
      <c r="H312" s="30"/>
      <c r="I312" s="30">
        <v>1</v>
      </c>
      <c r="J312" s="31"/>
      <c r="K312" s="24"/>
      <c r="L312" s="30"/>
      <c r="M312" s="80"/>
    </row>
    <row r="313" spans="1:13">
      <c r="A313" s="27" t="s">
        <v>388</v>
      </c>
      <c r="B313" s="61" t="s">
        <v>415</v>
      </c>
      <c r="C313" s="62"/>
      <c r="D313" s="27" t="s">
        <v>304</v>
      </c>
      <c r="E313" s="23">
        <f>IFERROR(INDEX('Color-recompensa'!$A$4:$P$190,MATCH(Todo!B313,'Color-recompensa'!$B$4:$B$190,0),13),"")</f>
        <v>0.14000000000000001</v>
      </c>
      <c r="F313" s="34"/>
      <c r="G313" s="22">
        <v>170.05</v>
      </c>
      <c r="H313" s="22">
        <v>142.63</v>
      </c>
      <c r="I313" s="22">
        <v>30</v>
      </c>
      <c r="J313" s="35">
        <v>4973</v>
      </c>
      <c r="K313" s="21">
        <v>8686.08</v>
      </c>
      <c r="L313" s="22">
        <v>10</v>
      </c>
      <c r="M313" s="82" t="s">
        <v>26</v>
      </c>
    </row>
    <row r="314" spans="1:13" s="45" customFormat="1">
      <c r="A314" s="27" t="s">
        <v>388</v>
      </c>
      <c r="B314" s="61" t="s">
        <v>416</v>
      </c>
      <c r="C314" s="62"/>
      <c r="D314" s="27" t="s">
        <v>30</v>
      </c>
      <c r="E314" s="23">
        <f>IFERROR(INDEX('Color-recompensa'!$A$4:$P$190,MATCH(Todo!B314,'Color-recompensa'!$B$4:$B$190,0),13),"")</f>
        <v>0</v>
      </c>
      <c r="F314" s="34"/>
      <c r="G314" s="22">
        <v>100</v>
      </c>
      <c r="H314" s="22"/>
      <c r="I314" s="22">
        <v>3</v>
      </c>
      <c r="J314" s="35" t="s">
        <v>26</v>
      </c>
      <c r="K314" s="21"/>
      <c r="L314" s="22"/>
      <c r="M314" s="82" t="s">
        <v>26</v>
      </c>
    </row>
    <row r="315" spans="1:13" s="45" customFormat="1">
      <c r="A315" s="27" t="s">
        <v>388</v>
      </c>
      <c r="B315" s="61" t="s">
        <v>417</v>
      </c>
      <c r="C315" s="62"/>
      <c r="D315" s="27" t="s">
        <v>30</v>
      </c>
      <c r="E315" s="23" t="str">
        <f>IFERROR(INDEX('Color-recompensa'!$A$4:$P$190,MATCH(Todo!B315,'Color-recompensa'!$B$4:$B$190,0),13),"")</f>
        <v/>
      </c>
      <c r="F315" s="34"/>
      <c r="G315" s="22" t="s">
        <v>40</v>
      </c>
      <c r="H315" s="22"/>
      <c r="I315" s="22"/>
      <c r="J315" s="35"/>
      <c r="K315" s="21"/>
      <c r="L315" s="22"/>
      <c r="M315" s="82"/>
    </row>
    <row r="316" spans="1:13" s="45" customFormat="1">
      <c r="A316" s="27" t="s">
        <v>388</v>
      </c>
      <c r="B316" s="61" t="s">
        <v>418</v>
      </c>
      <c r="C316" s="62"/>
      <c r="D316" s="27" t="s">
        <v>30</v>
      </c>
      <c r="E316" s="23" t="str">
        <f>IFERROR(INDEX('Color-recompensa'!$A$4:$P$190,MATCH(Todo!B316,'Color-recompensa'!$B$4:$B$190,0),13),"")</f>
        <v/>
      </c>
      <c r="F316" s="34"/>
      <c r="G316" s="22">
        <v>100</v>
      </c>
      <c r="H316" s="22"/>
      <c r="I316" s="22">
        <v>5</v>
      </c>
      <c r="J316" s="35"/>
      <c r="K316" s="21"/>
      <c r="L316" s="22"/>
      <c r="M316" s="82"/>
    </row>
    <row r="317" spans="1:13" s="45" customFormat="1">
      <c r="A317" s="27" t="s">
        <v>388</v>
      </c>
      <c r="B317" s="61" t="s">
        <v>419</v>
      </c>
      <c r="C317" s="62"/>
      <c r="D317" s="27" t="s">
        <v>30</v>
      </c>
      <c r="E317" s="23" t="str">
        <f>IFERROR(INDEX('Color-recompensa'!$A$4:$P$190,MATCH(Todo!B317,'Color-recompensa'!$B$4:$B$190,0),13),"")</f>
        <v/>
      </c>
      <c r="F317" s="34"/>
      <c r="G317" s="22">
        <v>100</v>
      </c>
      <c r="H317" s="22"/>
      <c r="I317" s="22">
        <v>7</v>
      </c>
      <c r="J317" s="35"/>
      <c r="K317" s="21"/>
      <c r="L317" s="22"/>
      <c r="M317" s="82"/>
    </row>
    <row r="318" spans="1:13" s="45" customFormat="1">
      <c r="A318" s="26" t="s">
        <v>388</v>
      </c>
      <c r="B318" s="58" t="s">
        <v>420</v>
      </c>
      <c r="C318" s="59"/>
      <c r="D318" s="27" t="s">
        <v>28</v>
      </c>
      <c r="E318" s="23" t="str">
        <f>IFERROR(INDEX('Color-recompensa'!$A$4:$P$190,MATCH(Todo!B318,'Color-recompensa'!$B$4:$B$190,0),13),"")</f>
        <v/>
      </c>
      <c r="F318" s="29"/>
      <c r="G318" s="30"/>
      <c r="H318" s="30"/>
      <c r="I318" s="30"/>
      <c r="J318" s="31"/>
      <c r="K318" s="24"/>
      <c r="L318" s="30"/>
      <c r="M318" s="80" t="s">
        <v>26</v>
      </c>
    </row>
    <row r="319" spans="1:13" s="45" customFormat="1">
      <c r="A319" s="27" t="s">
        <v>388</v>
      </c>
      <c r="B319" s="61" t="s">
        <v>421</v>
      </c>
      <c r="C319" s="62"/>
      <c r="D319" s="27" t="s">
        <v>30</v>
      </c>
      <c r="E319" s="23" t="str">
        <f>IFERROR(INDEX('Color-recompensa'!$A$4:$P$190,MATCH(Todo!B319,'Color-recompensa'!$B$4:$B$190,0),13),"")</f>
        <v/>
      </c>
      <c r="F319" s="34"/>
      <c r="G319" s="22">
        <v>1000</v>
      </c>
      <c r="H319" s="22"/>
      <c r="I319" s="22">
        <v>1</v>
      </c>
      <c r="J319" s="35"/>
      <c r="K319" s="21"/>
      <c r="L319" s="22"/>
      <c r="M319" s="82"/>
    </row>
    <row r="320" spans="1:13" s="45" customFormat="1">
      <c r="A320" s="27" t="s">
        <v>388</v>
      </c>
      <c r="B320" s="61" t="s">
        <v>673</v>
      </c>
      <c r="C320" s="62"/>
      <c r="D320" s="27" t="s">
        <v>30</v>
      </c>
      <c r="E320" s="23" t="str">
        <f>IFERROR(INDEX('Color-recompensa'!$A$4:$P$190,MATCH(Todo!B320,'Color-recompensa'!$B$4:$B$190,0),13),"")</f>
        <v/>
      </c>
      <c r="F320" s="34"/>
      <c r="G320" s="22">
        <v>600</v>
      </c>
      <c r="H320" s="22"/>
      <c r="I320" s="22">
        <v>2</v>
      </c>
      <c r="J320" s="35"/>
      <c r="K320" s="21"/>
      <c r="L320" s="22"/>
      <c r="M320" s="82"/>
    </row>
    <row r="321" spans="1:13">
      <c r="A321" s="27" t="s">
        <v>388</v>
      </c>
      <c r="B321" s="61" t="s">
        <v>422</v>
      </c>
      <c r="C321" s="62"/>
      <c r="D321" s="27" t="s">
        <v>105</v>
      </c>
      <c r="E321" s="23">
        <f>IFERROR(INDEX('Color-recompensa'!$A$4:$P$190,MATCH(Todo!B321,'Color-recompensa'!$B$4:$B$190,0),13),"")</f>
        <v>0.15</v>
      </c>
      <c r="F321" s="34"/>
      <c r="G321" s="22">
        <v>311.60000000000002</v>
      </c>
      <c r="H321" s="22">
        <v>169.27</v>
      </c>
      <c r="I321" s="22">
        <v>29</v>
      </c>
      <c r="J321" s="35">
        <v>36720</v>
      </c>
      <c r="K321" s="21">
        <v>6263.49</v>
      </c>
      <c r="L321" s="22">
        <v>10</v>
      </c>
      <c r="M321" s="82" t="s">
        <v>26</v>
      </c>
    </row>
    <row r="322" spans="1:13" s="45" customFormat="1">
      <c r="A322" s="27" t="s">
        <v>388</v>
      </c>
      <c r="B322" s="61" t="s">
        <v>422</v>
      </c>
      <c r="C322" s="62"/>
      <c r="D322" s="27" t="s">
        <v>30</v>
      </c>
      <c r="E322" s="23">
        <f>IFERROR(INDEX('Color-recompensa'!$A$4:$P$190,MATCH(Todo!B322,'Color-recompensa'!$B$4:$B$190,0),13),"")</f>
        <v>0.15</v>
      </c>
      <c r="F322" s="34"/>
      <c r="G322" s="22" t="s">
        <v>40</v>
      </c>
      <c r="H322" s="22"/>
      <c r="I322" s="22"/>
      <c r="J322" s="35"/>
      <c r="K322" s="21"/>
      <c r="L322" s="22"/>
      <c r="M322" s="82"/>
    </row>
    <row r="323" spans="1:13" s="45" customFormat="1">
      <c r="A323" s="26" t="s">
        <v>388</v>
      </c>
      <c r="B323" s="58" t="s">
        <v>423</v>
      </c>
      <c r="C323" s="59" t="s">
        <v>424</v>
      </c>
      <c r="D323" s="27" t="s">
        <v>21</v>
      </c>
      <c r="E323" s="23">
        <f>IFERROR(INDEX('Color-recompensa'!$A$4:$P$190,MATCH(Todo!B323,'Color-recompensa'!$B$4:$B$190,0),13),"")</f>
        <v>0.06</v>
      </c>
      <c r="F323" s="29"/>
      <c r="G323" s="30">
        <v>87</v>
      </c>
      <c r="H323" s="30">
        <v>15</v>
      </c>
      <c r="I323" s="30">
        <v>12</v>
      </c>
      <c r="J323" s="31">
        <v>7792</v>
      </c>
      <c r="K323" s="24">
        <v>338</v>
      </c>
      <c r="L323" s="30">
        <v>10</v>
      </c>
      <c r="M323" s="80" t="s">
        <v>26</v>
      </c>
    </row>
    <row r="324" spans="1:13" s="45" customFormat="1">
      <c r="A324" s="26" t="s">
        <v>388</v>
      </c>
      <c r="B324" s="58" t="s">
        <v>425</v>
      </c>
      <c r="C324" s="59" t="s">
        <v>426</v>
      </c>
      <c r="D324" s="27" t="s">
        <v>21</v>
      </c>
      <c r="E324" s="23">
        <f>IFERROR(INDEX('Color-recompensa'!$A$4:$P$190,MATCH(Todo!B324,'Color-recompensa'!$B$4:$B$190,0),13),"")</f>
        <v>0.16</v>
      </c>
      <c r="F324" s="29"/>
      <c r="G324" s="30">
        <v>656</v>
      </c>
      <c r="H324" s="30">
        <v>61</v>
      </c>
      <c r="I324" s="30">
        <v>29</v>
      </c>
      <c r="J324" s="31">
        <v>10144</v>
      </c>
      <c r="K324" s="24">
        <v>485</v>
      </c>
      <c r="L324" s="30">
        <v>10</v>
      </c>
      <c r="M324" s="80" t="s">
        <v>26</v>
      </c>
    </row>
    <row r="325" spans="1:13">
      <c r="A325" s="26" t="s">
        <v>388</v>
      </c>
      <c r="B325" s="58" t="s">
        <v>427</v>
      </c>
      <c r="C325" s="59"/>
      <c r="D325" s="26" t="s">
        <v>30</v>
      </c>
      <c r="E325" s="23" t="str">
        <f>IFERROR(INDEX('Color-recompensa'!$A$4:$P$190,MATCH(Todo!B325,'Color-recompensa'!$B$4:$B$190,0),13),"")</f>
        <v/>
      </c>
      <c r="F325" s="29"/>
      <c r="G325" s="30">
        <v>100</v>
      </c>
      <c r="H325" s="30"/>
      <c r="I325" s="30">
        <v>87</v>
      </c>
      <c r="J325" s="31"/>
      <c r="K325" s="24"/>
      <c r="L325" s="30"/>
      <c r="M325" s="80"/>
    </row>
    <row r="326" spans="1:13">
      <c r="A326" s="26" t="s">
        <v>388</v>
      </c>
      <c r="B326" s="58" t="s">
        <v>428</v>
      </c>
      <c r="C326" s="59" t="s">
        <v>429</v>
      </c>
      <c r="D326" s="26" t="s">
        <v>30</v>
      </c>
      <c r="E326" s="23">
        <f>IFERROR(INDEX('Color-recompensa'!$A$4:$P$190,MATCH(Todo!B326,'Color-recompensa'!$B$4:$B$190,0),13),"")</f>
        <v>0</v>
      </c>
      <c r="F326" s="29"/>
      <c r="G326" s="30" t="s">
        <v>40</v>
      </c>
      <c r="H326" s="30"/>
      <c r="I326" s="30"/>
      <c r="J326" s="31"/>
      <c r="K326" s="24"/>
      <c r="L326" s="30"/>
      <c r="M326" s="80" t="s">
        <v>26</v>
      </c>
    </row>
    <row r="327" spans="1:13" s="45" customFormat="1">
      <c r="A327" s="26" t="s">
        <v>388</v>
      </c>
      <c r="B327" s="58" t="s">
        <v>430</v>
      </c>
      <c r="C327" s="59"/>
      <c r="D327" s="27" t="s">
        <v>21</v>
      </c>
      <c r="E327" s="23" t="str">
        <f>IFERROR(INDEX('Color-recompensa'!$A$4:$P$190,MATCH(Todo!B327,'Color-recompensa'!$B$4:$B$190,0),13),"")</f>
        <v/>
      </c>
      <c r="F327" s="29"/>
      <c r="G327" s="30">
        <v>57</v>
      </c>
      <c r="H327" s="30">
        <v>10</v>
      </c>
      <c r="I327" s="30">
        <v>10</v>
      </c>
      <c r="J327" s="31"/>
      <c r="K327" s="24"/>
      <c r="L327" s="30"/>
      <c r="M327" s="80"/>
    </row>
    <row r="328" spans="1:13" s="45" customFormat="1">
      <c r="A328" s="26" t="s">
        <v>388</v>
      </c>
      <c r="B328" s="58" t="s">
        <v>431</v>
      </c>
      <c r="C328" s="59"/>
      <c r="D328" s="26" t="s">
        <v>30</v>
      </c>
      <c r="E328" s="23" t="str">
        <f>IFERROR(INDEX('Color-recompensa'!$A$4:$P$190,MATCH(Todo!B328,'Color-recompensa'!$B$4:$B$190,0),13),"")</f>
        <v/>
      </c>
      <c r="F328" s="29"/>
      <c r="G328" s="30" t="s">
        <v>40</v>
      </c>
      <c r="H328" s="30"/>
      <c r="I328" s="30"/>
      <c r="J328" s="31"/>
      <c r="K328" s="24"/>
      <c r="L328" s="30"/>
      <c r="M328" s="80"/>
    </row>
    <row r="329" spans="1:13">
      <c r="A329" s="26" t="s">
        <v>388</v>
      </c>
      <c r="B329" s="58" t="s">
        <v>432</v>
      </c>
      <c r="C329" s="59"/>
      <c r="D329" s="26" t="s">
        <v>30</v>
      </c>
      <c r="E329" s="23" t="str">
        <f>IFERROR(INDEX('Color-recompensa'!$A$4:$P$190,MATCH(Todo!B329,'Color-recompensa'!$B$4:$B$190,0),13),"")</f>
        <v/>
      </c>
      <c r="F329" s="29"/>
      <c r="G329" s="30"/>
      <c r="H329" s="30"/>
      <c r="I329" s="30"/>
      <c r="J329" s="31"/>
      <c r="K329" s="24"/>
      <c r="L329" s="30"/>
      <c r="M329" s="80"/>
    </row>
    <row r="330" spans="1:13" s="45" customFormat="1">
      <c r="A330" s="26" t="s">
        <v>388</v>
      </c>
      <c r="B330" s="58" t="s">
        <v>433</v>
      </c>
      <c r="C330" s="59"/>
      <c r="D330" s="26" t="s">
        <v>30</v>
      </c>
      <c r="E330" s="23" t="str">
        <f>IFERROR(INDEX('Color-recompensa'!$A$4:$P$190,MATCH(Todo!B330,'Color-recompensa'!$B$4:$B$190,0),13),"")</f>
        <v/>
      </c>
      <c r="F330" s="29"/>
      <c r="G330" s="30" t="s">
        <v>40</v>
      </c>
      <c r="H330" s="30"/>
      <c r="I330" s="30"/>
      <c r="J330" s="31"/>
      <c r="K330" s="24"/>
      <c r="L330" s="30"/>
      <c r="M330" s="80"/>
    </row>
    <row r="331" spans="1:13" s="45" customFormat="1">
      <c r="A331" s="26" t="s">
        <v>388</v>
      </c>
      <c r="B331" s="58" t="s">
        <v>434</v>
      </c>
      <c r="C331" s="59"/>
      <c r="D331" s="26" t="s">
        <v>30</v>
      </c>
      <c r="E331" s="23" t="str">
        <f>IFERROR(INDEX('Color-recompensa'!$A$4:$P$190,MATCH(Todo!B331,'Color-recompensa'!$B$4:$B$190,0),13),"")</f>
        <v/>
      </c>
      <c r="F331" s="29"/>
      <c r="G331" s="30" t="s">
        <v>40</v>
      </c>
      <c r="H331" s="30"/>
      <c r="I331" s="30"/>
      <c r="J331" s="31"/>
      <c r="K331" s="24"/>
      <c r="L331" s="30"/>
      <c r="M331" s="80"/>
    </row>
    <row r="332" spans="1:13" s="45" customFormat="1">
      <c r="A332" s="26" t="s">
        <v>388</v>
      </c>
      <c r="B332" s="58" t="s">
        <v>435</v>
      </c>
      <c r="C332" s="59" t="s">
        <v>436</v>
      </c>
      <c r="D332" s="27" t="s">
        <v>21</v>
      </c>
      <c r="E332" s="23">
        <f>IFERROR(INDEX('Color-recompensa'!$A$4:$P$190,MATCH(Todo!B332,'Color-recompensa'!$B$4:$B$190,0),13),"")</f>
        <v>0</v>
      </c>
      <c r="F332" s="29" t="s">
        <v>437</v>
      </c>
      <c r="G332" s="30">
        <v>11</v>
      </c>
      <c r="H332" s="30">
        <v>5</v>
      </c>
      <c r="I332" s="30">
        <v>12</v>
      </c>
      <c r="J332" s="31"/>
      <c r="K332" s="24"/>
      <c r="L332" s="30"/>
      <c r="M332" s="80" t="s">
        <v>26</v>
      </c>
    </row>
    <row r="333" spans="1:13" s="45" customFormat="1">
      <c r="A333" s="26" t="s">
        <v>388</v>
      </c>
      <c r="B333" s="58" t="s">
        <v>435</v>
      </c>
      <c r="C333" s="59"/>
      <c r="D333" s="27" t="s">
        <v>21</v>
      </c>
      <c r="E333" s="23">
        <f>IFERROR(INDEX('Color-recompensa'!$A$4:$P$190,MATCH(Todo!B333,'Color-recompensa'!$B$4:$B$190,0),13),"")</f>
        <v>0</v>
      </c>
      <c r="F333" s="29" t="s">
        <v>438</v>
      </c>
      <c r="G333" s="30">
        <v>19</v>
      </c>
      <c r="H333" s="30">
        <v>7</v>
      </c>
      <c r="I333" s="30">
        <v>10</v>
      </c>
      <c r="J333" s="31">
        <v>2338</v>
      </c>
      <c r="K333" s="24">
        <v>86</v>
      </c>
      <c r="L333" s="30">
        <v>10</v>
      </c>
      <c r="M333" s="80" t="s">
        <v>26</v>
      </c>
    </row>
    <row r="334" spans="1:13" s="45" customFormat="1">
      <c r="A334" s="26" t="s">
        <v>388</v>
      </c>
      <c r="B334" s="58" t="s">
        <v>674</v>
      </c>
      <c r="C334" s="59"/>
      <c r="D334" s="26" t="s">
        <v>30</v>
      </c>
      <c r="E334" s="23" t="str">
        <f>IFERROR(INDEX('Color-recompensa'!$A$4:$P$190,MATCH(Todo!B334,'Color-recompensa'!$B$4:$B$190,0),13),"")</f>
        <v/>
      </c>
      <c r="F334" s="29"/>
      <c r="G334" s="30" t="s">
        <v>40</v>
      </c>
      <c r="H334" s="30"/>
      <c r="I334" s="30"/>
      <c r="J334" s="31">
        <v>4592</v>
      </c>
      <c r="K334" s="24">
        <v>384</v>
      </c>
      <c r="L334" s="30">
        <v>12</v>
      </c>
      <c r="M334" s="80"/>
    </row>
    <row r="335" spans="1:13" s="45" customFormat="1">
      <c r="A335" s="26" t="s">
        <v>388</v>
      </c>
      <c r="B335" s="58" t="s">
        <v>439</v>
      </c>
      <c r="C335" s="59"/>
      <c r="D335" s="26" t="s">
        <v>30</v>
      </c>
      <c r="E335" s="23" t="str">
        <f>IFERROR(INDEX('Color-recompensa'!$A$4:$P$190,MATCH(Todo!B335,'Color-recompensa'!$B$4:$B$190,0),13),"")</f>
        <v/>
      </c>
      <c r="F335" s="29"/>
      <c r="G335" s="30" t="s">
        <v>40</v>
      </c>
      <c r="H335" s="30"/>
      <c r="I335" s="30"/>
      <c r="J335" s="31"/>
      <c r="K335" s="24"/>
      <c r="L335" s="30"/>
      <c r="M335" s="80"/>
    </row>
    <row r="336" spans="1:13">
      <c r="A336" s="26" t="s">
        <v>388</v>
      </c>
      <c r="B336" s="58" t="s">
        <v>440</v>
      </c>
      <c r="C336" s="59" t="s">
        <v>441</v>
      </c>
      <c r="D336" s="26" t="s">
        <v>25</v>
      </c>
      <c r="E336" s="23" t="str">
        <f>IFERROR(INDEX('Color-recompensa'!$A$4:$P$190,MATCH(Todo!B336,'Color-recompensa'!$B$4:$B$190,0),13),"")</f>
        <v/>
      </c>
      <c r="F336" s="29"/>
      <c r="G336" s="30"/>
      <c r="H336" s="30"/>
      <c r="I336" s="30"/>
      <c r="J336" s="31"/>
      <c r="K336" s="24"/>
      <c r="L336" s="30"/>
      <c r="M336" s="80" t="s">
        <v>26</v>
      </c>
    </row>
    <row r="337" spans="1:13" s="45" customFormat="1">
      <c r="A337" s="26" t="s">
        <v>442</v>
      </c>
      <c r="B337" s="58" t="s">
        <v>443</v>
      </c>
      <c r="C337" s="59" t="s">
        <v>444</v>
      </c>
      <c r="D337" s="26" t="s">
        <v>25</v>
      </c>
      <c r="E337" s="23" t="str">
        <f>IFERROR(INDEX('Color-recompensa'!$A$4:$P$190,MATCH(Todo!B337,'Color-recompensa'!$B$4:$B$190,0),13),"")</f>
        <v/>
      </c>
      <c r="F337" s="29"/>
      <c r="G337" s="30"/>
      <c r="H337" s="30"/>
      <c r="I337" s="30"/>
      <c r="J337" s="31" t="s">
        <v>26</v>
      </c>
      <c r="K337" s="24"/>
      <c r="L337" s="30"/>
      <c r="M337" s="80" t="s">
        <v>26</v>
      </c>
    </row>
    <row r="338" spans="1:13">
      <c r="A338" s="26" t="s">
        <v>442</v>
      </c>
      <c r="B338" s="58" t="s">
        <v>445</v>
      </c>
      <c r="C338" s="59"/>
      <c r="D338" s="26" t="s">
        <v>28</v>
      </c>
      <c r="E338" s="23" t="str">
        <f>IFERROR(INDEX('Color-recompensa'!$A$4:$P$190,MATCH(Todo!B338,'Color-recompensa'!$B$4:$B$190,0),13),"")</f>
        <v/>
      </c>
      <c r="F338" s="29"/>
      <c r="G338" s="30"/>
      <c r="H338" s="30"/>
      <c r="I338" s="30"/>
      <c r="J338" s="31"/>
      <c r="K338" s="24"/>
      <c r="L338" s="30"/>
      <c r="M338" s="80" t="s">
        <v>26</v>
      </c>
    </row>
    <row r="339" spans="1:13" s="45" customFormat="1">
      <c r="A339" s="26" t="s">
        <v>442</v>
      </c>
      <c r="B339" s="58" t="s">
        <v>446</v>
      </c>
      <c r="C339" s="59"/>
      <c r="D339" s="26" t="s">
        <v>25</v>
      </c>
      <c r="E339" s="23">
        <f>IFERROR(INDEX('Color-recompensa'!$A$4:$P$190,MATCH(Todo!B339,'Color-recompensa'!$B$4:$B$190,0),13),"")</f>
        <v>0.67</v>
      </c>
      <c r="F339" s="29"/>
      <c r="G339" s="22">
        <v>365</v>
      </c>
      <c r="H339" s="22" t="s">
        <v>170</v>
      </c>
      <c r="I339" s="22">
        <v>15</v>
      </c>
      <c r="J339" s="35">
        <v>30960</v>
      </c>
      <c r="K339" s="21">
        <v>3648.67</v>
      </c>
      <c r="L339" s="22">
        <v>2</v>
      </c>
      <c r="M339" s="80" t="s">
        <v>26</v>
      </c>
    </row>
    <row r="340" spans="1:13" s="45" customFormat="1">
      <c r="A340" s="26" t="s">
        <v>442</v>
      </c>
      <c r="B340" s="58" t="s">
        <v>675</v>
      </c>
      <c r="C340" s="59"/>
      <c r="D340" s="26" t="s">
        <v>25</v>
      </c>
      <c r="E340" s="23" t="str">
        <f>IFERROR(INDEX('Color-recompensa'!$A$4:$P$190,MATCH(Todo!B340,'Color-recompensa'!$B$4:$B$190,0),13),"")</f>
        <v/>
      </c>
      <c r="F340" s="29"/>
      <c r="G340" s="30"/>
      <c r="H340" s="30"/>
      <c r="I340" s="30"/>
      <c r="J340" s="31" t="s">
        <v>26</v>
      </c>
      <c r="K340" s="24"/>
      <c r="L340" s="30"/>
      <c r="M340" s="80" t="s">
        <v>26</v>
      </c>
    </row>
    <row r="341" spans="1:13" s="45" customFormat="1">
      <c r="A341" s="26" t="s">
        <v>442</v>
      </c>
      <c r="B341" s="58" t="s">
        <v>447</v>
      </c>
      <c r="C341" s="59"/>
      <c r="D341" s="26" t="s">
        <v>140</v>
      </c>
      <c r="E341" s="23">
        <f>IFERROR(INDEX('Color-recompensa'!$A$4:$P$190,MATCH(Todo!B341,'Color-recompensa'!$B$4:$B$190,0),13),"")</f>
        <v>0</v>
      </c>
      <c r="F341" s="29"/>
      <c r="G341" s="30">
        <v>0.4</v>
      </c>
      <c r="H341" s="30"/>
      <c r="I341" s="30">
        <v>7</v>
      </c>
      <c r="J341" s="31"/>
      <c r="K341" s="24"/>
      <c r="L341" s="30"/>
      <c r="M341" s="80" t="s">
        <v>26</v>
      </c>
    </row>
    <row r="342" spans="1:13" s="45" customFormat="1">
      <c r="A342" s="26" t="s">
        <v>442</v>
      </c>
      <c r="B342" s="58" t="s">
        <v>448</v>
      </c>
      <c r="C342" s="59"/>
      <c r="D342" s="27" t="s">
        <v>21</v>
      </c>
      <c r="E342" s="23" t="str">
        <f>IFERROR(INDEX('Color-recompensa'!$A$4:$P$190,MATCH(Todo!B342,'Color-recompensa'!$B$4:$B$190,0),13),"")</f>
        <v/>
      </c>
      <c r="F342" s="29" t="s">
        <v>36</v>
      </c>
      <c r="G342" s="30"/>
      <c r="H342" s="30"/>
      <c r="I342" s="30"/>
      <c r="J342" s="31">
        <v>41772</v>
      </c>
      <c r="K342" s="24">
        <v>1117</v>
      </c>
      <c r="L342" s="30">
        <v>10</v>
      </c>
      <c r="M342" s="80"/>
    </row>
    <row r="343" spans="1:13">
      <c r="A343" s="26" t="s">
        <v>442</v>
      </c>
      <c r="B343" s="58" t="s">
        <v>449</v>
      </c>
      <c r="C343" s="59"/>
      <c r="D343" s="27" t="s">
        <v>133</v>
      </c>
      <c r="E343" s="23" t="str">
        <f>IFERROR(INDEX('Color-recompensa'!$A$4:$P$190,MATCH(Todo!B343,'Color-recompensa'!$B$4:$B$190,0),13),"")</f>
        <v/>
      </c>
      <c r="F343" s="29" t="s">
        <v>36</v>
      </c>
      <c r="G343" s="30" t="s">
        <v>40</v>
      </c>
      <c r="H343" s="30"/>
      <c r="I343" s="30"/>
      <c r="J343" s="31">
        <v>33688</v>
      </c>
      <c r="K343" s="24">
        <v>889</v>
      </c>
      <c r="L343" s="30">
        <v>10</v>
      </c>
      <c r="M343" s="80"/>
    </row>
    <row r="344" spans="1:13">
      <c r="A344" s="26" t="s">
        <v>442</v>
      </c>
      <c r="B344" s="58" t="s">
        <v>450</v>
      </c>
      <c r="C344" s="59"/>
      <c r="D344" s="27" t="s">
        <v>30</v>
      </c>
      <c r="E344" s="23" t="str">
        <f>IFERROR(INDEX('Color-recompensa'!$A$4:$P$190,MATCH(Todo!B344,'Color-recompensa'!$B$4:$B$190,0),13),"")</f>
        <v/>
      </c>
      <c r="F344" s="29"/>
      <c r="G344" s="30">
        <v>0.9</v>
      </c>
      <c r="H344" s="30"/>
      <c r="I344" s="30">
        <v>20</v>
      </c>
      <c r="J344" s="31"/>
      <c r="K344" s="24"/>
      <c r="L344" s="30"/>
      <c r="M344" s="80"/>
    </row>
    <row r="345" spans="1:13" s="45" customFormat="1">
      <c r="A345" s="26" t="s">
        <v>442</v>
      </c>
      <c r="B345" s="58" t="s">
        <v>451</v>
      </c>
      <c r="C345" s="59"/>
      <c r="D345" s="26" t="s">
        <v>30</v>
      </c>
      <c r="E345" s="23">
        <f>IFERROR(INDEX('Color-recompensa'!$A$4:$P$190,MATCH(Todo!B345,'Color-recompensa'!$B$4:$B$190,0),13),"")</f>
        <v>0</v>
      </c>
      <c r="F345" s="29"/>
      <c r="G345" s="30">
        <v>1.4</v>
      </c>
      <c r="H345" s="30"/>
      <c r="I345" s="30">
        <v>15</v>
      </c>
      <c r="J345" s="31"/>
      <c r="K345" s="24"/>
      <c r="L345" s="30"/>
      <c r="M345" s="80" t="s">
        <v>26</v>
      </c>
    </row>
    <row r="346" spans="1:13" s="45" customFormat="1">
      <c r="A346" s="26" t="s">
        <v>442</v>
      </c>
      <c r="B346" s="58" t="s">
        <v>452</v>
      </c>
      <c r="C346" s="59" t="s">
        <v>24</v>
      </c>
      <c r="D346" s="26" t="s">
        <v>25</v>
      </c>
      <c r="E346" s="23">
        <f>IFERROR(INDEX('Color-recompensa'!$A$4:$P$190,MATCH(Todo!B346,'Color-recompensa'!$B$4:$B$190,0),13),"")</f>
        <v>0.61</v>
      </c>
      <c r="F346" s="29"/>
      <c r="G346" s="30">
        <v>2.21</v>
      </c>
      <c r="H346" s="30">
        <v>4.92</v>
      </c>
      <c r="I346" s="30">
        <v>15</v>
      </c>
      <c r="J346" s="35">
        <v>2488</v>
      </c>
      <c r="K346" s="21">
        <v>699.66</v>
      </c>
      <c r="L346" s="22">
        <v>8</v>
      </c>
      <c r="M346" s="80" t="s">
        <v>26</v>
      </c>
    </row>
    <row r="347" spans="1:13" s="45" customFormat="1">
      <c r="A347" s="26" t="s">
        <v>442</v>
      </c>
      <c r="B347" s="58" t="s">
        <v>453</v>
      </c>
      <c r="C347" s="59"/>
      <c r="D347" s="26" t="s">
        <v>83</v>
      </c>
      <c r="E347" s="23">
        <f>IFERROR(INDEX('Color-recompensa'!$A$4:$P$190,MATCH(Todo!B347,'Color-recompensa'!$B$4:$B$190,0),13),"")</f>
        <v>0</v>
      </c>
      <c r="F347" s="29"/>
      <c r="G347" s="30">
        <v>1</v>
      </c>
      <c r="H347" s="30"/>
      <c r="I347" s="30">
        <v>20</v>
      </c>
      <c r="J347" s="31"/>
      <c r="K347" s="24"/>
      <c r="L347" s="30"/>
      <c r="M347" s="80" t="s">
        <v>26</v>
      </c>
    </row>
    <row r="348" spans="1:13" s="45" customFormat="1">
      <c r="A348" s="26" t="s">
        <v>442</v>
      </c>
      <c r="B348" s="58" t="s">
        <v>725</v>
      </c>
      <c r="C348" s="59"/>
      <c r="D348" s="26" t="s">
        <v>25</v>
      </c>
      <c r="E348" s="23"/>
      <c r="F348" s="29"/>
      <c r="G348" s="30"/>
      <c r="H348" s="30"/>
      <c r="I348" s="30"/>
      <c r="J348" s="31"/>
      <c r="K348" s="24"/>
      <c r="L348" s="30"/>
      <c r="M348" s="80" t="s">
        <v>26</v>
      </c>
    </row>
    <row r="349" spans="1:13" s="45" customFormat="1">
      <c r="A349" s="26" t="s">
        <v>442</v>
      </c>
      <c r="B349" s="58" t="s">
        <v>454</v>
      </c>
      <c r="C349" s="59" t="s">
        <v>455</v>
      </c>
      <c r="D349" s="26" t="s">
        <v>25</v>
      </c>
      <c r="E349" s="23">
        <f>IFERROR(INDEX('Color-recompensa'!$A$4:$P$190,MATCH(Todo!B349,'Color-recompensa'!$B$4:$B$190,0),13),"")</f>
        <v>0.23</v>
      </c>
      <c r="F349" s="29"/>
      <c r="G349" s="30">
        <v>35.6</v>
      </c>
      <c r="H349" s="30">
        <v>66.64</v>
      </c>
      <c r="I349" s="30">
        <v>29</v>
      </c>
      <c r="J349" s="35">
        <v>4472</v>
      </c>
      <c r="K349" s="21">
        <v>892</v>
      </c>
      <c r="L349" s="22">
        <v>9</v>
      </c>
      <c r="M349" s="80" t="s">
        <v>26</v>
      </c>
    </row>
    <row r="350" spans="1:13" s="45" customFormat="1">
      <c r="A350" s="26" t="s">
        <v>442</v>
      </c>
      <c r="B350" s="58" t="s">
        <v>456</v>
      </c>
      <c r="C350" s="59" t="s">
        <v>457</v>
      </c>
      <c r="D350" s="26" t="s">
        <v>25</v>
      </c>
      <c r="E350" s="23" t="str">
        <f>IFERROR(INDEX('Color-recompensa'!$A$4:$P$190,MATCH(Todo!B350,'Color-recompensa'!$B$4:$B$190,0),13),"")</f>
        <v/>
      </c>
      <c r="F350" s="29"/>
      <c r="G350" s="30"/>
      <c r="H350" s="30"/>
      <c r="I350" s="30"/>
      <c r="J350" s="31" t="s">
        <v>26</v>
      </c>
      <c r="K350" s="24"/>
      <c r="L350" s="30"/>
      <c r="M350" s="80" t="s">
        <v>26</v>
      </c>
    </row>
    <row r="351" spans="1:13" s="45" customFormat="1">
      <c r="A351" s="26" t="s">
        <v>442</v>
      </c>
      <c r="B351" s="58" t="s">
        <v>458</v>
      </c>
      <c r="C351" s="59"/>
      <c r="D351" s="26" t="s">
        <v>25</v>
      </c>
      <c r="E351" s="23" t="str">
        <f>IFERROR(INDEX('Color-recompensa'!$A$4:$P$190,MATCH(Todo!B351,'Color-recompensa'!$B$4:$B$190,0),13),"")</f>
        <v/>
      </c>
      <c r="F351" s="29"/>
      <c r="G351" s="30"/>
      <c r="H351" s="30"/>
      <c r="I351" s="30"/>
      <c r="J351" s="31" t="s">
        <v>26</v>
      </c>
      <c r="K351" s="24"/>
      <c r="L351" s="30"/>
      <c r="M351" s="80" t="s">
        <v>26</v>
      </c>
    </row>
    <row r="352" spans="1:13" s="45" customFormat="1">
      <c r="A352" s="26" t="s">
        <v>442</v>
      </c>
      <c r="B352" s="58" t="s">
        <v>459</v>
      </c>
      <c r="C352" s="59" t="s">
        <v>460</v>
      </c>
      <c r="D352" s="26" t="s">
        <v>25</v>
      </c>
      <c r="E352" s="23" t="str">
        <f>IFERROR(INDEX('Color-recompensa'!$A$4:$P$190,MATCH(Todo!B352,'Color-recompensa'!$B$4:$B$190,0),13),"")</f>
        <v/>
      </c>
      <c r="F352" s="29"/>
      <c r="G352" s="30">
        <v>55.31</v>
      </c>
      <c r="H352" s="30">
        <v>82.66</v>
      </c>
      <c r="I352" s="30">
        <v>16</v>
      </c>
      <c r="J352" s="35">
        <v>38288</v>
      </c>
      <c r="K352" s="21">
        <v>9481.76</v>
      </c>
      <c r="L352" s="22">
        <v>8</v>
      </c>
      <c r="M352" s="80" t="s">
        <v>26</v>
      </c>
    </row>
    <row r="353" spans="1:13" s="45" customFormat="1">
      <c r="A353" s="26" t="s">
        <v>442</v>
      </c>
      <c r="B353" s="58" t="s">
        <v>707</v>
      </c>
      <c r="C353" s="59" t="s">
        <v>708</v>
      </c>
      <c r="D353" s="26" t="s">
        <v>709</v>
      </c>
      <c r="E353" s="23" t="str">
        <f>IFERROR(INDEX('Color-recompensa'!$A$4:$P$190,MATCH(Todo!B353,'Color-recompensa'!$B$4:$B$190,0),13),"")</f>
        <v/>
      </c>
      <c r="F353" s="29"/>
      <c r="G353" s="30" t="s">
        <v>22</v>
      </c>
      <c r="H353" s="30"/>
      <c r="I353" s="30">
        <v>15</v>
      </c>
      <c r="J353" s="35" t="s">
        <v>26</v>
      </c>
      <c r="K353" s="21"/>
      <c r="L353" s="22"/>
      <c r="M353" s="80" t="s">
        <v>26</v>
      </c>
    </row>
    <row r="354" spans="1:13" s="45" customFormat="1">
      <c r="A354" s="26" t="s">
        <v>442</v>
      </c>
      <c r="B354" s="58" t="s">
        <v>461</v>
      </c>
      <c r="C354" s="59"/>
      <c r="D354" s="26" t="s">
        <v>140</v>
      </c>
      <c r="E354" s="23">
        <f>IFERROR(INDEX('Color-recompensa'!$A$4:$P$190,MATCH(Todo!B354,'Color-recompensa'!$B$4:$B$190,0),13),"")</f>
        <v>0</v>
      </c>
      <c r="F354" s="29"/>
      <c r="G354" s="30">
        <v>0.2</v>
      </c>
      <c r="H354" s="30"/>
      <c r="I354" s="30">
        <v>13</v>
      </c>
      <c r="J354" s="31" t="s">
        <v>26</v>
      </c>
      <c r="K354" s="24"/>
      <c r="L354" s="30"/>
      <c r="M354" s="80" t="s">
        <v>26</v>
      </c>
    </row>
    <row r="355" spans="1:13" s="45" customFormat="1">
      <c r="A355" s="26" t="s">
        <v>442</v>
      </c>
      <c r="B355" s="58" t="s">
        <v>462</v>
      </c>
      <c r="C355" s="59"/>
      <c r="D355" s="26" t="s">
        <v>25</v>
      </c>
      <c r="E355" s="23" t="str">
        <f>IFERROR(INDEX('Color-recompensa'!$A$4:$P$190,MATCH(Todo!B355,'Color-recompensa'!$B$4:$B$190,0),13),"")</f>
        <v/>
      </c>
      <c r="F355" s="29"/>
      <c r="G355" s="30"/>
      <c r="H355" s="30"/>
      <c r="I355" s="30"/>
      <c r="J355" s="31"/>
      <c r="K355" s="24"/>
      <c r="L355" s="30"/>
      <c r="M355" s="80" t="s">
        <v>26</v>
      </c>
    </row>
    <row r="356" spans="1:13" s="45" customFormat="1">
      <c r="A356" s="26" t="s">
        <v>442</v>
      </c>
      <c r="B356" s="58" t="s">
        <v>463</v>
      </c>
      <c r="C356" s="59" t="s">
        <v>464</v>
      </c>
      <c r="D356" s="26" t="s">
        <v>25</v>
      </c>
      <c r="E356" s="23">
        <f>IFERROR(INDEX('Color-recompensa'!$A$4:$P$190,MATCH(Todo!B356,'Color-recompensa'!$B$4:$B$190,0),13),"")</f>
        <v>1.93</v>
      </c>
      <c r="F356" s="29"/>
      <c r="G356" s="30">
        <v>90.28</v>
      </c>
      <c r="H356" s="30">
        <v>173.88</v>
      </c>
      <c r="I356" s="30">
        <v>23</v>
      </c>
      <c r="J356" s="31">
        <v>60636</v>
      </c>
      <c r="K356" s="24">
        <v>6740.24</v>
      </c>
      <c r="L356" s="30">
        <v>8</v>
      </c>
      <c r="M356" s="80" t="s">
        <v>26</v>
      </c>
    </row>
    <row r="357" spans="1:13" s="45" customFormat="1">
      <c r="A357" s="26" t="s">
        <v>465</v>
      </c>
      <c r="B357" s="58" t="s">
        <v>466</v>
      </c>
      <c r="C357" s="59" t="s">
        <v>467</v>
      </c>
      <c r="D357" s="26" t="s">
        <v>25</v>
      </c>
      <c r="E357" s="23" t="str">
        <f>IFERROR(INDEX('Color-recompensa'!$A$4:$P$190,MATCH(Todo!B357,'Color-recompensa'!$B$4:$B$190,0),13),"")</f>
        <v/>
      </c>
      <c r="F357" s="29"/>
      <c r="G357" s="30"/>
      <c r="H357" s="30"/>
      <c r="I357" s="30"/>
      <c r="J357" s="31"/>
      <c r="K357" s="24"/>
      <c r="L357" s="30"/>
      <c r="M357" s="80" t="s">
        <v>26</v>
      </c>
    </row>
    <row r="358" spans="1:13" s="45" customFormat="1">
      <c r="A358" s="26" t="s">
        <v>465</v>
      </c>
      <c r="B358" s="58" t="s">
        <v>468</v>
      </c>
      <c r="C358" s="59"/>
      <c r="D358" s="26" t="s">
        <v>28</v>
      </c>
      <c r="E358" s="23" t="str">
        <f>IFERROR(INDEX('Color-recompensa'!$A$4:$P$190,MATCH(Todo!B358,'Color-recompensa'!$B$4:$B$190,0),13),"")</f>
        <v/>
      </c>
      <c r="F358" s="29"/>
      <c r="G358" s="30"/>
      <c r="H358" s="30"/>
      <c r="I358" s="30"/>
      <c r="J358" s="31"/>
      <c r="K358" s="24"/>
      <c r="L358" s="30"/>
      <c r="M358" s="80" t="s">
        <v>26</v>
      </c>
    </row>
    <row r="359" spans="1:13" s="45" customFormat="1">
      <c r="A359" s="26" t="s">
        <v>465</v>
      </c>
      <c r="B359" s="58" t="s">
        <v>469</v>
      </c>
      <c r="C359" s="59"/>
      <c r="D359" s="26" t="s">
        <v>25</v>
      </c>
      <c r="E359" s="23">
        <f>IFERROR(INDEX('Color-recompensa'!$A$4:$P$190,MATCH(Todo!B359,'Color-recompensa'!$B$4:$B$190,0),13),"")</f>
        <v>0.27</v>
      </c>
      <c r="F359" s="29"/>
      <c r="G359" s="30"/>
      <c r="H359" s="30"/>
      <c r="I359" s="30"/>
      <c r="J359" s="31">
        <v>3560</v>
      </c>
      <c r="K359" s="24">
        <v>282.83999999999997</v>
      </c>
      <c r="L359" s="30">
        <v>2</v>
      </c>
      <c r="M359" s="80" t="s">
        <v>26</v>
      </c>
    </row>
    <row r="360" spans="1:13">
      <c r="A360" s="26" t="s">
        <v>470</v>
      </c>
      <c r="B360" s="58" t="s">
        <v>471</v>
      </c>
      <c r="C360" s="59"/>
      <c r="D360" s="27" t="s">
        <v>21</v>
      </c>
      <c r="E360" s="23" t="str">
        <f>IFERROR(INDEX('Color-recompensa'!$A$4:$P$190,MATCH(Todo!B360,'Color-recompensa'!$B$4:$B$190,0),13),"")</f>
        <v/>
      </c>
      <c r="F360" s="29"/>
      <c r="G360" s="30">
        <v>108</v>
      </c>
      <c r="H360" s="30">
        <v>35</v>
      </c>
      <c r="I360" s="30">
        <v>23</v>
      </c>
      <c r="J360" s="31">
        <v>34615</v>
      </c>
      <c r="K360" s="24">
        <v>1869</v>
      </c>
      <c r="L360" s="30">
        <v>10</v>
      </c>
      <c r="M360" s="80"/>
    </row>
    <row r="361" spans="1:13" s="45" customFormat="1">
      <c r="A361" s="26" t="s">
        <v>470</v>
      </c>
      <c r="B361" s="58" t="s">
        <v>472</v>
      </c>
      <c r="C361" s="59"/>
      <c r="D361" s="27" t="s">
        <v>25</v>
      </c>
      <c r="E361" s="23" t="str">
        <f>IFERROR(INDEX('Color-recompensa'!$A$4:$P$190,MATCH(Todo!B361,'Color-recompensa'!$B$4:$B$190,0),13),"")</f>
        <v/>
      </c>
      <c r="F361" s="29"/>
      <c r="G361" s="30"/>
      <c r="H361" s="30"/>
      <c r="I361" s="30"/>
      <c r="J361" s="31"/>
      <c r="K361" s="24"/>
      <c r="L361" s="30"/>
      <c r="M361" s="80" t="s">
        <v>26</v>
      </c>
    </row>
    <row r="362" spans="1:13" s="45" customFormat="1">
      <c r="A362" s="26" t="s">
        <v>473</v>
      </c>
      <c r="B362" s="58" t="s">
        <v>676</v>
      </c>
      <c r="C362" s="59"/>
      <c r="D362" s="26" t="s">
        <v>25</v>
      </c>
      <c r="E362" s="23" t="str">
        <f>IFERROR(INDEX('Color-recompensa'!$A$4:$P$190,MATCH(Todo!B362,'Color-recompensa'!$B$4:$B$190,0),13),"")</f>
        <v/>
      </c>
      <c r="F362" s="29"/>
      <c r="G362" s="30"/>
      <c r="H362" s="30"/>
      <c r="I362" s="30"/>
      <c r="J362" s="31" t="s">
        <v>26</v>
      </c>
      <c r="K362" s="24"/>
      <c r="L362" s="30"/>
      <c r="M362" s="80" t="s">
        <v>26</v>
      </c>
    </row>
    <row r="363" spans="1:13" s="45" customFormat="1">
      <c r="A363" s="26" t="s">
        <v>473</v>
      </c>
      <c r="B363" s="58" t="s">
        <v>677</v>
      </c>
      <c r="C363" s="59"/>
      <c r="D363" s="26" t="s">
        <v>25</v>
      </c>
      <c r="E363" s="23" t="str">
        <f>IFERROR(INDEX('Color-recompensa'!$A$4:$P$190,MATCH(Todo!B363,'Color-recompensa'!$B$4:$B$190,0),13),"")</f>
        <v/>
      </c>
      <c r="F363" s="29"/>
      <c r="G363" s="30"/>
      <c r="H363" s="30"/>
      <c r="I363" s="30"/>
      <c r="J363" s="31"/>
      <c r="K363" s="24"/>
      <c r="L363" s="30"/>
      <c r="M363" s="80" t="s">
        <v>26</v>
      </c>
    </row>
    <row r="364" spans="1:13" s="45" customFormat="1">
      <c r="A364" s="26" t="s">
        <v>473</v>
      </c>
      <c r="B364" s="58" t="s">
        <v>678</v>
      </c>
      <c r="C364" s="59" t="s">
        <v>474</v>
      </c>
      <c r="D364" s="26" t="s">
        <v>25</v>
      </c>
      <c r="E364" s="23" t="str">
        <f>IFERROR(INDEX('Color-recompensa'!$A$4:$P$190,MATCH(Todo!B364,'Color-recompensa'!$B$4:$B$190,0),13),"")</f>
        <v/>
      </c>
      <c r="F364" s="29"/>
      <c r="G364" s="30"/>
      <c r="H364" s="30"/>
      <c r="I364" s="30"/>
      <c r="J364" s="31" t="s">
        <v>26</v>
      </c>
      <c r="K364" s="24"/>
      <c r="L364" s="30"/>
      <c r="M364" s="80" t="s">
        <v>26</v>
      </c>
    </row>
    <row r="365" spans="1:13" s="45" customFormat="1">
      <c r="A365" s="26" t="s">
        <v>473</v>
      </c>
      <c r="B365" s="58" t="s">
        <v>475</v>
      </c>
      <c r="C365" s="59"/>
      <c r="D365" s="26" t="s">
        <v>25</v>
      </c>
      <c r="E365" s="23" t="str">
        <f>IFERROR(INDEX('Color-recompensa'!$A$4:$P$190,MATCH(Todo!B365,'Color-recompensa'!$B$4:$B$190,0),13),"")</f>
        <v/>
      </c>
      <c r="F365" s="29"/>
      <c r="G365" s="30"/>
      <c r="H365" s="30"/>
      <c r="I365" s="30"/>
      <c r="J365" s="31"/>
      <c r="K365" s="24"/>
      <c r="L365" s="30"/>
      <c r="M365" s="80" t="s">
        <v>26</v>
      </c>
    </row>
    <row r="366" spans="1:13" s="45" customFormat="1">
      <c r="A366" s="26" t="s">
        <v>473</v>
      </c>
      <c r="B366" s="58" t="s">
        <v>476</v>
      </c>
      <c r="C366" s="59"/>
      <c r="D366" s="26" t="s">
        <v>28</v>
      </c>
      <c r="E366" s="23" t="str">
        <f>IFERROR(INDEX('Color-recompensa'!$A$4:$P$190,MATCH(Todo!B366,'Color-recompensa'!$B$4:$B$190,0),13),"")</f>
        <v/>
      </c>
      <c r="F366" s="29"/>
      <c r="G366" s="30"/>
      <c r="H366" s="30"/>
      <c r="I366" s="30"/>
      <c r="J366" s="31"/>
      <c r="K366" s="24"/>
      <c r="L366" s="30"/>
      <c r="M366" s="80" t="s">
        <v>26</v>
      </c>
    </row>
    <row r="367" spans="1:13" s="45" customFormat="1">
      <c r="A367" s="26" t="s">
        <v>473</v>
      </c>
      <c r="B367" s="58" t="s">
        <v>477</v>
      </c>
      <c r="C367" s="59"/>
      <c r="D367" s="26" t="s">
        <v>25</v>
      </c>
      <c r="E367" s="23" t="str">
        <f>IFERROR(INDEX('Color-recompensa'!$A$4:$P$190,MATCH(Todo!B367,'Color-recompensa'!$B$4:$B$190,0),13),"")</f>
        <v/>
      </c>
      <c r="F367" s="29"/>
      <c r="G367" s="30"/>
      <c r="H367" s="30"/>
      <c r="I367" s="30"/>
      <c r="J367" s="31">
        <v>5004</v>
      </c>
      <c r="K367" s="24">
        <v>991.36</v>
      </c>
      <c r="L367" s="30">
        <v>2</v>
      </c>
      <c r="M367" s="80" t="s">
        <v>26</v>
      </c>
    </row>
    <row r="368" spans="1:13">
      <c r="A368" s="26" t="s">
        <v>478</v>
      </c>
      <c r="B368" s="58" t="s">
        <v>479</v>
      </c>
      <c r="C368" s="59"/>
      <c r="D368" s="27" t="s">
        <v>21</v>
      </c>
      <c r="E368" s="23" t="str">
        <f>IFERROR(INDEX('Color-recompensa'!$A$4:$P$190,MATCH(Todo!B368,'Color-recompensa'!$B$4:$B$190,0),13),"")</f>
        <v/>
      </c>
      <c r="F368" s="29"/>
      <c r="G368" s="30">
        <v>562</v>
      </c>
      <c r="H368" s="30">
        <v>76</v>
      </c>
      <c r="I368" s="30">
        <v>20</v>
      </c>
      <c r="J368" s="31"/>
      <c r="K368" s="24"/>
      <c r="L368" s="30"/>
      <c r="M368" s="80"/>
    </row>
    <row r="369" spans="1:13">
      <c r="A369" s="26" t="s">
        <v>478</v>
      </c>
      <c r="B369" s="58" t="s">
        <v>480</v>
      </c>
      <c r="C369" s="59"/>
      <c r="D369" s="27" t="s">
        <v>21</v>
      </c>
      <c r="E369" s="23" t="str">
        <f>IFERROR(INDEX('Color-recompensa'!$A$4:$P$190,MATCH(Todo!B369,'Color-recompensa'!$B$4:$B$190,0),13),"")</f>
        <v/>
      </c>
      <c r="F369" s="29"/>
      <c r="G369" s="30">
        <v>1733</v>
      </c>
      <c r="H369" s="30">
        <v>238</v>
      </c>
      <c r="I369" s="30">
        <v>11</v>
      </c>
      <c r="J369" s="31"/>
      <c r="K369" s="24"/>
      <c r="L369" s="30"/>
      <c r="M369" s="80"/>
    </row>
    <row r="370" spans="1:13">
      <c r="A370" s="26" t="s">
        <v>478</v>
      </c>
      <c r="B370" s="58" t="s">
        <v>481</v>
      </c>
      <c r="C370" s="59"/>
      <c r="D370" s="27" t="s">
        <v>21</v>
      </c>
      <c r="E370" s="23" t="str">
        <f>IFERROR(INDEX('Color-recompensa'!$A$4:$P$190,MATCH(Todo!B370,'Color-recompensa'!$B$4:$B$190,0),13),"")</f>
        <v/>
      </c>
      <c r="F370" s="29"/>
      <c r="G370" s="30">
        <v>11480</v>
      </c>
      <c r="H370" s="30">
        <v>1797</v>
      </c>
      <c r="I370" s="30">
        <v>32</v>
      </c>
      <c r="J370" s="31"/>
      <c r="K370" s="24"/>
      <c r="L370" s="30"/>
      <c r="M370" s="80"/>
    </row>
    <row r="371" spans="1:13">
      <c r="A371" s="26" t="s">
        <v>478</v>
      </c>
      <c r="B371" s="58" t="s">
        <v>482</v>
      </c>
      <c r="C371" s="59"/>
      <c r="D371" s="27" t="s">
        <v>21</v>
      </c>
      <c r="E371" s="23" t="str">
        <f>IFERROR(INDEX('Color-recompensa'!$A$4:$P$190,MATCH(Todo!B371,'Color-recompensa'!$B$4:$B$190,0),13),"")</f>
        <v/>
      </c>
      <c r="F371" s="29"/>
      <c r="G371" s="30">
        <v>9015</v>
      </c>
      <c r="H371" s="30">
        <v>1982</v>
      </c>
      <c r="I371" s="30">
        <v>12</v>
      </c>
      <c r="J371" s="31"/>
      <c r="K371" s="24"/>
      <c r="L371" s="30"/>
      <c r="M371" s="80"/>
    </row>
    <row r="372" spans="1:13">
      <c r="A372" s="26" t="s">
        <v>478</v>
      </c>
      <c r="B372" s="58" t="s">
        <v>483</v>
      </c>
      <c r="C372" s="59"/>
      <c r="D372" s="27" t="s">
        <v>21</v>
      </c>
      <c r="E372" s="23" t="str">
        <f>IFERROR(INDEX('Color-recompensa'!$A$4:$P$190,MATCH(Todo!B372,'Color-recompensa'!$B$4:$B$190,0),13),"")</f>
        <v/>
      </c>
      <c r="F372" s="29"/>
      <c r="G372" s="30">
        <v>5869</v>
      </c>
      <c r="H372" s="30">
        <v>835</v>
      </c>
      <c r="I372" s="30">
        <v>12</v>
      </c>
      <c r="J372" s="31"/>
      <c r="K372" s="24"/>
      <c r="L372" s="30"/>
      <c r="M372" s="80"/>
    </row>
    <row r="373" spans="1:13">
      <c r="A373" s="26" t="s">
        <v>478</v>
      </c>
      <c r="B373" s="58" t="s">
        <v>484</v>
      </c>
      <c r="C373" s="59"/>
      <c r="D373" s="27" t="s">
        <v>21</v>
      </c>
      <c r="E373" s="23" t="str">
        <f>IFERROR(INDEX('Color-recompensa'!$A$4:$P$190,MATCH(Todo!B373,'Color-recompensa'!$B$4:$B$190,0),13),"")</f>
        <v/>
      </c>
      <c r="F373" s="29"/>
      <c r="G373" s="30">
        <v>2979</v>
      </c>
      <c r="H373" s="30">
        <v>356</v>
      </c>
      <c r="I373" s="30">
        <v>20</v>
      </c>
      <c r="J373" s="31"/>
      <c r="K373" s="24"/>
      <c r="L373" s="30"/>
      <c r="M373" s="80"/>
    </row>
    <row r="374" spans="1:13">
      <c r="A374" s="26" t="s">
        <v>478</v>
      </c>
      <c r="B374" s="58" t="s">
        <v>485</v>
      </c>
      <c r="C374" s="59" t="s">
        <v>486</v>
      </c>
      <c r="D374" s="27" t="s">
        <v>21</v>
      </c>
      <c r="E374" s="23">
        <f>IFERROR(INDEX('Color-recompensa'!$A$4:$P$190,MATCH(Todo!B374,'Color-recompensa'!$B$4:$B$190,0),13),"")</f>
        <v>2.66</v>
      </c>
      <c r="F374" s="29"/>
      <c r="G374" s="30" t="s">
        <v>22</v>
      </c>
      <c r="H374" s="30"/>
      <c r="I374" s="30"/>
      <c r="J374" s="31">
        <v>1330295</v>
      </c>
      <c r="K374" s="24">
        <v>83447</v>
      </c>
      <c r="L374" s="30">
        <v>10</v>
      </c>
      <c r="M374" s="80" t="s">
        <v>26</v>
      </c>
    </row>
    <row r="375" spans="1:13" s="45" customFormat="1">
      <c r="A375" s="26" t="s">
        <v>487</v>
      </c>
      <c r="B375" s="58" t="s">
        <v>488</v>
      </c>
      <c r="C375" s="59"/>
      <c r="D375" s="27" t="s">
        <v>30</v>
      </c>
      <c r="E375" s="23" t="str">
        <f>IFERROR(INDEX('Color-recompensa'!$A$4:$P$190,MATCH(Todo!B375,'Color-recompensa'!$B$4:$B$190,0),13),"")</f>
        <v/>
      </c>
      <c r="F375" s="29"/>
      <c r="G375" s="30">
        <v>0.6</v>
      </c>
      <c r="H375" s="30"/>
      <c r="I375" s="30">
        <v>10</v>
      </c>
      <c r="J375" s="31"/>
      <c r="K375" s="24"/>
      <c r="L375" s="30"/>
      <c r="M375" s="80"/>
    </row>
    <row r="376" spans="1:13" s="45" customFormat="1">
      <c r="A376" s="26" t="s">
        <v>487</v>
      </c>
      <c r="B376" s="58" t="s">
        <v>489</v>
      </c>
      <c r="C376" s="59"/>
      <c r="D376" s="27" t="s">
        <v>30</v>
      </c>
      <c r="E376" s="23" t="str">
        <f>IFERROR(INDEX('Color-recompensa'!$A$4:$P$190,MATCH(Todo!B376,'Color-recompensa'!$B$4:$B$190,0),13),"")</f>
        <v/>
      </c>
      <c r="F376" s="29"/>
      <c r="G376" s="30">
        <v>0.1</v>
      </c>
      <c r="H376" s="30"/>
      <c r="I376" s="30">
        <v>15</v>
      </c>
      <c r="J376" s="31"/>
      <c r="K376" s="24"/>
      <c r="L376" s="30"/>
      <c r="M376" s="80"/>
    </row>
    <row r="377" spans="1:13">
      <c r="A377" s="26" t="s">
        <v>487</v>
      </c>
      <c r="B377" s="58" t="s">
        <v>490</v>
      </c>
      <c r="C377" s="59"/>
      <c r="D377" s="27" t="s">
        <v>21</v>
      </c>
      <c r="E377" s="23" t="str">
        <f>IFERROR(INDEX('Color-recompensa'!$A$4:$P$190,MATCH(Todo!B377,'Color-recompensa'!$B$4:$B$190,0),13),"")</f>
        <v/>
      </c>
      <c r="F377" s="29"/>
      <c r="G377" s="30" t="s">
        <v>22</v>
      </c>
      <c r="H377" s="30"/>
      <c r="I377" s="30"/>
      <c r="J377" s="31">
        <v>167520</v>
      </c>
      <c r="K377" s="24">
        <v>6234</v>
      </c>
      <c r="L377" s="30">
        <v>10</v>
      </c>
      <c r="M377" s="80"/>
    </row>
    <row r="378" spans="1:13">
      <c r="A378" s="26" t="s">
        <v>487</v>
      </c>
      <c r="B378" s="58" t="s">
        <v>491</v>
      </c>
      <c r="C378" s="59"/>
      <c r="D378" s="27" t="s">
        <v>21</v>
      </c>
      <c r="E378" s="23" t="str">
        <f>IFERROR(INDEX('Color-recompensa'!$A$4:$P$190,MATCH(Todo!B378,'Color-recompensa'!$B$4:$B$190,0),13),"")</f>
        <v/>
      </c>
      <c r="F378" s="29"/>
      <c r="G378" s="30" t="s">
        <v>22</v>
      </c>
      <c r="H378" s="30"/>
      <c r="I378" s="30"/>
      <c r="J378" s="31">
        <v>114840</v>
      </c>
      <c r="K378" s="24">
        <v>8303</v>
      </c>
      <c r="L378" s="30">
        <v>10</v>
      </c>
      <c r="M378" s="80"/>
    </row>
    <row r="379" spans="1:13" s="45" customFormat="1">
      <c r="A379" s="26" t="s">
        <v>487</v>
      </c>
      <c r="B379" s="58" t="s">
        <v>492</v>
      </c>
      <c r="C379" s="59"/>
      <c r="D379" s="27" t="s">
        <v>30</v>
      </c>
      <c r="E379" s="23" t="str">
        <f>IFERROR(INDEX('Color-recompensa'!$A$4:$P$190,MATCH(Todo!B379,'Color-recompensa'!$B$4:$B$190,0),13),"")</f>
        <v/>
      </c>
      <c r="F379" s="29"/>
      <c r="G379" s="30" t="s">
        <v>22</v>
      </c>
      <c r="H379" s="30"/>
      <c r="I379" s="30"/>
      <c r="J379" s="31"/>
      <c r="K379" s="24"/>
      <c r="L379" s="30"/>
      <c r="M379" s="80"/>
    </row>
    <row r="380" spans="1:13" s="45" customFormat="1">
      <c r="A380" s="26" t="s">
        <v>493</v>
      </c>
      <c r="B380" s="58" t="s">
        <v>679</v>
      </c>
      <c r="C380" s="59"/>
      <c r="D380" s="26" t="s">
        <v>25</v>
      </c>
      <c r="E380" s="23" t="str">
        <f>IFERROR(INDEX('Color-recompensa'!$A$4:$P$190,MATCH(Todo!B380,'Color-recompensa'!$B$4:$B$190,0),13),"")</f>
        <v/>
      </c>
      <c r="F380" s="29"/>
      <c r="G380" s="30"/>
      <c r="H380" s="30"/>
      <c r="I380" s="30"/>
      <c r="J380" s="31"/>
      <c r="K380" s="24"/>
      <c r="L380" s="30"/>
      <c r="M380" s="80" t="s">
        <v>26</v>
      </c>
    </row>
    <row r="381" spans="1:13" s="45" customFormat="1">
      <c r="A381" s="26" t="s">
        <v>493</v>
      </c>
      <c r="B381" s="58" t="s">
        <v>494</v>
      </c>
      <c r="C381" s="59" t="s">
        <v>495</v>
      </c>
      <c r="D381" s="26" t="s">
        <v>25</v>
      </c>
      <c r="E381" s="23" t="str">
        <f>IFERROR(INDEX('Color-recompensa'!$A$4:$P$190,MATCH(Todo!B381,'Color-recompensa'!$B$4:$B$190,0),13),"")</f>
        <v/>
      </c>
      <c r="F381" s="29"/>
      <c r="G381" s="30"/>
      <c r="H381" s="30"/>
      <c r="I381" s="30"/>
      <c r="J381" s="31"/>
      <c r="K381" s="24"/>
      <c r="L381" s="30"/>
      <c r="M381" s="80" t="s">
        <v>26</v>
      </c>
    </row>
    <row r="382" spans="1:13" s="45" customFormat="1">
      <c r="A382" s="26" t="s">
        <v>493</v>
      </c>
      <c r="B382" s="58" t="s">
        <v>496</v>
      </c>
      <c r="C382" s="59"/>
      <c r="D382" s="27" t="s">
        <v>226</v>
      </c>
      <c r="E382" s="23">
        <f>IFERROR(INDEX('Color-recompensa'!$A$4:$P$190,MATCH(Todo!B382,'Color-recompensa'!$B$4:$B$190,0),13),"")</f>
        <v>0</v>
      </c>
      <c r="F382" s="29"/>
      <c r="G382" s="30">
        <v>166</v>
      </c>
      <c r="H382" s="30"/>
      <c r="I382" s="30">
        <v>20</v>
      </c>
      <c r="J382" s="31">
        <v>119</v>
      </c>
      <c r="K382" s="24">
        <v>0</v>
      </c>
      <c r="L382" s="30">
        <v>1</v>
      </c>
      <c r="M382" s="80" t="s">
        <v>26</v>
      </c>
    </row>
    <row r="383" spans="1:13" s="45" customFormat="1">
      <c r="A383" s="26" t="s">
        <v>493</v>
      </c>
      <c r="B383" s="58" t="s">
        <v>497</v>
      </c>
      <c r="C383" s="59"/>
      <c r="D383" s="27" t="s">
        <v>25</v>
      </c>
      <c r="E383" s="23" t="str">
        <f>IFERROR(INDEX('Color-recompensa'!$A$4:$P$190,MATCH(Todo!B383,'Color-recompensa'!$B$4:$B$190,0),13),"")</f>
        <v/>
      </c>
      <c r="F383" s="29"/>
      <c r="G383" s="30"/>
      <c r="H383" s="30"/>
      <c r="I383" s="30"/>
      <c r="J383" s="31" t="s">
        <v>26</v>
      </c>
      <c r="K383" s="24"/>
      <c r="L383" s="30"/>
      <c r="M383" s="80" t="s">
        <v>26</v>
      </c>
    </row>
    <row r="384" spans="1:13" s="45" customFormat="1">
      <c r="A384" s="26" t="s">
        <v>498</v>
      </c>
      <c r="B384" s="58" t="s">
        <v>499</v>
      </c>
      <c r="C384" s="59"/>
      <c r="D384" s="27" t="s">
        <v>30</v>
      </c>
      <c r="E384" s="23" t="str">
        <f>IFERROR(INDEX('Color-recompensa'!$A$4:$P$190,MATCH(Todo!B384,'Color-recompensa'!$B$4:$B$190,0),13),"")</f>
        <v/>
      </c>
      <c r="F384" s="29"/>
      <c r="G384" s="30">
        <v>0.9</v>
      </c>
      <c r="H384" s="30"/>
      <c r="I384" s="30">
        <v>1</v>
      </c>
      <c r="J384" s="31"/>
      <c r="K384" s="24"/>
      <c r="L384" s="30"/>
      <c r="M384" s="80"/>
    </row>
    <row r="385" spans="1:13" s="45" customFormat="1">
      <c r="A385" s="26" t="s">
        <v>498</v>
      </c>
      <c r="B385" s="58" t="s">
        <v>680</v>
      </c>
      <c r="C385" s="59" t="s">
        <v>500</v>
      </c>
      <c r="D385" s="27" t="s">
        <v>25</v>
      </c>
      <c r="E385" s="23" t="str">
        <f>IFERROR(INDEX('Color-recompensa'!$A$4:$P$190,MATCH(Todo!B385,'Color-recompensa'!$B$4:$B$190,0),13),"")</f>
        <v/>
      </c>
      <c r="F385" s="29"/>
      <c r="G385" s="30"/>
      <c r="H385" s="30"/>
      <c r="I385" s="30"/>
      <c r="J385" s="31" t="s">
        <v>26</v>
      </c>
      <c r="K385" s="24"/>
      <c r="L385" s="30"/>
      <c r="M385" s="80" t="s">
        <v>26</v>
      </c>
    </row>
    <row r="386" spans="1:13" s="45" customFormat="1">
      <c r="A386" s="26" t="s">
        <v>498</v>
      </c>
      <c r="B386" s="58" t="s">
        <v>681</v>
      </c>
      <c r="C386" s="59" t="s">
        <v>501</v>
      </c>
      <c r="D386" s="27" t="s">
        <v>25</v>
      </c>
      <c r="E386" s="23" t="str">
        <f>IFERROR(INDEX('Color-recompensa'!$A$4:$P$190,MATCH(Todo!B386,'Color-recompensa'!$B$4:$B$190,0),13),"")</f>
        <v/>
      </c>
      <c r="F386" s="29"/>
      <c r="G386" s="30"/>
      <c r="H386" s="30"/>
      <c r="I386" s="30"/>
      <c r="J386" s="31"/>
      <c r="K386" s="24"/>
      <c r="L386" s="30"/>
      <c r="M386" s="80" t="s">
        <v>26</v>
      </c>
    </row>
    <row r="387" spans="1:13" s="45" customFormat="1">
      <c r="A387" s="26" t="s">
        <v>502</v>
      </c>
      <c r="B387" s="58" t="s">
        <v>503</v>
      </c>
      <c r="C387" s="59"/>
      <c r="D387" s="27" t="s">
        <v>25</v>
      </c>
      <c r="E387" s="23" t="str">
        <f>IFERROR(INDEX('Color-recompensa'!$A$4:$P$190,MATCH(Todo!B387,'Color-recompensa'!$B$4:$B$190,0),13),"")</f>
        <v/>
      </c>
      <c r="F387" s="29"/>
      <c r="G387" s="30"/>
      <c r="H387" s="30"/>
      <c r="I387" s="30"/>
      <c r="J387" s="31" t="s">
        <v>26</v>
      </c>
      <c r="K387" s="24"/>
      <c r="L387" s="30"/>
      <c r="M387" s="80" t="s">
        <v>26</v>
      </c>
    </row>
    <row r="388" spans="1:13">
      <c r="A388" s="26" t="s">
        <v>502</v>
      </c>
      <c r="B388" s="58" t="s">
        <v>504</v>
      </c>
      <c r="C388" s="59"/>
      <c r="D388" s="27" t="s">
        <v>505</v>
      </c>
      <c r="E388" s="23">
        <f>IFERROR(INDEX('Color-recompensa'!$A$4:$P$190,MATCH(Todo!B388,'Color-recompensa'!$B$4:$B$190,0),13),"")</f>
        <v>0</v>
      </c>
      <c r="F388" s="29"/>
      <c r="G388" s="30">
        <v>140</v>
      </c>
      <c r="H388" s="30">
        <v>24</v>
      </c>
      <c r="I388" s="30">
        <v>12</v>
      </c>
      <c r="J388" s="31"/>
      <c r="K388" s="24"/>
      <c r="L388" s="30"/>
      <c r="M388" s="80" t="s">
        <v>26</v>
      </c>
    </row>
    <row r="389" spans="1:13" s="45" customFormat="1">
      <c r="A389" s="26" t="s">
        <v>506</v>
      </c>
      <c r="B389" s="58" t="s">
        <v>507</v>
      </c>
      <c r="C389" s="59" t="s">
        <v>508</v>
      </c>
      <c r="D389" s="26" t="s">
        <v>25</v>
      </c>
      <c r="E389" s="23" t="str">
        <f>IFERROR(INDEX('Color-recompensa'!$A$4:$P$190,MATCH(Todo!B389,'Color-recompensa'!$B$4:$B$190,0),13),"")</f>
        <v/>
      </c>
      <c r="F389" s="29"/>
      <c r="G389" s="30"/>
      <c r="H389" s="30"/>
      <c r="I389" s="30"/>
      <c r="J389" s="31"/>
      <c r="K389" s="24"/>
      <c r="L389" s="30"/>
      <c r="M389" s="80" t="s">
        <v>26</v>
      </c>
    </row>
    <row r="390" spans="1:13" s="45" customFormat="1">
      <c r="A390" s="26" t="s">
        <v>509</v>
      </c>
      <c r="B390" s="58" t="s">
        <v>510</v>
      </c>
      <c r="C390" s="59" t="s">
        <v>511</v>
      </c>
      <c r="D390" s="26" t="s">
        <v>25</v>
      </c>
      <c r="E390" s="23" t="str">
        <f>IFERROR(INDEX('Color-recompensa'!$A$4:$P$190,MATCH(Todo!B390,'Color-recompensa'!$B$4:$B$190,0),13),"")</f>
        <v/>
      </c>
      <c r="F390" s="29"/>
      <c r="G390" s="30"/>
      <c r="H390" s="30"/>
      <c r="I390" s="30"/>
      <c r="J390" s="31" t="s">
        <v>26</v>
      </c>
      <c r="K390" s="24"/>
      <c r="L390" s="30"/>
      <c r="M390" s="80" t="s">
        <v>26</v>
      </c>
    </row>
    <row r="391" spans="1:13" s="45" customFormat="1">
      <c r="A391" s="27" t="s">
        <v>509</v>
      </c>
      <c r="B391" s="61" t="s">
        <v>512</v>
      </c>
      <c r="C391" s="62" t="s">
        <v>513</v>
      </c>
      <c r="D391" s="27" t="s">
        <v>25</v>
      </c>
      <c r="E391" s="23" t="str">
        <f>IFERROR(INDEX('Color-recompensa'!$A$4:$P$190,MATCH(Todo!B391,'Color-recompensa'!$B$4:$B$190,0),13),"")</f>
        <v/>
      </c>
      <c r="F391" s="34"/>
      <c r="G391" s="22"/>
      <c r="H391" s="22"/>
      <c r="I391" s="22"/>
      <c r="J391" s="35" t="s">
        <v>26</v>
      </c>
      <c r="K391" s="21"/>
      <c r="L391" s="22"/>
      <c r="M391" s="82" t="s">
        <v>26</v>
      </c>
    </row>
    <row r="392" spans="1:13" s="45" customFormat="1">
      <c r="A392" s="27" t="s">
        <v>509</v>
      </c>
      <c r="B392" s="61" t="s">
        <v>514</v>
      </c>
      <c r="C392" s="62" t="s">
        <v>515</v>
      </c>
      <c r="D392" s="27" t="s">
        <v>25</v>
      </c>
      <c r="E392" s="23">
        <f>IFERROR(INDEX('Color-recompensa'!$A$4:$P$190,MATCH(Todo!B392,'Color-recompensa'!$B$4:$B$190,0),13),"")</f>
        <v>0.62</v>
      </c>
      <c r="F392" s="34"/>
      <c r="G392" s="22"/>
      <c r="H392" s="22"/>
      <c r="I392" s="22"/>
      <c r="J392" s="35">
        <v>111178</v>
      </c>
      <c r="K392" s="21">
        <v>19724.740000000002</v>
      </c>
      <c r="L392" s="22">
        <v>2</v>
      </c>
      <c r="M392" s="82" t="s">
        <v>26</v>
      </c>
    </row>
    <row r="393" spans="1:13" s="45" customFormat="1">
      <c r="A393" s="27" t="s">
        <v>509</v>
      </c>
      <c r="B393" s="61" t="s">
        <v>516</v>
      </c>
      <c r="C393" s="62"/>
      <c r="D393" s="27" t="s">
        <v>21</v>
      </c>
      <c r="E393" s="23" t="str">
        <f>IFERROR(INDEX('Color-recompensa'!$A$4:$P$190,MATCH(Todo!B393,'Color-recompensa'!$B$4:$B$190,0),13),"")</f>
        <v/>
      </c>
      <c r="F393" s="34"/>
      <c r="G393" s="22"/>
      <c r="H393" s="22"/>
      <c r="I393" s="22"/>
      <c r="J393" s="35"/>
      <c r="K393" s="21"/>
      <c r="L393" s="22"/>
      <c r="M393" s="82" t="s">
        <v>26</v>
      </c>
    </row>
    <row r="394" spans="1:13">
      <c r="A394" s="26" t="s">
        <v>517</v>
      </c>
      <c r="B394" s="58" t="s">
        <v>518</v>
      </c>
      <c r="C394" s="59"/>
      <c r="D394" s="27" t="s">
        <v>21</v>
      </c>
      <c r="E394" s="23" t="str">
        <f>IFERROR(INDEX('Color-recompensa'!$A$4:$P$190,MATCH(Todo!B394,'Color-recompensa'!$B$4:$B$190,0),13),"")</f>
        <v/>
      </c>
      <c r="F394" s="29"/>
      <c r="G394" s="30">
        <v>8</v>
      </c>
      <c r="H394" s="30">
        <v>2</v>
      </c>
      <c r="I394" s="30">
        <v>8</v>
      </c>
      <c r="J394" s="31">
        <v>1490</v>
      </c>
      <c r="K394" s="24">
        <v>41</v>
      </c>
      <c r="L394" s="30">
        <v>10</v>
      </c>
      <c r="M394" s="80"/>
    </row>
    <row r="395" spans="1:13" s="45" customFormat="1">
      <c r="A395" s="26" t="s">
        <v>517</v>
      </c>
      <c r="B395" s="58" t="s">
        <v>682</v>
      </c>
      <c r="C395" s="59" t="s">
        <v>519</v>
      </c>
      <c r="D395" s="27" t="s">
        <v>25</v>
      </c>
      <c r="E395" s="23" t="str">
        <f>IFERROR(INDEX('Color-recompensa'!$A$4:$P$190,MATCH(Todo!B395,'Color-recompensa'!$B$4:$B$190,0),13),"")</f>
        <v/>
      </c>
      <c r="F395" s="29"/>
      <c r="G395" s="30"/>
      <c r="H395" s="30"/>
      <c r="I395" s="30"/>
      <c r="J395" s="31" t="s">
        <v>26</v>
      </c>
      <c r="K395" s="24"/>
      <c r="L395" s="30"/>
      <c r="M395" s="80" t="s">
        <v>26</v>
      </c>
    </row>
    <row r="396" spans="1:13">
      <c r="A396" s="26" t="s">
        <v>517</v>
      </c>
      <c r="B396" s="58" t="s">
        <v>520</v>
      </c>
      <c r="C396" s="59"/>
      <c r="D396" s="27" t="s">
        <v>21</v>
      </c>
      <c r="E396" s="23" t="str">
        <f>IFERROR(INDEX('Color-recompensa'!$A$4:$P$190,MATCH(Todo!B396,'Color-recompensa'!$B$4:$B$190,0),13),"")</f>
        <v/>
      </c>
      <c r="F396" s="29"/>
      <c r="G396" s="30">
        <v>82</v>
      </c>
      <c r="H396" s="30">
        <v>15</v>
      </c>
      <c r="I396" s="30">
        <v>9</v>
      </c>
      <c r="J396" s="31">
        <v>1083</v>
      </c>
      <c r="K396" s="24">
        <v>22</v>
      </c>
      <c r="L396" s="30">
        <v>10</v>
      </c>
      <c r="M396" s="80"/>
    </row>
    <row r="397" spans="1:13" s="45" customFormat="1">
      <c r="A397" s="26" t="s">
        <v>517</v>
      </c>
      <c r="B397" s="58" t="s">
        <v>521</v>
      </c>
      <c r="C397" s="59" t="s">
        <v>522</v>
      </c>
      <c r="D397" s="27" t="s">
        <v>49</v>
      </c>
      <c r="E397" s="23">
        <f>IFERROR(INDEX('Color-recompensa'!$A$4:$P$190,MATCH(Todo!B397,'Color-recompensa'!$B$4:$B$190,0),13),"")</f>
        <v>0</v>
      </c>
      <c r="F397" s="29"/>
      <c r="G397" s="30" t="s">
        <v>22</v>
      </c>
      <c r="H397" s="30"/>
      <c r="I397" s="30"/>
      <c r="J397" s="31">
        <v>1808</v>
      </c>
      <c r="K397" s="24"/>
      <c r="L397" s="30">
        <v>1</v>
      </c>
      <c r="M397" s="80" t="s">
        <v>26</v>
      </c>
    </row>
    <row r="398" spans="1:13" s="45" customFormat="1">
      <c r="A398" s="26" t="s">
        <v>517</v>
      </c>
      <c r="B398" s="58" t="s">
        <v>523</v>
      </c>
      <c r="C398" s="59" t="s">
        <v>524</v>
      </c>
      <c r="D398" s="26" t="s">
        <v>25</v>
      </c>
      <c r="E398" s="23" t="str">
        <f>IFERROR(INDEX('Color-recompensa'!$A$4:$P$190,MATCH(Todo!B398,'Color-recompensa'!$B$4:$B$190,0),13),"")</f>
        <v/>
      </c>
      <c r="F398" s="29"/>
      <c r="G398" s="30"/>
      <c r="H398" s="30"/>
      <c r="I398" s="30"/>
      <c r="J398" s="31"/>
      <c r="K398" s="24"/>
      <c r="L398" s="30"/>
      <c r="M398" s="80" t="s">
        <v>26</v>
      </c>
    </row>
    <row r="399" spans="1:13" s="45" customFormat="1">
      <c r="A399" s="26" t="s">
        <v>525</v>
      </c>
      <c r="B399" s="58" t="s">
        <v>526</v>
      </c>
      <c r="C399" s="59"/>
      <c r="D399" s="26" t="s">
        <v>30</v>
      </c>
      <c r="E399" s="23" t="str">
        <f>IFERROR(INDEX('Color-recompensa'!$A$4:$P$190,MATCH(Todo!B399,'Color-recompensa'!$B$4:$B$190,0),13),"")</f>
        <v/>
      </c>
      <c r="F399" s="29"/>
      <c r="G399" s="30">
        <v>0.2</v>
      </c>
      <c r="H399" s="30"/>
      <c r="I399" s="30">
        <v>2</v>
      </c>
      <c r="J399" s="31"/>
      <c r="K399" s="24"/>
      <c r="L399" s="30"/>
      <c r="M399" s="80"/>
    </row>
    <row r="400" spans="1:13" s="45" customFormat="1">
      <c r="A400" s="26" t="s">
        <v>525</v>
      </c>
      <c r="B400" s="58" t="s">
        <v>527</v>
      </c>
      <c r="C400" s="59"/>
      <c r="D400" s="26" t="s">
        <v>30</v>
      </c>
      <c r="E400" s="23" t="str">
        <f>IFERROR(INDEX('Color-recompensa'!$A$4:$P$190,MATCH(Todo!B400,'Color-recompensa'!$B$4:$B$190,0),13),"")</f>
        <v/>
      </c>
      <c r="F400" s="29"/>
      <c r="G400" s="30" t="s">
        <v>40</v>
      </c>
      <c r="H400" s="30"/>
      <c r="I400" s="30"/>
      <c r="J400" s="31"/>
      <c r="K400" s="24"/>
      <c r="L400" s="30"/>
      <c r="M400" s="80"/>
    </row>
    <row r="401" spans="1:13">
      <c r="A401" s="26" t="s">
        <v>528</v>
      </c>
      <c r="B401" s="58" t="s">
        <v>529</v>
      </c>
      <c r="C401" s="59"/>
      <c r="D401" s="27" t="s">
        <v>21</v>
      </c>
      <c r="E401" s="23">
        <f>IFERROR(INDEX('Color-recompensa'!$A$4:$P$190,MATCH(Todo!B401,'Color-recompensa'!$B$4:$B$190,0),13),"")</f>
        <v>0.22</v>
      </c>
      <c r="F401" s="29"/>
      <c r="G401" s="30" t="s">
        <v>22</v>
      </c>
      <c r="H401" s="30"/>
      <c r="I401" s="30"/>
      <c r="J401" s="31">
        <v>80920</v>
      </c>
      <c r="K401" s="24">
        <v>46000</v>
      </c>
      <c r="L401" s="30">
        <v>10</v>
      </c>
      <c r="M401" s="80" t="s">
        <v>26</v>
      </c>
    </row>
    <row r="402" spans="1:13" s="45" customFormat="1">
      <c r="A402" s="26" t="s">
        <v>528</v>
      </c>
      <c r="B402" s="58" t="s">
        <v>530</v>
      </c>
      <c r="C402" s="59"/>
      <c r="D402" s="27" t="s">
        <v>30</v>
      </c>
      <c r="E402" s="23" t="str">
        <f>IFERROR(INDEX('Color-recompensa'!$A$4:$P$190,MATCH(Todo!B402,'Color-recompensa'!$B$4:$B$190,0),13),"")</f>
        <v/>
      </c>
      <c r="F402" s="29"/>
      <c r="G402" s="30" t="s">
        <v>40</v>
      </c>
      <c r="H402" s="30"/>
      <c r="I402" s="47"/>
      <c r="J402" s="31"/>
      <c r="K402" s="24"/>
      <c r="L402" s="30"/>
      <c r="M402" s="80"/>
    </row>
    <row r="403" spans="1:13">
      <c r="A403" s="26" t="s">
        <v>531</v>
      </c>
      <c r="B403" s="58" t="s">
        <v>532</v>
      </c>
      <c r="C403" s="59"/>
      <c r="D403" s="27" t="s">
        <v>21</v>
      </c>
      <c r="E403" s="23" t="str">
        <f>IFERROR(INDEX('Color-recompensa'!$A$4:$P$190,MATCH(Todo!B403,'Color-recompensa'!$B$4:$B$190,0),13),"")</f>
        <v/>
      </c>
      <c r="F403" s="29" t="s">
        <v>36</v>
      </c>
      <c r="G403" s="30">
        <v>67</v>
      </c>
      <c r="H403" s="30">
        <v>16</v>
      </c>
      <c r="I403" s="30">
        <v>6</v>
      </c>
      <c r="J403" s="31"/>
      <c r="K403" s="24"/>
      <c r="L403" s="30"/>
      <c r="M403" s="80"/>
    </row>
    <row r="404" spans="1:13">
      <c r="A404" s="26" t="s">
        <v>531</v>
      </c>
      <c r="B404" s="58" t="s">
        <v>532</v>
      </c>
      <c r="C404" s="59"/>
      <c r="D404" s="27" t="s">
        <v>21</v>
      </c>
      <c r="E404" s="23" t="str">
        <f>IFERROR(INDEX('Color-recompensa'!$A$4:$P$190,MATCH(Todo!B404,'Color-recompensa'!$B$4:$B$190,0),13),"")</f>
        <v/>
      </c>
      <c r="F404" s="29" t="s">
        <v>437</v>
      </c>
      <c r="G404" s="30">
        <v>250</v>
      </c>
      <c r="H404" s="30">
        <v>88</v>
      </c>
      <c r="I404" s="30">
        <v>6</v>
      </c>
      <c r="J404" s="31"/>
      <c r="K404" s="24"/>
      <c r="L404" s="30"/>
      <c r="M404" s="80"/>
    </row>
    <row r="405" spans="1:13">
      <c r="A405" s="26" t="s">
        <v>533</v>
      </c>
      <c r="B405" s="58" t="s">
        <v>534</v>
      </c>
      <c r="C405" s="59" t="s">
        <v>535</v>
      </c>
      <c r="D405" s="27" t="s">
        <v>21</v>
      </c>
      <c r="E405" s="23">
        <f>IFERROR(INDEX('Color-recompensa'!$A$4:$P$190,MATCH(Todo!B405,'Color-recompensa'!$B$4:$B$190,0),13),"")</f>
        <v>1.1000000000000001</v>
      </c>
      <c r="F405" s="29"/>
      <c r="G405" s="30" t="s">
        <v>22</v>
      </c>
      <c r="H405" s="30"/>
      <c r="I405" s="47"/>
      <c r="J405" s="31">
        <v>239444</v>
      </c>
      <c r="K405" s="24">
        <v>14108</v>
      </c>
      <c r="L405" s="30">
        <v>10</v>
      </c>
      <c r="M405" s="80" t="s">
        <v>26</v>
      </c>
    </row>
    <row r="406" spans="1:13" s="45" customFormat="1">
      <c r="A406" s="26" t="s">
        <v>533</v>
      </c>
      <c r="B406" s="58" t="s">
        <v>536</v>
      </c>
      <c r="C406" s="59" t="s">
        <v>537</v>
      </c>
      <c r="D406" s="27" t="s">
        <v>30</v>
      </c>
      <c r="E406" s="23" t="str">
        <f>IFERROR(INDEX('Color-recompensa'!$A$4:$P$190,MATCH(Todo!B406,'Color-recompensa'!$B$4:$B$190,0),13),"")</f>
        <v/>
      </c>
      <c r="F406" s="29"/>
      <c r="G406" s="30" t="s">
        <v>40</v>
      </c>
      <c r="H406" s="30"/>
      <c r="I406" s="30"/>
      <c r="J406" s="31"/>
      <c r="K406" s="24"/>
      <c r="L406" s="30"/>
      <c r="M406" s="80"/>
    </row>
    <row r="407" spans="1:13" s="46" customFormat="1">
      <c r="A407" s="26" t="s">
        <v>533</v>
      </c>
      <c r="B407" s="58" t="s">
        <v>538</v>
      </c>
      <c r="C407" s="59"/>
      <c r="D407" s="27" t="s">
        <v>25</v>
      </c>
      <c r="E407" s="23" t="str">
        <f>IFERROR(INDEX('Color-recompensa'!$A$4:$P$190,MATCH(Todo!B407,'Color-recompensa'!$B$4:$B$190,0),13),"")</f>
        <v/>
      </c>
      <c r="F407" s="29"/>
      <c r="G407" s="30"/>
      <c r="H407" s="30"/>
      <c r="I407" s="30"/>
      <c r="J407" s="31" t="s">
        <v>26</v>
      </c>
      <c r="K407" s="24"/>
      <c r="L407" s="30"/>
      <c r="M407" s="80" t="s">
        <v>26</v>
      </c>
    </row>
    <row r="408" spans="1:13" s="45" customFormat="1">
      <c r="A408" s="27" t="s">
        <v>533</v>
      </c>
      <c r="B408" s="61" t="s">
        <v>539</v>
      </c>
      <c r="C408" s="62"/>
      <c r="D408" s="27" t="s">
        <v>103</v>
      </c>
      <c r="E408" s="23" t="str">
        <f>IFERROR(INDEX('Color-recompensa'!$A$4:$P$190,MATCH(Todo!B408,'Color-recompensa'!$B$4:$B$190,0),13),"")</f>
        <v/>
      </c>
      <c r="F408" s="34"/>
      <c r="G408" s="22" t="s">
        <v>40</v>
      </c>
      <c r="H408" s="22"/>
      <c r="I408" s="22"/>
      <c r="J408" s="35"/>
      <c r="K408" s="21"/>
      <c r="L408" s="22"/>
      <c r="M408" s="82" t="s">
        <v>26</v>
      </c>
    </row>
    <row r="409" spans="1:13" s="45" customFormat="1">
      <c r="A409" s="27" t="s">
        <v>533</v>
      </c>
      <c r="B409" s="61" t="s">
        <v>683</v>
      </c>
      <c r="C409" s="62" t="s">
        <v>540</v>
      </c>
      <c r="D409" s="27" t="s">
        <v>25</v>
      </c>
      <c r="E409" s="23" t="str">
        <f>IFERROR(INDEX('Color-recompensa'!$A$4:$P$190,MATCH(Todo!B409,'Color-recompensa'!$B$4:$B$190,0),13),"")</f>
        <v/>
      </c>
      <c r="F409" s="34"/>
      <c r="G409" s="22"/>
      <c r="H409" s="22"/>
      <c r="I409" s="22"/>
      <c r="J409" s="35"/>
      <c r="K409" s="21"/>
      <c r="L409" s="22"/>
      <c r="M409" s="82" t="s">
        <v>26</v>
      </c>
    </row>
    <row r="410" spans="1:13" s="45" customFormat="1">
      <c r="A410" s="27" t="s">
        <v>533</v>
      </c>
      <c r="B410" s="61" t="s">
        <v>541</v>
      </c>
      <c r="C410" s="62"/>
      <c r="D410" s="27" t="s">
        <v>25</v>
      </c>
      <c r="E410" s="23" t="str">
        <f>IFERROR(INDEX('Color-recompensa'!$A$4:$P$190,MATCH(Todo!B410,'Color-recompensa'!$B$4:$B$190,0),13),"")</f>
        <v/>
      </c>
      <c r="F410" s="34"/>
      <c r="G410" s="22"/>
      <c r="H410" s="22"/>
      <c r="I410" s="22"/>
      <c r="J410" s="35"/>
      <c r="K410" s="21"/>
      <c r="L410" s="22"/>
      <c r="M410" s="82" t="s">
        <v>26</v>
      </c>
    </row>
    <row r="411" spans="1:13" s="45" customFormat="1">
      <c r="A411" s="27" t="s">
        <v>533</v>
      </c>
      <c r="B411" s="61" t="s">
        <v>542</v>
      </c>
      <c r="C411" s="62"/>
      <c r="D411" s="27" t="s">
        <v>105</v>
      </c>
      <c r="E411" s="23" t="str">
        <f>IFERROR(INDEX('Color-recompensa'!$A$4:$P$190,MATCH(Todo!B411,'Color-recompensa'!$B$4:$B$190,0),13),"")</f>
        <v/>
      </c>
      <c r="F411" s="34"/>
      <c r="G411" s="22" t="s">
        <v>170</v>
      </c>
      <c r="H411" s="22" t="s">
        <v>170</v>
      </c>
      <c r="I411" s="22" t="s">
        <v>170</v>
      </c>
      <c r="J411" s="35" t="s">
        <v>170</v>
      </c>
      <c r="K411" s="21" t="s">
        <v>170</v>
      </c>
      <c r="L411" s="22" t="s">
        <v>170</v>
      </c>
      <c r="M411" s="82" t="s">
        <v>26</v>
      </c>
    </row>
    <row r="412" spans="1:13" s="45" customFormat="1">
      <c r="A412" s="27" t="s">
        <v>533</v>
      </c>
      <c r="B412" s="61" t="s">
        <v>543</v>
      </c>
      <c r="C412" s="62" t="s">
        <v>544</v>
      </c>
      <c r="D412" s="27" t="s">
        <v>25</v>
      </c>
      <c r="E412" s="23" t="str">
        <f>IFERROR(INDEX('Color-recompensa'!$A$4:$P$190,MATCH(Todo!B412,'Color-recompensa'!$B$4:$B$190,0),13),"")</f>
        <v/>
      </c>
      <c r="F412" s="34"/>
      <c r="G412" s="22"/>
      <c r="H412" s="22"/>
      <c r="I412" s="22"/>
      <c r="J412" s="35" t="s">
        <v>26</v>
      </c>
      <c r="K412" s="21"/>
      <c r="L412" s="22"/>
      <c r="M412" s="82" t="s">
        <v>26</v>
      </c>
    </row>
    <row r="413" spans="1:13">
      <c r="A413" s="27" t="s">
        <v>533</v>
      </c>
      <c r="B413" s="61" t="s">
        <v>545</v>
      </c>
      <c r="C413" s="62"/>
      <c r="D413" s="27" t="s">
        <v>28</v>
      </c>
      <c r="E413" s="23" t="str">
        <f>IFERROR(INDEX('Color-recompensa'!$A$4:$P$190,MATCH(Todo!B413,'Color-recompensa'!$B$4:$B$190,0),13),"")</f>
        <v/>
      </c>
      <c r="F413" s="34"/>
      <c r="G413" s="22"/>
      <c r="H413" s="22"/>
      <c r="I413" s="22"/>
      <c r="J413" s="35"/>
      <c r="K413" s="21"/>
      <c r="L413" s="22"/>
      <c r="M413" s="82" t="s">
        <v>26</v>
      </c>
    </row>
    <row r="414" spans="1:13" s="45" customFormat="1">
      <c r="A414" s="27" t="s">
        <v>533</v>
      </c>
      <c r="B414" s="61" t="s">
        <v>546</v>
      </c>
      <c r="C414" s="62"/>
      <c r="D414" s="27" t="s">
        <v>105</v>
      </c>
      <c r="E414" s="23" t="str">
        <f>IFERROR(INDEX('Color-recompensa'!$A$4:$P$190,MATCH(Todo!B414,'Color-recompensa'!$B$4:$B$190,0),13),"")</f>
        <v/>
      </c>
      <c r="F414" s="34"/>
      <c r="G414" s="22" t="s">
        <v>170</v>
      </c>
      <c r="H414" s="22" t="s">
        <v>170</v>
      </c>
      <c r="I414" s="22" t="s">
        <v>170</v>
      </c>
      <c r="J414" s="35" t="s">
        <v>170</v>
      </c>
      <c r="K414" s="21" t="s">
        <v>170</v>
      </c>
      <c r="L414" s="22" t="s">
        <v>170</v>
      </c>
      <c r="M414" s="82" t="s">
        <v>26</v>
      </c>
    </row>
    <row r="415" spans="1:13" s="45" customFormat="1">
      <c r="A415" s="27" t="s">
        <v>533</v>
      </c>
      <c r="B415" s="61" t="s">
        <v>547</v>
      </c>
      <c r="C415" s="62"/>
      <c r="D415" s="27" t="s">
        <v>105</v>
      </c>
      <c r="E415" s="23" t="str">
        <f>IFERROR(INDEX('Color-recompensa'!$A$4:$P$190,MATCH(Todo!B415,'Color-recompensa'!$B$4:$B$190,0),13),"")</f>
        <v/>
      </c>
      <c r="F415" s="34"/>
      <c r="G415" s="22" t="s">
        <v>170</v>
      </c>
      <c r="H415" s="22" t="s">
        <v>170</v>
      </c>
      <c r="I415" s="22" t="s">
        <v>170</v>
      </c>
      <c r="J415" s="35" t="s">
        <v>170</v>
      </c>
      <c r="K415" s="21" t="s">
        <v>170</v>
      </c>
      <c r="L415" s="22" t="s">
        <v>170</v>
      </c>
      <c r="M415" s="82" t="s">
        <v>26</v>
      </c>
    </row>
    <row r="416" spans="1:13" s="45" customFormat="1">
      <c r="A416" s="27" t="s">
        <v>533</v>
      </c>
      <c r="B416" s="61" t="s">
        <v>548</v>
      </c>
      <c r="C416" s="62" t="s">
        <v>549</v>
      </c>
      <c r="D416" s="27" t="s">
        <v>25</v>
      </c>
      <c r="E416" s="23">
        <f>IFERROR(INDEX('Color-recompensa'!$A$4:$P$190,MATCH(Todo!B416,'Color-recompensa'!$B$4:$B$190,0),13),"")</f>
        <v>0.38</v>
      </c>
      <c r="F416" s="34"/>
      <c r="G416" s="22"/>
      <c r="H416" s="22"/>
      <c r="I416" s="22"/>
      <c r="J416" s="35">
        <v>11120</v>
      </c>
      <c r="K416" s="21"/>
      <c r="L416" s="22">
        <v>1</v>
      </c>
      <c r="M416" s="82" t="s">
        <v>26</v>
      </c>
    </row>
    <row r="417" spans="1:13">
      <c r="A417" s="27" t="s">
        <v>533</v>
      </c>
      <c r="B417" s="61" t="s">
        <v>550</v>
      </c>
      <c r="C417" s="62"/>
      <c r="D417" s="27" t="s">
        <v>25</v>
      </c>
      <c r="E417" s="23">
        <f>IFERROR(INDEX('Color-recompensa'!$A$4:$P$190,MATCH(Todo!B417,'Color-recompensa'!$B$4:$B$190,0),13),"")</f>
        <v>3.98</v>
      </c>
      <c r="F417" s="34"/>
      <c r="G417" s="22"/>
      <c r="H417" s="22"/>
      <c r="I417" s="22"/>
      <c r="J417" s="35">
        <v>284715</v>
      </c>
      <c r="K417" s="21">
        <v>30356.09</v>
      </c>
      <c r="L417" s="22">
        <v>2</v>
      </c>
      <c r="M417" s="82" t="s">
        <v>26</v>
      </c>
    </row>
    <row r="418" spans="1:13">
      <c r="A418" s="27" t="s">
        <v>551</v>
      </c>
      <c r="B418" s="61" t="s">
        <v>552</v>
      </c>
      <c r="C418" s="62"/>
      <c r="D418" s="27" t="s">
        <v>21</v>
      </c>
      <c r="E418" s="23" t="str">
        <f>IFERROR(INDEX('Color-recompensa'!$A$4:$P$190,MATCH(Todo!B418,'Color-recompensa'!$B$4:$B$190,0),13),"")</f>
        <v/>
      </c>
      <c r="F418" s="34"/>
      <c r="G418" s="22" t="s">
        <v>40</v>
      </c>
      <c r="H418" s="22"/>
      <c r="I418" s="22"/>
      <c r="J418" s="35"/>
      <c r="K418" s="21"/>
      <c r="L418" s="22"/>
      <c r="M418" s="82"/>
    </row>
    <row r="419" spans="1:13" s="45" customFormat="1">
      <c r="A419" s="27" t="s">
        <v>551</v>
      </c>
      <c r="B419" s="61" t="s">
        <v>553</v>
      </c>
      <c r="C419" s="62"/>
      <c r="D419" s="27" t="s">
        <v>21</v>
      </c>
      <c r="E419" s="23" t="str">
        <f>IFERROR(INDEX('Color-recompensa'!$A$4:$P$190,MATCH(Todo!B419,'Color-recompensa'!$B$4:$B$190,0),13),"")</f>
        <v/>
      </c>
      <c r="F419" s="34"/>
      <c r="G419" s="22" t="s">
        <v>40</v>
      </c>
      <c r="H419" s="22"/>
      <c r="I419" s="22"/>
      <c r="J419" s="35"/>
      <c r="K419" s="21"/>
      <c r="L419" s="22"/>
      <c r="M419" s="82"/>
    </row>
    <row r="420" spans="1:13">
      <c r="A420" s="27" t="s">
        <v>554</v>
      </c>
      <c r="B420" s="61" t="s">
        <v>555</v>
      </c>
      <c r="C420" s="62"/>
      <c r="D420" s="27" t="s">
        <v>30</v>
      </c>
      <c r="E420" s="23" t="str">
        <f>IFERROR(INDEX('Color-recompensa'!$A$4:$P$190,MATCH(Todo!B420,'Color-recompensa'!$B$4:$B$190,0),13),"")</f>
        <v/>
      </c>
      <c r="F420" s="34"/>
      <c r="G420" s="22" t="s">
        <v>40</v>
      </c>
      <c r="H420" s="22"/>
      <c r="I420" s="22"/>
      <c r="J420" s="35"/>
      <c r="K420" s="21"/>
      <c r="L420" s="22"/>
      <c r="M420" s="82"/>
    </row>
    <row r="421" spans="1:13">
      <c r="A421" s="27" t="s">
        <v>554</v>
      </c>
      <c r="B421" s="61" t="s">
        <v>556</v>
      </c>
      <c r="C421" s="62" t="s">
        <v>557</v>
      </c>
      <c r="D421" s="27" t="s">
        <v>21</v>
      </c>
      <c r="E421" s="23">
        <f>IFERROR(INDEX('Color-recompensa'!$A$4:$P$190,MATCH(Todo!B421,'Color-recompensa'!$B$4:$B$190,0),13),"")</f>
        <v>0.06</v>
      </c>
      <c r="F421" s="34" t="s">
        <v>36</v>
      </c>
      <c r="G421" s="22" t="s">
        <v>22</v>
      </c>
      <c r="H421" s="22"/>
      <c r="I421" s="22"/>
      <c r="J421" s="35">
        <v>20668</v>
      </c>
      <c r="K421" s="21">
        <v>841</v>
      </c>
      <c r="L421" s="22">
        <v>10</v>
      </c>
      <c r="M421" s="82" t="s">
        <v>26</v>
      </c>
    </row>
    <row r="422" spans="1:13" s="45" customFormat="1">
      <c r="A422" s="27" t="s">
        <v>554</v>
      </c>
      <c r="B422" s="61" t="s">
        <v>556</v>
      </c>
      <c r="C422" s="62"/>
      <c r="D422" s="27" t="s">
        <v>21</v>
      </c>
      <c r="E422" s="23">
        <f>IFERROR(INDEX('Color-recompensa'!$A$4:$P$190,MATCH(Todo!B422,'Color-recompensa'!$B$4:$B$190,0),13),"")</f>
        <v>0.06</v>
      </c>
      <c r="F422" s="34" t="s">
        <v>437</v>
      </c>
      <c r="G422" s="22" t="s">
        <v>40</v>
      </c>
      <c r="H422" s="22"/>
      <c r="I422" s="22"/>
      <c r="J422" s="35"/>
      <c r="K422" s="21"/>
      <c r="L422" s="22"/>
      <c r="M422" s="82"/>
    </row>
    <row r="423" spans="1:13">
      <c r="A423" s="27" t="s">
        <v>554</v>
      </c>
      <c r="B423" s="61" t="s">
        <v>558</v>
      </c>
      <c r="C423" s="62"/>
      <c r="D423" s="27" t="s">
        <v>30</v>
      </c>
      <c r="E423" s="23" t="str">
        <f>IFERROR(INDEX('Color-recompensa'!$A$4:$P$190,MATCH(Todo!B423,'Color-recompensa'!$B$4:$B$190,0),13),"")</f>
        <v/>
      </c>
      <c r="F423" s="34"/>
      <c r="G423" s="22" t="s">
        <v>40</v>
      </c>
      <c r="H423" s="22"/>
      <c r="I423" s="22"/>
      <c r="J423" s="35"/>
      <c r="K423" s="21"/>
      <c r="L423" s="22"/>
      <c r="M423" s="82"/>
    </row>
    <row r="424" spans="1:13" s="45" customFormat="1">
      <c r="A424" s="27" t="s">
        <v>559</v>
      </c>
      <c r="B424" s="61" t="s">
        <v>560</v>
      </c>
      <c r="C424" s="62" t="s">
        <v>561</v>
      </c>
      <c r="D424" s="27" t="s">
        <v>21</v>
      </c>
      <c r="E424" s="23">
        <f>IFERROR(INDEX('Color-recompensa'!$A$4:$P$190,MATCH(Todo!B424,'Color-recompensa'!$B$4:$B$190,0),13),"")</f>
        <v>6.7000000000000004E-2</v>
      </c>
      <c r="F424" s="34"/>
      <c r="G424" s="22">
        <v>98</v>
      </c>
      <c r="H424" s="22">
        <v>15</v>
      </c>
      <c r="I424" s="50">
        <v>33</v>
      </c>
      <c r="J424" s="35">
        <v>24141</v>
      </c>
      <c r="K424" s="21">
        <v>1651</v>
      </c>
      <c r="L424" s="22">
        <v>10</v>
      </c>
      <c r="M424" s="82" t="s">
        <v>26</v>
      </c>
    </row>
    <row r="425" spans="1:13">
      <c r="A425" s="27" t="s">
        <v>559</v>
      </c>
      <c r="B425" s="61" t="s">
        <v>684</v>
      </c>
      <c r="C425" s="62"/>
      <c r="D425" s="27" t="s">
        <v>30</v>
      </c>
      <c r="E425" s="23" t="str">
        <f>IFERROR(INDEX('Color-recompensa'!$A$4:$P$190,MATCH(Todo!B425,'Color-recompensa'!$B$4:$B$190,0),13),"")</f>
        <v/>
      </c>
      <c r="F425" s="34"/>
      <c r="G425" s="22">
        <v>0.2</v>
      </c>
      <c r="H425" s="22"/>
      <c r="I425" s="50">
        <v>29</v>
      </c>
      <c r="J425" s="35"/>
      <c r="K425" s="21"/>
      <c r="L425" s="22"/>
      <c r="M425" s="82"/>
    </row>
    <row r="426" spans="1:13">
      <c r="A426" s="27" t="s">
        <v>559</v>
      </c>
      <c r="B426" s="61" t="s">
        <v>562</v>
      </c>
      <c r="C426" s="62"/>
      <c r="D426" s="27" t="s">
        <v>105</v>
      </c>
      <c r="E426" s="23" t="str">
        <f>IFERROR(INDEX('Color-recompensa'!$A$4:$P$190,MATCH(Todo!B426,'Color-recompensa'!$B$4:$B$190,0),13),"")</f>
        <v/>
      </c>
      <c r="F426" s="34"/>
      <c r="G426" s="22" t="s">
        <v>26</v>
      </c>
      <c r="H426" s="22" t="s">
        <v>26</v>
      </c>
      <c r="I426" s="22" t="s">
        <v>26</v>
      </c>
      <c r="J426" s="35" t="s">
        <v>26</v>
      </c>
      <c r="K426" s="21" t="s">
        <v>26</v>
      </c>
      <c r="L426" s="22" t="s">
        <v>26</v>
      </c>
      <c r="M426" s="82" t="s">
        <v>26</v>
      </c>
    </row>
    <row r="427" spans="1:13" s="45" customFormat="1">
      <c r="A427" s="26" t="s">
        <v>559</v>
      </c>
      <c r="B427" s="58" t="s">
        <v>563</v>
      </c>
      <c r="C427" s="59"/>
      <c r="D427" s="27" t="s">
        <v>21</v>
      </c>
      <c r="E427" s="23" t="str">
        <f>IFERROR(INDEX('Color-recompensa'!$A$4:$P$190,MATCH(Todo!B427,'Color-recompensa'!$B$4:$B$190,0),13),"")</f>
        <v/>
      </c>
      <c r="F427" s="29"/>
      <c r="G427" s="30">
        <v>245</v>
      </c>
      <c r="H427" s="30">
        <v>47</v>
      </c>
      <c r="I427" s="30">
        <v>10</v>
      </c>
      <c r="J427" s="31"/>
      <c r="K427" s="24"/>
      <c r="L427" s="30"/>
      <c r="M427" s="80"/>
    </row>
    <row r="428" spans="1:13">
      <c r="A428" s="26" t="s">
        <v>559</v>
      </c>
      <c r="B428" s="58" t="s">
        <v>564</v>
      </c>
      <c r="C428" s="59"/>
      <c r="D428" s="27" t="s">
        <v>30</v>
      </c>
      <c r="E428" s="23" t="str">
        <f>IFERROR(INDEX('Color-recompensa'!$A$4:$P$190,MATCH(Todo!B428,'Color-recompensa'!$B$4:$B$190,0),13),"")</f>
        <v/>
      </c>
      <c r="F428" s="29"/>
      <c r="G428" s="30" t="s">
        <v>40</v>
      </c>
      <c r="H428" s="30"/>
      <c r="I428" s="30"/>
      <c r="J428" s="31"/>
      <c r="K428" s="24"/>
      <c r="L428" s="30"/>
      <c r="M428" s="80"/>
    </row>
    <row r="429" spans="1:13" s="45" customFormat="1">
      <c r="A429" s="26" t="s">
        <v>559</v>
      </c>
      <c r="B429" s="58" t="s">
        <v>565</v>
      </c>
      <c r="C429" s="59"/>
      <c r="D429" s="27" t="s">
        <v>21</v>
      </c>
      <c r="E429" s="23" t="str">
        <f>IFERROR(INDEX('Color-recompensa'!$A$4:$P$190,MATCH(Todo!B429,'Color-recompensa'!$B$4:$B$190,0),13),"")</f>
        <v/>
      </c>
      <c r="F429" s="29"/>
      <c r="G429" s="30">
        <v>67</v>
      </c>
      <c r="H429" s="30">
        <v>17</v>
      </c>
      <c r="I429" s="30">
        <v>12</v>
      </c>
      <c r="J429" s="31"/>
      <c r="K429" s="24"/>
      <c r="L429" s="30"/>
      <c r="M429" s="80"/>
    </row>
    <row r="430" spans="1:13">
      <c r="A430" s="26" t="s">
        <v>559</v>
      </c>
      <c r="B430" s="58" t="s">
        <v>566</v>
      </c>
      <c r="C430" s="59"/>
      <c r="D430" s="27" t="s">
        <v>30</v>
      </c>
      <c r="E430" s="23" t="str">
        <f>IFERROR(INDEX('Color-recompensa'!$A$4:$P$190,MATCH(Todo!B430,'Color-recompensa'!$B$4:$B$190,0),13),"")</f>
        <v/>
      </c>
      <c r="F430" s="29"/>
      <c r="G430" s="30" t="s">
        <v>22</v>
      </c>
      <c r="H430" s="30"/>
      <c r="I430" s="30"/>
      <c r="J430" s="31"/>
      <c r="K430" s="24"/>
      <c r="L430" s="30"/>
      <c r="M430" s="80"/>
    </row>
    <row r="431" spans="1:13" s="45" customFormat="1">
      <c r="A431" s="26" t="s">
        <v>559</v>
      </c>
      <c r="B431" s="58" t="s">
        <v>567</v>
      </c>
      <c r="C431" s="59"/>
      <c r="D431" s="27" t="s">
        <v>21</v>
      </c>
      <c r="E431" s="23" t="str">
        <f>IFERROR(INDEX('Color-recompensa'!$A$4:$P$190,MATCH(Todo!B431,'Color-recompensa'!$B$4:$B$190,0),13),"")</f>
        <v/>
      </c>
      <c r="F431" s="29"/>
      <c r="G431" s="30"/>
      <c r="H431" s="30"/>
      <c r="I431" s="30"/>
      <c r="J431" s="31">
        <v>578821</v>
      </c>
      <c r="K431" s="24">
        <v>25286</v>
      </c>
      <c r="L431" s="30">
        <v>5</v>
      </c>
      <c r="M431" s="80"/>
    </row>
    <row r="432" spans="1:13" s="45" customFormat="1">
      <c r="A432" s="26" t="s">
        <v>559</v>
      </c>
      <c r="B432" s="58" t="s">
        <v>568</v>
      </c>
      <c r="C432" s="59"/>
      <c r="D432" s="27" t="s">
        <v>30</v>
      </c>
      <c r="E432" s="23" t="str">
        <f>IFERROR(INDEX('Color-recompensa'!$A$4:$P$190,MATCH(Todo!B432,'Color-recompensa'!$B$4:$B$190,0),13),"")</f>
        <v/>
      </c>
      <c r="F432" s="29"/>
      <c r="G432" s="30" t="s">
        <v>22</v>
      </c>
      <c r="H432" s="30"/>
      <c r="I432" s="30"/>
      <c r="J432" s="31"/>
      <c r="K432" s="24"/>
      <c r="L432" s="30"/>
      <c r="M432" s="80"/>
    </row>
    <row r="433" spans="1:13">
      <c r="A433" s="26" t="s">
        <v>559</v>
      </c>
      <c r="B433" s="58" t="s">
        <v>569</v>
      </c>
      <c r="C433" s="59"/>
      <c r="D433" s="27" t="s">
        <v>30</v>
      </c>
      <c r="E433" s="23" t="str">
        <f>IFERROR(INDEX('Color-recompensa'!$A$4:$P$190,MATCH(Todo!B433,'Color-recompensa'!$B$4:$B$190,0),13),"")</f>
        <v/>
      </c>
      <c r="F433" s="29"/>
      <c r="G433" s="30" t="s">
        <v>22</v>
      </c>
      <c r="H433" s="30"/>
      <c r="I433" s="30"/>
      <c r="J433" s="31"/>
      <c r="K433" s="24"/>
      <c r="L433" s="30"/>
      <c r="M433" s="80"/>
    </row>
    <row r="434" spans="1:13" s="45" customFormat="1">
      <c r="A434" s="26" t="s">
        <v>559</v>
      </c>
      <c r="B434" s="58" t="s">
        <v>570</v>
      </c>
      <c r="C434" s="59" t="s">
        <v>571</v>
      </c>
      <c r="D434" s="27" t="s">
        <v>21</v>
      </c>
      <c r="E434" s="23">
        <f>IFERROR(INDEX('Color-recompensa'!$A$4:$P$190,MATCH(Todo!B434,'Color-recompensa'!$B$4:$B$190,0),13),"")</f>
        <v>3.21</v>
      </c>
      <c r="F434" s="29"/>
      <c r="G434" s="30">
        <v>173</v>
      </c>
      <c r="H434" s="30">
        <v>61</v>
      </c>
      <c r="I434" s="30">
        <v>33</v>
      </c>
      <c r="J434" s="31">
        <v>641366</v>
      </c>
      <c r="K434" s="24">
        <v>15912</v>
      </c>
      <c r="L434" s="30">
        <v>10</v>
      </c>
      <c r="M434" s="80" t="s">
        <v>26</v>
      </c>
    </row>
    <row r="435" spans="1:13" s="45" customFormat="1">
      <c r="A435" s="26" t="s">
        <v>572</v>
      </c>
      <c r="B435" s="58" t="s">
        <v>573</v>
      </c>
      <c r="C435" s="59" t="s">
        <v>574</v>
      </c>
      <c r="D435" s="27" t="s">
        <v>49</v>
      </c>
      <c r="E435" s="23">
        <f>IFERROR(INDEX('Color-recompensa'!$A$4:$P$190,MATCH(Todo!B435,'Color-recompensa'!$B$4:$B$190,0),13),"")</f>
        <v>0</v>
      </c>
      <c r="F435" s="29"/>
      <c r="G435" s="30">
        <v>0.01</v>
      </c>
      <c r="H435" s="30"/>
      <c r="I435" s="30">
        <v>30</v>
      </c>
      <c r="J435" s="31" t="s">
        <v>26</v>
      </c>
      <c r="K435" s="24"/>
      <c r="L435" s="30"/>
      <c r="M435" s="80" t="s">
        <v>26</v>
      </c>
    </row>
    <row r="436" spans="1:13" s="45" customFormat="1">
      <c r="A436" s="26" t="s">
        <v>572</v>
      </c>
      <c r="B436" s="58" t="s">
        <v>575</v>
      </c>
      <c r="C436" s="59" t="s">
        <v>576</v>
      </c>
      <c r="D436" s="27" t="s">
        <v>49</v>
      </c>
      <c r="E436" s="23">
        <f>IFERROR(INDEX('Color-recompensa'!$A$4:$P$190,MATCH(Todo!B436,'Color-recompensa'!$B$4:$B$190,0),13),"")</f>
        <v>0.09</v>
      </c>
      <c r="F436" s="29"/>
      <c r="G436" s="30">
        <v>0.1</v>
      </c>
      <c r="H436" s="30"/>
      <c r="I436" s="47">
        <v>10</v>
      </c>
      <c r="J436" s="31">
        <v>14835</v>
      </c>
      <c r="K436" s="24">
        <v>7884.71</v>
      </c>
      <c r="L436" s="30">
        <v>4</v>
      </c>
      <c r="M436" s="80" t="s">
        <v>26</v>
      </c>
    </row>
    <row r="437" spans="1:13" s="45" customFormat="1">
      <c r="A437" s="26" t="s">
        <v>572</v>
      </c>
      <c r="B437" s="58" t="s">
        <v>577</v>
      </c>
      <c r="C437" s="59"/>
      <c r="D437" s="27" t="s">
        <v>30</v>
      </c>
      <c r="E437" s="23" t="str">
        <f>IFERROR(INDEX('Color-recompensa'!$A$4:$P$190,MATCH(Todo!B437,'Color-recompensa'!$B$4:$B$190,0),13),"")</f>
        <v/>
      </c>
      <c r="F437" s="29"/>
      <c r="G437" s="30">
        <v>0.1</v>
      </c>
      <c r="H437" s="30"/>
      <c r="I437" s="30">
        <v>58</v>
      </c>
      <c r="J437" s="31"/>
      <c r="K437" s="24"/>
      <c r="L437" s="30"/>
      <c r="M437" s="80"/>
    </row>
    <row r="438" spans="1:13" s="45" customFormat="1">
      <c r="A438" s="26" t="s">
        <v>572</v>
      </c>
      <c r="B438" s="58" t="s">
        <v>578</v>
      </c>
      <c r="C438" s="59" t="s">
        <v>579</v>
      </c>
      <c r="D438" s="26" t="s">
        <v>25</v>
      </c>
      <c r="E438" s="23" t="str">
        <f>IFERROR(INDEX('Color-recompensa'!$A$4:$P$190,MATCH(Todo!B438,'Color-recompensa'!$B$4:$B$190,0),13),"")</f>
        <v/>
      </c>
      <c r="F438" s="29"/>
      <c r="G438" s="30"/>
      <c r="H438" s="30"/>
      <c r="I438" s="30"/>
      <c r="J438" s="31" t="s">
        <v>26</v>
      </c>
      <c r="K438" s="24"/>
      <c r="L438" s="30"/>
      <c r="M438" s="80" t="s">
        <v>26</v>
      </c>
    </row>
    <row r="439" spans="1:13" s="45" customFormat="1">
      <c r="A439" s="26" t="s">
        <v>572</v>
      </c>
      <c r="B439" s="58" t="s">
        <v>580</v>
      </c>
      <c r="C439" s="59"/>
      <c r="D439" s="26" t="s">
        <v>25</v>
      </c>
      <c r="E439" s="23" t="str">
        <f>IFERROR(INDEX('Color-recompensa'!$A$4:$P$190,MATCH(Todo!B439,'Color-recompensa'!$B$4:$B$190,0),13),"")</f>
        <v/>
      </c>
      <c r="F439" s="29"/>
      <c r="G439" s="30"/>
      <c r="H439" s="30"/>
      <c r="I439" s="30"/>
      <c r="J439" s="31"/>
      <c r="K439" s="24"/>
      <c r="L439" s="30"/>
      <c r="M439" s="80" t="s">
        <v>26</v>
      </c>
    </row>
    <row r="440" spans="1:13" s="45" customFormat="1">
      <c r="A440" s="26" t="s">
        <v>581</v>
      </c>
      <c r="B440" s="58" t="s">
        <v>582</v>
      </c>
      <c r="C440" s="59"/>
      <c r="D440" s="26" t="s">
        <v>30</v>
      </c>
      <c r="E440" s="23" t="str">
        <f>IFERROR(INDEX('Color-recompensa'!$A$4:$P$190,MATCH(Todo!B440,'Color-recompensa'!$B$4:$B$190,0),13),"")</f>
        <v/>
      </c>
      <c r="F440" s="29"/>
      <c r="G440" s="30">
        <v>5.4</v>
      </c>
      <c r="H440" s="30"/>
      <c r="I440" s="47">
        <v>20</v>
      </c>
      <c r="J440" s="31"/>
      <c r="K440" s="24"/>
      <c r="L440" s="30"/>
      <c r="M440" s="80"/>
    </row>
    <row r="441" spans="1:13" s="45" customFormat="1">
      <c r="A441" s="26" t="s">
        <v>581</v>
      </c>
      <c r="B441" s="58" t="s">
        <v>583</v>
      </c>
      <c r="C441" s="59"/>
      <c r="D441" s="26" t="s">
        <v>30</v>
      </c>
      <c r="E441" s="23" t="str">
        <f>IFERROR(INDEX('Color-recompensa'!$A$4:$P$190,MATCH(Todo!B441,'Color-recompensa'!$B$4:$B$190,0),13),"")</f>
        <v/>
      </c>
      <c r="F441" s="29"/>
      <c r="G441" s="30" t="s">
        <v>40</v>
      </c>
      <c r="H441" s="30"/>
      <c r="I441" s="30"/>
      <c r="J441" s="31"/>
      <c r="K441" s="24"/>
      <c r="L441" s="30"/>
      <c r="M441" s="80"/>
    </row>
    <row r="442" spans="1:13">
      <c r="A442" s="26" t="s">
        <v>584</v>
      </c>
      <c r="B442" s="58" t="s">
        <v>585</v>
      </c>
      <c r="C442" s="59"/>
      <c r="D442" s="27" t="s">
        <v>21</v>
      </c>
      <c r="E442" s="23" t="str">
        <f>IFERROR(INDEX('Color-recompensa'!$A$4:$P$190,MATCH(Todo!B442,'Color-recompensa'!$B$4:$B$190,0),13),"")</f>
        <v/>
      </c>
      <c r="F442" s="29" t="s">
        <v>36</v>
      </c>
      <c r="G442" s="30">
        <v>11</v>
      </c>
      <c r="H442" s="30">
        <v>2</v>
      </c>
      <c r="I442" s="30">
        <v>10</v>
      </c>
      <c r="J442" s="31"/>
      <c r="K442" s="24"/>
      <c r="L442" s="30"/>
      <c r="M442" s="80"/>
    </row>
    <row r="443" spans="1:13">
      <c r="A443" s="26" t="s">
        <v>584</v>
      </c>
      <c r="B443" s="58" t="s">
        <v>586</v>
      </c>
      <c r="C443" s="59"/>
      <c r="D443" s="27" t="s">
        <v>21</v>
      </c>
      <c r="E443" s="23" t="str">
        <f>IFERROR(INDEX('Color-recompensa'!$A$4:$P$190,MATCH(Todo!B443,'Color-recompensa'!$B$4:$B$190,0),13),"")</f>
        <v/>
      </c>
      <c r="F443" s="29" t="s">
        <v>36</v>
      </c>
      <c r="G443" s="30">
        <v>9</v>
      </c>
      <c r="H443" s="30">
        <v>3</v>
      </c>
      <c r="I443" s="30">
        <v>5</v>
      </c>
      <c r="J443" s="31"/>
      <c r="K443" s="24"/>
      <c r="L443" s="30"/>
      <c r="M443" s="80"/>
    </row>
    <row r="444" spans="1:13">
      <c r="A444" s="26" t="s">
        <v>584</v>
      </c>
      <c r="B444" s="58" t="s">
        <v>586</v>
      </c>
      <c r="C444" s="59"/>
      <c r="D444" s="41" t="s">
        <v>21</v>
      </c>
      <c r="E444" s="23" t="str">
        <f>IFERROR(INDEX('Color-recompensa'!$A$4:$P$190,MATCH(Todo!B444,'Color-recompensa'!$B$4:$B$190,0),13),"")</f>
        <v/>
      </c>
      <c r="F444" s="39" t="s">
        <v>437</v>
      </c>
      <c r="G444" s="30">
        <v>12</v>
      </c>
      <c r="H444" s="30">
        <v>5</v>
      </c>
      <c r="I444" s="30">
        <v>4</v>
      </c>
      <c r="J444" s="31"/>
      <c r="K444" s="24"/>
      <c r="L444" s="30"/>
      <c r="M444" s="80"/>
    </row>
    <row r="445" spans="1:13">
      <c r="A445" s="26" t="s">
        <v>587</v>
      </c>
      <c r="B445" s="58" t="s">
        <v>588</v>
      </c>
      <c r="C445" s="59"/>
      <c r="D445" s="27" t="s">
        <v>21</v>
      </c>
      <c r="E445" s="23" t="str">
        <f>IFERROR(INDEX('Color-recompensa'!$A$4:$P$190,MATCH(Todo!B445,'Color-recompensa'!$B$4:$B$190,0),13),"")</f>
        <v/>
      </c>
      <c r="F445" s="29" t="s">
        <v>36</v>
      </c>
      <c r="G445" s="30" t="s">
        <v>40</v>
      </c>
      <c r="H445" s="30"/>
      <c r="I445" s="30"/>
      <c r="J445" s="31">
        <v>2422</v>
      </c>
      <c r="K445" s="24">
        <v>97</v>
      </c>
      <c r="L445" s="30">
        <v>10</v>
      </c>
      <c r="M445" s="80"/>
    </row>
    <row r="446" spans="1:13" s="45" customFormat="1">
      <c r="A446" s="26" t="s">
        <v>587</v>
      </c>
      <c r="B446" s="58" t="s">
        <v>589</v>
      </c>
      <c r="C446" s="59"/>
      <c r="D446" s="27" t="s">
        <v>30</v>
      </c>
      <c r="E446" s="23" t="str">
        <f>IFERROR(INDEX('Color-recompensa'!$A$4:$P$190,MATCH(Todo!B446,'Color-recompensa'!$B$4:$B$190,0),13),"")</f>
        <v/>
      </c>
      <c r="F446" s="29"/>
      <c r="G446" s="30" t="s">
        <v>40</v>
      </c>
      <c r="H446" s="30"/>
      <c r="I446" s="30"/>
      <c r="J446" s="31">
        <v>2858</v>
      </c>
      <c r="K446" s="24">
        <v>138</v>
      </c>
      <c r="L446" s="30">
        <v>12</v>
      </c>
      <c r="M446" s="80"/>
    </row>
    <row r="447" spans="1:13" s="45" customFormat="1">
      <c r="A447" s="26" t="s">
        <v>590</v>
      </c>
      <c r="B447" s="58" t="s">
        <v>591</v>
      </c>
      <c r="C447" s="59"/>
      <c r="D447" s="27" t="s">
        <v>30</v>
      </c>
      <c r="E447" s="23" t="str">
        <f>IFERROR(INDEX('Color-recompensa'!$A$4:$P$190,MATCH(Todo!B447,'Color-recompensa'!$B$4:$B$190,0),13),"")</f>
        <v/>
      </c>
      <c r="F447" s="29"/>
      <c r="G447" s="30">
        <v>1.1000000000000001</v>
      </c>
      <c r="H447" s="30"/>
      <c r="I447" s="30">
        <v>2</v>
      </c>
      <c r="J447" s="31"/>
      <c r="K447" s="24"/>
      <c r="L447" s="30"/>
      <c r="M447" s="80"/>
    </row>
    <row r="448" spans="1:13" s="45" customFormat="1">
      <c r="A448" s="26" t="s">
        <v>590</v>
      </c>
      <c r="B448" s="58" t="s">
        <v>685</v>
      </c>
      <c r="C448" s="59"/>
      <c r="D448" s="27" t="s">
        <v>30</v>
      </c>
      <c r="E448" s="23" t="str">
        <f>IFERROR(INDEX('Color-recompensa'!$A$4:$P$190,MATCH(Todo!B448,'Color-recompensa'!$B$4:$B$190,0),13),"")</f>
        <v/>
      </c>
      <c r="F448" s="29"/>
      <c r="G448" s="30">
        <v>3.6</v>
      </c>
      <c r="H448" s="30"/>
      <c r="I448" s="30">
        <v>3</v>
      </c>
      <c r="J448" s="31"/>
      <c r="K448" s="24"/>
      <c r="L448" s="30"/>
      <c r="M448" s="80"/>
    </row>
    <row r="449" spans="1:13" s="45" customFormat="1">
      <c r="A449" s="26" t="s">
        <v>590</v>
      </c>
      <c r="B449" s="58" t="s">
        <v>592</v>
      </c>
      <c r="C449" s="59"/>
      <c r="D449" s="27" t="s">
        <v>25</v>
      </c>
      <c r="E449" s="23" t="str">
        <f>IFERROR(INDEX('Color-recompensa'!$A$4:$P$190,MATCH(Todo!B449,'Color-recompensa'!$B$4:$B$190,0),13),"")</f>
        <v/>
      </c>
      <c r="F449" s="29"/>
      <c r="G449" s="30"/>
      <c r="H449" s="30"/>
      <c r="I449" s="30"/>
      <c r="J449" s="31"/>
      <c r="K449" s="24"/>
      <c r="L449" s="30"/>
      <c r="M449" s="80" t="s">
        <v>26</v>
      </c>
    </row>
    <row r="450" spans="1:13" s="45" customFormat="1">
      <c r="A450" s="26" t="s">
        <v>590</v>
      </c>
      <c r="B450" s="58" t="s">
        <v>686</v>
      </c>
      <c r="C450" s="59"/>
      <c r="D450" s="27" t="s">
        <v>30</v>
      </c>
      <c r="E450" s="23" t="str">
        <f>IFERROR(INDEX('Color-recompensa'!$A$4:$P$190,MATCH(Todo!B450,'Color-recompensa'!$B$4:$B$190,0),13),"")</f>
        <v/>
      </c>
      <c r="F450" s="29"/>
      <c r="G450" s="30">
        <v>5</v>
      </c>
      <c r="H450" s="30"/>
      <c r="I450" s="30">
        <v>12</v>
      </c>
      <c r="J450" s="31"/>
      <c r="K450" s="24"/>
      <c r="L450" s="30"/>
      <c r="M450" s="80"/>
    </row>
    <row r="451" spans="1:13" s="45" customFormat="1">
      <c r="A451" s="26" t="s">
        <v>590</v>
      </c>
      <c r="B451" s="58" t="s">
        <v>593</v>
      </c>
      <c r="C451" s="59" t="s">
        <v>594</v>
      </c>
      <c r="D451" s="27" t="s">
        <v>25</v>
      </c>
      <c r="E451" s="23" t="str">
        <f>IFERROR(INDEX('Color-recompensa'!$A$4:$P$190,MATCH(Todo!B451,'Color-recompensa'!$B$4:$B$190,0),13),"")</f>
        <v/>
      </c>
      <c r="F451" s="29"/>
      <c r="G451" s="30"/>
      <c r="H451" s="30"/>
      <c r="I451" s="30"/>
      <c r="J451" s="31" t="s">
        <v>26</v>
      </c>
      <c r="K451" s="24"/>
      <c r="L451" s="30"/>
      <c r="M451" s="80" t="s">
        <v>26</v>
      </c>
    </row>
    <row r="452" spans="1:13" s="45" customFormat="1">
      <c r="A452" s="26" t="s">
        <v>590</v>
      </c>
      <c r="B452" s="58" t="s">
        <v>595</v>
      </c>
      <c r="C452" s="59"/>
      <c r="D452" s="27" t="s">
        <v>30</v>
      </c>
      <c r="E452" s="23" t="str">
        <f>IFERROR(INDEX('Color-recompensa'!$A$4:$P$190,MATCH(Todo!B452,'Color-recompensa'!$B$4:$B$190,0),13),"")</f>
        <v/>
      </c>
      <c r="F452" s="29"/>
      <c r="G452" s="30" t="s">
        <v>22</v>
      </c>
      <c r="H452" s="30"/>
      <c r="I452" s="30"/>
      <c r="J452" s="31">
        <v>34865</v>
      </c>
      <c r="K452" s="24">
        <v>5498.08</v>
      </c>
      <c r="L452" s="30">
        <v>10</v>
      </c>
      <c r="M452" s="80" t="s">
        <v>26</v>
      </c>
    </row>
    <row r="453" spans="1:13" s="45" customFormat="1">
      <c r="A453" s="26" t="s">
        <v>590</v>
      </c>
      <c r="B453" s="58" t="s">
        <v>595</v>
      </c>
      <c r="C453" s="59" t="s">
        <v>596</v>
      </c>
      <c r="D453" s="27" t="s">
        <v>25</v>
      </c>
      <c r="E453" s="23" t="str">
        <f>IFERROR(INDEX('Color-recompensa'!$A$4:$P$190,MATCH(Todo!B453,'Color-recompensa'!$B$4:$B$190,0),13),"")</f>
        <v/>
      </c>
      <c r="F453" s="29"/>
      <c r="G453" s="30" t="s">
        <v>22</v>
      </c>
      <c r="H453" s="30"/>
      <c r="I453" s="30">
        <v>30</v>
      </c>
      <c r="J453" s="31"/>
      <c r="K453" s="24"/>
      <c r="L453" s="30"/>
      <c r="M453" s="80" t="s">
        <v>26</v>
      </c>
    </row>
    <row r="454" spans="1:13" s="45" customFormat="1">
      <c r="A454" s="27" t="s">
        <v>590</v>
      </c>
      <c r="B454" s="61" t="s">
        <v>597</v>
      </c>
      <c r="C454" s="62"/>
      <c r="D454" s="27" t="s">
        <v>25</v>
      </c>
      <c r="E454" s="23" t="str">
        <f>IFERROR(INDEX('Color-recompensa'!$A$4:$P$190,MATCH(Todo!B454,'Color-recompensa'!$B$4:$B$190,0),13),"")</f>
        <v/>
      </c>
      <c r="F454" s="34"/>
      <c r="G454" s="22"/>
      <c r="H454" s="22"/>
      <c r="I454" s="22"/>
      <c r="J454" s="35" t="s">
        <v>26</v>
      </c>
      <c r="K454" s="21"/>
      <c r="L454" s="22"/>
      <c r="M454" s="82" t="s">
        <v>26</v>
      </c>
    </row>
    <row r="455" spans="1:13" s="45" customFormat="1">
      <c r="A455" s="26" t="s">
        <v>590</v>
      </c>
      <c r="B455" s="58" t="s">
        <v>598</v>
      </c>
      <c r="C455" s="59"/>
      <c r="D455" s="27" t="s">
        <v>30</v>
      </c>
      <c r="E455" s="23" t="str">
        <f>IFERROR(INDEX('Color-recompensa'!$A$4:$P$190,MATCH(Todo!B455,'Color-recompensa'!$B$4:$B$190,0),13),"")</f>
        <v/>
      </c>
      <c r="F455" s="29"/>
      <c r="G455" s="30">
        <v>0.1</v>
      </c>
      <c r="H455" s="30"/>
      <c r="I455" s="30">
        <v>3</v>
      </c>
      <c r="J455" s="31"/>
      <c r="K455" s="24"/>
      <c r="L455" s="30"/>
      <c r="M455" s="80"/>
    </row>
    <row r="456" spans="1:13" s="45" customFormat="1">
      <c r="A456" s="27" t="s">
        <v>590</v>
      </c>
      <c r="B456" s="61" t="s">
        <v>599</v>
      </c>
      <c r="C456" s="62"/>
      <c r="D456" s="27" t="s">
        <v>105</v>
      </c>
      <c r="E456" s="23" t="str">
        <f>IFERROR(INDEX('Color-recompensa'!$A$4:$P$190,MATCH(Todo!B456,'Color-recompensa'!$B$4:$B$190,0),13),"")</f>
        <v/>
      </c>
      <c r="F456" s="34"/>
      <c r="G456" s="22"/>
      <c r="H456" s="22"/>
      <c r="I456" s="22"/>
      <c r="J456" s="35"/>
      <c r="K456" s="21"/>
      <c r="L456" s="22"/>
      <c r="M456" s="82" t="s">
        <v>26</v>
      </c>
    </row>
    <row r="457" spans="1:13" s="45" customFormat="1">
      <c r="A457" s="26" t="s">
        <v>590</v>
      </c>
      <c r="B457" s="58" t="s">
        <v>600</v>
      </c>
      <c r="C457" s="59"/>
      <c r="D457" s="26" t="s">
        <v>25</v>
      </c>
      <c r="E457" s="23" t="str">
        <f>IFERROR(INDEX('Color-recompensa'!$A$4:$P$190,MATCH(Todo!B457,'Color-recompensa'!$B$4:$B$190,0),13),"")</f>
        <v/>
      </c>
      <c r="F457" s="29"/>
      <c r="G457" s="30"/>
      <c r="H457" s="30"/>
      <c r="I457" s="47"/>
      <c r="J457" s="31"/>
      <c r="K457" s="24"/>
      <c r="L457" s="30"/>
      <c r="M457" s="80" t="s">
        <v>26</v>
      </c>
    </row>
    <row r="458" spans="1:13" s="45" customFormat="1">
      <c r="A458" s="26" t="s">
        <v>590</v>
      </c>
      <c r="B458" s="58" t="s">
        <v>687</v>
      </c>
      <c r="C458" s="59"/>
      <c r="D458" s="26" t="s">
        <v>30</v>
      </c>
      <c r="E458" s="23" t="str">
        <f>IFERROR(INDEX('Color-recompensa'!$A$4:$P$190,MATCH(Todo!B458,'Color-recompensa'!$B$4:$B$190,0),13),"")</f>
        <v/>
      </c>
      <c r="F458" s="29"/>
      <c r="G458" s="30">
        <v>9.1999999999999993</v>
      </c>
      <c r="H458" s="30"/>
      <c r="I458" s="30">
        <v>1</v>
      </c>
      <c r="J458" s="31"/>
      <c r="K458" s="24"/>
      <c r="L458" s="30"/>
      <c r="M458" s="80"/>
    </row>
    <row r="459" spans="1:13" s="45" customFormat="1">
      <c r="A459" s="26" t="s">
        <v>590</v>
      </c>
      <c r="B459" s="58" t="s">
        <v>601</v>
      </c>
      <c r="C459" s="59"/>
      <c r="D459" s="26" t="s">
        <v>30</v>
      </c>
      <c r="E459" s="23" t="str">
        <f>IFERROR(INDEX('Color-recompensa'!$A$4:$P$190,MATCH(Todo!B459,'Color-recompensa'!$B$4:$B$190,0),13),"")</f>
        <v/>
      </c>
      <c r="F459" s="29"/>
      <c r="G459" s="30">
        <v>0.2</v>
      </c>
      <c r="H459" s="30"/>
      <c r="I459" s="30">
        <v>2</v>
      </c>
      <c r="J459" s="31"/>
      <c r="K459" s="24"/>
      <c r="L459" s="30"/>
      <c r="M459" s="80"/>
    </row>
    <row r="460" spans="1:13" s="45" customFormat="1">
      <c r="A460" s="27" t="s">
        <v>590</v>
      </c>
      <c r="B460" s="61" t="s">
        <v>602</v>
      </c>
      <c r="C460" s="62"/>
      <c r="D460" s="27" t="s">
        <v>105</v>
      </c>
      <c r="E460" s="23">
        <f>IFERROR(INDEX('Color-recompensa'!$A$4:$P$190,MATCH(Todo!B460,'Color-recompensa'!$B$4:$B$190,0),13),"")</f>
        <v>0</v>
      </c>
      <c r="F460" s="34"/>
      <c r="G460" s="22">
        <v>237.23</v>
      </c>
      <c r="H460" s="22">
        <v>161.87</v>
      </c>
      <c r="I460" s="22">
        <v>6</v>
      </c>
      <c r="J460" s="35" t="s">
        <v>170</v>
      </c>
      <c r="K460" s="21" t="s">
        <v>170</v>
      </c>
      <c r="L460" s="22" t="s">
        <v>170</v>
      </c>
      <c r="M460" s="82" t="s">
        <v>26</v>
      </c>
    </row>
    <row r="461" spans="1:13" s="45" customFormat="1">
      <c r="A461" s="27" t="s">
        <v>590</v>
      </c>
      <c r="B461" s="61" t="s">
        <v>603</v>
      </c>
      <c r="C461" s="62" t="s">
        <v>604</v>
      </c>
      <c r="D461" s="27" t="s">
        <v>25</v>
      </c>
      <c r="E461" s="23" t="str">
        <f>IFERROR(INDEX('Color-recompensa'!$A$4:$P$190,MATCH(Todo!B461,'Color-recompensa'!$B$4:$B$190,0),13),"")</f>
        <v/>
      </c>
      <c r="F461" s="34"/>
      <c r="G461" s="22"/>
      <c r="H461" s="22"/>
      <c r="I461" s="22"/>
      <c r="J461" s="35"/>
      <c r="K461" s="21"/>
      <c r="L461" s="22"/>
      <c r="M461" s="82" t="s">
        <v>26</v>
      </c>
    </row>
    <row r="462" spans="1:13" s="45" customFormat="1">
      <c r="A462" s="27" t="s">
        <v>590</v>
      </c>
      <c r="B462" s="61" t="s">
        <v>688</v>
      </c>
      <c r="C462" s="62" t="s">
        <v>605</v>
      </c>
      <c r="D462" s="27" t="s">
        <v>25</v>
      </c>
      <c r="E462" s="23" t="str">
        <f>IFERROR(INDEX('Color-recompensa'!$A$4:$P$190,MATCH(Todo!B462,'Color-recompensa'!$B$4:$B$190,0),13),"")</f>
        <v/>
      </c>
      <c r="F462" s="34"/>
      <c r="G462" s="22"/>
      <c r="H462" s="22"/>
      <c r="I462" s="22"/>
      <c r="J462" s="35"/>
      <c r="K462" s="21"/>
      <c r="L462" s="22"/>
      <c r="M462" s="82" t="s">
        <v>26</v>
      </c>
    </row>
    <row r="463" spans="1:13" s="45" customFormat="1">
      <c r="A463" s="27" t="s">
        <v>590</v>
      </c>
      <c r="B463" s="61" t="s">
        <v>606</v>
      </c>
      <c r="C463" s="62" t="s">
        <v>607</v>
      </c>
      <c r="D463" s="27" t="s">
        <v>25</v>
      </c>
      <c r="E463" s="23" t="str">
        <f>IFERROR(INDEX('Color-recompensa'!$A$4:$P$190,MATCH(Todo!B463,'Color-recompensa'!$B$4:$B$190,0),13),"")</f>
        <v/>
      </c>
      <c r="F463" s="34"/>
      <c r="G463" s="22"/>
      <c r="H463" s="22"/>
      <c r="I463" s="22"/>
      <c r="J463" s="35" t="s">
        <v>26</v>
      </c>
      <c r="K463" s="21"/>
      <c r="L463" s="22"/>
      <c r="M463" s="82" t="s">
        <v>26</v>
      </c>
    </row>
    <row r="464" spans="1:13" s="45" customFormat="1">
      <c r="A464" s="27" t="s">
        <v>590</v>
      </c>
      <c r="B464" s="61" t="s">
        <v>608</v>
      </c>
      <c r="C464" s="62"/>
      <c r="D464" s="27" t="s">
        <v>105</v>
      </c>
      <c r="E464" s="23">
        <f>IFERROR(INDEX('Color-recompensa'!$A$4:$P$190,MATCH(Todo!B464,'Color-recompensa'!$B$4:$B$190,0),13),"")</f>
        <v>0.25</v>
      </c>
      <c r="F464" s="34"/>
      <c r="G464" s="22">
        <v>154.63999999999999</v>
      </c>
      <c r="H464" s="22">
        <v>93.28</v>
      </c>
      <c r="I464" s="22">
        <v>32</v>
      </c>
      <c r="J464" s="35">
        <v>207080</v>
      </c>
      <c r="K464" s="21">
        <v>20004.3</v>
      </c>
      <c r="L464" s="22">
        <v>10</v>
      </c>
      <c r="M464" s="82" t="s">
        <v>26</v>
      </c>
    </row>
    <row r="465" spans="1:13" s="45" customFormat="1">
      <c r="A465" s="27" t="s">
        <v>590</v>
      </c>
      <c r="B465" s="61" t="s">
        <v>609</v>
      </c>
      <c r="C465" s="62"/>
      <c r="D465" s="27" t="s">
        <v>105</v>
      </c>
      <c r="E465" s="23">
        <f>IFERROR(INDEX('Color-recompensa'!$A$4:$P$190,MATCH(Todo!B465,'Color-recompensa'!$B$4:$B$190,0),13),"")</f>
        <v>0.23</v>
      </c>
      <c r="F465" s="34"/>
      <c r="G465" s="51">
        <v>67.680000000000007</v>
      </c>
      <c r="H465" s="51">
        <v>79.27</v>
      </c>
      <c r="I465" s="51">
        <v>26</v>
      </c>
      <c r="J465" s="35">
        <v>51534</v>
      </c>
      <c r="K465" s="21">
        <v>8099.11</v>
      </c>
      <c r="L465" s="22">
        <v>10</v>
      </c>
      <c r="M465" s="82" t="s">
        <v>26</v>
      </c>
    </row>
    <row r="466" spans="1:13">
      <c r="A466" s="26" t="s">
        <v>590</v>
      </c>
      <c r="B466" s="58" t="s">
        <v>610</v>
      </c>
      <c r="C466" s="59"/>
      <c r="D466" s="26" t="s">
        <v>30</v>
      </c>
      <c r="E466" s="23">
        <f>IFERROR(INDEX('Color-recompensa'!$A$4:$P$190,MATCH(Todo!B466,'Color-recompensa'!$B$4:$B$190,0),13),"")</f>
        <v>0.38</v>
      </c>
      <c r="F466" s="29"/>
      <c r="G466" s="30" t="s">
        <v>40</v>
      </c>
      <c r="H466" s="30"/>
      <c r="I466" s="30"/>
      <c r="J466" s="31">
        <v>27336</v>
      </c>
      <c r="K466" s="24">
        <v>2523.11</v>
      </c>
      <c r="L466" s="30">
        <v>5</v>
      </c>
      <c r="M466" s="80" t="s">
        <v>26</v>
      </c>
    </row>
    <row r="467" spans="1:13">
      <c r="A467" s="26" t="s">
        <v>590</v>
      </c>
      <c r="B467" s="58" t="s">
        <v>610</v>
      </c>
      <c r="C467" s="59" t="s">
        <v>611</v>
      </c>
      <c r="D467" s="26" t="s">
        <v>25</v>
      </c>
      <c r="E467" s="23">
        <f>IFERROR(INDEX('Color-recompensa'!$A$4:$P$190,MATCH(Todo!B467,'Color-recompensa'!$B$4:$B$190,0),13),"")</f>
        <v>0.38</v>
      </c>
      <c r="F467" s="29"/>
      <c r="G467" s="30">
        <v>0.01</v>
      </c>
      <c r="H467" s="30">
        <v>0.02</v>
      </c>
      <c r="I467" s="30">
        <v>30</v>
      </c>
      <c r="J467" s="31"/>
      <c r="K467" s="24"/>
      <c r="L467" s="30"/>
      <c r="M467" s="80" t="s">
        <v>26</v>
      </c>
    </row>
    <row r="468" spans="1:13">
      <c r="A468" s="27" t="s">
        <v>590</v>
      </c>
      <c r="B468" s="61" t="s">
        <v>612</v>
      </c>
      <c r="C468" s="62"/>
      <c r="D468" s="27" t="s">
        <v>105</v>
      </c>
      <c r="E468" s="23">
        <f>IFERROR(INDEX('Color-recompensa'!$A$4:$P$190,MATCH(Todo!B468,'Color-recompensa'!$B$4:$B$190,0),13),"")</f>
        <v>0</v>
      </c>
      <c r="F468" s="34"/>
      <c r="G468" s="22">
        <v>86.53</v>
      </c>
      <c r="H468" s="22">
        <v>100.64</v>
      </c>
      <c r="I468" s="22">
        <v>28</v>
      </c>
      <c r="J468" s="35" t="s">
        <v>170</v>
      </c>
      <c r="K468" s="21" t="s">
        <v>170</v>
      </c>
      <c r="L468" s="22" t="s">
        <v>170</v>
      </c>
      <c r="M468" s="82" t="s">
        <v>26</v>
      </c>
    </row>
    <row r="469" spans="1:13">
      <c r="A469" s="27" t="s">
        <v>590</v>
      </c>
      <c r="B469" s="61" t="s">
        <v>613</v>
      </c>
      <c r="C469" s="62"/>
      <c r="D469" s="27" t="s">
        <v>105</v>
      </c>
      <c r="E469" s="23" t="str">
        <f>IFERROR(INDEX('Color-recompensa'!$A$4:$P$190,MATCH(Todo!B469,'Color-recompensa'!$B$4:$B$190,0),13),"")</f>
        <v/>
      </c>
      <c r="F469" s="34"/>
      <c r="G469" s="22" t="s">
        <v>170</v>
      </c>
      <c r="H469" s="22" t="s">
        <v>170</v>
      </c>
      <c r="I469" s="22" t="s">
        <v>170</v>
      </c>
      <c r="J469" s="35" t="s">
        <v>170</v>
      </c>
      <c r="K469" s="21" t="s">
        <v>170</v>
      </c>
      <c r="L469" s="22" t="s">
        <v>170</v>
      </c>
      <c r="M469" s="82" t="s">
        <v>26</v>
      </c>
    </row>
    <row r="470" spans="1:13">
      <c r="A470" s="27" t="s">
        <v>590</v>
      </c>
      <c r="B470" s="61" t="s">
        <v>614</v>
      </c>
      <c r="C470" s="62"/>
      <c r="D470" s="27" t="s">
        <v>30</v>
      </c>
      <c r="E470" s="23" t="str">
        <f>IFERROR(INDEX('Color-recompensa'!$A$4:$P$190,MATCH(Todo!B470,'Color-recompensa'!$B$4:$B$190,0),13),"")</f>
        <v/>
      </c>
      <c r="F470" s="34"/>
      <c r="G470" s="22">
        <v>1</v>
      </c>
      <c r="H470" s="22"/>
      <c r="I470" s="22">
        <v>1</v>
      </c>
      <c r="J470" s="35"/>
      <c r="K470" s="21"/>
      <c r="L470" s="22"/>
      <c r="M470" s="82"/>
    </row>
    <row r="471" spans="1:13" s="45" customFormat="1">
      <c r="A471" s="27" t="s">
        <v>590</v>
      </c>
      <c r="B471" s="61" t="s">
        <v>615</v>
      </c>
      <c r="C471" s="62" t="s">
        <v>616</v>
      </c>
      <c r="D471" s="27" t="s">
        <v>25</v>
      </c>
      <c r="E471" s="23" t="str">
        <f>IFERROR(INDEX('Color-recompensa'!$A$4:$P$190,MATCH(Todo!B471,'Color-recompensa'!$B$4:$B$190,0),13),"")</f>
        <v/>
      </c>
      <c r="F471" s="34"/>
      <c r="G471" s="22"/>
      <c r="H471" s="22"/>
      <c r="I471" s="22"/>
      <c r="J471" s="35" t="s">
        <v>26</v>
      </c>
      <c r="K471" s="21"/>
      <c r="L471" s="22"/>
      <c r="M471" s="82" t="s">
        <v>26</v>
      </c>
    </row>
    <row r="472" spans="1:13" s="45" customFormat="1">
      <c r="A472" s="26" t="s">
        <v>590</v>
      </c>
      <c r="B472" s="58" t="s">
        <v>617</v>
      </c>
      <c r="C472" s="59" t="s">
        <v>618</v>
      </c>
      <c r="D472" s="27" t="s">
        <v>21</v>
      </c>
      <c r="E472" s="23">
        <f>IFERROR(INDEX('Color-recompensa'!$A$4:$P$190,MATCH(Todo!B472,'Color-recompensa'!$B$4:$B$190,0),13),"")</f>
        <v>0.14000000000000001</v>
      </c>
      <c r="F472" s="29"/>
      <c r="G472" s="30">
        <v>106</v>
      </c>
      <c r="H472" s="30">
        <v>14</v>
      </c>
      <c r="I472" s="30">
        <v>30</v>
      </c>
      <c r="J472" s="31">
        <v>22984</v>
      </c>
      <c r="K472" s="24">
        <v>1231</v>
      </c>
      <c r="L472" s="30">
        <v>10</v>
      </c>
      <c r="M472" s="80" t="s">
        <v>26</v>
      </c>
    </row>
    <row r="473" spans="1:13">
      <c r="A473" s="26" t="s">
        <v>590</v>
      </c>
      <c r="B473" s="58" t="s">
        <v>619</v>
      </c>
      <c r="C473" s="59" t="s">
        <v>620</v>
      </c>
      <c r="D473" s="26" t="s">
        <v>140</v>
      </c>
      <c r="E473" s="23">
        <f>IFERROR(INDEX('Color-recompensa'!$A$4:$P$190,MATCH(Todo!B473,'Color-recompensa'!$B$4:$B$190,0),13),"")</f>
        <v>0</v>
      </c>
      <c r="F473" s="29"/>
      <c r="G473" s="30">
        <v>3.6</v>
      </c>
      <c r="H473" s="30"/>
      <c r="I473" s="30">
        <v>16</v>
      </c>
      <c r="J473" s="31" t="s">
        <v>26</v>
      </c>
      <c r="K473" s="24"/>
      <c r="L473" s="30"/>
      <c r="M473" s="80" t="s">
        <v>26</v>
      </c>
    </row>
    <row r="474" spans="1:13" s="45" customFormat="1">
      <c r="A474" s="26" t="s">
        <v>590</v>
      </c>
      <c r="B474" s="58" t="s">
        <v>621</v>
      </c>
      <c r="C474" s="59" t="s">
        <v>622</v>
      </c>
      <c r="D474" s="26"/>
      <c r="E474" s="23" t="str">
        <f>IFERROR(INDEX('Color-recompensa'!$A$4:$P$190,MATCH(Todo!B474,'Color-recompensa'!$B$4:$B$190,0),13),"")</f>
        <v/>
      </c>
      <c r="F474" s="29"/>
      <c r="G474" s="30"/>
      <c r="H474" s="30"/>
      <c r="I474" s="30"/>
      <c r="J474" s="31"/>
      <c r="K474" s="24"/>
      <c r="L474" s="30"/>
      <c r="M474" s="80" t="s">
        <v>26</v>
      </c>
    </row>
    <row r="475" spans="1:13" s="45" customFormat="1">
      <c r="A475" s="26" t="s">
        <v>590</v>
      </c>
      <c r="B475" s="58" t="s">
        <v>623</v>
      </c>
      <c r="C475" s="59" t="s">
        <v>624</v>
      </c>
      <c r="D475" s="26" t="s">
        <v>25</v>
      </c>
      <c r="E475" s="23" t="str">
        <f>IFERROR(INDEX('Color-recompensa'!$A$4:$P$190,MATCH(Todo!B475,'Color-recompensa'!$B$4:$B$190,0),13),"")</f>
        <v/>
      </c>
      <c r="F475" s="29"/>
      <c r="G475" s="30"/>
      <c r="H475" s="30"/>
      <c r="I475" s="30"/>
      <c r="J475" s="31" t="s">
        <v>26</v>
      </c>
      <c r="K475" s="24"/>
      <c r="L475" s="30"/>
      <c r="M475" s="80" t="s">
        <v>26</v>
      </c>
    </row>
    <row r="476" spans="1:13" s="45" customFormat="1">
      <c r="A476" s="26" t="s">
        <v>590</v>
      </c>
      <c r="B476" s="58" t="s">
        <v>689</v>
      </c>
      <c r="C476" s="59" t="s">
        <v>625</v>
      </c>
      <c r="D476" s="26" t="s">
        <v>25</v>
      </c>
      <c r="E476" s="23" t="str">
        <f>IFERROR(INDEX('Color-recompensa'!$A$4:$P$190,MATCH(Todo!B476,'Color-recompensa'!$B$4:$B$190,0),13),"")</f>
        <v/>
      </c>
      <c r="F476" s="29"/>
      <c r="G476" s="30"/>
      <c r="H476" s="30"/>
      <c r="I476" s="30"/>
      <c r="J476" s="31" t="s">
        <v>26</v>
      </c>
      <c r="K476" s="24"/>
      <c r="L476" s="30"/>
      <c r="M476" s="80" t="s">
        <v>26</v>
      </c>
    </row>
    <row r="477" spans="1:13" s="45" customFormat="1">
      <c r="A477" s="26" t="s">
        <v>590</v>
      </c>
      <c r="B477" s="58" t="s">
        <v>626</v>
      </c>
      <c r="C477" s="59"/>
      <c r="D477" s="26" t="s">
        <v>25</v>
      </c>
      <c r="E477" s="23" t="str">
        <f>IFERROR(INDEX('Color-recompensa'!$A$4:$P$190,MATCH(Todo!B477,'Color-recompensa'!$B$4:$B$190,0),13),"")</f>
        <v/>
      </c>
      <c r="F477" s="29"/>
      <c r="G477" s="30"/>
      <c r="H477" s="30"/>
      <c r="I477" s="30"/>
      <c r="J477" s="31" t="s">
        <v>26</v>
      </c>
      <c r="K477" s="24"/>
      <c r="L477" s="30"/>
      <c r="M477" s="80" t="s">
        <v>26</v>
      </c>
    </row>
    <row r="478" spans="1:13" s="45" customFormat="1">
      <c r="A478" s="26" t="s">
        <v>590</v>
      </c>
      <c r="B478" s="58" t="s">
        <v>627</v>
      </c>
      <c r="C478" s="59"/>
      <c r="D478" s="26" t="s">
        <v>25</v>
      </c>
      <c r="E478" s="23" t="str">
        <f>IFERROR(INDEX('Color-recompensa'!$A$4:$P$190,MATCH(Todo!B478,'Color-recompensa'!$B$4:$B$190,0),13),"")</f>
        <v/>
      </c>
      <c r="F478" s="29"/>
      <c r="G478" s="30"/>
      <c r="H478" s="30"/>
      <c r="I478" s="30"/>
      <c r="J478" s="31" t="s">
        <v>26</v>
      </c>
      <c r="K478" s="24"/>
      <c r="L478" s="30"/>
      <c r="M478" s="80" t="s">
        <v>26</v>
      </c>
    </row>
    <row r="479" spans="1:13" s="45" customFormat="1">
      <c r="A479" s="26" t="s">
        <v>628</v>
      </c>
      <c r="B479" s="58" t="s">
        <v>629</v>
      </c>
      <c r="C479" s="59"/>
      <c r="D479" s="27" t="s">
        <v>21</v>
      </c>
      <c r="E479" s="23" t="str">
        <f>IFERROR(INDEX('Color-recompensa'!$A$4:$P$190,MATCH(Todo!B479,'Color-recompensa'!$B$4:$B$190,0),13),"")</f>
        <v/>
      </c>
      <c r="F479" s="29" t="s">
        <v>36</v>
      </c>
      <c r="G479" s="30" t="s">
        <v>40</v>
      </c>
      <c r="H479" s="30"/>
      <c r="I479" s="30"/>
      <c r="J479" s="31">
        <v>19224</v>
      </c>
      <c r="K479" s="24">
        <v>1828</v>
      </c>
      <c r="L479" s="30">
        <v>10</v>
      </c>
      <c r="M479" s="80"/>
    </row>
    <row r="480" spans="1:13">
      <c r="A480" s="26" t="s">
        <v>628</v>
      </c>
      <c r="B480" s="58" t="s">
        <v>629</v>
      </c>
      <c r="C480" s="59"/>
      <c r="D480" s="27" t="s">
        <v>21</v>
      </c>
      <c r="E480" s="23" t="str">
        <f>IFERROR(INDEX('Color-recompensa'!$A$4:$P$190,MATCH(Todo!B480,'Color-recompensa'!$B$4:$B$190,0),13),"")</f>
        <v/>
      </c>
      <c r="F480" s="29" t="s">
        <v>437</v>
      </c>
      <c r="G480" s="30" t="s">
        <v>40</v>
      </c>
      <c r="H480" s="30"/>
      <c r="I480" s="30"/>
      <c r="J480" s="31"/>
      <c r="K480" s="24"/>
      <c r="L480" s="30"/>
      <c r="M480" s="80"/>
    </row>
    <row r="481" spans="1:13">
      <c r="A481" s="26" t="s">
        <v>630</v>
      </c>
      <c r="B481" s="58" t="s">
        <v>631</v>
      </c>
      <c r="C481" s="59" t="s">
        <v>632</v>
      </c>
      <c r="D481" s="27" t="s">
        <v>25</v>
      </c>
      <c r="E481" s="23" t="str">
        <f>IFERROR(INDEX('Color-recompensa'!$A$4:$P$190,MATCH(Todo!B481,'Color-recompensa'!$B$4:$B$190,0),13),"")</f>
        <v/>
      </c>
      <c r="F481" s="29"/>
      <c r="G481" s="30"/>
      <c r="H481" s="30"/>
      <c r="I481" s="30"/>
      <c r="J481" s="31" t="s">
        <v>26</v>
      </c>
      <c r="K481" s="24"/>
      <c r="L481" s="30"/>
      <c r="M481" s="80" t="s">
        <v>26</v>
      </c>
    </row>
    <row r="482" spans="1:13">
      <c r="A482" s="26" t="s">
        <v>630</v>
      </c>
      <c r="B482" s="58" t="s">
        <v>729</v>
      </c>
      <c r="C482" s="59"/>
      <c r="D482" s="27" t="s">
        <v>25</v>
      </c>
      <c r="E482" s="23"/>
      <c r="F482" s="29"/>
      <c r="G482" s="30"/>
      <c r="H482" s="30"/>
      <c r="I482" s="30"/>
      <c r="J482" s="31"/>
      <c r="K482" s="24"/>
      <c r="L482" s="30"/>
      <c r="M482" s="80" t="s">
        <v>26</v>
      </c>
    </row>
    <row r="483" spans="1:13">
      <c r="A483" s="26" t="s">
        <v>630</v>
      </c>
      <c r="B483" s="58" t="s">
        <v>633</v>
      </c>
      <c r="C483" s="59"/>
      <c r="D483" s="26" t="s">
        <v>28</v>
      </c>
      <c r="E483" s="23" t="str">
        <f>IFERROR(INDEX('Color-recompensa'!$A$4:$P$190,MATCH(Todo!B483,'Color-recompensa'!$B$4:$B$190,0),13),"")</f>
        <v/>
      </c>
      <c r="F483" s="29"/>
      <c r="G483" s="30"/>
      <c r="H483" s="30"/>
      <c r="I483" s="30"/>
      <c r="J483" s="31"/>
      <c r="K483" s="24"/>
      <c r="L483" s="30"/>
      <c r="M483" s="80" t="s">
        <v>26</v>
      </c>
    </row>
    <row r="484" spans="1:13" s="45" customFormat="1">
      <c r="A484" s="26" t="s">
        <v>630</v>
      </c>
      <c r="B484" s="58" t="s">
        <v>634</v>
      </c>
      <c r="C484" s="59" t="s">
        <v>635</v>
      </c>
      <c r="D484" s="26" t="s">
        <v>25</v>
      </c>
      <c r="E484" s="23">
        <f>IFERROR(INDEX('Color-recompensa'!$A$4:$P$190,MATCH(Todo!B484,'Color-recompensa'!$B$4:$B$190,0),13),"")</f>
        <v>0.5</v>
      </c>
      <c r="F484" s="29"/>
      <c r="G484" s="30"/>
      <c r="H484" s="30"/>
      <c r="I484" s="30"/>
      <c r="J484" s="31">
        <v>55775</v>
      </c>
      <c r="K484" s="24">
        <v>12126.88129734929</v>
      </c>
      <c r="L484" s="30">
        <v>2</v>
      </c>
      <c r="M484" s="80" t="s">
        <v>26</v>
      </c>
    </row>
    <row r="485" spans="1:13" s="45" customFormat="1">
      <c r="A485" s="26" t="s">
        <v>630</v>
      </c>
      <c r="B485" s="58" t="s">
        <v>636</v>
      </c>
      <c r="C485" s="59"/>
      <c r="D485" s="27" t="s">
        <v>30</v>
      </c>
      <c r="E485" s="23" t="str">
        <f>IFERROR(INDEX('Color-recompensa'!$A$4:$P$190,MATCH(Todo!B485,'Color-recompensa'!$B$4:$B$190,0),13),"")</f>
        <v/>
      </c>
      <c r="F485" s="29"/>
      <c r="G485" s="30" t="s">
        <v>22</v>
      </c>
      <c r="H485" s="30"/>
      <c r="I485" s="30"/>
      <c r="J485" s="31"/>
      <c r="K485" s="24"/>
      <c r="L485" s="30"/>
      <c r="M485" s="80"/>
    </row>
    <row r="486" spans="1:13">
      <c r="A486" s="26" t="s">
        <v>637</v>
      </c>
      <c r="B486" s="58" t="s">
        <v>638</v>
      </c>
      <c r="C486" s="59" t="s">
        <v>639</v>
      </c>
      <c r="D486" s="27" t="s">
        <v>21</v>
      </c>
      <c r="E486" s="23">
        <f>IFERROR(INDEX('Color-recompensa'!$A$4:$P$190,MATCH(Todo!B486,'Color-recompensa'!$B$4:$B$190,0),13),"")</f>
        <v>0.04</v>
      </c>
      <c r="F486" s="29"/>
      <c r="G486" s="30" t="s">
        <v>40</v>
      </c>
      <c r="H486" s="30"/>
      <c r="I486" s="30"/>
      <c r="J486" s="31">
        <v>9570</v>
      </c>
      <c r="K486" s="24">
        <v>420</v>
      </c>
      <c r="L486" s="30">
        <v>10</v>
      </c>
      <c r="M486" s="80" t="s">
        <v>26</v>
      </c>
    </row>
    <row r="487" spans="1:13">
      <c r="A487" s="27" t="s">
        <v>640</v>
      </c>
      <c r="B487" s="61" t="s">
        <v>641</v>
      </c>
      <c r="C487" s="62"/>
      <c r="D487" s="33" t="s">
        <v>81</v>
      </c>
      <c r="E487" s="23" t="str">
        <f>IFERROR(INDEX('Color-recompensa'!$A$4:$P$190,MATCH(Todo!B487,'Color-recompensa'!$B$4:$B$190,0),13),"")</f>
        <v/>
      </c>
      <c r="F487" s="34"/>
      <c r="G487" s="50">
        <v>25</v>
      </c>
      <c r="H487" s="50">
        <v>8</v>
      </c>
      <c r="I487" s="50">
        <v>33</v>
      </c>
      <c r="J487" s="35">
        <v>3276</v>
      </c>
      <c r="K487" s="21">
        <v>281</v>
      </c>
      <c r="L487" s="50">
        <v>10</v>
      </c>
      <c r="M487" s="82" t="s">
        <v>26</v>
      </c>
    </row>
    <row r="488" spans="1:13" s="45" customFormat="1">
      <c r="A488" s="27" t="s">
        <v>640</v>
      </c>
      <c r="B488" s="61" t="s">
        <v>642</v>
      </c>
      <c r="C488" s="62"/>
      <c r="D488" s="33" t="s">
        <v>30</v>
      </c>
      <c r="E488" s="23" t="str">
        <f>IFERROR(INDEX('Color-recompensa'!$A$4:$P$190,MATCH(Todo!B488,'Color-recompensa'!$B$4:$B$190,0),13),"")</f>
        <v/>
      </c>
      <c r="F488" s="34"/>
      <c r="G488" s="50" t="s">
        <v>40</v>
      </c>
      <c r="H488" s="50"/>
      <c r="I488" s="50"/>
      <c r="J488" s="35"/>
      <c r="K488" s="21"/>
      <c r="L488" s="50"/>
      <c r="M488" s="82"/>
    </row>
    <row r="489" spans="1:13" s="45" customFormat="1">
      <c r="A489" s="27" t="s">
        <v>640</v>
      </c>
      <c r="B489" s="61" t="s">
        <v>643</v>
      </c>
      <c r="C489" s="62"/>
      <c r="D489" s="33" t="s">
        <v>30</v>
      </c>
      <c r="E489" s="23" t="str">
        <f>IFERROR(INDEX('Color-recompensa'!$A$4:$P$190,MATCH(Todo!B489,'Color-recompensa'!$B$4:$B$190,0),13),"")</f>
        <v/>
      </c>
      <c r="F489" s="34"/>
      <c r="G489" s="50" t="s">
        <v>22</v>
      </c>
      <c r="H489" s="50"/>
      <c r="I489" s="50"/>
      <c r="J489" s="35"/>
      <c r="K489" s="21"/>
      <c r="L489" s="50"/>
      <c r="M489" s="82"/>
    </row>
    <row r="490" spans="1:13" s="45" customFormat="1">
      <c r="A490" s="27" t="s">
        <v>644</v>
      </c>
      <c r="B490" s="61" t="s">
        <v>645</v>
      </c>
      <c r="C490" s="62"/>
      <c r="D490" s="26" t="s">
        <v>25</v>
      </c>
      <c r="E490" s="23" t="str">
        <f>IFERROR(INDEX('Color-recompensa'!$A$4:$P$190,MATCH(Todo!B490,'Color-recompensa'!$B$4:$B$190,0),13),"")</f>
        <v/>
      </c>
      <c r="F490" s="34"/>
      <c r="G490" s="50"/>
      <c r="H490" s="50"/>
      <c r="I490" s="50"/>
      <c r="J490" s="35"/>
      <c r="K490" s="21"/>
      <c r="L490" s="50"/>
      <c r="M490" s="82" t="s">
        <v>26</v>
      </c>
    </row>
    <row r="491" spans="1:13" s="45" customFormat="1">
      <c r="A491" s="26" t="s">
        <v>646</v>
      </c>
      <c r="B491" s="58" t="s">
        <v>647</v>
      </c>
      <c r="C491" s="59"/>
      <c r="D491" s="26" t="s">
        <v>226</v>
      </c>
      <c r="E491" s="23" t="str">
        <f>IFERROR(INDEX('Color-recompensa'!$A$4:$P$190,MATCH(Todo!B491,'Color-recompensa'!$B$4:$B$190,0),13),"")</f>
        <v/>
      </c>
      <c r="F491" s="52"/>
      <c r="G491" s="26" t="s">
        <v>40</v>
      </c>
      <c r="H491" s="26"/>
      <c r="I491" s="26">
        <v>10</v>
      </c>
      <c r="J491" s="28">
        <v>2303</v>
      </c>
      <c r="K491" s="64">
        <v>88.39</v>
      </c>
      <c r="L491" s="26">
        <v>2</v>
      </c>
      <c r="M491" s="80" t="s">
        <v>26</v>
      </c>
    </row>
    <row r="492" spans="1:13" s="45" customFormat="1" ht="15" customHeight="1">
      <c r="A492" s="26" t="s">
        <v>648</v>
      </c>
      <c r="B492" s="58" t="s">
        <v>649</v>
      </c>
      <c r="C492" s="59" t="s">
        <v>650</v>
      </c>
      <c r="D492" s="26" t="s">
        <v>25</v>
      </c>
      <c r="E492" s="23" t="str">
        <f>IFERROR(INDEX('Color-recompensa'!$A$4:$P$190,MATCH(Todo!B492,'Color-recompensa'!$B$4:$B$190,0),13),"")</f>
        <v/>
      </c>
      <c r="F492" s="52"/>
      <c r="G492" s="26"/>
      <c r="H492" s="26"/>
      <c r="I492" s="26"/>
      <c r="J492" s="35">
        <v>2268</v>
      </c>
      <c r="K492" s="21">
        <v>194.45</v>
      </c>
      <c r="L492" s="22">
        <v>2</v>
      </c>
      <c r="M492" s="80" t="s">
        <v>26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94"/>
  <sheetViews>
    <sheetView zoomScaleNormal="100" workbookViewId="0">
      <pane xSplit="2" ySplit="3" topLeftCell="C134" activePane="bottomRight" state="frozen"/>
      <selection pane="topRight" activeCell="AG1" sqref="AG1"/>
      <selection pane="bottomLeft" activeCell="A4" sqref="A4"/>
      <selection pane="bottomRight" activeCell="D146" sqref="D146"/>
    </sheetView>
  </sheetViews>
  <sheetFormatPr defaultColWidth="10.85546875" defaultRowHeight="15"/>
  <cols>
    <col min="1" max="1" width="20.85546875" style="26" bestFit="1" customWidth="1"/>
    <col min="2" max="2" width="22.85546875" style="58" customWidth="1"/>
    <col min="3" max="3" width="8.140625" style="94" customWidth="1"/>
    <col min="4" max="4" width="6.85546875" style="2" bestFit="1" customWidth="1"/>
    <col min="5" max="5" width="7.140625" style="2" bestFit="1" customWidth="1"/>
    <col min="6" max="6" width="11.85546875" style="2" customWidth="1"/>
    <col min="7" max="10" width="10.85546875" style="2"/>
    <col min="11" max="11" width="15.140625" style="2" bestFit="1" customWidth="1"/>
    <col min="12" max="12" width="10.85546875" style="2"/>
    <col min="13" max="13" width="18.28515625" style="2" customWidth="1"/>
    <col min="14" max="14" width="6.5703125" style="95" customWidth="1"/>
    <col min="15" max="15" width="6.85546875" style="3" bestFit="1" customWidth="1"/>
    <col min="16" max="16" width="6.140625" style="95" bestFit="1" customWidth="1"/>
    <col min="17" max="17" width="8.5703125" style="95" customWidth="1"/>
    <col min="18" max="18" width="6.85546875" style="95" customWidth="1"/>
    <col min="19" max="19" width="8.5703125" style="95" customWidth="1"/>
    <col min="20" max="21" width="5.5703125" style="95" customWidth="1"/>
    <col min="22" max="22" width="14" style="95" customWidth="1"/>
    <col min="23" max="23" width="6.140625" style="2" customWidth="1"/>
    <col min="24" max="24" width="4.5703125" style="2" customWidth="1"/>
    <col min="25" max="25" width="8.140625" style="26" customWidth="1"/>
    <col min="26" max="30" width="10.85546875" style="33"/>
    <col min="31" max="31" width="13.7109375" style="33" customWidth="1"/>
    <col min="32" max="34" width="10.85546875" style="33"/>
    <col min="35" max="35" width="4.42578125" style="91" customWidth="1"/>
    <col min="36" max="36" width="13.140625" style="91" bestFit="1" customWidth="1"/>
    <col min="37" max="16384" width="10.85546875" style="33"/>
  </cols>
  <sheetData>
    <row r="1" spans="1:39">
      <c r="D1" s="26"/>
      <c r="F1" s="55"/>
      <c r="G1" s="26"/>
      <c r="H1" s="26"/>
      <c r="I1" s="26"/>
      <c r="J1" s="55"/>
      <c r="K1" s="26"/>
      <c r="L1" s="26"/>
      <c r="M1" s="26"/>
      <c r="X1" s="26"/>
    </row>
    <row r="2" spans="1:39" ht="16.5" customHeight="1">
      <c r="A2" s="96"/>
      <c r="B2" s="97"/>
      <c r="D2" s="96"/>
      <c r="E2" s="44"/>
      <c r="F2" s="98"/>
      <c r="G2" s="99" t="s">
        <v>747</v>
      </c>
      <c r="H2" s="99"/>
      <c r="I2" s="144" t="s">
        <v>772</v>
      </c>
      <c r="J2" s="98"/>
      <c r="K2" s="99" t="s">
        <v>1</v>
      </c>
      <c r="L2" s="99"/>
      <c r="M2" s="146" t="s">
        <v>765</v>
      </c>
      <c r="N2" s="10"/>
      <c r="O2" s="100"/>
      <c r="P2" s="79" t="s">
        <v>691</v>
      </c>
      <c r="Q2" s="148" t="s">
        <v>690</v>
      </c>
      <c r="R2" s="149"/>
      <c r="S2" s="150"/>
      <c r="T2" s="148" t="s">
        <v>2</v>
      </c>
      <c r="U2" s="149"/>
      <c r="V2" s="150"/>
      <c r="W2" s="148" t="s">
        <v>3</v>
      </c>
      <c r="X2" s="149"/>
      <c r="Y2" s="150"/>
      <c r="Z2" s="141" t="s">
        <v>719</v>
      </c>
      <c r="AA2" s="142"/>
      <c r="AB2" s="142"/>
      <c r="AC2" s="142"/>
      <c r="AD2" s="142"/>
      <c r="AE2" s="142"/>
      <c r="AF2" s="142"/>
      <c r="AG2" s="142"/>
      <c r="AH2" s="142"/>
      <c r="AI2" s="143"/>
    </row>
    <row r="3" spans="1:39" ht="15.75" thickBot="1">
      <c r="A3" s="101" t="s">
        <v>4</v>
      </c>
      <c r="B3" s="102" t="s">
        <v>5</v>
      </c>
      <c r="C3" s="103" t="s">
        <v>6</v>
      </c>
      <c r="D3" s="104" t="s">
        <v>7</v>
      </c>
      <c r="E3" s="105" t="s">
        <v>9</v>
      </c>
      <c r="F3" s="106" t="s">
        <v>10</v>
      </c>
      <c r="G3" s="107" t="s">
        <v>11</v>
      </c>
      <c r="H3" s="107" t="s">
        <v>12</v>
      </c>
      <c r="I3" s="145"/>
      <c r="J3" s="108" t="s">
        <v>10</v>
      </c>
      <c r="K3" s="109" t="s">
        <v>11</v>
      </c>
      <c r="L3" s="109" t="s">
        <v>12</v>
      </c>
      <c r="M3" s="147"/>
      <c r="N3" s="110" t="s">
        <v>13</v>
      </c>
      <c r="O3" s="111" t="s">
        <v>8</v>
      </c>
      <c r="P3" s="110"/>
      <c r="Q3" s="110" t="s">
        <v>14</v>
      </c>
      <c r="R3" s="110" t="s">
        <v>15</v>
      </c>
      <c r="S3" s="108" t="s">
        <v>10</v>
      </c>
      <c r="T3" s="110" t="s">
        <v>14</v>
      </c>
      <c r="U3" s="110" t="s">
        <v>15</v>
      </c>
      <c r="V3" s="108" t="s">
        <v>10</v>
      </c>
      <c r="W3" s="112" t="s">
        <v>16</v>
      </c>
      <c r="X3" s="113" t="s">
        <v>17</v>
      </c>
      <c r="Y3" s="56" t="s">
        <v>18</v>
      </c>
      <c r="Z3" s="83" t="s">
        <v>715</v>
      </c>
      <c r="AA3" s="84" t="s">
        <v>718</v>
      </c>
      <c r="AB3" s="85" t="s">
        <v>716</v>
      </c>
      <c r="AC3" s="85" t="s">
        <v>714</v>
      </c>
      <c r="AD3" s="85" t="s">
        <v>717</v>
      </c>
      <c r="AE3" s="85" t="s">
        <v>741</v>
      </c>
      <c r="AF3" s="85" t="s">
        <v>742</v>
      </c>
      <c r="AG3" s="85" t="s">
        <v>757</v>
      </c>
      <c r="AH3" s="85" t="s">
        <v>721</v>
      </c>
      <c r="AI3" s="125" t="s">
        <v>720</v>
      </c>
      <c r="AJ3" s="123" t="s">
        <v>758</v>
      </c>
    </row>
    <row r="4" spans="1:39" ht="15.75" thickTop="1">
      <c r="A4" s="26" t="s">
        <v>19</v>
      </c>
      <c r="B4" s="58" t="s">
        <v>20</v>
      </c>
      <c r="C4" s="59"/>
      <c r="D4" s="26" t="s">
        <v>712</v>
      </c>
      <c r="E4" s="78"/>
      <c r="F4" s="30">
        <v>0</v>
      </c>
      <c r="G4" s="30"/>
      <c r="H4" s="30"/>
      <c r="I4" s="30"/>
      <c r="J4" s="35"/>
      <c r="K4" s="21"/>
      <c r="L4" s="22"/>
      <c r="M4" s="22"/>
      <c r="N4" s="23" t="s">
        <v>26</v>
      </c>
      <c r="O4" s="23">
        <v>3</v>
      </c>
      <c r="P4" s="23" t="s">
        <v>692</v>
      </c>
      <c r="Q4" s="23">
        <v>14</v>
      </c>
      <c r="R4" s="23">
        <v>24</v>
      </c>
      <c r="S4" s="23">
        <f t="shared" ref="S4:S35" si="0">AVERAGE(Q4:R4)</f>
        <v>19</v>
      </c>
      <c r="T4" s="23">
        <v>0</v>
      </c>
      <c r="U4" s="77">
        <v>850</v>
      </c>
      <c r="V4" s="78">
        <f t="shared" ref="V4:V35" si="1">AVERAGE(T4:U4)</f>
        <v>425</v>
      </c>
      <c r="W4" s="2">
        <v>9</v>
      </c>
      <c r="X4" s="86">
        <v>11</v>
      </c>
      <c r="Y4" s="42">
        <v>2</v>
      </c>
      <c r="Z4" s="32">
        <v>0.4225734325500432</v>
      </c>
      <c r="AA4" s="33">
        <v>522.06600000000003</v>
      </c>
      <c r="AB4" s="33">
        <v>485.53687399999973</v>
      </c>
      <c r="AC4" s="33">
        <v>1.2580211664751895</v>
      </c>
      <c r="AD4" s="33">
        <v>5.6670301088313682E-2</v>
      </c>
      <c r="AE4" s="33">
        <v>0.29742069850354536</v>
      </c>
      <c r="AF4" s="33">
        <f t="shared" ref="AF4:AF35" si="2">ABS(AE4)</f>
        <v>0.29742069850354536</v>
      </c>
      <c r="AG4" s="33">
        <v>0.29742069850354536</v>
      </c>
      <c r="AH4" s="33">
        <v>9.920482058534541E-2</v>
      </c>
      <c r="AI4" s="91">
        <v>5</v>
      </c>
      <c r="AJ4" s="82">
        <v>1</v>
      </c>
    </row>
    <row r="5" spans="1:39">
      <c r="A5" s="26" t="s">
        <v>19</v>
      </c>
      <c r="B5" s="58" t="s">
        <v>23</v>
      </c>
      <c r="C5" s="59" t="s">
        <v>24</v>
      </c>
      <c r="D5" s="26" t="s">
        <v>25</v>
      </c>
      <c r="E5" s="29"/>
      <c r="F5" s="30">
        <v>0</v>
      </c>
      <c r="G5" s="30"/>
      <c r="H5" s="30">
        <v>30</v>
      </c>
      <c r="I5" s="30"/>
      <c r="J5" s="35">
        <v>119083</v>
      </c>
      <c r="K5" s="21">
        <v>25499.32</v>
      </c>
      <c r="L5" s="22">
        <v>7</v>
      </c>
      <c r="M5" s="130">
        <v>0.24958982370358854</v>
      </c>
      <c r="N5" s="23" t="s">
        <v>26</v>
      </c>
      <c r="O5" s="23">
        <v>3</v>
      </c>
      <c r="P5" s="23" t="s">
        <v>692</v>
      </c>
      <c r="Q5" s="23">
        <v>18</v>
      </c>
      <c r="R5" s="23">
        <v>42</v>
      </c>
      <c r="S5" s="23">
        <f t="shared" si="0"/>
        <v>30</v>
      </c>
      <c r="T5" s="23">
        <v>0</v>
      </c>
      <c r="U5" s="23">
        <v>700</v>
      </c>
      <c r="V5" s="23">
        <f t="shared" si="1"/>
        <v>350</v>
      </c>
      <c r="W5" s="28">
        <v>2</v>
      </c>
      <c r="X5" s="87">
        <v>5</v>
      </c>
      <c r="Y5" s="42">
        <v>3</v>
      </c>
      <c r="Z5" s="93">
        <v>0.45250865887521258</v>
      </c>
      <c r="AA5" s="33">
        <v>510.67857142857127</v>
      </c>
      <c r="AB5" s="33">
        <v>519.93244904761923</v>
      </c>
      <c r="AC5" s="33">
        <v>1.3471278871074415</v>
      </c>
      <c r="AD5" s="33">
        <v>2.9038593919491876E-2</v>
      </c>
      <c r="AE5" s="33">
        <v>0.30876313133389577</v>
      </c>
      <c r="AF5" s="33">
        <f t="shared" si="2"/>
        <v>0.30876313133389577</v>
      </c>
      <c r="AG5" s="33">
        <v>0.36613419193372704</v>
      </c>
      <c r="AH5" s="33">
        <v>0.15840156003099631</v>
      </c>
      <c r="AI5" s="121">
        <v>21</v>
      </c>
      <c r="AJ5" s="82">
        <v>1</v>
      </c>
      <c r="AK5" s="93"/>
      <c r="AL5" s="93"/>
      <c r="AM5" s="93"/>
    </row>
    <row r="6" spans="1:39">
      <c r="A6" s="26" t="s">
        <v>45</v>
      </c>
      <c r="B6" s="58" t="s">
        <v>48</v>
      </c>
      <c r="C6" s="59"/>
      <c r="D6" s="26" t="s">
        <v>49</v>
      </c>
      <c r="E6" s="29"/>
      <c r="F6" s="30">
        <v>1300</v>
      </c>
      <c r="G6" s="30"/>
      <c r="H6" s="30">
        <v>25</v>
      </c>
      <c r="I6" s="30"/>
      <c r="J6" s="31">
        <v>1600</v>
      </c>
      <c r="K6" s="24"/>
      <c r="L6" s="30">
        <v>1</v>
      </c>
      <c r="M6" s="131">
        <v>0.23969080565287165</v>
      </c>
      <c r="N6" s="23" t="s">
        <v>26</v>
      </c>
      <c r="O6" s="23">
        <v>3</v>
      </c>
      <c r="P6" s="23" t="s">
        <v>692</v>
      </c>
      <c r="Q6" s="23">
        <v>23</v>
      </c>
      <c r="R6" s="23">
        <v>45</v>
      </c>
      <c r="S6" s="23">
        <f t="shared" si="0"/>
        <v>34</v>
      </c>
      <c r="T6" s="23">
        <v>0</v>
      </c>
      <c r="U6" s="23">
        <v>1500</v>
      </c>
      <c r="V6" s="23">
        <f t="shared" si="1"/>
        <v>750</v>
      </c>
      <c r="W6" s="28">
        <v>2</v>
      </c>
      <c r="X6" s="87">
        <v>5</v>
      </c>
      <c r="Y6" s="42">
        <v>3</v>
      </c>
      <c r="Z6" s="93">
        <v>0.29147702639976786</v>
      </c>
      <c r="AA6" s="93">
        <v>699.75333333333344</v>
      </c>
      <c r="AB6" s="93">
        <v>334.90710333333328</v>
      </c>
      <c r="AC6" s="93">
        <v>1.8074990157308599</v>
      </c>
      <c r="AD6" s="93">
        <v>6.7824318492374913E-2</v>
      </c>
      <c r="AE6" s="33">
        <v>0.18100649274695121</v>
      </c>
      <c r="AF6" s="33">
        <f t="shared" si="2"/>
        <v>0.18100649274695121</v>
      </c>
      <c r="AG6" s="33">
        <v>0.18100649274695121</v>
      </c>
      <c r="AH6" s="93">
        <v>0.14315068113421778</v>
      </c>
      <c r="AI6" s="121">
        <v>3</v>
      </c>
      <c r="AJ6" s="82">
        <v>1</v>
      </c>
      <c r="AK6" s="93"/>
      <c r="AL6" s="93"/>
      <c r="AM6" s="93"/>
    </row>
    <row r="7" spans="1:39" s="93" customFormat="1">
      <c r="A7" s="26" t="s">
        <v>64</v>
      </c>
      <c r="B7" s="58" t="s">
        <v>66</v>
      </c>
      <c r="C7" s="59"/>
      <c r="D7" s="26" t="s">
        <v>21</v>
      </c>
      <c r="E7" s="29"/>
      <c r="F7" s="30">
        <v>8.9999999999999993E-3</v>
      </c>
      <c r="G7" s="30"/>
      <c r="H7" s="30"/>
      <c r="I7" s="30"/>
      <c r="J7" s="31"/>
      <c r="K7" s="24"/>
      <c r="L7" s="30"/>
      <c r="M7" s="30"/>
      <c r="N7" s="23" t="s">
        <v>26</v>
      </c>
      <c r="O7" s="23">
        <v>3</v>
      </c>
      <c r="P7" s="23" t="s">
        <v>693</v>
      </c>
      <c r="Q7" s="25">
        <v>15</v>
      </c>
      <c r="R7" s="25">
        <v>25</v>
      </c>
      <c r="S7" s="23">
        <f t="shared" si="0"/>
        <v>20</v>
      </c>
      <c r="T7" s="23">
        <v>0</v>
      </c>
      <c r="U7" s="23">
        <v>1400</v>
      </c>
      <c r="V7" s="23">
        <f t="shared" si="1"/>
        <v>700</v>
      </c>
      <c r="W7" s="28">
        <v>2</v>
      </c>
      <c r="X7" s="87">
        <v>5</v>
      </c>
      <c r="Y7" s="42">
        <v>3</v>
      </c>
      <c r="Z7" s="93">
        <v>0.27437509138381216</v>
      </c>
      <c r="AA7" s="93">
        <v>591.4666666666667</v>
      </c>
      <c r="AB7" s="93">
        <v>315.25698000000011</v>
      </c>
      <c r="AC7" s="93">
        <v>1.9077361565156874</v>
      </c>
      <c r="AD7" s="93">
        <v>0.11307304920658624</v>
      </c>
      <c r="AE7" s="33">
        <v>0.21308504524087976</v>
      </c>
      <c r="AF7" s="33">
        <f t="shared" si="2"/>
        <v>0.21308504524087976</v>
      </c>
      <c r="AG7" s="33">
        <v>0.21308504524087976</v>
      </c>
      <c r="AH7" s="93">
        <v>0.42723916007616597</v>
      </c>
      <c r="AI7" s="121">
        <v>3</v>
      </c>
      <c r="AJ7" s="82">
        <v>1</v>
      </c>
    </row>
    <row r="8" spans="1:39" s="93" customFormat="1">
      <c r="A8" s="27" t="s">
        <v>64</v>
      </c>
      <c r="B8" s="61" t="s">
        <v>80</v>
      </c>
      <c r="C8" s="62"/>
      <c r="D8" s="27" t="s">
        <v>771</v>
      </c>
      <c r="E8" s="34"/>
      <c r="F8" s="22">
        <v>116</v>
      </c>
      <c r="G8" s="22"/>
      <c r="H8" s="50">
        <v>15</v>
      </c>
      <c r="I8" s="34">
        <v>44</v>
      </c>
      <c r="J8" s="35">
        <v>81740</v>
      </c>
      <c r="K8" s="21">
        <v>6351</v>
      </c>
      <c r="L8" s="22">
        <v>10</v>
      </c>
      <c r="M8" s="130">
        <v>0.6</v>
      </c>
      <c r="N8" s="25" t="s">
        <v>26</v>
      </c>
      <c r="O8" s="25">
        <v>2</v>
      </c>
      <c r="P8" s="25" t="s">
        <v>693</v>
      </c>
      <c r="Q8" s="65">
        <v>8</v>
      </c>
      <c r="R8" s="65">
        <v>11.6</v>
      </c>
      <c r="S8" s="23">
        <f t="shared" si="0"/>
        <v>9.8000000000000007</v>
      </c>
      <c r="T8" s="25">
        <v>0</v>
      </c>
      <c r="U8" s="25">
        <v>1500</v>
      </c>
      <c r="V8" s="23">
        <f t="shared" si="1"/>
        <v>750</v>
      </c>
      <c r="W8" s="32">
        <v>8</v>
      </c>
      <c r="X8" s="88">
        <v>11</v>
      </c>
      <c r="Y8" s="42">
        <v>3</v>
      </c>
      <c r="Z8" s="33">
        <v>0.32060215259646069</v>
      </c>
      <c r="AA8" s="33">
        <v>584.93166666666662</v>
      </c>
      <c r="AB8" s="33">
        <v>368.37187333333333</v>
      </c>
      <c r="AC8" s="33">
        <v>1.6865027501962413</v>
      </c>
      <c r="AD8" s="33">
        <v>0.15120578229250042</v>
      </c>
      <c r="AE8" s="33">
        <v>0.24384173622578609</v>
      </c>
      <c r="AF8" s="33">
        <f t="shared" si="2"/>
        <v>0.24384173622578609</v>
      </c>
      <c r="AG8" s="33">
        <v>0.24384173622578609</v>
      </c>
      <c r="AH8" s="33">
        <v>0.31504890257008533</v>
      </c>
      <c r="AI8" s="121">
        <v>12</v>
      </c>
      <c r="AJ8" s="82">
        <v>1</v>
      </c>
      <c r="AK8" s="33"/>
      <c r="AL8" s="33"/>
      <c r="AM8" s="33"/>
    </row>
    <row r="9" spans="1:39" s="93" customFormat="1">
      <c r="A9" s="27" t="s">
        <v>64</v>
      </c>
      <c r="B9" s="61" t="s">
        <v>82</v>
      </c>
      <c r="C9" s="62"/>
      <c r="D9" s="27" t="s">
        <v>83</v>
      </c>
      <c r="E9" s="34"/>
      <c r="F9" s="22">
        <v>8.9999999999999993E-3</v>
      </c>
      <c r="G9" s="22"/>
      <c r="H9" s="50"/>
      <c r="I9" s="50"/>
      <c r="J9" s="35"/>
      <c r="K9" s="21"/>
      <c r="L9" s="22"/>
      <c r="M9" s="22">
        <v>0.6</v>
      </c>
      <c r="N9" s="25" t="s">
        <v>26</v>
      </c>
      <c r="O9" s="25">
        <v>3</v>
      </c>
      <c r="P9" s="25" t="s">
        <v>693</v>
      </c>
      <c r="Q9" s="65"/>
      <c r="R9" s="65"/>
      <c r="S9" s="23" t="e">
        <f t="shared" si="0"/>
        <v>#DIV/0!</v>
      </c>
      <c r="T9" s="25">
        <v>0</v>
      </c>
      <c r="U9" s="25">
        <v>1000</v>
      </c>
      <c r="V9" s="23">
        <f t="shared" si="1"/>
        <v>500</v>
      </c>
      <c r="W9" s="32">
        <v>2</v>
      </c>
      <c r="X9" s="88">
        <v>6</v>
      </c>
      <c r="Y9" s="42">
        <v>4</v>
      </c>
      <c r="Z9" s="93">
        <v>0.16848244560487374</v>
      </c>
      <c r="AA9" s="93">
        <v>667.02</v>
      </c>
      <c r="AB9" s="93">
        <v>193.58632999999995</v>
      </c>
      <c r="AC9" s="93">
        <v>2.1662251694208234</v>
      </c>
      <c r="AD9" s="93">
        <v>9.8321857999571823E-3</v>
      </c>
      <c r="AE9" s="33">
        <v>2.7055482203518222E-2</v>
      </c>
      <c r="AF9" s="33">
        <f t="shared" si="2"/>
        <v>2.7055482203518222E-2</v>
      </c>
      <c r="AG9" s="33">
        <v>9.6227371428995678E-2</v>
      </c>
      <c r="AH9" s="93">
        <v>0.28795888257409163</v>
      </c>
      <c r="AI9" s="121">
        <v>2</v>
      </c>
      <c r="AJ9" s="82">
        <v>1</v>
      </c>
    </row>
    <row r="10" spans="1:39">
      <c r="A10" s="26" t="s">
        <v>64</v>
      </c>
      <c r="B10" s="58" t="s">
        <v>91</v>
      </c>
      <c r="C10" s="59" t="s">
        <v>92</v>
      </c>
      <c r="D10" s="26" t="s">
        <v>49</v>
      </c>
      <c r="E10" s="29"/>
      <c r="F10" s="30">
        <v>8.9999999999999993E-3</v>
      </c>
      <c r="G10" s="30"/>
      <c r="H10" s="30"/>
      <c r="I10" s="30"/>
      <c r="J10" s="31"/>
      <c r="K10" s="24"/>
      <c r="L10" s="30"/>
      <c r="M10" s="30">
        <v>0.6</v>
      </c>
      <c r="N10" s="23" t="s">
        <v>26</v>
      </c>
      <c r="O10" s="23">
        <v>3</v>
      </c>
      <c r="P10" s="23" t="s">
        <v>692</v>
      </c>
      <c r="Q10" s="65">
        <v>16</v>
      </c>
      <c r="R10" s="65">
        <v>25</v>
      </c>
      <c r="S10" s="23">
        <f t="shared" si="0"/>
        <v>20.5</v>
      </c>
      <c r="T10" s="23">
        <v>0</v>
      </c>
      <c r="U10" s="23">
        <v>1500</v>
      </c>
      <c r="V10" s="23">
        <f t="shared" si="1"/>
        <v>750</v>
      </c>
      <c r="W10" s="28">
        <v>5</v>
      </c>
      <c r="X10" s="87">
        <v>7</v>
      </c>
      <c r="Y10" s="42">
        <v>2</v>
      </c>
      <c r="Z10" s="33">
        <v>0.28755815201624607</v>
      </c>
      <c r="AA10" s="33">
        <v>617.36666666666667</v>
      </c>
      <c r="AB10" s="33">
        <v>330.40431666666677</v>
      </c>
      <c r="AC10" s="33">
        <v>1.7027513288967759</v>
      </c>
      <c r="AD10" s="33">
        <v>0.19693093596931666</v>
      </c>
      <c r="AE10" s="33">
        <v>0.19201446541461964</v>
      </c>
      <c r="AF10" s="33">
        <f t="shared" si="2"/>
        <v>0.19201446541461964</v>
      </c>
      <c r="AG10" s="33">
        <v>0.19201446541461964</v>
      </c>
      <c r="AH10" s="33">
        <v>0.31596408328408826</v>
      </c>
      <c r="AI10" s="121">
        <v>3</v>
      </c>
      <c r="AJ10" s="82">
        <v>1</v>
      </c>
      <c r="AK10" s="93"/>
      <c r="AL10" s="93"/>
      <c r="AM10" s="93"/>
    </row>
    <row r="11" spans="1:39" s="93" customFormat="1">
      <c r="A11" s="27" t="s">
        <v>98</v>
      </c>
      <c r="B11" s="61" t="s">
        <v>99</v>
      </c>
      <c r="C11" s="62"/>
      <c r="D11" s="27" t="s">
        <v>81</v>
      </c>
      <c r="E11" s="34"/>
      <c r="F11" s="22">
        <v>930</v>
      </c>
      <c r="G11" s="22">
        <v>109</v>
      </c>
      <c r="H11" s="22">
        <v>36</v>
      </c>
      <c r="I11" s="34">
        <v>21.82</v>
      </c>
      <c r="J11" s="35">
        <v>24360</v>
      </c>
      <c r="K11" s="21">
        <v>2240</v>
      </c>
      <c r="L11" s="22">
        <v>10</v>
      </c>
      <c r="M11" s="130">
        <v>0.46</v>
      </c>
      <c r="N11" s="25" t="s">
        <v>26</v>
      </c>
      <c r="O11" s="25">
        <v>3</v>
      </c>
      <c r="P11" s="25" t="s">
        <v>692</v>
      </c>
      <c r="Q11" s="25">
        <v>10</v>
      </c>
      <c r="R11" s="25">
        <v>16</v>
      </c>
      <c r="S11" s="23">
        <f t="shared" si="0"/>
        <v>13</v>
      </c>
      <c r="T11" s="25">
        <v>0</v>
      </c>
      <c r="U11" s="25">
        <v>1900</v>
      </c>
      <c r="V11" s="23">
        <f t="shared" si="1"/>
        <v>950</v>
      </c>
      <c r="W11" s="32">
        <v>3</v>
      </c>
      <c r="X11" s="88">
        <v>8</v>
      </c>
      <c r="Y11" s="42">
        <v>5</v>
      </c>
      <c r="Z11" s="26">
        <v>0.12777185697708154</v>
      </c>
      <c r="AA11" s="93">
        <v>697.42766666666682</v>
      </c>
      <c r="AB11" s="93">
        <v>146.80986366666667</v>
      </c>
      <c r="AC11" s="93">
        <v>2.4751469758373048</v>
      </c>
      <c r="AD11" s="93">
        <v>0.16200892320059268</v>
      </c>
      <c r="AE11" s="33">
        <v>-0.10257586652583398</v>
      </c>
      <c r="AF11" s="33">
        <f t="shared" si="2"/>
        <v>0.10257586652583398</v>
      </c>
      <c r="AG11" s="33">
        <v>0.10257586652583398</v>
      </c>
      <c r="AH11" s="93">
        <v>0.29756650116320532</v>
      </c>
      <c r="AI11" s="121">
        <v>30</v>
      </c>
      <c r="AJ11" s="82">
        <v>1</v>
      </c>
    </row>
    <row r="12" spans="1:39">
      <c r="A12" s="26" t="s">
        <v>98</v>
      </c>
      <c r="B12" s="58" t="s">
        <v>100</v>
      </c>
      <c r="C12" s="59" t="s">
        <v>101</v>
      </c>
      <c r="D12" s="26" t="s">
        <v>21</v>
      </c>
      <c r="E12" s="29"/>
      <c r="F12" s="30">
        <v>408</v>
      </c>
      <c r="G12" s="30">
        <v>81</v>
      </c>
      <c r="H12" s="30">
        <v>34</v>
      </c>
      <c r="I12" s="29">
        <v>17.510000000000002</v>
      </c>
      <c r="J12" s="31">
        <v>25370</v>
      </c>
      <c r="K12" s="24">
        <v>716</v>
      </c>
      <c r="L12" s="30">
        <v>10</v>
      </c>
      <c r="M12" s="131">
        <v>0.6</v>
      </c>
      <c r="N12" s="23" t="s">
        <v>26</v>
      </c>
      <c r="O12" s="23">
        <v>3</v>
      </c>
      <c r="P12" s="23" t="s">
        <v>692</v>
      </c>
      <c r="Q12" s="23">
        <v>7</v>
      </c>
      <c r="R12" s="23">
        <v>11</v>
      </c>
      <c r="S12" s="23">
        <f t="shared" si="0"/>
        <v>9</v>
      </c>
      <c r="T12" s="23">
        <v>0</v>
      </c>
      <c r="U12" s="23">
        <v>150</v>
      </c>
      <c r="V12" s="23">
        <f t="shared" si="1"/>
        <v>75</v>
      </c>
      <c r="W12" s="28">
        <v>2</v>
      </c>
      <c r="X12" s="88">
        <v>6</v>
      </c>
      <c r="Y12" s="42">
        <v>4</v>
      </c>
      <c r="Z12" s="93">
        <v>0.18362634754859278</v>
      </c>
      <c r="AA12" s="93">
        <v>695.8366666666667</v>
      </c>
      <c r="AB12" s="93">
        <v>210.98667333333313</v>
      </c>
      <c r="AC12" s="93">
        <v>1.974876768875669</v>
      </c>
      <c r="AD12" s="93">
        <v>9.1935010428586608E-2</v>
      </c>
      <c r="AE12" s="33">
        <v>4.7129959199607684E-2</v>
      </c>
      <c r="AF12" s="33">
        <f t="shared" si="2"/>
        <v>4.7129959199607684E-2</v>
      </c>
      <c r="AG12" s="33">
        <v>4.7129959199607684E-2</v>
      </c>
      <c r="AH12" s="93">
        <v>0.21491885360393662</v>
      </c>
      <c r="AI12" s="121">
        <v>3</v>
      </c>
      <c r="AJ12" s="82">
        <v>1</v>
      </c>
      <c r="AK12" s="93"/>
      <c r="AL12" s="93"/>
      <c r="AM12" s="93"/>
    </row>
    <row r="13" spans="1:39" s="93" customFormat="1">
      <c r="A13" s="27" t="s">
        <v>98</v>
      </c>
      <c r="B13" s="61" t="s">
        <v>102</v>
      </c>
      <c r="C13" s="62"/>
      <c r="D13" s="27" t="s">
        <v>103</v>
      </c>
      <c r="E13" s="34"/>
      <c r="F13" s="50">
        <v>2100</v>
      </c>
      <c r="G13" s="22"/>
      <c r="H13" s="22">
        <v>6</v>
      </c>
      <c r="I13" s="22"/>
      <c r="J13" s="35"/>
      <c r="K13" s="21"/>
      <c r="L13" s="22"/>
      <c r="M13" s="22"/>
      <c r="N13" s="25" t="s">
        <v>26</v>
      </c>
      <c r="O13" s="25">
        <v>3</v>
      </c>
      <c r="P13" s="25" t="s">
        <v>693</v>
      </c>
      <c r="Q13" s="25">
        <v>25</v>
      </c>
      <c r="R13" s="25">
        <v>30</v>
      </c>
      <c r="S13" s="23">
        <f t="shared" si="0"/>
        <v>27.5</v>
      </c>
      <c r="T13" s="25">
        <v>0</v>
      </c>
      <c r="U13" s="25">
        <v>900</v>
      </c>
      <c r="V13" s="23">
        <f t="shared" si="1"/>
        <v>450</v>
      </c>
      <c r="W13" s="32">
        <v>2</v>
      </c>
      <c r="X13" s="88">
        <v>6</v>
      </c>
      <c r="Y13" s="42">
        <v>4</v>
      </c>
      <c r="Z13" s="33">
        <v>0.1357706309834637</v>
      </c>
      <c r="AA13" s="33">
        <v>698.34</v>
      </c>
      <c r="AB13" s="33">
        <v>156.00045499999982</v>
      </c>
      <c r="AC13" s="33">
        <v>2.6113650955578569</v>
      </c>
      <c r="AD13" s="33">
        <v>0.1514441566241449</v>
      </c>
      <c r="AE13" s="33">
        <v>-0.10179918726669393</v>
      </c>
      <c r="AF13" s="33">
        <f t="shared" si="2"/>
        <v>0.10179918726669393</v>
      </c>
      <c r="AG13" s="33">
        <v>0.10179918726669393</v>
      </c>
      <c r="AH13" s="33">
        <v>0.31828283589535156</v>
      </c>
      <c r="AI13" s="91">
        <v>2</v>
      </c>
      <c r="AJ13" s="82">
        <v>1</v>
      </c>
    </row>
    <row r="14" spans="1:39" s="93" customFormat="1">
      <c r="A14" s="27" t="s">
        <v>98</v>
      </c>
      <c r="B14" s="61" t="s">
        <v>104</v>
      </c>
      <c r="C14" s="62"/>
      <c r="D14" s="27" t="s">
        <v>105</v>
      </c>
      <c r="E14" s="34"/>
      <c r="F14" s="22">
        <v>425.99</v>
      </c>
      <c r="G14" s="22">
        <v>425.14</v>
      </c>
      <c r="H14" s="22">
        <v>28</v>
      </c>
      <c r="I14" s="34">
        <v>22.11</v>
      </c>
      <c r="J14" s="35">
        <v>295080</v>
      </c>
      <c r="K14" s="21">
        <v>51044.57</v>
      </c>
      <c r="L14" s="22">
        <v>10</v>
      </c>
      <c r="M14" s="130">
        <v>0.44985439547253325</v>
      </c>
      <c r="N14" s="25" t="s">
        <v>26</v>
      </c>
      <c r="O14" s="25">
        <v>3</v>
      </c>
      <c r="P14" s="25" t="s">
        <v>693</v>
      </c>
      <c r="Q14" s="25">
        <v>7</v>
      </c>
      <c r="R14" s="25">
        <v>8</v>
      </c>
      <c r="S14" s="23">
        <f t="shared" si="0"/>
        <v>7.5</v>
      </c>
      <c r="T14" s="25">
        <v>0</v>
      </c>
      <c r="U14" s="25">
        <v>800</v>
      </c>
      <c r="V14" s="23">
        <f t="shared" si="1"/>
        <v>400</v>
      </c>
      <c r="W14" s="32">
        <v>2</v>
      </c>
      <c r="X14" s="88">
        <v>5</v>
      </c>
      <c r="Y14" s="42">
        <v>3</v>
      </c>
      <c r="Z14" s="93">
        <v>0.28109787902523925</v>
      </c>
      <c r="AA14" s="93">
        <v>558.77600000000007</v>
      </c>
      <c r="AB14" s="93">
        <v>322.98146299999991</v>
      </c>
      <c r="AC14" s="93">
        <v>1.3848748187509266</v>
      </c>
      <c r="AD14" s="93">
        <v>3.8176215950369914E-2</v>
      </c>
      <c r="AE14" s="33">
        <v>0.22465641936686132</v>
      </c>
      <c r="AF14" s="33">
        <f t="shared" si="2"/>
        <v>0.22465641936686132</v>
      </c>
      <c r="AG14" s="33">
        <v>0.22465641936686132</v>
      </c>
      <c r="AH14" s="93">
        <v>0.1847631329047334</v>
      </c>
      <c r="AI14" s="121">
        <v>30</v>
      </c>
      <c r="AJ14" s="82">
        <v>1</v>
      </c>
    </row>
    <row r="15" spans="1:39" s="93" customFormat="1">
      <c r="A15" s="27" t="s">
        <v>98</v>
      </c>
      <c r="B15" s="61" t="s">
        <v>104</v>
      </c>
      <c r="C15" s="62"/>
      <c r="D15" s="27" t="s">
        <v>21</v>
      </c>
      <c r="E15" s="34"/>
      <c r="F15" s="22">
        <v>1372</v>
      </c>
      <c r="G15" s="22">
        <v>300</v>
      </c>
      <c r="H15" s="22">
        <v>33</v>
      </c>
      <c r="I15" s="22"/>
      <c r="J15" s="35"/>
      <c r="K15" s="21"/>
      <c r="L15" s="22"/>
      <c r="M15" s="22"/>
      <c r="N15" s="25" t="s">
        <v>26</v>
      </c>
      <c r="O15" s="25">
        <v>3</v>
      </c>
      <c r="P15" s="25" t="s">
        <v>693</v>
      </c>
      <c r="Q15" s="25">
        <v>7</v>
      </c>
      <c r="R15" s="25">
        <v>8</v>
      </c>
      <c r="S15" s="23">
        <f t="shared" si="0"/>
        <v>7.5</v>
      </c>
      <c r="T15" s="25">
        <v>0</v>
      </c>
      <c r="U15" s="25">
        <v>800</v>
      </c>
      <c r="V15" s="23">
        <f t="shared" si="1"/>
        <v>400</v>
      </c>
      <c r="W15" s="32">
        <v>2</v>
      </c>
      <c r="X15" s="88">
        <v>5</v>
      </c>
      <c r="Y15" s="42">
        <v>3</v>
      </c>
      <c r="Z15" s="93">
        <v>0.28109787902523925</v>
      </c>
      <c r="AA15" s="93">
        <v>558.77600000000007</v>
      </c>
      <c r="AB15" s="93">
        <v>322.98146299999991</v>
      </c>
      <c r="AC15" s="93">
        <v>1.3848748187509266</v>
      </c>
      <c r="AD15" s="93">
        <v>3.8176215950369914E-2</v>
      </c>
      <c r="AE15" s="33">
        <v>0.22465641936686132</v>
      </c>
      <c r="AF15" s="33">
        <f t="shared" si="2"/>
        <v>0.22465641936686132</v>
      </c>
      <c r="AG15" s="33">
        <v>0.22465641936686132</v>
      </c>
      <c r="AH15" s="93">
        <v>0.18345311766985548</v>
      </c>
      <c r="AI15" s="121">
        <v>30</v>
      </c>
      <c r="AJ15" s="82">
        <v>1</v>
      </c>
      <c r="AK15" s="33"/>
      <c r="AL15" s="33"/>
      <c r="AM15" s="33"/>
    </row>
    <row r="16" spans="1:39" s="93" customFormat="1">
      <c r="A16" s="27" t="s">
        <v>98</v>
      </c>
      <c r="B16" s="61" t="s">
        <v>106</v>
      </c>
      <c r="C16" s="62"/>
      <c r="D16" s="27" t="s">
        <v>105</v>
      </c>
      <c r="E16" s="34"/>
      <c r="F16" s="22">
        <v>1630.15</v>
      </c>
      <c r="G16" s="22" t="s">
        <v>107</v>
      </c>
      <c r="H16" s="22">
        <v>34</v>
      </c>
      <c r="I16" s="34">
        <v>28.73</v>
      </c>
      <c r="J16" s="35">
        <v>649680</v>
      </c>
      <c r="K16" s="21">
        <v>67096.69</v>
      </c>
      <c r="L16" s="22">
        <v>10</v>
      </c>
      <c r="M16" s="22">
        <v>0.72</v>
      </c>
      <c r="N16" s="25" t="s">
        <v>26</v>
      </c>
      <c r="O16" s="25">
        <v>3</v>
      </c>
      <c r="P16" s="25" t="s">
        <v>693</v>
      </c>
      <c r="Q16" s="25">
        <v>6</v>
      </c>
      <c r="R16" s="25">
        <v>9</v>
      </c>
      <c r="S16" s="23">
        <f t="shared" si="0"/>
        <v>7.5</v>
      </c>
      <c r="T16" s="25">
        <v>0</v>
      </c>
      <c r="U16" s="25">
        <v>800</v>
      </c>
      <c r="V16" s="23">
        <f t="shared" si="1"/>
        <v>400</v>
      </c>
      <c r="W16" s="32">
        <v>2</v>
      </c>
      <c r="X16" s="88">
        <v>5</v>
      </c>
      <c r="Y16" s="42">
        <v>3</v>
      </c>
      <c r="Z16" s="93">
        <v>0.1014661293878735</v>
      </c>
      <c r="AA16" s="93">
        <v>699.59133333333341</v>
      </c>
      <c r="AB16" s="93">
        <v>116.58458266666665</v>
      </c>
      <c r="AC16" s="93">
        <v>2.3757219036713653</v>
      </c>
      <c r="AD16" s="93">
        <v>0.26356150516193338</v>
      </c>
      <c r="AE16" s="33">
        <v>-0.19107418977539908</v>
      </c>
      <c r="AF16" s="33">
        <f t="shared" si="2"/>
        <v>0.19107418977539908</v>
      </c>
      <c r="AG16" s="33">
        <v>0.1960556921217986</v>
      </c>
      <c r="AH16" s="93">
        <v>0.31026859608666385</v>
      </c>
      <c r="AI16" s="121">
        <v>30</v>
      </c>
      <c r="AJ16" s="82">
        <v>1</v>
      </c>
    </row>
    <row r="17" spans="1:39" s="93" customFormat="1">
      <c r="A17" s="26" t="s">
        <v>98</v>
      </c>
      <c r="B17" s="58" t="s">
        <v>110</v>
      </c>
      <c r="C17" s="59" t="s">
        <v>111</v>
      </c>
      <c r="D17" s="26" t="s">
        <v>49</v>
      </c>
      <c r="E17" s="29"/>
      <c r="F17" s="30">
        <v>300</v>
      </c>
      <c r="G17" s="30"/>
      <c r="H17" s="30">
        <v>3</v>
      </c>
      <c r="I17" s="30"/>
      <c r="J17" s="31">
        <v>359625</v>
      </c>
      <c r="K17" s="24"/>
      <c r="L17" s="30">
        <v>1</v>
      </c>
      <c r="M17" s="30">
        <v>0.16</v>
      </c>
      <c r="N17" s="23" t="s">
        <v>26</v>
      </c>
      <c r="O17" s="23">
        <v>3</v>
      </c>
      <c r="P17" s="23" t="s">
        <v>694</v>
      </c>
      <c r="Q17" s="23">
        <v>7</v>
      </c>
      <c r="R17" s="23">
        <v>10</v>
      </c>
      <c r="S17" s="23">
        <f t="shared" si="0"/>
        <v>8.5</v>
      </c>
      <c r="T17" s="23">
        <v>0</v>
      </c>
      <c r="U17" s="23">
        <v>1600</v>
      </c>
      <c r="V17" s="23">
        <f t="shared" si="1"/>
        <v>800</v>
      </c>
      <c r="W17" s="28">
        <v>3</v>
      </c>
      <c r="X17" s="88">
        <v>5</v>
      </c>
      <c r="Y17" s="42">
        <v>2</v>
      </c>
      <c r="Z17" s="33">
        <v>0.23518914708442112</v>
      </c>
      <c r="AA17" s="33">
        <v>699.97</v>
      </c>
      <c r="AB17" s="33">
        <v>270.23232999999988</v>
      </c>
      <c r="AC17" s="33">
        <v>1.5104342852113799</v>
      </c>
      <c r="AD17" s="33">
        <v>0.20077356492359699</v>
      </c>
      <c r="AE17" s="33">
        <v>0.10374162998380798</v>
      </c>
      <c r="AF17" s="33">
        <f t="shared" si="2"/>
        <v>0.10374162998380798</v>
      </c>
      <c r="AG17" s="33">
        <v>0.10374162998380798</v>
      </c>
      <c r="AH17" s="33">
        <v>0.19802816247064711</v>
      </c>
      <c r="AI17" s="121">
        <v>2</v>
      </c>
      <c r="AJ17" s="82" t="s">
        <v>755</v>
      </c>
      <c r="AK17" s="33"/>
      <c r="AL17" s="33"/>
      <c r="AM17" s="33"/>
    </row>
    <row r="18" spans="1:39" s="93" customFormat="1">
      <c r="A18" s="26" t="s">
        <v>98</v>
      </c>
      <c r="B18" s="58" t="s">
        <v>110</v>
      </c>
      <c r="C18" s="59" t="s">
        <v>111</v>
      </c>
      <c r="D18" s="26" t="s">
        <v>49</v>
      </c>
      <c r="E18" s="29"/>
      <c r="F18" s="30">
        <v>300</v>
      </c>
      <c r="G18" s="30"/>
      <c r="H18" s="30">
        <v>3</v>
      </c>
      <c r="I18" s="30"/>
      <c r="J18" s="31">
        <v>359625</v>
      </c>
      <c r="K18" s="24"/>
      <c r="L18" s="30">
        <v>1</v>
      </c>
      <c r="M18" s="30">
        <v>0.16</v>
      </c>
      <c r="N18" s="23" t="s">
        <v>26</v>
      </c>
      <c r="O18" s="23">
        <v>3</v>
      </c>
      <c r="P18" s="23" t="s">
        <v>694</v>
      </c>
      <c r="Q18" s="23">
        <v>7</v>
      </c>
      <c r="R18" s="23">
        <v>10</v>
      </c>
      <c r="S18" s="23">
        <f t="shared" si="0"/>
        <v>8.5</v>
      </c>
      <c r="T18" s="23">
        <v>0</v>
      </c>
      <c r="U18" s="23">
        <v>1600</v>
      </c>
      <c r="V18" s="23">
        <f t="shared" si="1"/>
        <v>800</v>
      </c>
      <c r="W18" s="28">
        <v>3</v>
      </c>
      <c r="X18" s="88">
        <v>5</v>
      </c>
      <c r="Y18" s="42">
        <v>2</v>
      </c>
      <c r="Z18" s="33">
        <v>0.22044259791122733</v>
      </c>
      <c r="AA18" s="33">
        <v>699.15499999999997</v>
      </c>
      <c r="AB18" s="33">
        <v>253.2885450000002</v>
      </c>
      <c r="AC18" s="33">
        <v>0.93083288565016187</v>
      </c>
      <c r="AD18" s="33">
        <v>0.24118149637544084</v>
      </c>
      <c r="AE18" s="33">
        <v>9.2049192262947277E-2</v>
      </c>
      <c r="AF18" s="33">
        <f t="shared" si="2"/>
        <v>9.2049192262947277E-2</v>
      </c>
      <c r="AG18" s="33">
        <v>9.2049192262947277E-2</v>
      </c>
      <c r="AH18" s="33">
        <v>0.19195536205492747</v>
      </c>
      <c r="AI18" s="121">
        <v>2</v>
      </c>
      <c r="AJ18" s="82" t="s">
        <v>756</v>
      </c>
      <c r="AK18" s="33"/>
      <c r="AL18" s="33"/>
      <c r="AM18" s="33"/>
    </row>
    <row r="19" spans="1:39" s="93" customFormat="1">
      <c r="A19" s="26" t="s">
        <v>98</v>
      </c>
      <c r="B19" s="58" t="s">
        <v>112</v>
      </c>
      <c r="C19" s="59"/>
      <c r="D19" s="26" t="s">
        <v>49</v>
      </c>
      <c r="E19" s="29"/>
      <c r="F19" s="30">
        <v>1100</v>
      </c>
      <c r="G19" s="30"/>
      <c r="H19" s="47">
        <v>2</v>
      </c>
      <c r="I19" s="47"/>
      <c r="J19" s="31">
        <v>219000</v>
      </c>
      <c r="K19" s="24"/>
      <c r="L19" s="30">
        <v>1</v>
      </c>
      <c r="M19" s="30">
        <v>0.26</v>
      </c>
      <c r="N19" s="23" t="s">
        <v>26</v>
      </c>
      <c r="O19" s="23">
        <v>3</v>
      </c>
      <c r="P19" s="23" t="s">
        <v>692</v>
      </c>
      <c r="Q19" s="65">
        <v>16</v>
      </c>
      <c r="R19" s="65">
        <v>28</v>
      </c>
      <c r="S19" s="23">
        <f t="shared" si="0"/>
        <v>22</v>
      </c>
      <c r="T19" s="23">
        <v>200</v>
      </c>
      <c r="U19" s="23">
        <v>2000</v>
      </c>
      <c r="V19" s="23">
        <f t="shared" si="1"/>
        <v>1100</v>
      </c>
      <c r="W19" s="28">
        <v>4</v>
      </c>
      <c r="X19" s="89">
        <v>10</v>
      </c>
      <c r="Y19" s="42">
        <v>6</v>
      </c>
      <c r="Z19" s="33">
        <v>0.13833245082680595</v>
      </c>
      <c r="AA19" s="33">
        <v>698.47199999999998</v>
      </c>
      <c r="AB19" s="33">
        <v>158.94398600000005</v>
      </c>
      <c r="AC19" s="33">
        <v>1.9641547534948742</v>
      </c>
      <c r="AD19" s="33">
        <v>0.19571998234847002</v>
      </c>
      <c r="AE19" s="33">
        <v>-6.5214606172262463E-2</v>
      </c>
      <c r="AF19" s="33">
        <f t="shared" si="2"/>
        <v>6.5214606172262463E-2</v>
      </c>
      <c r="AG19" s="33">
        <v>8.8309021134717391E-2</v>
      </c>
      <c r="AH19" s="33">
        <v>0.2564842168380187</v>
      </c>
      <c r="AI19" s="121">
        <v>5</v>
      </c>
      <c r="AJ19" s="82">
        <v>1</v>
      </c>
      <c r="AK19" s="33"/>
      <c r="AL19" s="33"/>
      <c r="AM19" s="33"/>
    </row>
    <row r="20" spans="1:39" s="93" customFormat="1">
      <c r="A20" s="26" t="s">
        <v>98</v>
      </c>
      <c r="B20" s="58" t="s">
        <v>114</v>
      </c>
      <c r="C20" s="59" t="s">
        <v>115</v>
      </c>
      <c r="D20" s="26" t="s">
        <v>21</v>
      </c>
      <c r="E20" s="29"/>
      <c r="F20" s="30">
        <v>218</v>
      </c>
      <c r="G20" s="30">
        <v>41</v>
      </c>
      <c r="H20" s="47">
        <v>31</v>
      </c>
      <c r="I20" s="29">
        <v>11.73</v>
      </c>
      <c r="J20" s="31">
        <v>194825</v>
      </c>
      <c r="K20" s="24">
        <v>7975</v>
      </c>
      <c r="L20" s="30">
        <v>10</v>
      </c>
      <c r="M20" s="30">
        <v>0.18</v>
      </c>
      <c r="N20" s="23" t="s">
        <v>26</v>
      </c>
      <c r="O20" s="23">
        <v>3</v>
      </c>
      <c r="P20" s="23" t="s">
        <v>696</v>
      </c>
      <c r="Q20" s="65">
        <v>12</v>
      </c>
      <c r="R20" s="65">
        <v>20</v>
      </c>
      <c r="S20" s="23">
        <f t="shared" si="0"/>
        <v>16</v>
      </c>
      <c r="T20" s="23">
        <v>0</v>
      </c>
      <c r="U20" s="23">
        <v>100</v>
      </c>
      <c r="V20" s="23">
        <f t="shared" si="1"/>
        <v>50</v>
      </c>
      <c r="W20" s="28">
        <v>4</v>
      </c>
      <c r="X20" s="89">
        <v>7</v>
      </c>
      <c r="Y20" s="42">
        <v>3</v>
      </c>
      <c r="Z20" s="93">
        <v>0.17622158688714806</v>
      </c>
      <c r="AA20" s="93">
        <v>699.21</v>
      </c>
      <c r="AB20" s="93">
        <v>202.47860333333313</v>
      </c>
      <c r="AC20" s="93">
        <v>1.4498548129121893</v>
      </c>
      <c r="AD20" s="93">
        <v>0.24093158547497628</v>
      </c>
      <c r="AE20" s="33">
        <v>-1.0396341941948568E-3</v>
      </c>
      <c r="AF20" s="33">
        <f t="shared" si="2"/>
        <v>1.0396341941948568E-3</v>
      </c>
      <c r="AG20" s="33">
        <v>1.0396341941948568E-3</v>
      </c>
      <c r="AH20" s="93">
        <v>0.28076890677208671</v>
      </c>
      <c r="AI20" s="121">
        <v>3</v>
      </c>
      <c r="AJ20" s="124">
        <v>1</v>
      </c>
      <c r="AK20" s="33"/>
      <c r="AL20" s="33"/>
      <c r="AM20" s="33"/>
    </row>
    <row r="21" spans="1:39">
      <c r="A21" s="26" t="s">
        <v>98</v>
      </c>
      <c r="B21" s="58" t="s">
        <v>116</v>
      </c>
      <c r="C21" s="59" t="s">
        <v>117</v>
      </c>
      <c r="D21" s="26" t="s">
        <v>21</v>
      </c>
      <c r="E21" s="29"/>
      <c r="F21" s="30">
        <v>230</v>
      </c>
      <c r="G21" s="30">
        <v>43</v>
      </c>
      <c r="H21" s="47">
        <v>18</v>
      </c>
      <c r="I21" s="29">
        <v>11.43</v>
      </c>
      <c r="J21" s="31">
        <v>382</v>
      </c>
      <c r="K21" s="24">
        <v>10782</v>
      </c>
      <c r="L21" s="30">
        <v>10</v>
      </c>
      <c r="M21" s="30">
        <v>0.56999999999999995</v>
      </c>
      <c r="N21" s="23" t="s">
        <v>26</v>
      </c>
      <c r="O21" s="23">
        <v>3</v>
      </c>
      <c r="P21" s="23" t="s">
        <v>695</v>
      </c>
      <c r="Q21" s="65">
        <v>20</v>
      </c>
      <c r="R21" s="65">
        <v>30</v>
      </c>
      <c r="S21" s="23">
        <f t="shared" si="0"/>
        <v>25</v>
      </c>
      <c r="T21" s="23">
        <v>0</v>
      </c>
      <c r="U21" s="23">
        <v>1200</v>
      </c>
      <c r="V21" s="23">
        <f t="shared" si="1"/>
        <v>600</v>
      </c>
      <c r="W21" s="28">
        <v>2</v>
      </c>
      <c r="X21" s="89">
        <v>6</v>
      </c>
      <c r="Y21" s="42">
        <v>4</v>
      </c>
      <c r="Z21" s="93">
        <v>7.1883420365535244E-2</v>
      </c>
      <c r="AA21" s="93">
        <v>697.36333333333334</v>
      </c>
      <c r="AB21" s="93">
        <v>82.594049999999996</v>
      </c>
      <c r="AC21" s="93">
        <v>2.9530390505717947</v>
      </c>
      <c r="AD21" s="93">
        <v>0.22290928566144139</v>
      </c>
      <c r="AE21" s="33">
        <v>-0.24897548596657246</v>
      </c>
      <c r="AF21" s="33">
        <f t="shared" si="2"/>
        <v>0.24897548596657246</v>
      </c>
      <c r="AG21" s="33">
        <v>0.24897548596657246</v>
      </c>
      <c r="AH21" s="93">
        <v>0.30325019327568897</v>
      </c>
      <c r="AI21" s="121">
        <v>3</v>
      </c>
      <c r="AJ21" s="124">
        <v>1</v>
      </c>
      <c r="AK21" s="93"/>
      <c r="AL21" s="93"/>
      <c r="AM21" s="93"/>
    </row>
    <row r="22" spans="1:39" s="93" customFormat="1">
      <c r="A22" s="27" t="s">
        <v>98</v>
      </c>
      <c r="B22" s="61" t="s">
        <v>120</v>
      </c>
      <c r="C22" s="62"/>
      <c r="D22" s="27" t="s">
        <v>81</v>
      </c>
      <c r="E22" s="34"/>
      <c r="F22" s="22">
        <v>15</v>
      </c>
      <c r="G22" s="22">
        <v>6</v>
      </c>
      <c r="H22" s="50">
        <v>11</v>
      </c>
      <c r="I22" s="34">
        <v>14.9</v>
      </c>
      <c r="J22" s="35"/>
      <c r="K22" s="21"/>
      <c r="L22" s="22"/>
      <c r="M22" s="22"/>
      <c r="N22" s="25" t="s">
        <v>26</v>
      </c>
      <c r="O22" s="25">
        <v>3</v>
      </c>
      <c r="P22" s="25" t="s">
        <v>693</v>
      </c>
      <c r="Q22" s="65">
        <v>2</v>
      </c>
      <c r="R22" s="65">
        <v>3.5</v>
      </c>
      <c r="S22" s="23">
        <f t="shared" si="0"/>
        <v>2.75</v>
      </c>
      <c r="T22" s="25">
        <v>0</v>
      </c>
      <c r="U22" s="25">
        <v>1750</v>
      </c>
      <c r="V22" s="23">
        <f t="shared" si="1"/>
        <v>875</v>
      </c>
      <c r="W22" s="32">
        <v>3</v>
      </c>
      <c r="X22" s="88">
        <v>11</v>
      </c>
      <c r="Y22" s="42">
        <v>8</v>
      </c>
      <c r="Z22" s="33">
        <v>0.34776758282564552</v>
      </c>
      <c r="AA22" s="33">
        <v>556.62400000000014</v>
      </c>
      <c r="AB22" s="33">
        <v>399.58495266666677</v>
      </c>
      <c r="AC22" s="33">
        <v>1.3371061928016632</v>
      </c>
      <c r="AD22" s="33">
        <v>3.9653791223195914E-2</v>
      </c>
      <c r="AE22" s="33">
        <v>0.26520751695879391</v>
      </c>
      <c r="AF22" s="33">
        <f t="shared" si="2"/>
        <v>0.26520751695879391</v>
      </c>
      <c r="AG22" s="33">
        <v>0.26520751695879391</v>
      </c>
      <c r="AH22" s="33">
        <v>0.14381853026322608</v>
      </c>
      <c r="AI22" s="121">
        <v>30</v>
      </c>
      <c r="AJ22" s="82">
        <v>1</v>
      </c>
      <c r="AK22" s="33"/>
      <c r="AL22" s="33"/>
      <c r="AM22" s="33"/>
    </row>
    <row r="23" spans="1:39" s="93" customFormat="1">
      <c r="A23" s="27" t="s">
        <v>126</v>
      </c>
      <c r="B23" s="61" t="s">
        <v>131</v>
      </c>
      <c r="C23" s="62"/>
      <c r="D23" s="27" t="s">
        <v>105</v>
      </c>
      <c r="E23" s="34"/>
      <c r="F23" s="22">
        <v>0</v>
      </c>
      <c r="G23" s="22"/>
      <c r="H23" s="50">
        <v>30</v>
      </c>
      <c r="I23" s="50"/>
      <c r="J23" s="35">
        <v>112887</v>
      </c>
      <c r="K23" s="21">
        <v>24074.74</v>
      </c>
      <c r="L23" s="22">
        <v>10</v>
      </c>
      <c r="M23" s="22">
        <v>0.8</v>
      </c>
      <c r="N23" s="25" t="s">
        <v>26</v>
      </c>
      <c r="O23" s="25">
        <v>3</v>
      </c>
      <c r="P23" s="25" t="s">
        <v>693</v>
      </c>
      <c r="Q23" s="25">
        <v>14</v>
      </c>
      <c r="R23" s="25">
        <v>26</v>
      </c>
      <c r="S23" s="23">
        <f t="shared" si="0"/>
        <v>20</v>
      </c>
      <c r="T23" s="25">
        <v>0</v>
      </c>
      <c r="U23" s="25">
        <v>1500</v>
      </c>
      <c r="V23" s="23">
        <f t="shared" si="1"/>
        <v>750</v>
      </c>
      <c r="W23" s="32">
        <v>12</v>
      </c>
      <c r="X23" s="89">
        <v>7</v>
      </c>
      <c r="Y23" s="42">
        <v>5</v>
      </c>
      <c r="Z23" s="93">
        <v>0.47664243420065422</v>
      </c>
      <c r="AA23" s="93">
        <v>503.31620689655176</v>
      </c>
      <c r="AB23" s="93">
        <v>547.66215689655166</v>
      </c>
      <c r="AC23" s="93">
        <v>1.4282414230710532</v>
      </c>
      <c r="AD23" s="93">
        <v>1.4416868508596789E-2</v>
      </c>
      <c r="AE23" s="33">
        <v>0.32785496084980559</v>
      </c>
      <c r="AF23" s="33">
        <f t="shared" si="2"/>
        <v>0.32785496084980559</v>
      </c>
      <c r="AG23" s="33">
        <v>0.32785496084980559</v>
      </c>
      <c r="AH23" s="93">
        <v>0.24209839836395308</v>
      </c>
      <c r="AI23" s="121">
        <v>29</v>
      </c>
      <c r="AJ23" s="124">
        <v>1</v>
      </c>
    </row>
    <row r="24" spans="1:39" s="93" customFormat="1">
      <c r="A24" s="27" t="s">
        <v>126</v>
      </c>
      <c r="B24" s="61" t="s">
        <v>132</v>
      </c>
      <c r="C24" s="62"/>
      <c r="D24" s="27" t="s">
        <v>105</v>
      </c>
      <c r="E24" s="34"/>
      <c r="F24" s="22">
        <v>0</v>
      </c>
      <c r="G24" s="22"/>
      <c r="H24" s="50">
        <v>30</v>
      </c>
      <c r="I24" s="50"/>
      <c r="J24" s="35">
        <v>64980</v>
      </c>
      <c r="K24" s="21">
        <v>13604.73</v>
      </c>
      <c r="L24" s="22">
        <v>10</v>
      </c>
      <c r="M24" s="22">
        <v>0.46</v>
      </c>
      <c r="N24" s="25" t="s">
        <v>26</v>
      </c>
      <c r="O24" s="25">
        <v>3</v>
      </c>
      <c r="P24" s="25" t="s">
        <v>693</v>
      </c>
      <c r="Q24" s="25">
        <v>10</v>
      </c>
      <c r="R24" s="25">
        <v>20</v>
      </c>
      <c r="S24" s="23">
        <f t="shared" si="0"/>
        <v>15</v>
      </c>
      <c r="T24" s="25">
        <v>0</v>
      </c>
      <c r="U24" s="25">
        <v>100</v>
      </c>
      <c r="V24" s="23">
        <f t="shared" si="1"/>
        <v>50</v>
      </c>
      <c r="W24" s="32">
        <v>1</v>
      </c>
      <c r="X24" s="89">
        <v>7</v>
      </c>
      <c r="Y24" s="42">
        <v>6</v>
      </c>
      <c r="Z24" s="93">
        <v>0.47278938439222501</v>
      </c>
      <c r="AA24" s="93">
        <v>582.02833333333331</v>
      </c>
      <c r="AB24" s="93">
        <v>543.23500266666656</v>
      </c>
      <c r="AC24" s="93">
        <v>1.4259990283447583</v>
      </c>
      <c r="AD24" s="93">
        <v>0.20395545081795821</v>
      </c>
      <c r="AE24" s="33">
        <v>0.30507890363238882</v>
      </c>
      <c r="AF24" s="33">
        <f t="shared" si="2"/>
        <v>0.30507890363238882</v>
      </c>
      <c r="AG24" s="33">
        <v>0.30507890363238882</v>
      </c>
      <c r="AH24" s="93">
        <v>0.20503591331639145</v>
      </c>
      <c r="AI24" s="121">
        <v>30</v>
      </c>
      <c r="AJ24" s="124">
        <v>1</v>
      </c>
    </row>
    <row r="25" spans="1:39">
      <c r="A25" s="27" t="s">
        <v>126</v>
      </c>
      <c r="B25" s="61" t="s">
        <v>132</v>
      </c>
      <c r="C25" s="62"/>
      <c r="D25" s="27" t="s">
        <v>133</v>
      </c>
      <c r="E25" s="34"/>
      <c r="F25" s="22">
        <v>8.9999999999999993E-3</v>
      </c>
      <c r="G25" s="22"/>
      <c r="H25" s="50"/>
      <c r="I25" s="50"/>
      <c r="J25" s="35">
        <v>25658</v>
      </c>
      <c r="K25" s="21">
        <v>5212</v>
      </c>
      <c r="L25" s="22">
        <v>3</v>
      </c>
      <c r="M25" s="22">
        <v>0.46</v>
      </c>
      <c r="N25" s="25" t="s">
        <v>26</v>
      </c>
      <c r="O25" s="25">
        <v>3</v>
      </c>
      <c r="P25" s="25" t="s">
        <v>693</v>
      </c>
      <c r="Q25" s="25">
        <v>10</v>
      </c>
      <c r="R25" s="25">
        <v>20</v>
      </c>
      <c r="S25" s="23">
        <f t="shared" si="0"/>
        <v>15</v>
      </c>
      <c r="T25" s="25">
        <v>0</v>
      </c>
      <c r="U25" s="25">
        <v>100</v>
      </c>
      <c r="V25" s="23">
        <f t="shared" si="1"/>
        <v>50</v>
      </c>
      <c r="W25" s="32">
        <v>1</v>
      </c>
      <c r="X25" s="89">
        <v>7</v>
      </c>
      <c r="Y25" s="42">
        <v>6</v>
      </c>
      <c r="Z25" s="93">
        <v>0.47278938439222501</v>
      </c>
      <c r="AA25" s="93">
        <v>582.02833333333331</v>
      </c>
      <c r="AB25" s="93">
        <v>543.23500266666656</v>
      </c>
      <c r="AC25" s="93">
        <v>1.4259990283447583</v>
      </c>
      <c r="AD25" s="93">
        <v>0.20395545081795821</v>
      </c>
      <c r="AE25" s="93">
        <v>0.30507890363238899</v>
      </c>
      <c r="AF25" s="33">
        <f t="shared" si="2"/>
        <v>0.30507890363238899</v>
      </c>
      <c r="AG25" s="33">
        <v>0.30507890363238899</v>
      </c>
      <c r="AH25" s="93">
        <v>0.20469719151139201</v>
      </c>
      <c r="AI25" s="121">
        <v>30</v>
      </c>
      <c r="AJ25" s="124">
        <v>1</v>
      </c>
      <c r="AK25" s="93"/>
      <c r="AL25" s="93"/>
      <c r="AM25" s="93"/>
    </row>
    <row r="26" spans="1:39">
      <c r="A26" s="26" t="s">
        <v>126</v>
      </c>
      <c r="B26" s="58" t="s">
        <v>138</v>
      </c>
      <c r="C26" s="59" t="s">
        <v>139</v>
      </c>
      <c r="D26" s="26" t="s">
        <v>140</v>
      </c>
      <c r="E26" s="29"/>
      <c r="F26" s="30">
        <v>100</v>
      </c>
      <c r="G26" s="30"/>
      <c r="H26" s="47">
        <v>5</v>
      </c>
      <c r="I26" s="47"/>
      <c r="J26" s="31">
        <v>99160</v>
      </c>
      <c r="K26" s="24">
        <v>15556.35</v>
      </c>
      <c r="L26" s="30">
        <v>2</v>
      </c>
      <c r="M26" s="30">
        <v>0.62</v>
      </c>
      <c r="N26" s="23" t="s">
        <v>26</v>
      </c>
      <c r="O26" s="23">
        <v>3</v>
      </c>
      <c r="P26" s="23" t="s">
        <v>692</v>
      </c>
      <c r="Q26" s="23">
        <v>30</v>
      </c>
      <c r="R26" s="23">
        <v>36</v>
      </c>
      <c r="S26" s="23">
        <f t="shared" si="0"/>
        <v>33</v>
      </c>
      <c r="T26" s="23">
        <v>0</v>
      </c>
      <c r="U26" s="23">
        <v>600</v>
      </c>
      <c r="V26" s="23">
        <f t="shared" si="1"/>
        <v>300</v>
      </c>
      <c r="W26" s="28">
        <v>2</v>
      </c>
      <c r="X26" s="89">
        <v>6</v>
      </c>
      <c r="Y26" s="42">
        <v>4</v>
      </c>
      <c r="Z26" s="93">
        <v>0.33414955138855906</v>
      </c>
      <c r="AA26" s="93">
        <v>691.81272727272733</v>
      </c>
      <c r="AB26" s="93">
        <v>383.93783454545445</v>
      </c>
      <c r="AC26" s="93">
        <v>2.2529907024946563</v>
      </c>
      <c r="AD26" s="93">
        <v>3.0662255011678231E-2</v>
      </c>
      <c r="AE26" s="33">
        <v>0.1496270259340183</v>
      </c>
      <c r="AF26" s="33">
        <f t="shared" si="2"/>
        <v>0.1496270259340183</v>
      </c>
      <c r="AG26" s="33">
        <v>0.1496270259340183</v>
      </c>
      <c r="AH26" s="93">
        <v>0.19331017201893416</v>
      </c>
      <c r="AI26" s="121">
        <v>11</v>
      </c>
      <c r="AJ26" s="124">
        <v>1</v>
      </c>
      <c r="AK26" s="93"/>
      <c r="AL26" s="93"/>
      <c r="AM26" s="93"/>
    </row>
    <row r="27" spans="1:39">
      <c r="A27" s="26" t="s">
        <v>126</v>
      </c>
      <c r="B27" s="58" t="s">
        <v>138</v>
      </c>
      <c r="C27" s="59" t="s">
        <v>139</v>
      </c>
      <c r="D27" s="26" t="s">
        <v>140</v>
      </c>
      <c r="E27" s="29"/>
      <c r="F27" s="30">
        <v>100</v>
      </c>
      <c r="G27" s="30"/>
      <c r="H27" s="47">
        <v>5</v>
      </c>
      <c r="I27" s="47"/>
      <c r="J27" s="31">
        <v>99160</v>
      </c>
      <c r="K27" s="24">
        <v>15556.35</v>
      </c>
      <c r="L27" s="30">
        <v>2</v>
      </c>
      <c r="M27" s="30">
        <v>0.62</v>
      </c>
      <c r="N27" s="23" t="s">
        <v>26</v>
      </c>
      <c r="O27" s="23">
        <v>3</v>
      </c>
      <c r="P27" s="23" t="s">
        <v>692</v>
      </c>
      <c r="Q27" s="23">
        <v>30</v>
      </c>
      <c r="R27" s="23">
        <v>36</v>
      </c>
      <c r="S27" s="23">
        <f t="shared" si="0"/>
        <v>33</v>
      </c>
      <c r="T27" s="23">
        <v>0</v>
      </c>
      <c r="U27" s="23">
        <v>600</v>
      </c>
      <c r="V27" s="23">
        <f t="shared" si="1"/>
        <v>300</v>
      </c>
      <c r="W27" s="28">
        <v>2</v>
      </c>
      <c r="X27" s="89">
        <v>6</v>
      </c>
      <c r="Y27" s="42">
        <v>4</v>
      </c>
      <c r="Z27" s="93">
        <v>0.27211086451987226</v>
      </c>
      <c r="AA27" s="93">
        <v>699.80666666666673</v>
      </c>
      <c r="AB27" s="93">
        <v>312.65538333333325</v>
      </c>
      <c r="AC27" s="93">
        <v>2.0552444669960601</v>
      </c>
      <c r="AD27" s="93">
        <v>2.6678157808188215E-2</v>
      </c>
      <c r="AE27" s="33">
        <v>0.19610868004214935</v>
      </c>
      <c r="AF27" s="33">
        <f t="shared" si="2"/>
        <v>0.19610868004214935</v>
      </c>
      <c r="AG27" s="33">
        <v>0.19610868004214935</v>
      </c>
      <c r="AH27" s="93">
        <v>0.2536239033427436</v>
      </c>
      <c r="AI27" s="121">
        <v>11</v>
      </c>
      <c r="AJ27" s="124">
        <v>2</v>
      </c>
      <c r="AK27" s="93"/>
      <c r="AL27" s="93"/>
      <c r="AM27" s="93"/>
    </row>
    <row r="28" spans="1:39">
      <c r="A28" s="26" t="s">
        <v>126</v>
      </c>
      <c r="B28" s="58" t="s">
        <v>138</v>
      </c>
      <c r="C28" s="59" t="s">
        <v>139</v>
      </c>
      <c r="D28" s="26" t="s">
        <v>140</v>
      </c>
      <c r="E28" s="29"/>
      <c r="F28" s="30">
        <v>100</v>
      </c>
      <c r="G28" s="30"/>
      <c r="H28" s="47">
        <v>5</v>
      </c>
      <c r="I28" s="47"/>
      <c r="J28" s="31">
        <v>99160</v>
      </c>
      <c r="K28" s="24">
        <v>15556.35</v>
      </c>
      <c r="L28" s="30">
        <v>2</v>
      </c>
      <c r="M28" s="30">
        <v>0.62</v>
      </c>
      <c r="N28" s="23" t="s">
        <v>26</v>
      </c>
      <c r="O28" s="23">
        <v>3</v>
      </c>
      <c r="P28" s="23" t="s">
        <v>692</v>
      </c>
      <c r="Q28" s="23">
        <v>30</v>
      </c>
      <c r="R28" s="23">
        <v>36</v>
      </c>
      <c r="S28" s="23">
        <f t="shared" si="0"/>
        <v>33</v>
      </c>
      <c r="T28" s="23">
        <v>0</v>
      </c>
      <c r="U28" s="23">
        <v>600</v>
      </c>
      <c r="V28" s="23">
        <f t="shared" si="1"/>
        <v>300</v>
      </c>
      <c r="W28" s="28">
        <v>2</v>
      </c>
      <c r="X28" s="89">
        <v>6</v>
      </c>
      <c r="Y28" s="42">
        <v>4</v>
      </c>
      <c r="Z28" s="93">
        <v>0.11579574992747314</v>
      </c>
      <c r="AA28" s="93">
        <v>699.80666666666673</v>
      </c>
      <c r="AB28" s="93">
        <v>133.04931666666664</v>
      </c>
      <c r="AC28" s="93">
        <v>3.1040860005771251</v>
      </c>
      <c r="AD28" s="93">
        <v>7.2642372277987935E-2</v>
      </c>
      <c r="AE28" s="33">
        <v>-8.9161465809586268E-2</v>
      </c>
      <c r="AF28" s="33">
        <f t="shared" si="2"/>
        <v>8.9161465809586268E-2</v>
      </c>
      <c r="AG28" s="33">
        <v>9.1565776239571975E-2</v>
      </c>
      <c r="AH28" s="93">
        <v>0.11581457102287063</v>
      </c>
      <c r="AI28" s="121">
        <v>11</v>
      </c>
      <c r="AJ28" s="124">
        <v>2</v>
      </c>
      <c r="AK28" s="93"/>
      <c r="AL28" s="93"/>
      <c r="AM28" s="93"/>
    </row>
    <row r="29" spans="1:39" s="93" customFormat="1">
      <c r="A29" s="26" t="s">
        <v>126</v>
      </c>
      <c r="B29" s="58" t="s">
        <v>143</v>
      </c>
      <c r="C29" s="59" t="s">
        <v>144</v>
      </c>
      <c r="D29" s="26" t="s">
        <v>25</v>
      </c>
      <c r="E29" s="29"/>
      <c r="F29" s="30">
        <v>176.18</v>
      </c>
      <c r="G29" s="30">
        <v>282.17</v>
      </c>
      <c r="H29" s="47">
        <v>17</v>
      </c>
      <c r="I29" s="29">
        <v>90.78</v>
      </c>
      <c r="J29" s="31">
        <v>343520</v>
      </c>
      <c r="K29" s="24">
        <v>62319.360000000001</v>
      </c>
      <c r="L29" s="30">
        <v>10</v>
      </c>
      <c r="M29" s="30">
        <v>1.8</v>
      </c>
      <c r="N29" s="23" t="s">
        <v>26</v>
      </c>
      <c r="O29" s="23">
        <v>3</v>
      </c>
      <c r="P29" s="23" t="s">
        <v>692</v>
      </c>
      <c r="Q29" s="23">
        <v>44</v>
      </c>
      <c r="R29" s="23">
        <v>50</v>
      </c>
      <c r="S29" s="23">
        <f t="shared" si="0"/>
        <v>47</v>
      </c>
      <c r="T29" s="23">
        <v>300</v>
      </c>
      <c r="U29" s="23">
        <v>700</v>
      </c>
      <c r="V29" s="23">
        <f t="shared" si="1"/>
        <v>500</v>
      </c>
      <c r="W29" s="28">
        <v>3</v>
      </c>
      <c r="X29" s="89">
        <v>6</v>
      </c>
      <c r="Y29" s="42">
        <v>3</v>
      </c>
      <c r="Z29" s="33">
        <v>0.20866316768204235</v>
      </c>
      <c r="AA29" s="33">
        <v>691.43266666666682</v>
      </c>
      <c r="AB29" s="33">
        <v>239.75397966666662</v>
      </c>
      <c r="AC29" s="33">
        <v>2.4552295664109907</v>
      </c>
      <c r="AD29" s="33">
        <v>0.13284918668367079</v>
      </c>
      <c r="AE29" s="33">
        <v>-4.7835966296568229E-2</v>
      </c>
      <c r="AF29" s="33">
        <f t="shared" si="2"/>
        <v>4.7835966296568229E-2</v>
      </c>
      <c r="AG29" s="33">
        <v>9.4924631448935717E-2</v>
      </c>
      <c r="AH29" s="33">
        <v>0.26824549459498032</v>
      </c>
      <c r="AI29" s="91">
        <v>30</v>
      </c>
      <c r="AJ29" s="124">
        <v>1</v>
      </c>
    </row>
    <row r="30" spans="1:39" s="93" customFormat="1">
      <c r="A30" s="26" t="s">
        <v>126</v>
      </c>
      <c r="B30" s="58" t="s">
        <v>145</v>
      </c>
      <c r="C30" s="59"/>
      <c r="D30" s="26" t="s">
        <v>21</v>
      </c>
      <c r="E30" s="29"/>
      <c r="F30" s="30">
        <v>16</v>
      </c>
      <c r="G30" s="30">
        <v>7</v>
      </c>
      <c r="H30" s="30">
        <v>10</v>
      </c>
      <c r="I30" s="30"/>
      <c r="J30" s="31"/>
      <c r="K30" s="24"/>
      <c r="L30" s="30"/>
      <c r="M30" s="30"/>
      <c r="N30" s="23" t="s">
        <v>26</v>
      </c>
      <c r="O30" s="23">
        <v>3</v>
      </c>
      <c r="P30" s="23" t="s">
        <v>693</v>
      </c>
      <c r="Q30" s="23">
        <v>30</v>
      </c>
      <c r="R30" s="23">
        <v>50</v>
      </c>
      <c r="S30" s="23">
        <f t="shared" si="0"/>
        <v>40</v>
      </c>
      <c r="T30" s="25">
        <v>0</v>
      </c>
      <c r="U30" s="25">
        <v>1500</v>
      </c>
      <c r="V30" s="23">
        <f t="shared" si="1"/>
        <v>750</v>
      </c>
      <c r="W30" s="28">
        <v>3</v>
      </c>
      <c r="X30" s="89">
        <v>6</v>
      </c>
      <c r="Y30" s="42">
        <v>3</v>
      </c>
      <c r="Z30" s="33">
        <v>0.61775558949811438</v>
      </c>
      <c r="AA30" s="33">
        <v>361.0680000000001</v>
      </c>
      <c r="AB30" s="33">
        <v>709.8011723333334</v>
      </c>
      <c r="AC30" s="33">
        <v>0.64268568029946826</v>
      </c>
      <c r="AD30" s="33">
        <v>0.26838807141481508</v>
      </c>
      <c r="AE30" s="33">
        <v>0.32361788055372442</v>
      </c>
      <c r="AF30" s="33">
        <f t="shared" si="2"/>
        <v>0.32361788055372442</v>
      </c>
      <c r="AG30" s="33">
        <v>0.32361788055372442</v>
      </c>
      <c r="AH30" s="33">
        <v>8.9816799864713678E-2</v>
      </c>
      <c r="AI30" s="91">
        <v>30</v>
      </c>
      <c r="AJ30" s="124">
        <v>1</v>
      </c>
    </row>
    <row r="31" spans="1:39" s="93" customFormat="1">
      <c r="A31" s="26" t="s">
        <v>126</v>
      </c>
      <c r="B31" s="58" t="s">
        <v>145</v>
      </c>
      <c r="C31" s="59"/>
      <c r="D31" s="26" t="s">
        <v>25</v>
      </c>
      <c r="E31" s="29"/>
      <c r="F31" s="30">
        <v>0</v>
      </c>
      <c r="G31" s="30"/>
      <c r="H31" s="30">
        <v>23</v>
      </c>
      <c r="I31" s="30"/>
      <c r="J31" s="31">
        <v>97800</v>
      </c>
      <c r="K31" s="24">
        <v>22488.22</v>
      </c>
      <c r="L31" s="30">
        <v>10</v>
      </c>
      <c r="M31" s="30">
        <v>0.54</v>
      </c>
      <c r="N31" s="23" t="s">
        <v>26</v>
      </c>
      <c r="O31" s="23">
        <v>3</v>
      </c>
      <c r="P31" s="23" t="s">
        <v>693</v>
      </c>
      <c r="Q31" s="23">
        <v>30</v>
      </c>
      <c r="R31" s="23">
        <v>50</v>
      </c>
      <c r="S31" s="23">
        <f t="shared" si="0"/>
        <v>40</v>
      </c>
      <c r="T31" s="25">
        <v>0</v>
      </c>
      <c r="U31" s="25">
        <v>1500</v>
      </c>
      <c r="V31" s="23">
        <f t="shared" si="1"/>
        <v>750</v>
      </c>
      <c r="W31" s="28">
        <v>3</v>
      </c>
      <c r="X31" s="89">
        <v>6</v>
      </c>
      <c r="Y31" s="42">
        <v>3</v>
      </c>
      <c r="Z31" s="93">
        <v>0.61775558949811404</v>
      </c>
      <c r="AA31" s="93">
        <v>361.06799999999998</v>
      </c>
      <c r="AB31" s="93">
        <v>709.80117233333306</v>
      </c>
      <c r="AC31" s="93">
        <v>0.64268568029946804</v>
      </c>
      <c r="AD31" s="93">
        <v>0.26838807141481502</v>
      </c>
      <c r="AE31" s="33">
        <v>0.32361788055372398</v>
      </c>
      <c r="AF31" s="33">
        <f t="shared" si="2"/>
        <v>0.32361788055372398</v>
      </c>
      <c r="AG31" s="33">
        <v>0.32361788055372398</v>
      </c>
      <c r="AH31" s="93">
        <v>8.9816799864713706E-2</v>
      </c>
      <c r="AI31" s="91">
        <v>30</v>
      </c>
      <c r="AJ31" s="124">
        <v>1</v>
      </c>
      <c r="AK31" s="33"/>
      <c r="AL31" s="33"/>
      <c r="AM31" s="33"/>
    </row>
    <row r="32" spans="1:39" s="93" customFormat="1">
      <c r="A32" s="26" t="s">
        <v>126</v>
      </c>
      <c r="B32" s="58" t="s">
        <v>145</v>
      </c>
      <c r="C32" s="59"/>
      <c r="D32" s="26" t="s">
        <v>25</v>
      </c>
      <c r="E32" s="29"/>
      <c r="F32" s="30">
        <v>0</v>
      </c>
      <c r="G32" s="30"/>
      <c r="H32" s="30">
        <v>23</v>
      </c>
      <c r="I32" s="30"/>
      <c r="J32" s="31">
        <v>97800</v>
      </c>
      <c r="K32" s="24">
        <v>22488.22</v>
      </c>
      <c r="L32" s="30">
        <v>10</v>
      </c>
      <c r="M32" s="30">
        <v>0.54</v>
      </c>
      <c r="N32" s="23" t="s">
        <v>26</v>
      </c>
      <c r="O32" s="23">
        <v>3</v>
      </c>
      <c r="P32" s="23" t="s">
        <v>693</v>
      </c>
      <c r="Q32" s="23">
        <v>30</v>
      </c>
      <c r="R32" s="23">
        <v>50</v>
      </c>
      <c r="S32" s="23">
        <f t="shared" si="0"/>
        <v>40</v>
      </c>
      <c r="T32" s="25">
        <v>0</v>
      </c>
      <c r="U32" s="25">
        <v>1500</v>
      </c>
      <c r="V32" s="23">
        <f t="shared" si="1"/>
        <v>750</v>
      </c>
      <c r="W32" s="28">
        <v>3</v>
      </c>
      <c r="X32" s="89">
        <v>6</v>
      </c>
      <c r="Y32" s="42">
        <v>3</v>
      </c>
      <c r="Z32" s="33">
        <v>0.25110423585726716</v>
      </c>
      <c r="AA32" s="33">
        <v>668.79033333333325</v>
      </c>
      <c r="AB32" s="33">
        <v>288.51876699999997</v>
      </c>
      <c r="AC32" s="33">
        <v>0.86882577503891356</v>
      </c>
      <c r="AD32" s="33">
        <v>0.165003731457397</v>
      </c>
      <c r="AE32" s="33">
        <v>0.14280772367583797</v>
      </c>
      <c r="AF32" s="33">
        <f t="shared" si="2"/>
        <v>0.14280772367583797</v>
      </c>
      <c r="AG32" s="33">
        <v>0.1682593485744453</v>
      </c>
      <c r="AH32" s="33">
        <v>0.10511085730624553</v>
      </c>
      <c r="AI32" s="91">
        <v>30</v>
      </c>
      <c r="AJ32" s="124">
        <v>2</v>
      </c>
      <c r="AK32" s="33"/>
      <c r="AL32" s="33"/>
      <c r="AM32" s="33"/>
    </row>
    <row r="33" spans="1:39" s="93" customFormat="1">
      <c r="A33" s="26" t="s">
        <v>148</v>
      </c>
      <c r="B33" s="58" t="s">
        <v>734</v>
      </c>
      <c r="C33" s="59" t="s">
        <v>150</v>
      </c>
      <c r="D33" s="26" t="s">
        <v>21</v>
      </c>
      <c r="E33" s="29"/>
      <c r="F33" s="30">
        <v>33670</v>
      </c>
      <c r="G33" s="30">
        <v>10733</v>
      </c>
      <c r="H33" s="30">
        <v>3</v>
      </c>
      <c r="I33" s="30"/>
      <c r="J33" s="31"/>
      <c r="K33" s="24"/>
      <c r="L33" s="30"/>
      <c r="M33" s="30"/>
      <c r="N33" s="23" t="s">
        <v>26</v>
      </c>
      <c r="O33" s="23">
        <v>2</v>
      </c>
      <c r="P33" s="23" t="s">
        <v>692</v>
      </c>
      <c r="Q33" s="23">
        <v>50</v>
      </c>
      <c r="R33" s="23">
        <v>70</v>
      </c>
      <c r="S33" s="23">
        <f t="shared" si="0"/>
        <v>60</v>
      </c>
      <c r="T33" s="23">
        <v>0</v>
      </c>
      <c r="U33" s="23">
        <v>800</v>
      </c>
      <c r="V33" s="23">
        <f t="shared" si="1"/>
        <v>400</v>
      </c>
      <c r="W33" s="28">
        <v>3</v>
      </c>
      <c r="X33" s="89">
        <v>6</v>
      </c>
      <c r="Y33" s="42">
        <v>3</v>
      </c>
      <c r="Z33" s="33">
        <v>8.336559907165654E-2</v>
      </c>
      <c r="AA33" s="33">
        <v>670.62</v>
      </c>
      <c r="AB33" s="33">
        <v>95.787073333333367</v>
      </c>
      <c r="AC33" s="33">
        <v>2.3358201971415151</v>
      </c>
      <c r="AD33" s="33">
        <v>1.0148738011773272E-2</v>
      </c>
      <c r="AE33" s="33">
        <v>-4.8038675982750113E-2</v>
      </c>
      <c r="AF33" s="33">
        <f t="shared" si="2"/>
        <v>4.8038675982750113E-2</v>
      </c>
      <c r="AG33" s="33">
        <v>4.9410186133621969E-2</v>
      </c>
      <c r="AH33" s="33">
        <v>0.34883530371575894</v>
      </c>
      <c r="AI33" s="91">
        <v>3</v>
      </c>
      <c r="AJ33" s="124">
        <v>1</v>
      </c>
    </row>
    <row r="34" spans="1:39">
      <c r="A34" s="27" t="s">
        <v>151</v>
      </c>
      <c r="B34" s="61" t="s">
        <v>152</v>
      </c>
      <c r="C34" s="62"/>
      <c r="D34" s="27" t="s">
        <v>133</v>
      </c>
      <c r="E34" s="34"/>
      <c r="F34" s="22">
        <v>8.9999999999999993E-3</v>
      </c>
      <c r="G34" s="22"/>
      <c r="H34" s="22"/>
      <c r="I34" s="22"/>
      <c r="J34" s="35">
        <v>3410</v>
      </c>
      <c r="K34" s="21">
        <v>321</v>
      </c>
      <c r="L34" s="22">
        <v>3</v>
      </c>
      <c r="M34" s="22">
        <v>1.7000000000000001E-2</v>
      </c>
      <c r="N34" s="25" t="s">
        <v>26</v>
      </c>
      <c r="O34" s="25">
        <v>3</v>
      </c>
      <c r="P34" s="25" t="s">
        <v>693</v>
      </c>
      <c r="Q34" s="25">
        <v>1</v>
      </c>
      <c r="R34" s="25">
        <v>2</v>
      </c>
      <c r="S34" s="23">
        <f t="shared" si="0"/>
        <v>1.5</v>
      </c>
      <c r="T34" s="25">
        <v>0</v>
      </c>
      <c r="U34" s="25">
        <v>1680</v>
      </c>
      <c r="V34" s="23">
        <f t="shared" si="1"/>
        <v>840</v>
      </c>
      <c r="W34" s="32">
        <v>3</v>
      </c>
      <c r="X34" s="89">
        <v>5</v>
      </c>
      <c r="Y34" s="42">
        <v>2</v>
      </c>
      <c r="Z34" s="93">
        <v>0.30332180809399495</v>
      </c>
      <c r="AA34" s="93">
        <v>479.03500000000003</v>
      </c>
      <c r="AB34" s="93">
        <v>348.51675750000015</v>
      </c>
      <c r="AC34" s="93">
        <v>1.328535664457863</v>
      </c>
      <c r="AD34" s="93">
        <v>4.7528274625185607E-2</v>
      </c>
      <c r="AE34" s="33">
        <v>0.22358972011194825</v>
      </c>
      <c r="AF34" s="33">
        <f t="shared" si="2"/>
        <v>0.22358972011194825</v>
      </c>
      <c r="AG34" s="33">
        <v>0.22358972011194825</v>
      </c>
      <c r="AH34" s="93">
        <v>0.13937540403080934</v>
      </c>
      <c r="AI34" s="121">
        <v>4</v>
      </c>
      <c r="AJ34" s="124">
        <v>1</v>
      </c>
    </row>
    <row r="35" spans="1:39">
      <c r="A35" s="27" t="s">
        <v>151</v>
      </c>
      <c r="B35" s="61" t="s">
        <v>153</v>
      </c>
      <c r="C35" s="62"/>
      <c r="D35" s="27" t="s">
        <v>105</v>
      </c>
      <c r="E35" s="34"/>
      <c r="F35" s="22">
        <v>21.95</v>
      </c>
      <c r="G35" s="22">
        <v>36.33</v>
      </c>
      <c r="H35" s="22">
        <v>23</v>
      </c>
      <c r="I35" s="34">
        <v>11.29</v>
      </c>
      <c r="J35" s="35"/>
      <c r="K35" s="21" t="s">
        <v>26</v>
      </c>
      <c r="L35" s="22" t="s">
        <v>26</v>
      </c>
      <c r="M35" s="22"/>
      <c r="N35" s="25" t="s">
        <v>26</v>
      </c>
      <c r="O35" s="25">
        <v>3</v>
      </c>
      <c r="P35" s="25" t="s">
        <v>692</v>
      </c>
      <c r="Q35" s="25">
        <v>13</v>
      </c>
      <c r="R35" s="25">
        <v>26</v>
      </c>
      <c r="S35" s="23">
        <f t="shared" si="0"/>
        <v>19.5</v>
      </c>
      <c r="T35" s="25">
        <v>600</v>
      </c>
      <c r="U35" s="25">
        <v>3000</v>
      </c>
      <c r="V35" s="23">
        <f t="shared" si="1"/>
        <v>1800</v>
      </c>
      <c r="W35" s="32">
        <v>6</v>
      </c>
      <c r="X35" s="89">
        <v>9</v>
      </c>
      <c r="Y35" s="42">
        <v>3</v>
      </c>
      <c r="Z35" s="93">
        <v>0.10275078241949519</v>
      </c>
      <c r="AA35" s="93">
        <v>662.26733333333334</v>
      </c>
      <c r="AB35" s="93">
        <v>118.060649</v>
      </c>
      <c r="AC35" s="93">
        <v>2.3255262104091816</v>
      </c>
      <c r="AD35" s="93">
        <v>0.13419026502138048</v>
      </c>
      <c r="AE35" s="33">
        <v>-0.15598837853002662</v>
      </c>
      <c r="AF35" s="33">
        <f t="shared" si="2"/>
        <v>0.15598837853002662</v>
      </c>
      <c r="AG35" s="33">
        <v>0.15598837853002662</v>
      </c>
      <c r="AH35" s="93">
        <v>0.29766218874400929</v>
      </c>
      <c r="AI35" s="121">
        <v>30</v>
      </c>
      <c r="AJ35" s="124">
        <v>1</v>
      </c>
      <c r="AK35" s="93"/>
      <c r="AL35" s="93"/>
      <c r="AM35" s="93"/>
    </row>
    <row r="36" spans="1:39">
      <c r="A36" s="27" t="s">
        <v>151</v>
      </c>
      <c r="B36" s="61" t="s">
        <v>748</v>
      </c>
      <c r="C36" s="62"/>
      <c r="D36" s="27" t="s">
        <v>156</v>
      </c>
      <c r="E36" s="34"/>
      <c r="F36" s="22">
        <v>0.04</v>
      </c>
      <c r="G36" s="22">
        <v>4.0000000000000001E-3</v>
      </c>
      <c r="H36" s="22">
        <v>29</v>
      </c>
      <c r="I36" s="22"/>
      <c r="J36" s="35">
        <v>80340</v>
      </c>
      <c r="K36" s="21">
        <v>6890.8</v>
      </c>
      <c r="L36" s="22">
        <v>10</v>
      </c>
      <c r="M36" s="22">
        <v>0.55000000000000004</v>
      </c>
      <c r="N36" s="25" t="s">
        <v>26</v>
      </c>
      <c r="O36" s="25">
        <v>3</v>
      </c>
      <c r="P36" s="25" t="s">
        <v>693</v>
      </c>
      <c r="Q36" s="25">
        <v>9</v>
      </c>
      <c r="R36" s="25">
        <v>23</v>
      </c>
      <c r="S36" s="23">
        <f t="shared" ref="S36:S67" si="3">AVERAGE(Q36:R36)</f>
        <v>16</v>
      </c>
      <c r="T36" s="25">
        <v>0</v>
      </c>
      <c r="U36" s="25">
        <v>1200</v>
      </c>
      <c r="V36" s="23">
        <f t="shared" ref="V36:V67" si="4">AVERAGE(T36:U36)</f>
        <v>600</v>
      </c>
      <c r="W36" s="32">
        <v>4</v>
      </c>
      <c r="X36" s="89">
        <v>7</v>
      </c>
      <c r="Y36" s="42">
        <v>3</v>
      </c>
      <c r="Z36" s="33">
        <v>9.2362664428695743E-2</v>
      </c>
      <c r="AA36" s="33">
        <v>660.29642857142858</v>
      </c>
      <c r="AB36" s="33">
        <v>106.1247014285714</v>
      </c>
      <c r="AC36" s="33">
        <v>2.4482754263552091</v>
      </c>
      <c r="AD36" s="33">
        <v>0.23145663878989117</v>
      </c>
      <c r="AE36" s="33">
        <v>-0.23453539968405013</v>
      </c>
      <c r="AF36" s="33">
        <f t="shared" ref="AF36:AF67" si="5">ABS(AE36)</f>
        <v>0.23453539968405013</v>
      </c>
      <c r="AG36" s="33">
        <v>0.23453539968405013</v>
      </c>
      <c r="AH36" s="33">
        <v>0.3358448087157701</v>
      </c>
      <c r="AI36" s="91">
        <v>13</v>
      </c>
      <c r="AJ36" s="124">
        <v>1</v>
      </c>
      <c r="AK36" s="93"/>
      <c r="AL36" s="93"/>
      <c r="AM36" s="93"/>
    </row>
    <row r="37" spans="1:39">
      <c r="A37" s="27" t="s">
        <v>151</v>
      </c>
      <c r="B37" s="61" t="s">
        <v>157</v>
      </c>
      <c r="C37" s="62" t="s">
        <v>158</v>
      </c>
      <c r="D37" s="27" t="s">
        <v>49</v>
      </c>
      <c r="E37" s="34"/>
      <c r="F37" s="22">
        <v>200</v>
      </c>
      <c r="G37" s="22"/>
      <c r="H37" s="22">
        <v>2</v>
      </c>
      <c r="I37" s="22"/>
      <c r="J37" s="35"/>
      <c r="K37" s="21"/>
      <c r="L37" s="22"/>
      <c r="M37" s="22"/>
      <c r="N37" s="25" t="s">
        <v>26</v>
      </c>
      <c r="O37" s="25">
        <v>3</v>
      </c>
      <c r="P37" s="25" t="s">
        <v>694</v>
      </c>
      <c r="Q37" s="25">
        <v>13</v>
      </c>
      <c r="R37" s="25">
        <v>21</v>
      </c>
      <c r="S37" s="23">
        <f t="shared" si="3"/>
        <v>17</v>
      </c>
      <c r="T37" s="25">
        <v>0</v>
      </c>
      <c r="U37" s="25">
        <v>2100</v>
      </c>
      <c r="V37" s="23">
        <f t="shared" si="4"/>
        <v>1050</v>
      </c>
      <c r="W37" s="32">
        <v>3</v>
      </c>
      <c r="X37" s="89">
        <v>7</v>
      </c>
      <c r="Y37" s="42">
        <v>4</v>
      </c>
      <c r="Z37" s="93">
        <v>0.39024233536408465</v>
      </c>
      <c r="AA37" s="93">
        <v>694.85333333333347</v>
      </c>
      <c r="AB37" s="93">
        <v>448.38844333333327</v>
      </c>
      <c r="AC37" s="93">
        <v>1.4850988539442735</v>
      </c>
      <c r="AD37" s="93">
        <v>0.18021768576117916</v>
      </c>
      <c r="AE37" s="33">
        <v>0.20547852105612918</v>
      </c>
      <c r="AF37" s="33">
        <f t="shared" si="5"/>
        <v>0.20547852105612918</v>
      </c>
      <c r="AG37" s="33">
        <v>0.20547852105612918</v>
      </c>
      <c r="AH37" s="93">
        <v>0.1635134730843433</v>
      </c>
      <c r="AI37" s="121">
        <v>3</v>
      </c>
      <c r="AJ37" s="124">
        <v>1</v>
      </c>
    </row>
    <row r="38" spans="1:39" s="93" customFormat="1">
      <c r="A38" s="26" t="s">
        <v>162</v>
      </c>
      <c r="B38" s="58" t="s">
        <v>163</v>
      </c>
      <c r="C38" s="59" t="s">
        <v>164</v>
      </c>
      <c r="D38" s="27" t="s">
        <v>21</v>
      </c>
      <c r="E38" s="29"/>
      <c r="F38" s="30">
        <v>587</v>
      </c>
      <c r="G38" s="30">
        <v>124</v>
      </c>
      <c r="H38" s="47">
        <v>12</v>
      </c>
      <c r="I38" s="29">
        <v>24.08</v>
      </c>
      <c r="J38" s="31">
        <v>10185</v>
      </c>
      <c r="K38" s="24">
        <v>758</v>
      </c>
      <c r="L38" s="30">
        <v>10</v>
      </c>
      <c r="M38" s="30">
        <v>1.04</v>
      </c>
      <c r="N38" s="23" t="s">
        <v>26</v>
      </c>
      <c r="O38" s="23">
        <v>2</v>
      </c>
      <c r="P38" s="23" t="s">
        <v>692</v>
      </c>
      <c r="Q38" s="23">
        <v>23</v>
      </c>
      <c r="R38" s="23">
        <v>47</v>
      </c>
      <c r="S38" s="23">
        <f t="shared" si="3"/>
        <v>35</v>
      </c>
      <c r="T38" s="23">
        <v>0</v>
      </c>
      <c r="U38" s="23">
        <v>900</v>
      </c>
      <c r="V38" s="23">
        <f t="shared" si="4"/>
        <v>450</v>
      </c>
      <c r="W38" s="28">
        <v>3</v>
      </c>
      <c r="X38" s="89">
        <v>6</v>
      </c>
      <c r="Y38" s="42">
        <v>3</v>
      </c>
      <c r="Z38" s="93">
        <v>0.25781040324920201</v>
      </c>
      <c r="AA38" s="93">
        <v>683.95333333333338</v>
      </c>
      <c r="AB38" s="93">
        <v>296.22415333333311</v>
      </c>
      <c r="AC38" s="93">
        <v>1.5575007908203047</v>
      </c>
      <c r="AD38" s="93">
        <v>2.8079328746519371E-2</v>
      </c>
      <c r="AE38" s="33">
        <v>0.20856907051122106</v>
      </c>
      <c r="AF38" s="33">
        <f t="shared" si="5"/>
        <v>0.20856907051122106</v>
      </c>
      <c r="AG38" s="33">
        <v>0.20856907051122106</v>
      </c>
      <c r="AH38" s="93">
        <v>0.21643689393449675</v>
      </c>
      <c r="AI38" s="121">
        <v>3</v>
      </c>
      <c r="AJ38" s="124">
        <v>1</v>
      </c>
    </row>
    <row r="39" spans="1:39" s="93" customFormat="1">
      <c r="A39" s="27" t="s">
        <v>167</v>
      </c>
      <c r="B39" s="61" t="s">
        <v>763</v>
      </c>
      <c r="C39" s="62"/>
      <c r="D39" s="27" t="s">
        <v>105</v>
      </c>
      <c r="E39" s="34"/>
      <c r="F39" s="22">
        <v>302.35000000000002</v>
      </c>
      <c r="G39" s="22">
        <v>276.08999999999997</v>
      </c>
      <c r="H39" s="50">
        <v>3</v>
      </c>
      <c r="I39" s="34">
        <v>21</v>
      </c>
      <c r="J39" s="53"/>
      <c r="K39" s="21"/>
      <c r="L39" s="22"/>
      <c r="M39" s="22"/>
      <c r="N39" s="25" t="s">
        <v>26</v>
      </c>
      <c r="O39" s="25">
        <v>3</v>
      </c>
      <c r="P39" s="25"/>
      <c r="Q39" s="25"/>
      <c r="R39" s="25"/>
      <c r="S39" s="23" t="e">
        <f t="shared" si="3"/>
        <v>#DIV/0!</v>
      </c>
      <c r="T39" s="25"/>
      <c r="U39" s="25"/>
      <c r="V39" s="23" t="e">
        <f t="shared" si="4"/>
        <v>#DIV/0!</v>
      </c>
      <c r="W39" s="32"/>
      <c r="X39" s="88"/>
      <c r="Y39" s="42">
        <v>0</v>
      </c>
      <c r="Z39" s="33">
        <v>0.24633082071366399</v>
      </c>
      <c r="AA39" s="33">
        <v>685.58400000000006</v>
      </c>
      <c r="AB39" s="33">
        <v>283.03411299999999</v>
      </c>
      <c r="AC39" s="33">
        <v>2.1249949361116305</v>
      </c>
      <c r="AD39" s="33">
        <v>5.2179828397288498E-2</v>
      </c>
      <c r="AE39" s="33">
        <v>7.7285920363464752E-2</v>
      </c>
      <c r="AF39" s="33">
        <f t="shared" si="5"/>
        <v>7.7285920363464752E-2</v>
      </c>
      <c r="AG39" s="33">
        <v>8.4050750461438062E-2</v>
      </c>
      <c r="AH39" s="33">
        <v>0.19006176309886885</v>
      </c>
      <c r="AI39" s="91">
        <v>10</v>
      </c>
      <c r="AJ39" s="124">
        <v>1</v>
      </c>
      <c r="AK39" s="33"/>
      <c r="AL39" s="33"/>
      <c r="AM39" s="33"/>
    </row>
    <row r="40" spans="1:39" s="93" customFormat="1">
      <c r="A40" s="27" t="s">
        <v>167</v>
      </c>
      <c r="B40" s="61" t="s">
        <v>178</v>
      </c>
      <c r="C40" s="62"/>
      <c r="D40" s="27" t="s">
        <v>30</v>
      </c>
      <c r="E40" s="34"/>
      <c r="F40" s="22">
        <v>300</v>
      </c>
      <c r="G40" s="22"/>
      <c r="H40" s="50">
        <v>15</v>
      </c>
      <c r="I40" s="50"/>
      <c r="J40" s="53"/>
      <c r="K40" s="21"/>
      <c r="L40" s="22"/>
      <c r="M40" s="22"/>
      <c r="N40" s="25" t="s">
        <v>26</v>
      </c>
      <c r="O40" s="25">
        <v>3</v>
      </c>
      <c r="P40" s="25" t="s">
        <v>693</v>
      </c>
      <c r="Q40" s="25">
        <v>10</v>
      </c>
      <c r="R40" s="25">
        <v>24</v>
      </c>
      <c r="S40" s="23">
        <f t="shared" si="3"/>
        <v>17</v>
      </c>
      <c r="T40" s="25">
        <v>0</v>
      </c>
      <c r="U40" s="25">
        <v>1700</v>
      </c>
      <c r="V40" s="23">
        <f t="shared" si="4"/>
        <v>850</v>
      </c>
      <c r="W40" s="32">
        <v>1</v>
      </c>
      <c r="X40" s="89">
        <v>6</v>
      </c>
      <c r="Y40" s="42">
        <v>5</v>
      </c>
      <c r="Z40" s="93">
        <v>0.29479068363794608</v>
      </c>
      <c r="AA40" s="93">
        <v>670.84333333333302</v>
      </c>
      <c r="AB40" s="93">
        <v>338.71449549999994</v>
      </c>
      <c r="AC40" s="93">
        <v>1.667100739831191</v>
      </c>
      <c r="AD40" s="93">
        <v>4.9762840138955981E-2</v>
      </c>
      <c r="AE40" s="33">
        <v>0.15764502906017769</v>
      </c>
      <c r="AF40" s="33">
        <f t="shared" si="5"/>
        <v>0.15764502906017769</v>
      </c>
      <c r="AG40" s="33">
        <v>0.17189016920433808</v>
      </c>
      <c r="AH40" s="93">
        <v>0.15407987021997638</v>
      </c>
      <c r="AI40" s="121">
        <v>30</v>
      </c>
      <c r="AJ40" s="124">
        <v>1</v>
      </c>
      <c r="AK40" s="33"/>
      <c r="AL40" s="33"/>
      <c r="AM40" s="33"/>
    </row>
    <row r="41" spans="1:39" s="93" customFormat="1">
      <c r="A41" s="27" t="s">
        <v>167</v>
      </c>
      <c r="B41" s="61" t="s">
        <v>178</v>
      </c>
      <c r="C41" s="62"/>
      <c r="D41" s="27" t="s">
        <v>105</v>
      </c>
      <c r="E41" s="34"/>
      <c r="F41" s="22">
        <v>1016.83</v>
      </c>
      <c r="G41" s="22">
        <v>739.22</v>
      </c>
      <c r="H41" s="50">
        <v>29</v>
      </c>
      <c r="I41" s="34">
        <v>31.31</v>
      </c>
      <c r="J41" s="53">
        <v>14023</v>
      </c>
      <c r="K41" s="21">
        <v>1231.33</v>
      </c>
      <c r="L41" s="22">
        <v>10</v>
      </c>
      <c r="M41" s="22">
        <v>0.92</v>
      </c>
      <c r="N41" s="25" t="s">
        <v>26</v>
      </c>
      <c r="O41" s="25">
        <v>3</v>
      </c>
      <c r="P41" s="25" t="s">
        <v>693</v>
      </c>
      <c r="Q41" s="25">
        <v>10</v>
      </c>
      <c r="R41" s="25">
        <v>24</v>
      </c>
      <c r="S41" s="23">
        <f t="shared" si="3"/>
        <v>17</v>
      </c>
      <c r="T41" s="25">
        <v>0</v>
      </c>
      <c r="U41" s="25">
        <v>1700</v>
      </c>
      <c r="V41" s="23">
        <f t="shared" si="4"/>
        <v>850</v>
      </c>
      <c r="W41" s="32">
        <v>1</v>
      </c>
      <c r="X41" s="89">
        <v>6</v>
      </c>
      <c r="Y41" s="42">
        <v>5</v>
      </c>
      <c r="Z41" s="93">
        <v>0.29479068363794608</v>
      </c>
      <c r="AA41" s="93">
        <v>670.84333333333302</v>
      </c>
      <c r="AB41" s="93">
        <v>338.71449549999994</v>
      </c>
      <c r="AC41" s="93">
        <v>1.667100739831191</v>
      </c>
      <c r="AD41" s="93">
        <v>4.9762840138955981E-2</v>
      </c>
      <c r="AE41" s="93">
        <v>0.15764502906017799</v>
      </c>
      <c r="AF41" s="33">
        <f t="shared" si="5"/>
        <v>0.15764502906017799</v>
      </c>
      <c r="AG41" s="93">
        <v>0.171890169204338</v>
      </c>
      <c r="AH41" s="93">
        <v>0.15407987021997599</v>
      </c>
      <c r="AI41" s="121">
        <v>30</v>
      </c>
      <c r="AJ41" s="124">
        <v>1</v>
      </c>
    </row>
    <row r="42" spans="1:39">
      <c r="A42" s="27" t="s">
        <v>167</v>
      </c>
      <c r="B42" s="61" t="s">
        <v>183</v>
      </c>
      <c r="C42" s="62"/>
      <c r="D42" s="27" t="s">
        <v>105</v>
      </c>
      <c r="E42" s="34"/>
      <c r="F42" s="22">
        <v>84.4</v>
      </c>
      <c r="G42" s="22">
        <v>82.52</v>
      </c>
      <c r="H42" s="50">
        <v>20</v>
      </c>
      <c r="I42" s="34">
        <v>15.29</v>
      </c>
      <c r="J42" s="53">
        <v>21953</v>
      </c>
      <c r="K42" s="21">
        <v>5775</v>
      </c>
      <c r="L42" s="22" t="s">
        <v>22</v>
      </c>
      <c r="M42" s="22">
        <v>2.13</v>
      </c>
      <c r="N42" s="25" t="s">
        <v>26</v>
      </c>
      <c r="O42" s="25">
        <v>3</v>
      </c>
      <c r="P42" s="25" t="s">
        <v>692</v>
      </c>
      <c r="Q42" s="25">
        <v>10</v>
      </c>
      <c r="R42" s="25">
        <v>20</v>
      </c>
      <c r="S42" s="23">
        <f t="shared" si="3"/>
        <v>15</v>
      </c>
      <c r="T42" s="25">
        <v>0</v>
      </c>
      <c r="U42" s="25">
        <v>2650</v>
      </c>
      <c r="V42" s="23">
        <f t="shared" si="4"/>
        <v>1325</v>
      </c>
      <c r="W42" s="32">
        <v>2</v>
      </c>
      <c r="X42" s="89">
        <v>7</v>
      </c>
      <c r="Y42" s="42">
        <v>5</v>
      </c>
      <c r="Z42" s="33">
        <v>0.20769003162170011</v>
      </c>
      <c r="AA42" s="33">
        <v>570.45799999999986</v>
      </c>
      <c r="AB42" s="33">
        <v>238.63584633333332</v>
      </c>
      <c r="AC42" s="33">
        <v>1.4545598749516546</v>
      </c>
      <c r="AD42" s="33">
        <v>3.9618841067456702E-2</v>
      </c>
      <c r="AE42" s="33">
        <v>0.13667714410628401</v>
      </c>
      <c r="AF42" s="33">
        <f t="shared" si="5"/>
        <v>0.13667714410628401</v>
      </c>
      <c r="AG42" s="33">
        <v>0.15588178627492899</v>
      </c>
      <c r="AH42" s="33">
        <v>0.18552360619395999</v>
      </c>
      <c r="AI42" s="91">
        <v>30</v>
      </c>
      <c r="AJ42" s="124">
        <v>1</v>
      </c>
      <c r="AK42" s="93"/>
      <c r="AL42" s="93"/>
      <c r="AM42" s="93"/>
    </row>
    <row r="43" spans="1:39" s="93" customFormat="1">
      <c r="A43" s="27" t="s">
        <v>167</v>
      </c>
      <c r="B43" s="61" t="s">
        <v>183</v>
      </c>
      <c r="C43" s="62"/>
      <c r="D43" s="27" t="s">
        <v>30</v>
      </c>
      <c r="E43" s="34"/>
      <c r="F43" s="22">
        <v>400</v>
      </c>
      <c r="G43" s="22"/>
      <c r="H43" s="50">
        <v>5</v>
      </c>
      <c r="I43" s="50"/>
      <c r="J43" s="53"/>
      <c r="K43" s="21"/>
      <c r="L43" s="22"/>
      <c r="M43" s="22"/>
      <c r="N43" s="25" t="s">
        <v>26</v>
      </c>
      <c r="O43" s="25">
        <v>3</v>
      </c>
      <c r="P43" s="25" t="s">
        <v>692</v>
      </c>
      <c r="Q43" s="25">
        <v>10</v>
      </c>
      <c r="R43" s="25">
        <v>20</v>
      </c>
      <c r="S43" s="23">
        <f t="shared" si="3"/>
        <v>15</v>
      </c>
      <c r="T43" s="25">
        <v>0</v>
      </c>
      <c r="U43" s="25">
        <v>2650</v>
      </c>
      <c r="V43" s="23">
        <f t="shared" si="4"/>
        <v>1325</v>
      </c>
      <c r="W43" s="32">
        <v>2</v>
      </c>
      <c r="X43" s="89">
        <v>7</v>
      </c>
      <c r="Y43" s="42">
        <v>5</v>
      </c>
      <c r="Z43" s="33">
        <v>0.20769003162170011</v>
      </c>
      <c r="AA43" s="33">
        <v>570.45799999999986</v>
      </c>
      <c r="AB43" s="33">
        <v>238.63584633333332</v>
      </c>
      <c r="AC43" s="33">
        <v>1.4545598749516546</v>
      </c>
      <c r="AD43" s="33">
        <v>3.9618841067456702E-2</v>
      </c>
      <c r="AE43" s="33">
        <v>0.13667714410628412</v>
      </c>
      <c r="AF43" s="33">
        <f t="shared" si="5"/>
        <v>0.13667714410628412</v>
      </c>
      <c r="AG43" s="33">
        <v>0.15588178627492871</v>
      </c>
      <c r="AH43" s="33">
        <v>0.18552360619396049</v>
      </c>
      <c r="AI43" s="91">
        <v>30</v>
      </c>
      <c r="AJ43" s="124">
        <v>1</v>
      </c>
    </row>
    <row r="44" spans="1:39">
      <c r="A44" s="26" t="s">
        <v>185</v>
      </c>
      <c r="B44" s="58" t="s">
        <v>186</v>
      </c>
      <c r="C44" s="59" t="s">
        <v>187</v>
      </c>
      <c r="D44" s="27" t="s">
        <v>21</v>
      </c>
      <c r="E44" s="29"/>
      <c r="F44" s="30">
        <v>302</v>
      </c>
      <c r="G44" s="30">
        <v>46</v>
      </c>
      <c r="H44" s="30">
        <v>16</v>
      </c>
      <c r="I44" s="29">
        <v>78.92</v>
      </c>
      <c r="J44" s="31">
        <v>233470</v>
      </c>
      <c r="K44" s="24">
        <v>13442</v>
      </c>
      <c r="L44" s="30">
        <v>10</v>
      </c>
      <c r="M44" s="30">
        <v>7.42</v>
      </c>
      <c r="N44" s="23" t="s">
        <v>26</v>
      </c>
      <c r="O44" s="23">
        <v>2</v>
      </c>
      <c r="P44" s="23" t="s">
        <v>692</v>
      </c>
      <c r="Q44" s="23">
        <v>40</v>
      </c>
      <c r="R44" s="23">
        <v>50</v>
      </c>
      <c r="S44" s="23">
        <f t="shared" si="3"/>
        <v>45</v>
      </c>
      <c r="T44" s="23">
        <v>0</v>
      </c>
      <c r="U44" s="23">
        <v>1400</v>
      </c>
      <c r="V44" s="23">
        <f t="shared" si="4"/>
        <v>700</v>
      </c>
      <c r="W44" s="28">
        <v>2</v>
      </c>
      <c r="X44" s="89">
        <v>6</v>
      </c>
      <c r="Y44" s="42">
        <v>4</v>
      </c>
      <c r="Z44" s="33">
        <v>0.27934734725848581</v>
      </c>
      <c r="AA44" s="33">
        <v>666.12199999999996</v>
      </c>
      <c r="AB44" s="33">
        <v>320.97010200000017</v>
      </c>
      <c r="AC44" s="33">
        <v>1.8423107552176627</v>
      </c>
      <c r="AD44" s="33">
        <v>4.7716383570332629E-2</v>
      </c>
      <c r="AE44" s="33">
        <v>0.12294119797504399</v>
      </c>
      <c r="AF44" s="33">
        <f t="shared" si="5"/>
        <v>0.12294119797504399</v>
      </c>
      <c r="AG44" s="33">
        <v>0.12294119797504399</v>
      </c>
      <c r="AH44" s="33">
        <v>0.17694592904702522</v>
      </c>
      <c r="AI44" s="91">
        <v>5</v>
      </c>
      <c r="AJ44" s="124">
        <v>1</v>
      </c>
      <c r="AK44" s="93"/>
      <c r="AL44" s="93"/>
      <c r="AM44" s="93"/>
    </row>
    <row r="45" spans="1:39">
      <c r="A45" s="26" t="s">
        <v>185</v>
      </c>
      <c r="B45" s="58" t="s">
        <v>186</v>
      </c>
      <c r="C45" s="59" t="s">
        <v>187</v>
      </c>
      <c r="D45" s="27" t="s">
        <v>21</v>
      </c>
      <c r="E45" s="29"/>
      <c r="F45" s="30">
        <v>302</v>
      </c>
      <c r="G45" s="30">
        <v>46</v>
      </c>
      <c r="H45" s="30">
        <v>16</v>
      </c>
      <c r="I45" s="29">
        <v>78.92</v>
      </c>
      <c r="J45" s="31">
        <v>233470</v>
      </c>
      <c r="K45" s="24">
        <v>13442</v>
      </c>
      <c r="L45" s="30">
        <v>10</v>
      </c>
      <c r="M45" s="30">
        <v>7.42</v>
      </c>
      <c r="N45" s="23" t="s">
        <v>26</v>
      </c>
      <c r="O45" s="23">
        <v>2</v>
      </c>
      <c r="P45" s="23" t="s">
        <v>692</v>
      </c>
      <c r="Q45" s="23">
        <v>40</v>
      </c>
      <c r="R45" s="23">
        <v>50</v>
      </c>
      <c r="S45" s="23">
        <f t="shared" si="3"/>
        <v>45</v>
      </c>
      <c r="T45" s="23">
        <v>0</v>
      </c>
      <c r="U45" s="23">
        <v>1400</v>
      </c>
      <c r="V45" s="23">
        <f t="shared" si="4"/>
        <v>700</v>
      </c>
      <c r="W45" s="28">
        <v>2</v>
      </c>
      <c r="X45" s="89">
        <v>6</v>
      </c>
      <c r="Y45" s="42">
        <v>4</v>
      </c>
      <c r="Z45" s="33">
        <v>0.17471471714534376</v>
      </c>
      <c r="AA45" s="33">
        <v>597.10599999999999</v>
      </c>
      <c r="AB45" s="33">
        <v>200.74720999999997</v>
      </c>
      <c r="AC45" s="33">
        <v>1.9199526940970084</v>
      </c>
      <c r="AD45" s="33">
        <v>1.6920157634312268E-2</v>
      </c>
      <c r="AE45" s="33">
        <v>0.13733632382494992</v>
      </c>
      <c r="AF45" s="33">
        <f t="shared" si="5"/>
        <v>0.13733632382494992</v>
      </c>
      <c r="AG45" s="33">
        <v>0.13733632382494992</v>
      </c>
      <c r="AH45" s="33">
        <v>0.36584705618478736</v>
      </c>
      <c r="AI45" s="91">
        <v>5</v>
      </c>
      <c r="AJ45" s="124">
        <v>2</v>
      </c>
      <c r="AK45" s="93"/>
      <c r="AL45" s="93"/>
      <c r="AM45" s="93"/>
    </row>
    <row r="46" spans="1:39" s="93" customFormat="1">
      <c r="A46" s="26" t="s">
        <v>185</v>
      </c>
      <c r="B46" s="58" t="s">
        <v>188</v>
      </c>
      <c r="C46" s="59"/>
      <c r="D46" s="27" t="s">
        <v>21</v>
      </c>
      <c r="E46" s="29"/>
      <c r="F46" s="30">
        <v>388</v>
      </c>
      <c r="G46" s="30">
        <v>115</v>
      </c>
      <c r="H46" s="30">
        <v>12</v>
      </c>
      <c r="I46" s="29">
        <v>96.62</v>
      </c>
      <c r="J46" s="31">
        <v>170164</v>
      </c>
      <c r="K46" s="24">
        <v>11244</v>
      </c>
      <c r="L46" s="30">
        <v>10</v>
      </c>
      <c r="M46" s="30">
        <v>3.3</v>
      </c>
      <c r="N46" s="23" t="s">
        <v>26</v>
      </c>
      <c r="O46" s="23">
        <v>2</v>
      </c>
      <c r="P46" s="23" t="s">
        <v>692</v>
      </c>
      <c r="Q46" s="23">
        <v>24</v>
      </c>
      <c r="R46" s="23">
        <v>40</v>
      </c>
      <c r="S46" s="23">
        <f t="shared" si="3"/>
        <v>32</v>
      </c>
      <c r="T46" s="23">
        <v>0</v>
      </c>
      <c r="U46" s="23">
        <v>900</v>
      </c>
      <c r="V46" s="23">
        <f t="shared" si="4"/>
        <v>450</v>
      </c>
      <c r="W46" s="28">
        <v>3</v>
      </c>
      <c r="X46" s="89">
        <v>6</v>
      </c>
      <c r="Y46" s="42">
        <v>3</v>
      </c>
      <c r="Z46" s="33">
        <v>0.25017888598781551</v>
      </c>
      <c r="AA46" s="33">
        <v>695.07666666666671</v>
      </c>
      <c r="AB46" s="33">
        <v>287.45553999999998</v>
      </c>
      <c r="AC46" s="33">
        <v>1.8383560871653615</v>
      </c>
      <c r="AD46" s="33">
        <v>0.20727032097466691</v>
      </c>
      <c r="AE46" s="33">
        <v>4.9922342522752223E-3</v>
      </c>
      <c r="AF46" s="33">
        <f t="shared" si="5"/>
        <v>4.9922342522752223E-3</v>
      </c>
      <c r="AG46" s="33">
        <v>8.1619024569589901E-2</v>
      </c>
      <c r="AH46" s="33">
        <v>0.29833270547897656</v>
      </c>
      <c r="AI46" s="91">
        <v>3</v>
      </c>
      <c r="AJ46" s="124">
        <v>1</v>
      </c>
      <c r="AK46" s="93" t="s">
        <v>745</v>
      </c>
    </row>
    <row r="47" spans="1:39" s="93" customFormat="1">
      <c r="A47" s="26" t="s">
        <v>185</v>
      </c>
      <c r="B47" s="58" t="s">
        <v>189</v>
      </c>
      <c r="C47" s="59" t="s">
        <v>190</v>
      </c>
      <c r="D47" s="27" t="s">
        <v>21</v>
      </c>
      <c r="E47" s="29"/>
      <c r="F47" s="30">
        <v>522</v>
      </c>
      <c r="G47" s="30">
        <v>204</v>
      </c>
      <c r="H47" s="30">
        <v>10</v>
      </c>
      <c r="I47" s="29">
        <v>130.72999999999999</v>
      </c>
      <c r="J47" s="31">
        <v>359704</v>
      </c>
      <c r="K47" s="24">
        <v>12397</v>
      </c>
      <c r="L47" s="30">
        <v>10</v>
      </c>
      <c r="M47" s="30"/>
      <c r="N47" s="23" t="s">
        <v>26</v>
      </c>
      <c r="O47" s="23">
        <v>2</v>
      </c>
      <c r="P47" s="23" t="s">
        <v>692</v>
      </c>
      <c r="Q47" s="23"/>
      <c r="R47" s="23"/>
      <c r="S47" s="23" t="e">
        <f t="shared" si="3"/>
        <v>#DIV/0!</v>
      </c>
      <c r="T47" s="23"/>
      <c r="U47" s="23"/>
      <c r="V47" s="23" t="e">
        <f t="shared" si="4"/>
        <v>#DIV/0!</v>
      </c>
      <c r="W47" s="28"/>
      <c r="X47" s="87"/>
      <c r="Y47" s="42">
        <v>0</v>
      </c>
      <c r="Z47" s="33">
        <v>0.21501850014505383</v>
      </c>
      <c r="AA47" s="33">
        <v>692.0333333333333</v>
      </c>
      <c r="AB47" s="33">
        <v>247.05625666666685</v>
      </c>
      <c r="AC47" s="33">
        <v>1.8122246328231018</v>
      </c>
      <c r="AD47" s="33">
        <v>0.1405193005960417</v>
      </c>
      <c r="AE47" s="33">
        <v>2.5942677751702597E-2</v>
      </c>
      <c r="AF47" s="33">
        <f t="shared" si="5"/>
        <v>2.5942677751702597E-2</v>
      </c>
      <c r="AG47" s="33">
        <v>2.5942677751702597E-2</v>
      </c>
      <c r="AH47" s="33">
        <v>0.23142793755763261</v>
      </c>
      <c r="AI47" s="91">
        <v>3</v>
      </c>
      <c r="AJ47" s="124">
        <v>1</v>
      </c>
      <c r="AK47" s="93" t="s">
        <v>746</v>
      </c>
    </row>
    <row r="48" spans="1:39" s="93" customFormat="1">
      <c r="A48" s="26" t="s">
        <v>185</v>
      </c>
      <c r="B48" s="58" t="s">
        <v>189</v>
      </c>
      <c r="C48" s="59" t="s">
        <v>190</v>
      </c>
      <c r="D48" s="27" t="s">
        <v>21</v>
      </c>
      <c r="E48" s="29"/>
      <c r="F48" s="30">
        <v>522</v>
      </c>
      <c r="G48" s="30">
        <v>204</v>
      </c>
      <c r="H48" s="30">
        <v>10</v>
      </c>
      <c r="I48" s="30"/>
      <c r="J48" s="31">
        <v>359704</v>
      </c>
      <c r="K48" s="24">
        <v>12397</v>
      </c>
      <c r="L48" s="30">
        <v>10</v>
      </c>
      <c r="M48" s="30"/>
      <c r="N48" s="23" t="s">
        <v>26</v>
      </c>
      <c r="O48" s="23">
        <v>2</v>
      </c>
      <c r="P48" s="23" t="s">
        <v>692</v>
      </c>
      <c r="Q48" s="23"/>
      <c r="R48" s="23"/>
      <c r="S48" s="23" t="e">
        <f t="shared" si="3"/>
        <v>#DIV/0!</v>
      </c>
      <c r="T48" s="23"/>
      <c r="U48" s="23"/>
      <c r="V48" s="23" t="e">
        <f t="shared" si="4"/>
        <v>#DIV/0!</v>
      </c>
      <c r="W48" s="28"/>
      <c r="X48" s="87"/>
      <c r="Y48" s="42">
        <v>0</v>
      </c>
      <c r="Z48" s="33">
        <v>0.18301594429939083</v>
      </c>
      <c r="AA48" s="33">
        <v>673.64666666666665</v>
      </c>
      <c r="AB48" s="33">
        <v>210.28532000000007</v>
      </c>
      <c r="AC48" s="33">
        <v>2.2163559232513204</v>
      </c>
      <c r="AD48" s="33">
        <v>1.9300238113302719E-2</v>
      </c>
      <c r="AE48" s="33">
        <v>2.2162308082769939E-2</v>
      </c>
      <c r="AF48" s="33">
        <f t="shared" si="5"/>
        <v>2.2162308082769939E-2</v>
      </c>
      <c r="AG48" s="33">
        <v>7.3031164816444963E-2</v>
      </c>
      <c r="AH48" s="33">
        <v>0.24880527425057361</v>
      </c>
      <c r="AI48" s="91">
        <v>3</v>
      </c>
      <c r="AJ48" s="124">
        <v>2</v>
      </c>
    </row>
    <row r="49" spans="1:39" s="93" customFormat="1">
      <c r="A49" s="26" t="s">
        <v>185</v>
      </c>
      <c r="B49" s="58" t="s">
        <v>191</v>
      </c>
      <c r="C49" s="59"/>
      <c r="D49" s="27" t="s">
        <v>21</v>
      </c>
      <c r="E49" s="29"/>
      <c r="F49" s="30">
        <v>1702</v>
      </c>
      <c r="G49" s="30">
        <v>538</v>
      </c>
      <c r="H49" s="30">
        <v>5</v>
      </c>
      <c r="I49" s="30"/>
      <c r="J49" s="31">
        <v>564623</v>
      </c>
      <c r="K49" s="24">
        <v>41557</v>
      </c>
      <c r="L49" s="30">
        <v>10</v>
      </c>
      <c r="M49" s="30">
        <v>30.01</v>
      </c>
      <c r="N49" s="23" t="s">
        <v>26</v>
      </c>
      <c r="O49" s="23">
        <v>2</v>
      </c>
      <c r="P49" s="23" t="s">
        <v>692</v>
      </c>
      <c r="Q49" s="23">
        <v>80</v>
      </c>
      <c r="R49" s="23">
        <v>110</v>
      </c>
      <c r="S49" s="23">
        <f t="shared" si="3"/>
        <v>95</v>
      </c>
      <c r="T49" s="23">
        <v>0</v>
      </c>
      <c r="U49" s="23">
        <v>1500</v>
      </c>
      <c r="V49" s="23">
        <f t="shared" si="4"/>
        <v>750</v>
      </c>
      <c r="W49" s="28">
        <v>3</v>
      </c>
      <c r="X49" s="89">
        <v>6</v>
      </c>
      <c r="Y49" s="42">
        <v>3</v>
      </c>
      <c r="Z49" s="93">
        <v>0.334363830867421</v>
      </c>
      <c r="AA49" s="93">
        <v>566.70833333333326</v>
      </c>
      <c r="AB49" s="93">
        <v>384.18404166666664</v>
      </c>
      <c r="AC49" s="93">
        <v>1.4262017371723223</v>
      </c>
      <c r="AD49" s="93">
        <v>1.1603202163053312E-2</v>
      </c>
      <c r="AE49" s="33">
        <v>0.27370732841528539</v>
      </c>
      <c r="AF49" s="33">
        <f t="shared" si="5"/>
        <v>0.27370732841528539</v>
      </c>
      <c r="AG49" s="33">
        <v>0.27370732841528539</v>
      </c>
      <c r="AH49" s="93">
        <v>0.30015700311065968</v>
      </c>
      <c r="AI49" s="121">
        <v>6</v>
      </c>
      <c r="AJ49" s="124">
        <v>1</v>
      </c>
    </row>
    <row r="50" spans="1:39" s="93" customFormat="1">
      <c r="A50" s="26" t="s">
        <v>185</v>
      </c>
      <c r="B50" s="58" t="s">
        <v>191</v>
      </c>
      <c r="C50" s="59"/>
      <c r="D50" s="27" t="s">
        <v>21</v>
      </c>
      <c r="E50" s="29"/>
      <c r="F50" s="30">
        <v>1702</v>
      </c>
      <c r="G50" s="30">
        <v>538</v>
      </c>
      <c r="H50" s="30">
        <v>5</v>
      </c>
      <c r="I50" s="29">
        <v>90.3</v>
      </c>
      <c r="J50" s="31">
        <v>564623</v>
      </c>
      <c r="K50" s="24">
        <v>41557</v>
      </c>
      <c r="L50" s="30">
        <v>10</v>
      </c>
      <c r="M50" s="30">
        <v>30.01</v>
      </c>
      <c r="N50" s="23" t="s">
        <v>26</v>
      </c>
      <c r="O50" s="23">
        <v>2</v>
      </c>
      <c r="P50" s="23" t="s">
        <v>692</v>
      </c>
      <c r="Q50" s="23">
        <v>80</v>
      </c>
      <c r="R50" s="23">
        <v>110</v>
      </c>
      <c r="S50" s="23">
        <f t="shared" si="3"/>
        <v>95</v>
      </c>
      <c r="T50" s="23">
        <v>0</v>
      </c>
      <c r="U50" s="23">
        <v>1500</v>
      </c>
      <c r="V50" s="23">
        <f t="shared" si="4"/>
        <v>750</v>
      </c>
      <c r="W50" s="28">
        <v>3</v>
      </c>
      <c r="X50" s="89">
        <v>6</v>
      </c>
      <c r="Y50" s="42">
        <v>3</v>
      </c>
      <c r="Z50" s="93">
        <v>2.3489582245430813E-2</v>
      </c>
      <c r="AA50" s="93">
        <v>699.96999999999991</v>
      </c>
      <c r="AB50" s="93">
        <v>26.989530000000002</v>
      </c>
      <c r="AC50" s="93">
        <v>8.9015574576486127</v>
      </c>
      <c r="AD50" s="93">
        <v>0.11698128150183625</v>
      </c>
      <c r="AE50" s="33">
        <v>-0.44379086120937106</v>
      </c>
      <c r="AF50" s="33">
        <f t="shared" si="5"/>
        <v>0.44379086120937106</v>
      </c>
      <c r="AG50" s="33">
        <v>0.44379086120937106</v>
      </c>
      <c r="AH50" s="93">
        <v>9.6500123426900411E-2</v>
      </c>
      <c r="AI50" s="121">
        <v>3</v>
      </c>
      <c r="AJ50" s="124">
        <v>2</v>
      </c>
      <c r="AK50" s="33"/>
      <c r="AL50" s="33"/>
      <c r="AM50" s="33"/>
    </row>
    <row r="51" spans="1:39" s="93" customFormat="1">
      <c r="A51" s="26" t="s">
        <v>185</v>
      </c>
      <c r="B51" s="58" t="s">
        <v>193</v>
      </c>
      <c r="C51" s="59"/>
      <c r="D51" s="27" t="s">
        <v>21</v>
      </c>
      <c r="E51" s="29"/>
      <c r="F51" s="30">
        <v>476</v>
      </c>
      <c r="G51" s="30">
        <v>186</v>
      </c>
      <c r="H51" s="30">
        <v>10</v>
      </c>
      <c r="I51" s="29">
        <v>103.3</v>
      </c>
      <c r="J51" s="31">
        <v>33418</v>
      </c>
      <c r="K51" s="24">
        <v>3105</v>
      </c>
      <c r="L51" s="30">
        <v>10</v>
      </c>
      <c r="M51" s="30">
        <v>1.36</v>
      </c>
      <c r="N51" s="23" t="s">
        <v>26</v>
      </c>
      <c r="O51" s="23">
        <v>2</v>
      </c>
      <c r="P51" s="23" t="s">
        <v>692</v>
      </c>
      <c r="Q51" s="23">
        <v>24</v>
      </c>
      <c r="R51" s="23">
        <v>32</v>
      </c>
      <c r="S51" s="23">
        <f t="shared" si="3"/>
        <v>28</v>
      </c>
      <c r="T51" s="23">
        <v>0</v>
      </c>
      <c r="U51" s="23">
        <v>1200</v>
      </c>
      <c r="V51" s="23">
        <f t="shared" si="4"/>
        <v>600</v>
      </c>
      <c r="W51" s="28">
        <v>3</v>
      </c>
      <c r="X51" s="89">
        <v>6</v>
      </c>
      <c r="Y51" s="42">
        <v>3</v>
      </c>
      <c r="Z51" s="33">
        <v>0.36252055990716542</v>
      </c>
      <c r="AA51" s="33">
        <v>568.18333333333328</v>
      </c>
      <c r="AB51" s="33">
        <v>416.53612333333308</v>
      </c>
      <c r="AC51" s="33">
        <v>1.4294033497312189</v>
      </c>
      <c r="AD51" s="33">
        <v>1.488754576311137E-2</v>
      </c>
      <c r="AE51" s="33">
        <v>0.28845360471583403</v>
      </c>
      <c r="AF51" s="33">
        <f t="shared" si="5"/>
        <v>0.28845360471583403</v>
      </c>
      <c r="AG51" s="33">
        <v>0.28845360471583403</v>
      </c>
      <c r="AH51" s="33">
        <v>0.27892455766856944</v>
      </c>
      <c r="AI51" s="91">
        <v>3</v>
      </c>
      <c r="AJ51" s="124">
        <v>1</v>
      </c>
      <c r="AK51" s="33"/>
      <c r="AL51" s="33"/>
      <c r="AM51" s="33"/>
    </row>
    <row r="52" spans="1:39" s="93" customFormat="1">
      <c r="A52" s="26" t="s">
        <v>185</v>
      </c>
      <c r="B52" s="58" t="s">
        <v>700</v>
      </c>
      <c r="C52" s="59" t="s">
        <v>197</v>
      </c>
      <c r="D52" s="27" t="s">
        <v>21</v>
      </c>
      <c r="E52" s="29"/>
      <c r="F52" s="30">
        <v>420</v>
      </c>
      <c r="G52" s="30">
        <v>182</v>
      </c>
      <c r="H52" s="47">
        <v>9</v>
      </c>
      <c r="I52" s="29">
        <v>105</v>
      </c>
      <c r="J52" s="31">
        <v>57258</v>
      </c>
      <c r="K52" s="24">
        <v>4683</v>
      </c>
      <c r="L52" s="30">
        <v>10</v>
      </c>
      <c r="M52" s="30">
        <v>2.56</v>
      </c>
      <c r="N52" s="23" t="s">
        <v>26</v>
      </c>
      <c r="O52" s="23">
        <v>2</v>
      </c>
      <c r="P52" s="23" t="s">
        <v>692</v>
      </c>
      <c r="Q52" s="23">
        <v>36</v>
      </c>
      <c r="R52" s="23">
        <v>50</v>
      </c>
      <c r="S52" s="23">
        <f t="shared" si="3"/>
        <v>43</v>
      </c>
      <c r="T52" s="23">
        <v>0</v>
      </c>
      <c r="U52" s="23">
        <v>1100</v>
      </c>
      <c r="V52" s="23">
        <f t="shared" si="4"/>
        <v>550</v>
      </c>
      <c r="W52" s="28">
        <v>3</v>
      </c>
      <c r="X52" s="89">
        <v>6</v>
      </c>
      <c r="Y52" s="42">
        <v>3</v>
      </c>
      <c r="Z52" s="93">
        <v>0.39052330577313604</v>
      </c>
      <c r="AA52" s="93">
        <v>594.59166666666658</v>
      </c>
      <c r="AB52" s="93">
        <v>448.71127833333321</v>
      </c>
      <c r="AC52" s="93">
        <v>1.4420245074389897</v>
      </c>
      <c r="AD52" s="93">
        <v>1.2917303546049684E-2</v>
      </c>
      <c r="AE52" s="33">
        <v>0.29221019600564863</v>
      </c>
      <c r="AF52" s="33">
        <f t="shared" si="5"/>
        <v>0.29221019600564863</v>
      </c>
      <c r="AG52" s="33">
        <v>0.29221019600564863</v>
      </c>
      <c r="AH52" s="93">
        <v>0.26619849219648628</v>
      </c>
      <c r="AI52" s="121">
        <v>6</v>
      </c>
      <c r="AJ52" s="124">
        <v>1</v>
      </c>
      <c r="AK52" s="33" t="s">
        <v>740</v>
      </c>
      <c r="AL52" s="33"/>
      <c r="AM52" s="33"/>
    </row>
    <row r="53" spans="1:39" s="93" customFormat="1">
      <c r="A53" s="26" t="s">
        <v>185</v>
      </c>
      <c r="B53" s="58" t="s">
        <v>700</v>
      </c>
      <c r="C53" s="59" t="s">
        <v>197</v>
      </c>
      <c r="D53" s="27" t="s">
        <v>21</v>
      </c>
      <c r="E53" s="29"/>
      <c r="F53" s="30">
        <v>420</v>
      </c>
      <c r="G53" s="30">
        <v>182</v>
      </c>
      <c r="H53" s="47">
        <v>9</v>
      </c>
      <c r="I53" s="47"/>
      <c r="J53" s="31">
        <v>57258</v>
      </c>
      <c r="K53" s="24">
        <v>4683</v>
      </c>
      <c r="L53" s="30">
        <v>10</v>
      </c>
      <c r="M53" s="30">
        <v>2.56</v>
      </c>
      <c r="N53" s="23" t="s">
        <v>26</v>
      </c>
      <c r="O53" s="23">
        <v>2</v>
      </c>
      <c r="P53" s="23" t="s">
        <v>692</v>
      </c>
      <c r="Q53" s="23">
        <v>36</v>
      </c>
      <c r="R53" s="23">
        <v>50</v>
      </c>
      <c r="S53" s="23">
        <f t="shared" si="3"/>
        <v>43</v>
      </c>
      <c r="T53" s="23">
        <v>0</v>
      </c>
      <c r="U53" s="23">
        <v>1100</v>
      </c>
      <c r="V53" s="23">
        <f t="shared" si="4"/>
        <v>550</v>
      </c>
      <c r="W53" s="28">
        <v>3</v>
      </c>
      <c r="X53" s="89">
        <v>6</v>
      </c>
      <c r="Y53" s="42">
        <v>3</v>
      </c>
      <c r="Z53" s="93">
        <v>0.23091184363214398</v>
      </c>
      <c r="AA53" s="93">
        <v>584.37</v>
      </c>
      <c r="AB53" s="93">
        <v>265.31770833333337</v>
      </c>
      <c r="AC53" s="93">
        <v>1.923037661292984</v>
      </c>
      <c r="AD53" s="93">
        <v>3.0361606212730791E-2</v>
      </c>
      <c r="AE53" s="33">
        <v>0.19159775224842526</v>
      </c>
      <c r="AF53" s="33">
        <f t="shared" si="5"/>
        <v>0.19159775224842526</v>
      </c>
      <c r="AG53" s="33">
        <v>0.19159775224842526</v>
      </c>
      <c r="AH53" s="93">
        <v>0.35474170915917708</v>
      </c>
      <c r="AI53" s="121">
        <v>6</v>
      </c>
      <c r="AJ53" s="124">
        <v>2</v>
      </c>
      <c r="AK53" s="33" t="s">
        <v>752</v>
      </c>
      <c r="AL53" s="33"/>
      <c r="AM53" s="33"/>
    </row>
    <row r="54" spans="1:39" s="93" customFormat="1">
      <c r="A54" s="26" t="s">
        <v>185</v>
      </c>
      <c r="B54" s="58" t="s">
        <v>735</v>
      </c>
      <c r="C54" s="59"/>
      <c r="D54" s="27" t="s">
        <v>21</v>
      </c>
      <c r="E54" s="29"/>
      <c r="F54" s="30">
        <v>0</v>
      </c>
      <c r="G54" s="30"/>
      <c r="H54" s="47"/>
      <c r="I54" s="47"/>
      <c r="J54" s="31">
        <v>24849</v>
      </c>
      <c r="K54" s="24">
        <v>2893</v>
      </c>
      <c r="L54" s="30">
        <v>10</v>
      </c>
      <c r="M54" s="30">
        <v>2.48</v>
      </c>
      <c r="N54" s="23" t="s">
        <v>26</v>
      </c>
      <c r="O54" s="23">
        <v>2</v>
      </c>
      <c r="P54" s="23" t="s">
        <v>692</v>
      </c>
      <c r="Q54" s="23">
        <v>20</v>
      </c>
      <c r="R54" s="23">
        <v>26</v>
      </c>
      <c r="S54" s="23">
        <f t="shared" si="3"/>
        <v>23</v>
      </c>
      <c r="T54" s="23">
        <v>0</v>
      </c>
      <c r="U54" s="23">
        <v>650</v>
      </c>
      <c r="V54" s="23">
        <f t="shared" si="4"/>
        <v>325</v>
      </c>
      <c r="W54" s="28">
        <v>1</v>
      </c>
      <c r="X54" s="89">
        <v>7</v>
      </c>
      <c r="Y54" s="42">
        <v>6</v>
      </c>
      <c r="Z54" s="93">
        <v>0.45243520017406458</v>
      </c>
      <c r="AA54" s="93">
        <v>580.40499999999997</v>
      </c>
      <c r="AB54" s="93">
        <v>519.8480450000003</v>
      </c>
      <c r="AC54" s="93">
        <v>1.2016019904563713</v>
      </c>
      <c r="AD54" s="93">
        <v>0.22080676206633065</v>
      </c>
      <c r="AE54" s="33">
        <v>0.29486359103121795</v>
      </c>
      <c r="AF54" s="33">
        <f t="shared" si="5"/>
        <v>0.29486359103121795</v>
      </c>
      <c r="AG54" s="33">
        <v>0.29486359103121795</v>
      </c>
      <c r="AH54" s="93">
        <v>0.15043760761858074</v>
      </c>
      <c r="AI54" s="121">
        <v>4</v>
      </c>
      <c r="AJ54" s="124">
        <v>1</v>
      </c>
    </row>
    <row r="55" spans="1:39">
      <c r="A55" s="26" t="s">
        <v>185</v>
      </c>
      <c r="B55" s="58" t="s">
        <v>201</v>
      </c>
      <c r="C55" s="59" t="s">
        <v>202</v>
      </c>
      <c r="D55" s="27" t="s">
        <v>21</v>
      </c>
      <c r="E55" s="29"/>
      <c r="F55" s="30">
        <v>0</v>
      </c>
      <c r="G55" s="30"/>
      <c r="H55" s="47"/>
      <c r="I55" s="47"/>
      <c r="J55" s="31">
        <v>44051</v>
      </c>
      <c r="K55" s="24">
        <v>2235</v>
      </c>
      <c r="L55" s="30">
        <v>10</v>
      </c>
      <c r="M55" s="30">
        <v>1.61</v>
      </c>
      <c r="N55" s="23" t="s">
        <v>26</v>
      </c>
      <c r="O55" s="23">
        <v>2</v>
      </c>
      <c r="P55" s="23" t="s">
        <v>692</v>
      </c>
      <c r="Q55" s="23">
        <v>16</v>
      </c>
      <c r="R55" s="23">
        <v>20</v>
      </c>
      <c r="S55" s="23">
        <f t="shared" si="3"/>
        <v>18</v>
      </c>
      <c r="T55" s="23">
        <v>0</v>
      </c>
      <c r="U55" s="23">
        <v>1200</v>
      </c>
      <c r="V55" s="23">
        <f t="shared" si="4"/>
        <v>600</v>
      </c>
      <c r="W55" s="28">
        <v>3</v>
      </c>
      <c r="X55" s="87">
        <v>8</v>
      </c>
      <c r="Y55" s="42">
        <v>5</v>
      </c>
      <c r="Z55" s="93">
        <v>0.30311013199883963</v>
      </c>
      <c r="AA55" s="93">
        <v>589.51333333333332</v>
      </c>
      <c r="AB55" s="93">
        <v>348.27354166666674</v>
      </c>
      <c r="AC55" s="93">
        <v>1.5196200501134658</v>
      </c>
      <c r="AD55" s="93">
        <v>0.20801240131267837</v>
      </c>
      <c r="AE55" s="33">
        <v>0.21895145776301361</v>
      </c>
      <c r="AF55" s="33">
        <f t="shared" si="5"/>
        <v>0.21895145776301361</v>
      </c>
      <c r="AG55" s="33">
        <v>0.21895145776301361</v>
      </c>
      <c r="AH55" s="93">
        <v>0.27062209577557866</v>
      </c>
      <c r="AI55" s="91">
        <v>6</v>
      </c>
      <c r="AJ55" s="124">
        <v>1</v>
      </c>
    </row>
    <row r="56" spans="1:39">
      <c r="A56" s="26" t="s">
        <v>185</v>
      </c>
      <c r="B56" s="58" t="s">
        <v>201</v>
      </c>
      <c r="C56" s="59" t="s">
        <v>202</v>
      </c>
      <c r="D56" s="27" t="s">
        <v>21</v>
      </c>
      <c r="E56" s="29"/>
      <c r="F56" s="30">
        <v>0</v>
      </c>
      <c r="G56" s="30"/>
      <c r="H56" s="47"/>
      <c r="I56" s="47"/>
      <c r="J56" s="31">
        <v>44051</v>
      </c>
      <c r="K56" s="24">
        <v>2235</v>
      </c>
      <c r="L56" s="30">
        <v>10</v>
      </c>
      <c r="M56" s="30">
        <v>1.61</v>
      </c>
      <c r="N56" s="23" t="s">
        <v>26</v>
      </c>
      <c r="O56" s="23">
        <v>2</v>
      </c>
      <c r="P56" s="23" t="s">
        <v>692</v>
      </c>
      <c r="Q56" s="23">
        <v>16</v>
      </c>
      <c r="R56" s="23">
        <v>20</v>
      </c>
      <c r="S56" s="23">
        <f t="shared" si="3"/>
        <v>18</v>
      </c>
      <c r="T56" s="23">
        <v>0</v>
      </c>
      <c r="U56" s="23">
        <v>1200</v>
      </c>
      <c r="V56" s="23">
        <f t="shared" si="4"/>
        <v>600</v>
      </c>
      <c r="W56" s="28">
        <v>3</v>
      </c>
      <c r="X56" s="87">
        <v>8</v>
      </c>
      <c r="Y56" s="42">
        <v>5</v>
      </c>
      <c r="Z56" s="93">
        <v>6.4002595010153804E-2</v>
      </c>
      <c r="AA56" s="93">
        <v>699.91666666666686</v>
      </c>
      <c r="AB56" s="93">
        <v>73.538981666666714</v>
      </c>
      <c r="AC56" s="93">
        <v>2.410368896128702</v>
      </c>
      <c r="AD56" s="93">
        <v>0.11967849209766419</v>
      </c>
      <c r="AE56" s="33">
        <v>-0.18064504311760557</v>
      </c>
      <c r="AF56" s="33">
        <f t="shared" si="5"/>
        <v>0.18064504311760557</v>
      </c>
      <c r="AG56" s="33">
        <v>0.18064504311760557</v>
      </c>
      <c r="AH56" s="93">
        <v>0.14704956400127897</v>
      </c>
      <c r="AI56" s="91">
        <v>6</v>
      </c>
      <c r="AJ56" s="124" t="s">
        <v>760</v>
      </c>
    </row>
    <row r="57" spans="1:39">
      <c r="A57" s="26" t="s">
        <v>185</v>
      </c>
      <c r="B57" s="58" t="s">
        <v>201</v>
      </c>
      <c r="C57" s="59" t="s">
        <v>202</v>
      </c>
      <c r="D57" s="27" t="s">
        <v>21</v>
      </c>
      <c r="E57" s="29"/>
      <c r="F57" s="30">
        <v>0</v>
      </c>
      <c r="G57" s="30"/>
      <c r="H57" s="47"/>
      <c r="I57" s="47"/>
      <c r="J57" s="31">
        <v>44051</v>
      </c>
      <c r="K57" s="24">
        <v>2235</v>
      </c>
      <c r="L57" s="30">
        <v>10</v>
      </c>
      <c r="M57" s="30">
        <v>1.61</v>
      </c>
      <c r="N57" s="23" t="s">
        <v>26</v>
      </c>
      <c r="O57" s="23">
        <v>2</v>
      </c>
      <c r="P57" s="23" t="s">
        <v>692</v>
      </c>
      <c r="Q57" s="23">
        <v>16</v>
      </c>
      <c r="R57" s="23">
        <v>20</v>
      </c>
      <c r="S57" s="23">
        <f t="shared" si="3"/>
        <v>18</v>
      </c>
      <c r="T57" s="23">
        <v>0</v>
      </c>
      <c r="U57" s="23">
        <v>1200</v>
      </c>
      <c r="V57" s="23">
        <f t="shared" si="4"/>
        <v>600</v>
      </c>
      <c r="W57" s="28">
        <v>3</v>
      </c>
      <c r="X57" s="87">
        <v>8</v>
      </c>
      <c r="Y57" s="42">
        <v>5</v>
      </c>
      <c r="Z57" s="93">
        <v>0.21261108790252395</v>
      </c>
      <c r="AA57" s="93">
        <v>619.50333333333322</v>
      </c>
      <c r="AB57" s="93">
        <v>244.29014000000004</v>
      </c>
      <c r="AC57" s="93">
        <v>2.145237441549845</v>
      </c>
      <c r="AD57" s="93">
        <v>1.6509426991481158E-2</v>
      </c>
      <c r="AE57" s="33">
        <v>0.16989758635811994</v>
      </c>
      <c r="AF57" s="33">
        <f t="shared" si="5"/>
        <v>0.16989758635811994</v>
      </c>
      <c r="AG57" s="33">
        <v>0.16989758635811994</v>
      </c>
      <c r="AH57" s="93">
        <v>0.47218496970708163</v>
      </c>
      <c r="AI57" s="91">
        <v>3</v>
      </c>
      <c r="AJ57" s="124" t="s">
        <v>761</v>
      </c>
    </row>
    <row r="58" spans="1:39" s="93" customFormat="1">
      <c r="A58" s="26" t="s">
        <v>211</v>
      </c>
      <c r="B58" s="58" t="s">
        <v>212</v>
      </c>
      <c r="C58" s="59"/>
      <c r="D58" s="26" t="s">
        <v>30</v>
      </c>
      <c r="E58" s="29"/>
      <c r="F58" s="30">
        <v>800</v>
      </c>
      <c r="G58" s="30"/>
      <c r="H58" s="47">
        <v>15</v>
      </c>
      <c r="I58" s="47"/>
      <c r="J58" s="31"/>
      <c r="K58" s="24"/>
      <c r="L58" s="30"/>
      <c r="M58" s="30"/>
      <c r="N58" s="23" t="s">
        <v>26</v>
      </c>
      <c r="O58" s="23">
        <v>2</v>
      </c>
      <c r="P58" s="23" t="s">
        <v>692</v>
      </c>
      <c r="Q58" s="23">
        <v>30</v>
      </c>
      <c r="R58" s="23">
        <v>40</v>
      </c>
      <c r="S58" s="23">
        <f t="shared" si="3"/>
        <v>35</v>
      </c>
      <c r="T58" s="23">
        <v>0</v>
      </c>
      <c r="U58" s="23">
        <v>1500</v>
      </c>
      <c r="V58" s="23">
        <f t="shared" si="4"/>
        <v>750</v>
      </c>
      <c r="W58" s="28">
        <v>5</v>
      </c>
      <c r="X58" s="89">
        <v>7</v>
      </c>
      <c r="Y58" s="42">
        <v>2</v>
      </c>
      <c r="Z58" s="93">
        <v>0.45014124746156092</v>
      </c>
      <c r="AA58" s="93">
        <v>652.79666666666674</v>
      </c>
      <c r="AB58" s="93">
        <v>517.21229333333361</v>
      </c>
      <c r="AC58" s="93">
        <v>1.5381679693789809</v>
      </c>
      <c r="AD58" s="93">
        <v>6.6974582408876035E-2</v>
      </c>
      <c r="AE58" s="33">
        <v>0.25192755265401057</v>
      </c>
      <c r="AF58" s="33">
        <f t="shared" si="5"/>
        <v>0.25192755265401057</v>
      </c>
      <c r="AG58" s="33">
        <v>0.25192755265401057</v>
      </c>
      <c r="AH58" s="93">
        <v>0.11194825359619535</v>
      </c>
      <c r="AI58" s="121">
        <v>6</v>
      </c>
      <c r="AJ58" s="124">
        <v>1</v>
      </c>
    </row>
    <row r="59" spans="1:39">
      <c r="A59" s="27" t="s">
        <v>211</v>
      </c>
      <c r="B59" s="61" t="s">
        <v>213</v>
      </c>
      <c r="C59" s="62"/>
      <c r="D59" s="27" t="s">
        <v>105</v>
      </c>
      <c r="E59" s="34"/>
      <c r="F59" s="22">
        <v>240.93</v>
      </c>
      <c r="G59" s="22">
        <v>152.38</v>
      </c>
      <c r="H59" s="50">
        <v>16</v>
      </c>
      <c r="I59" s="34">
        <v>22.24</v>
      </c>
      <c r="J59" s="53">
        <v>13700</v>
      </c>
      <c r="K59" s="21">
        <v>2177.2800000000002</v>
      </c>
      <c r="L59" s="22">
        <v>10</v>
      </c>
      <c r="M59" s="22">
        <v>1.23</v>
      </c>
      <c r="N59" s="25" t="s">
        <v>26</v>
      </c>
      <c r="O59" s="25">
        <v>3</v>
      </c>
      <c r="P59" s="25" t="s">
        <v>692</v>
      </c>
      <c r="Q59" s="25">
        <v>18</v>
      </c>
      <c r="R59" s="25">
        <v>25</v>
      </c>
      <c r="S59" s="23">
        <f t="shared" si="3"/>
        <v>21.5</v>
      </c>
      <c r="T59" s="25">
        <v>0</v>
      </c>
      <c r="U59" s="25">
        <v>2500</v>
      </c>
      <c r="V59" s="23">
        <f t="shared" si="4"/>
        <v>1250</v>
      </c>
      <c r="W59" s="32">
        <v>4</v>
      </c>
      <c r="X59" s="88">
        <v>9</v>
      </c>
      <c r="Y59" s="42">
        <v>5</v>
      </c>
      <c r="Z59" s="93">
        <v>0.54896587177255574</v>
      </c>
      <c r="AA59" s="93">
        <v>487.14571428571423</v>
      </c>
      <c r="AB59" s="93">
        <v>630.76178666666669</v>
      </c>
      <c r="AC59" s="93">
        <v>1.4070612270752203</v>
      </c>
      <c r="AD59" s="93">
        <v>1.8357827428232713E-2</v>
      </c>
      <c r="AE59" s="33">
        <v>0.3461491216866866</v>
      </c>
      <c r="AF59" s="33">
        <f t="shared" si="5"/>
        <v>0.3461491216866866</v>
      </c>
      <c r="AG59" s="33">
        <v>0.3461491216866866</v>
      </c>
      <c r="AH59" s="93">
        <v>0.19655438078264845</v>
      </c>
      <c r="AI59" s="121">
        <v>21</v>
      </c>
      <c r="AJ59" s="124">
        <v>1</v>
      </c>
      <c r="AK59" s="93"/>
      <c r="AL59" s="93"/>
      <c r="AM59" s="93"/>
    </row>
    <row r="60" spans="1:39">
      <c r="A60" s="27" t="s">
        <v>211</v>
      </c>
      <c r="B60" s="61" t="s">
        <v>214</v>
      </c>
      <c r="C60" s="62"/>
      <c r="D60" s="27" t="s">
        <v>105</v>
      </c>
      <c r="E60" s="34"/>
      <c r="F60" s="22">
        <v>70.650000000000006</v>
      </c>
      <c r="G60" s="22">
        <v>117.76</v>
      </c>
      <c r="H60" s="50">
        <v>30</v>
      </c>
      <c r="I60" s="34">
        <v>9.8000000000000007</v>
      </c>
      <c r="J60" s="53">
        <v>44465</v>
      </c>
      <c r="K60" s="21">
        <v>903.71</v>
      </c>
      <c r="L60" s="22">
        <v>10</v>
      </c>
      <c r="M60" s="22">
        <v>3.71</v>
      </c>
      <c r="N60" s="25" t="s">
        <v>26</v>
      </c>
      <c r="O60" s="25">
        <v>3</v>
      </c>
      <c r="P60" s="25" t="s">
        <v>693</v>
      </c>
      <c r="Q60" s="25">
        <v>15</v>
      </c>
      <c r="R60" s="25">
        <v>20</v>
      </c>
      <c r="S60" s="23">
        <f t="shared" si="3"/>
        <v>17.5</v>
      </c>
      <c r="T60" s="25">
        <v>30</v>
      </c>
      <c r="U60" s="25">
        <v>1400</v>
      </c>
      <c r="V60" s="23">
        <f t="shared" si="4"/>
        <v>715</v>
      </c>
      <c r="W60" s="32">
        <v>4</v>
      </c>
      <c r="X60" s="88">
        <v>6</v>
      </c>
      <c r="Y60" s="42">
        <v>2</v>
      </c>
      <c r="Z60" s="93">
        <v>0.12575238207136638</v>
      </c>
      <c r="AA60" s="93">
        <v>674.12166666666644</v>
      </c>
      <c r="AB60" s="93">
        <v>144.48948699999997</v>
      </c>
      <c r="AC60" s="93">
        <v>2.9286833021573591</v>
      </c>
      <c r="AD60" s="93">
        <v>6.6882979966537873E-2</v>
      </c>
      <c r="AE60" s="33">
        <v>-0.11451807647364338</v>
      </c>
      <c r="AF60" s="33">
        <f t="shared" si="5"/>
        <v>0.11451807647364338</v>
      </c>
      <c r="AG60" s="33">
        <v>0.21664795292792766</v>
      </c>
      <c r="AH60" s="93">
        <v>0.21382006414962698</v>
      </c>
      <c r="AI60" s="121">
        <v>30</v>
      </c>
      <c r="AJ60" s="124">
        <v>1</v>
      </c>
      <c r="AK60" s="93"/>
      <c r="AL60" s="93"/>
      <c r="AM60" s="93"/>
    </row>
    <row r="61" spans="1:39" s="93" customFormat="1">
      <c r="A61" s="27" t="s">
        <v>215</v>
      </c>
      <c r="B61" s="61" t="s">
        <v>733</v>
      </c>
      <c r="C61" s="62" t="s">
        <v>220</v>
      </c>
      <c r="D61" s="27" t="s">
        <v>25</v>
      </c>
      <c r="E61" s="34"/>
      <c r="F61" s="22"/>
      <c r="G61" s="22"/>
      <c r="H61" s="50"/>
      <c r="I61" s="50"/>
      <c r="J61" s="53">
        <v>261803</v>
      </c>
      <c r="K61" s="21">
        <v>14541.65</v>
      </c>
      <c r="L61" s="22">
        <v>2</v>
      </c>
      <c r="M61" s="22">
        <v>0.84</v>
      </c>
      <c r="N61" s="23" t="s">
        <v>26</v>
      </c>
      <c r="O61" s="114">
        <v>3</v>
      </c>
      <c r="P61" s="114" t="s">
        <v>692</v>
      </c>
      <c r="Q61" s="114">
        <v>12</v>
      </c>
      <c r="R61" s="114">
        <v>18</v>
      </c>
      <c r="S61" s="114">
        <f t="shared" si="3"/>
        <v>15</v>
      </c>
      <c r="T61" s="114">
        <v>100</v>
      </c>
      <c r="U61" s="114">
        <v>2000</v>
      </c>
      <c r="V61" s="28">
        <f t="shared" si="4"/>
        <v>1050</v>
      </c>
      <c r="W61" s="28">
        <v>4</v>
      </c>
      <c r="X61" s="26">
        <v>7</v>
      </c>
      <c r="Y61" s="92">
        <f>ABS(W61-X61)</f>
        <v>3</v>
      </c>
      <c r="Z61" s="33">
        <v>0.23507134029590945</v>
      </c>
      <c r="AA61" s="33">
        <v>579.15666666666664</v>
      </c>
      <c r="AB61" s="33">
        <v>270.09696999999994</v>
      </c>
      <c r="AC61" s="33">
        <v>1.522494261147749</v>
      </c>
      <c r="AD61" s="33">
        <v>0.18286082050715943</v>
      </c>
      <c r="AE61" s="33">
        <v>0.14639676188805731</v>
      </c>
      <c r="AF61" s="33">
        <f t="shared" si="5"/>
        <v>0.14639676188805731</v>
      </c>
      <c r="AG61" s="33">
        <v>0.16092810658085305</v>
      </c>
      <c r="AH61" s="33">
        <v>0.27748371525194082</v>
      </c>
      <c r="AI61" s="121">
        <v>3</v>
      </c>
      <c r="AJ61" s="124">
        <v>1</v>
      </c>
    </row>
    <row r="62" spans="1:39" s="93" customFormat="1">
      <c r="A62" s="27" t="s">
        <v>215</v>
      </c>
      <c r="B62" s="61" t="s">
        <v>733</v>
      </c>
      <c r="C62" s="62" t="s">
        <v>220</v>
      </c>
      <c r="D62" s="27" t="s">
        <v>25</v>
      </c>
      <c r="E62" s="34"/>
      <c r="F62" s="22"/>
      <c r="G62" s="22"/>
      <c r="H62" s="50"/>
      <c r="I62" s="50"/>
      <c r="J62" s="53">
        <v>261803</v>
      </c>
      <c r="K62" s="21">
        <v>14541.65</v>
      </c>
      <c r="L62" s="22">
        <v>2</v>
      </c>
      <c r="M62" s="22">
        <v>0.84</v>
      </c>
      <c r="N62" s="23" t="s">
        <v>26</v>
      </c>
      <c r="O62" s="114">
        <v>3</v>
      </c>
      <c r="P62" s="114" t="s">
        <v>692</v>
      </c>
      <c r="Q62" s="114">
        <v>12</v>
      </c>
      <c r="R62" s="114">
        <v>18</v>
      </c>
      <c r="S62" s="114">
        <f t="shared" si="3"/>
        <v>15</v>
      </c>
      <c r="T62" s="114">
        <v>100</v>
      </c>
      <c r="U62" s="114">
        <v>2000</v>
      </c>
      <c r="V62" s="28">
        <f t="shared" si="4"/>
        <v>1050</v>
      </c>
      <c r="W62" s="28">
        <v>4</v>
      </c>
      <c r="X62" s="26">
        <v>7</v>
      </c>
      <c r="Y62" s="92">
        <f>ABS(W62-X62)</f>
        <v>3</v>
      </c>
      <c r="Z62" s="33">
        <v>0.10616917899622859</v>
      </c>
      <c r="AA62" s="33">
        <v>562.64666666666665</v>
      </c>
      <c r="AB62" s="33">
        <v>121.98838666666666</v>
      </c>
      <c r="AC62" s="33">
        <v>2.0729451417674709</v>
      </c>
      <c r="AD62" s="33">
        <v>1.5051562743682356E-2</v>
      </c>
      <c r="AE62" s="33">
        <v>4.2581870252755061E-2</v>
      </c>
      <c r="AF62" s="33">
        <f t="shared" si="5"/>
        <v>4.2581870252755061E-2</v>
      </c>
      <c r="AG62" s="33">
        <v>4.2581870252755061E-2</v>
      </c>
      <c r="AH62" s="33">
        <v>0.39247596558396047</v>
      </c>
      <c r="AI62" s="121">
        <v>3</v>
      </c>
      <c r="AJ62" s="124">
        <v>2</v>
      </c>
    </row>
    <row r="63" spans="1:39" s="93" customFormat="1">
      <c r="A63" s="27" t="s">
        <v>221</v>
      </c>
      <c r="B63" s="61" t="s">
        <v>749</v>
      </c>
      <c r="C63" s="62"/>
      <c r="D63" s="27" t="s">
        <v>25</v>
      </c>
      <c r="E63" s="34"/>
      <c r="F63" s="22"/>
      <c r="G63" s="22"/>
      <c r="H63" s="50"/>
      <c r="I63" s="50"/>
      <c r="J63" s="53">
        <v>29435</v>
      </c>
      <c r="K63" s="21">
        <v>4419.42</v>
      </c>
      <c r="L63" s="22">
        <v>2</v>
      </c>
      <c r="M63" s="22">
        <v>1.51</v>
      </c>
      <c r="N63" s="25" t="s">
        <v>26</v>
      </c>
      <c r="O63" s="115">
        <v>3</v>
      </c>
      <c r="P63" s="115" t="s">
        <v>692</v>
      </c>
      <c r="Q63" s="115">
        <v>7</v>
      </c>
      <c r="R63" s="115">
        <v>11</v>
      </c>
      <c r="S63" s="114">
        <f t="shared" si="3"/>
        <v>9</v>
      </c>
      <c r="T63" s="116">
        <v>0</v>
      </c>
      <c r="U63" s="116">
        <v>1200</v>
      </c>
      <c r="V63" s="28">
        <f t="shared" si="4"/>
        <v>600</v>
      </c>
      <c r="W63" s="116">
        <v>2</v>
      </c>
      <c r="X63" s="93">
        <v>7</v>
      </c>
      <c r="Y63" s="92">
        <f>ABS(W63-X63)</f>
        <v>5</v>
      </c>
      <c r="Z63" s="93">
        <v>0.40979413402959075</v>
      </c>
      <c r="AA63" s="93">
        <v>551.9899999999999</v>
      </c>
      <c r="AB63" s="93">
        <v>470.85345999999981</v>
      </c>
      <c r="AC63" s="93">
        <v>0.66496446149132549</v>
      </c>
      <c r="AD63" s="93">
        <v>0.19149050189750927</v>
      </c>
      <c r="AE63" s="33">
        <v>0.285711986182561</v>
      </c>
      <c r="AF63" s="33">
        <f t="shared" si="5"/>
        <v>0.285711986182561</v>
      </c>
      <c r="AG63" s="33">
        <v>0.285711986182561</v>
      </c>
      <c r="AH63" s="93">
        <v>6.7336507932057574E-2</v>
      </c>
      <c r="AI63" s="121">
        <v>3</v>
      </c>
      <c r="AJ63" s="124">
        <v>1</v>
      </c>
    </row>
    <row r="64" spans="1:39" s="93" customFormat="1">
      <c r="A64" s="27" t="s">
        <v>222</v>
      </c>
      <c r="B64" s="61" t="s">
        <v>224</v>
      </c>
      <c r="C64" s="62" t="s">
        <v>225</v>
      </c>
      <c r="D64" s="27" t="s">
        <v>226</v>
      </c>
      <c r="E64" s="34"/>
      <c r="F64" s="22">
        <v>976</v>
      </c>
      <c r="G64" s="22"/>
      <c r="H64" s="50">
        <v>30</v>
      </c>
      <c r="I64" s="50">
        <v>26</v>
      </c>
      <c r="J64" s="53"/>
      <c r="K64" s="21"/>
      <c r="L64" s="22"/>
      <c r="M64" s="22"/>
      <c r="N64" s="25" t="s">
        <v>26</v>
      </c>
      <c r="O64" s="25">
        <v>3</v>
      </c>
      <c r="P64" s="25" t="s">
        <v>692</v>
      </c>
      <c r="Q64" s="25">
        <v>9</v>
      </c>
      <c r="R64" s="25">
        <v>21</v>
      </c>
      <c r="S64" s="23">
        <f t="shared" si="3"/>
        <v>15</v>
      </c>
      <c r="T64" s="25">
        <v>1</v>
      </c>
      <c r="U64" s="25">
        <v>2500</v>
      </c>
      <c r="V64" s="23">
        <f t="shared" si="4"/>
        <v>1250.5</v>
      </c>
      <c r="W64" s="32">
        <v>4</v>
      </c>
      <c r="X64" s="88">
        <v>10</v>
      </c>
      <c r="Y64" s="42">
        <v>6</v>
      </c>
      <c r="Z64" s="93">
        <v>0.30476501429814756</v>
      </c>
      <c r="AA64" s="93">
        <v>660.28857142857134</v>
      </c>
      <c r="AB64" s="93">
        <v>350.17500142857153</v>
      </c>
      <c r="AC64" s="93">
        <v>1.7448455871441961</v>
      </c>
      <c r="AD64" s="93">
        <v>3.3719290503749992E-2</v>
      </c>
      <c r="AE64" s="33">
        <v>0.20908966456152386</v>
      </c>
      <c r="AF64" s="33">
        <f t="shared" si="5"/>
        <v>0.20908966456152386</v>
      </c>
      <c r="AG64" s="33">
        <v>0.20908966456152386</v>
      </c>
      <c r="AH64" s="93">
        <v>0.20128181761118252</v>
      </c>
      <c r="AI64" s="121">
        <v>7</v>
      </c>
      <c r="AJ64" s="124">
        <v>1</v>
      </c>
    </row>
    <row r="65" spans="1:39" s="93" customFormat="1">
      <c r="A65" s="26" t="s">
        <v>230</v>
      </c>
      <c r="B65" s="58" t="s">
        <v>233</v>
      </c>
      <c r="C65" s="59" t="s">
        <v>234</v>
      </c>
      <c r="D65" s="33" t="s">
        <v>21</v>
      </c>
      <c r="E65" s="29"/>
      <c r="F65" s="30">
        <v>46</v>
      </c>
      <c r="G65" s="30">
        <v>11</v>
      </c>
      <c r="H65" s="30">
        <v>11</v>
      </c>
      <c r="I65" s="29">
        <v>10.79</v>
      </c>
      <c r="J65" s="31"/>
      <c r="K65" s="24"/>
      <c r="L65" s="30"/>
      <c r="M65" s="30"/>
      <c r="N65" s="23" t="s">
        <v>26</v>
      </c>
      <c r="O65" s="23">
        <v>2</v>
      </c>
      <c r="P65" s="23" t="s">
        <v>692</v>
      </c>
      <c r="Q65" s="25">
        <v>2.5</v>
      </c>
      <c r="R65" s="25">
        <v>3</v>
      </c>
      <c r="S65" s="23">
        <f t="shared" si="3"/>
        <v>2.75</v>
      </c>
      <c r="T65" s="23">
        <v>0</v>
      </c>
      <c r="U65" s="23">
        <v>2000</v>
      </c>
      <c r="V65" s="23">
        <f t="shared" si="4"/>
        <v>1000</v>
      </c>
      <c r="W65" s="28">
        <v>2</v>
      </c>
      <c r="X65" s="89">
        <v>4</v>
      </c>
      <c r="Y65" s="42">
        <v>2</v>
      </c>
      <c r="Z65" s="33">
        <v>0.34396223962866285</v>
      </c>
      <c r="AA65" s="33">
        <v>516.88333333333333</v>
      </c>
      <c r="AB65" s="33">
        <v>395.21261333333365</v>
      </c>
      <c r="AC65" s="33">
        <v>1.223461841877227</v>
      </c>
      <c r="AD65" s="33">
        <v>6.003559373027046E-2</v>
      </c>
      <c r="AE65" s="33">
        <v>0.26504440579941835</v>
      </c>
      <c r="AF65" s="33">
        <f t="shared" si="5"/>
        <v>0.26504440579941835</v>
      </c>
      <c r="AG65" s="33">
        <v>0.26504440579941835</v>
      </c>
      <c r="AH65" s="33">
        <v>0.10032191963891757</v>
      </c>
      <c r="AI65" s="91">
        <v>3</v>
      </c>
      <c r="AJ65" s="124">
        <v>1</v>
      </c>
    </row>
    <row r="66" spans="1:39">
      <c r="A66" s="26" t="s">
        <v>230</v>
      </c>
      <c r="B66" s="58" t="s">
        <v>235</v>
      </c>
      <c r="C66" s="59"/>
      <c r="D66" s="26" t="s">
        <v>49</v>
      </c>
      <c r="E66" s="29"/>
      <c r="F66" s="30">
        <v>400</v>
      </c>
      <c r="G66" s="30"/>
      <c r="H66" s="30">
        <v>27</v>
      </c>
      <c r="J66" s="31">
        <v>10080</v>
      </c>
      <c r="K66" s="24"/>
      <c r="L66" s="30">
        <v>1</v>
      </c>
      <c r="M66" s="30"/>
      <c r="N66" s="23" t="s">
        <v>26</v>
      </c>
      <c r="O66" s="23">
        <v>2</v>
      </c>
      <c r="P66" s="23" t="s">
        <v>692</v>
      </c>
      <c r="Q66" s="25">
        <v>7.5</v>
      </c>
      <c r="R66" s="25">
        <v>8.5</v>
      </c>
      <c r="S66" s="23">
        <f t="shared" si="3"/>
        <v>8</v>
      </c>
      <c r="T66" s="23">
        <v>0</v>
      </c>
      <c r="U66" s="23">
        <v>2000</v>
      </c>
      <c r="V66" s="23">
        <f t="shared" si="4"/>
        <v>1000</v>
      </c>
      <c r="W66" s="28">
        <v>12</v>
      </c>
      <c r="X66" s="88">
        <v>4</v>
      </c>
      <c r="Y66" s="42">
        <v>8</v>
      </c>
      <c r="Z66" s="93">
        <v>0.2768467362924279</v>
      </c>
      <c r="AA66" s="93">
        <v>583.52666666666664</v>
      </c>
      <c r="AB66" s="93">
        <v>318.09689999999972</v>
      </c>
      <c r="AC66" s="93">
        <v>1.3926913309454803</v>
      </c>
      <c r="AD66" s="93">
        <v>5.3221120518317122E-2</v>
      </c>
      <c r="AE66" s="33">
        <v>0.17930598370218642</v>
      </c>
      <c r="AF66" s="33">
        <f t="shared" si="5"/>
        <v>0.17930598370218642</v>
      </c>
      <c r="AG66" s="33">
        <v>0.17930598370218642</v>
      </c>
      <c r="AH66" s="93">
        <v>0.13932577113700015</v>
      </c>
      <c r="AI66" s="121">
        <v>3</v>
      </c>
      <c r="AJ66" s="124">
        <v>1</v>
      </c>
      <c r="AK66" s="93"/>
      <c r="AL66" s="93"/>
      <c r="AM66" s="93"/>
    </row>
    <row r="67" spans="1:39">
      <c r="A67" s="26" t="s">
        <v>230</v>
      </c>
      <c r="B67" s="58" t="s">
        <v>239</v>
      </c>
      <c r="C67" s="59" t="s">
        <v>240</v>
      </c>
      <c r="D67" s="27" t="s">
        <v>21</v>
      </c>
      <c r="E67" s="29"/>
      <c r="F67" s="30">
        <v>36</v>
      </c>
      <c r="G67" s="30">
        <v>9</v>
      </c>
      <c r="H67" s="30">
        <v>23</v>
      </c>
      <c r="I67" s="29">
        <v>14.35</v>
      </c>
      <c r="J67" s="31">
        <v>5481</v>
      </c>
      <c r="K67" s="24">
        <v>487</v>
      </c>
      <c r="L67" s="30">
        <v>10</v>
      </c>
      <c r="M67" s="30">
        <v>0.26</v>
      </c>
      <c r="N67" s="23" t="s">
        <v>26</v>
      </c>
      <c r="O67" s="23">
        <v>2</v>
      </c>
      <c r="P67" s="23" t="s">
        <v>692</v>
      </c>
      <c r="Q67" s="25">
        <v>3.5</v>
      </c>
      <c r="R67" s="25">
        <v>5</v>
      </c>
      <c r="S67" s="23">
        <f t="shared" si="3"/>
        <v>4.25</v>
      </c>
      <c r="T67" s="23">
        <v>0</v>
      </c>
      <c r="U67" s="23">
        <v>1500</v>
      </c>
      <c r="V67" s="23">
        <f t="shared" si="4"/>
        <v>750</v>
      </c>
      <c r="W67" s="28">
        <v>4</v>
      </c>
      <c r="X67" s="88">
        <v>6</v>
      </c>
      <c r="Y67" s="42">
        <v>2</v>
      </c>
      <c r="Z67" s="93">
        <v>0.25459096605744114</v>
      </c>
      <c r="AA67" s="93">
        <v>656.40666666666664</v>
      </c>
      <c r="AB67" s="93">
        <v>292.52501999999987</v>
      </c>
      <c r="AC67" s="93">
        <v>1.8981087751006565</v>
      </c>
      <c r="AD67" s="93">
        <v>5.3089101385115751E-2</v>
      </c>
      <c r="AE67" s="33">
        <v>9.3524067895948915E-2</v>
      </c>
      <c r="AF67" s="33">
        <f t="shared" si="5"/>
        <v>9.3524067895948915E-2</v>
      </c>
      <c r="AG67" s="33">
        <v>9.3524067895948915E-2</v>
      </c>
      <c r="AH67" s="93">
        <v>0.1777566790548375</v>
      </c>
      <c r="AI67" s="121">
        <v>3</v>
      </c>
      <c r="AJ67" s="124">
        <v>1</v>
      </c>
    </row>
    <row r="68" spans="1:39">
      <c r="A68" s="26" t="s">
        <v>245</v>
      </c>
      <c r="B68" s="58" t="s">
        <v>250</v>
      </c>
      <c r="C68" s="59" t="s">
        <v>251</v>
      </c>
      <c r="D68" s="27" t="s">
        <v>21</v>
      </c>
      <c r="E68" s="29"/>
      <c r="F68" s="30">
        <v>122</v>
      </c>
      <c r="G68" s="30">
        <v>22</v>
      </c>
      <c r="H68" s="30">
        <v>22</v>
      </c>
      <c r="I68" s="29">
        <v>17.61</v>
      </c>
      <c r="J68" s="31">
        <v>3569</v>
      </c>
      <c r="K68" s="24">
        <v>180</v>
      </c>
      <c r="L68" s="30">
        <v>10</v>
      </c>
      <c r="M68" s="30">
        <v>0.04</v>
      </c>
      <c r="N68" s="23" t="s">
        <v>26</v>
      </c>
      <c r="O68" s="23">
        <v>2</v>
      </c>
      <c r="P68" s="23" t="s">
        <v>22</v>
      </c>
      <c r="Q68" s="23">
        <v>10</v>
      </c>
      <c r="R68" s="23">
        <v>13</v>
      </c>
      <c r="S68" s="23">
        <f t="shared" ref="S68:S99" si="6">AVERAGE(Q68:R68)</f>
        <v>11.5</v>
      </c>
      <c r="T68" s="23">
        <v>0</v>
      </c>
      <c r="U68" s="23">
        <v>1300</v>
      </c>
      <c r="V68" s="23">
        <f t="shared" ref="V68:V99" si="7">AVERAGE(T68:U68)</f>
        <v>650</v>
      </c>
      <c r="W68" s="28">
        <v>4</v>
      </c>
      <c r="X68" s="87">
        <v>6</v>
      </c>
      <c r="Y68" s="42">
        <v>2</v>
      </c>
      <c r="Z68" s="93">
        <v>0.27692155497534104</v>
      </c>
      <c r="AA68" s="93">
        <v>587.1633333333333</v>
      </c>
      <c r="AB68" s="93">
        <v>318.18286666666683</v>
      </c>
      <c r="AC68" s="93">
        <v>1.3329794489917981</v>
      </c>
      <c r="AD68" s="93">
        <v>0.1488154459254323</v>
      </c>
      <c r="AE68" s="33">
        <v>0.21775870168092137</v>
      </c>
      <c r="AF68" s="33">
        <f t="shared" ref="AF68:AF99" si="8">ABS(AE68)</f>
        <v>0.21775870168092137</v>
      </c>
      <c r="AG68" s="33">
        <v>0.21775870168092137</v>
      </c>
      <c r="AH68" s="93">
        <v>0.15404486488482672</v>
      </c>
      <c r="AI68" s="121">
        <v>3</v>
      </c>
      <c r="AJ68" s="124">
        <v>1</v>
      </c>
      <c r="AK68" s="93"/>
      <c r="AL68" s="93"/>
      <c r="AM68" s="93"/>
    </row>
    <row r="69" spans="1:39">
      <c r="A69" s="26" t="s">
        <v>245</v>
      </c>
      <c r="B69" s="58" t="s">
        <v>250</v>
      </c>
      <c r="C69" s="59" t="s">
        <v>251</v>
      </c>
      <c r="D69" s="27" t="s">
        <v>21</v>
      </c>
      <c r="E69" s="29"/>
      <c r="F69" s="30">
        <v>122</v>
      </c>
      <c r="G69" s="30">
        <v>22</v>
      </c>
      <c r="H69" s="30">
        <v>22</v>
      </c>
      <c r="I69" s="30"/>
      <c r="J69" s="31">
        <v>3569</v>
      </c>
      <c r="K69" s="24">
        <v>180</v>
      </c>
      <c r="L69" s="30">
        <v>10</v>
      </c>
      <c r="M69" s="30">
        <v>0.04</v>
      </c>
      <c r="N69" s="23" t="s">
        <v>26</v>
      </c>
      <c r="O69" s="23">
        <v>2</v>
      </c>
      <c r="P69" s="23" t="s">
        <v>22</v>
      </c>
      <c r="Q69" s="23">
        <v>10</v>
      </c>
      <c r="R69" s="23">
        <v>13</v>
      </c>
      <c r="S69" s="23">
        <f t="shared" si="6"/>
        <v>11.5</v>
      </c>
      <c r="T69" s="23">
        <v>0</v>
      </c>
      <c r="U69" s="23">
        <v>1300</v>
      </c>
      <c r="V69" s="23">
        <f t="shared" si="7"/>
        <v>650</v>
      </c>
      <c r="W69" s="28">
        <v>4</v>
      </c>
      <c r="X69" s="87">
        <v>6</v>
      </c>
      <c r="Y69" s="42">
        <v>2</v>
      </c>
      <c r="Z69" s="93">
        <v>0.16482343487090223</v>
      </c>
      <c r="AA69" s="93">
        <v>548.80333333333328</v>
      </c>
      <c r="AB69" s="93">
        <v>189.38212666666664</v>
      </c>
      <c r="AC69" s="93">
        <v>1.5996338429820627</v>
      </c>
      <c r="AD69" s="93">
        <v>8.560454714139426E-2</v>
      </c>
      <c r="AE69" s="33">
        <v>0.10433514247300744</v>
      </c>
      <c r="AF69" s="33">
        <f t="shared" si="8"/>
        <v>0.10433514247300744</v>
      </c>
      <c r="AG69" s="33">
        <v>0.13787387227403161</v>
      </c>
      <c r="AH69" s="93">
        <v>0.2634679961652624</v>
      </c>
      <c r="AI69" s="121">
        <v>3</v>
      </c>
      <c r="AJ69" s="124">
        <v>3</v>
      </c>
      <c r="AK69" s="93"/>
      <c r="AL69" s="93"/>
      <c r="AM69" s="93"/>
    </row>
    <row r="70" spans="1:39">
      <c r="A70" s="26" t="s">
        <v>245</v>
      </c>
      <c r="B70" s="58" t="s">
        <v>257</v>
      </c>
      <c r="C70" s="59"/>
      <c r="D70" s="26" t="s">
        <v>25</v>
      </c>
      <c r="E70" s="29"/>
      <c r="F70" s="30">
        <v>2.4</v>
      </c>
      <c r="G70" s="30">
        <v>5.62</v>
      </c>
      <c r="H70" s="30">
        <v>27</v>
      </c>
      <c r="I70" s="29">
        <v>15.33</v>
      </c>
      <c r="J70" s="31">
        <v>4480</v>
      </c>
      <c r="K70" s="24">
        <v>825.61</v>
      </c>
      <c r="L70" s="30">
        <v>10</v>
      </c>
      <c r="M70" s="30">
        <v>5.3999999999999999E-2</v>
      </c>
      <c r="N70" s="23" t="s">
        <v>26</v>
      </c>
      <c r="O70" s="23">
        <v>3</v>
      </c>
      <c r="P70" s="23" t="s">
        <v>693</v>
      </c>
      <c r="Q70" s="23">
        <v>6</v>
      </c>
      <c r="R70" s="23">
        <v>11</v>
      </c>
      <c r="S70" s="23">
        <f t="shared" si="6"/>
        <v>8.5</v>
      </c>
      <c r="T70" s="23">
        <v>0</v>
      </c>
      <c r="U70" s="23">
        <v>1700</v>
      </c>
      <c r="V70" s="23">
        <f t="shared" si="7"/>
        <v>850</v>
      </c>
      <c r="W70" s="28">
        <v>4</v>
      </c>
      <c r="X70" s="87">
        <v>5</v>
      </c>
      <c r="Y70" s="42">
        <v>1</v>
      </c>
      <c r="Z70" s="93">
        <v>0.21395077492133624</v>
      </c>
      <c r="AA70" s="93">
        <v>569.1061538461538</v>
      </c>
      <c r="AB70" s="93">
        <v>245.82944038461542</v>
      </c>
      <c r="AC70" s="93">
        <v>1.7291979980689289</v>
      </c>
      <c r="AD70" s="93">
        <v>1.4435723431364662E-2</v>
      </c>
      <c r="AE70" s="33">
        <v>0.19524738457570881</v>
      </c>
      <c r="AF70" s="33">
        <f t="shared" si="8"/>
        <v>0.19524738457570881</v>
      </c>
      <c r="AG70" s="33">
        <v>0.19524738457570881</v>
      </c>
      <c r="AH70" s="93">
        <v>0.33195084240376677</v>
      </c>
      <c r="AI70" s="121">
        <v>26</v>
      </c>
      <c r="AJ70" s="124">
        <v>1</v>
      </c>
      <c r="AK70" s="93"/>
      <c r="AL70" s="93"/>
      <c r="AM70" s="93"/>
    </row>
    <row r="71" spans="1:39">
      <c r="A71" s="27" t="s">
        <v>245</v>
      </c>
      <c r="B71" s="61" t="s">
        <v>737</v>
      </c>
      <c r="C71" s="62"/>
      <c r="D71" s="27" t="s">
        <v>226</v>
      </c>
      <c r="E71" s="34"/>
      <c r="F71" s="22">
        <v>277</v>
      </c>
      <c r="G71" s="22"/>
      <c r="H71" s="22">
        <v>28</v>
      </c>
      <c r="I71" s="34">
        <v>21.3</v>
      </c>
      <c r="J71" s="35"/>
      <c r="K71" s="21"/>
      <c r="L71" s="22"/>
      <c r="M71" s="22"/>
      <c r="N71" s="25" t="s">
        <v>26</v>
      </c>
      <c r="O71" s="25">
        <v>3</v>
      </c>
      <c r="P71" s="25" t="s">
        <v>692</v>
      </c>
      <c r="Q71" s="25">
        <v>13</v>
      </c>
      <c r="R71" s="25">
        <v>17</v>
      </c>
      <c r="S71" s="23">
        <f t="shared" si="6"/>
        <v>15</v>
      </c>
      <c r="T71" s="25">
        <v>0</v>
      </c>
      <c r="U71" s="25">
        <v>1250</v>
      </c>
      <c r="V71" s="23">
        <f t="shared" si="7"/>
        <v>625</v>
      </c>
      <c r="W71" s="32">
        <v>3</v>
      </c>
      <c r="X71" s="88">
        <v>7</v>
      </c>
      <c r="Y71" s="42">
        <v>4</v>
      </c>
      <c r="Z71" s="93">
        <v>0.16433744821583982</v>
      </c>
      <c r="AA71" s="93">
        <v>697.75400000000013</v>
      </c>
      <c r="AB71" s="93">
        <v>188.82372799999996</v>
      </c>
      <c r="AC71" s="93">
        <v>2.4375921988836375</v>
      </c>
      <c r="AD71" s="93">
        <v>4.2609850000851685E-2</v>
      </c>
      <c r="AE71" s="33">
        <v>2.2576152158067898E-2</v>
      </c>
      <c r="AF71" s="33">
        <f t="shared" si="8"/>
        <v>2.2576152158067898E-2</v>
      </c>
      <c r="AG71" s="33">
        <v>2.6594337340512642E-2</v>
      </c>
      <c r="AH71" s="93">
        <v>0.21855531001445394</v>
      </c>
      <c r="AI71" s="91">
        <v>5</v>
      </c>
      <c r="AJ71" s="124">
        <v>1</v>
      </c>
      <c r="AK71" s="93"/>
      <c r="AL71" s="93"/>
      <c r="AM71" s="93"/>
    </row>
    <row r="72" spans="1:39" s="93" customFormat="1">
      <c r="A72" s="27" t="s">
        <v>245</v>
      </c>
      <c r="B72" s="61" t="s">
        <v>737</v>
      </c>
      <c r="C72" s="62"/>
      <c r="D72" s="27" t="s">
        <v>49</v>
      </c>
      <c r="E72" s="34"/>
      <c r="F72" s="22">
        <v>300</v>
      </c>
      <c r="G72" s="22"/>
      <c r="H72" s="22">
        <v>28</v>
      </c>
      <c r="I72" s="22"/>
      <c r="J72" s="35"/>
      <c r="K72" s="21"/>
      <c r="L72" s="22"/>
      <c r="M72" s="22"/>
      <c r="N72" s="25" t="s">
        <v>26</v>
      </c>
      <c r="O72" s="25">
        <v>3</v>
      </c>
      <c r="P72" s="25" t="s">
        <v>692</v>
      </c>
      <c r="Q72" s="25">
        <v>13</v>
      </c>
      <c r="R72" s="25">
        <v>17</v>
      </c>
      <c r="S72" s="23">
        <f t="shared" si="6"/>
        <v>15</v>
      </c>
      <c r="T72" s="25">
        <v>0</v>
      </c>
      <c r="U72" s="25">
        <v>1250</v>
      </c>
      <c r="V72" s="23">
        <f t="shared" si="7"/>
        <v>625</v>
      </c>
      <c r="W72" s="32">
        <v>3</v>
      </c>
      <c r="X72" s="88">
        <v>7</v>
      </c>
      <c r="Y72" s="42">
        <v>4</v>
      </c>
      <c r="Z72" s="93">
        <v>0.29567301653611838</v>
      </c>
      <c r="AA72" s="93">
        <v>549.19800000000009</v>
      </c>
      <c r="AB72" s="93">
        <v>339.72829600000006</v>
      </c>
      <c r="AC72" s="93">
        <v>1.4784646903160121</v>
      </c>
      <c r="AD72" s="93">
        <v>3.1739459143492285E-2</v>
      </c>
      <c r="AE72" s="33">
        <v>0.23040880450516993</v>
      </c>
      <c r="AF72" s="33">
        <f t="shared" si="8"/>
        <v>0.23040880450516993</v>
      </c>
      <c r="AG72" s="33">
        <v>0.23040880450516993</v>
      </c>
      <c r="AH72" s="93">
        <v>0.19660469537038189</v>
      </c>
      <c r="AI72" s="91">
        <v>5</v>
      </c>
      <c r="AJ72" s="124">
        <v>3</v>
      </c>
    </row>
    <row r="73" spans="1:39" s="93" customFormat="1">
      <c r="A73" s="26" t="s">
        <v>245</v>
      </c>
      <c r="B73" s="58" t="s">
        <v>260</v>
      </c>
      <c r="C73" s="59"/>
      <c r="D73" s="26" t="s">
        <v>30</v>
      </c>
      <c r="E73" s="29"/>
      <c r="F73" s="30">
        <v>0</v>
      </c>
      <c r="G73" s="30"/>
      <c r="H73" s="30"/>
      <c r="I73" s="30"/>
      <c r="J73" s="31"/>
      <c r="K73" s="24"/>
      <c r="L73" s="30"/>
      <c r="M73" s="30"/>
      <c r="N73" s="23" t="s">
        <v>26</v>
      </c>
      <c r="O73" s="23">
        <v>2</v>
      </c>
      <c r="P73" s="23" t="s">
        <v>22</v>
      </c>
      <c r="Q73" s="23">
        <v>12</v>
      </c>
      <c r="R73" s="23">
        <v>15</v>
      </c>
      <c r="S73" s="23">
        <f t="shared" si="6"/>
        <v>13.5</v>
      </c>
      <c r="T73" s="23">
        <v>0</v>
      </c>
      <c r="U73" s="23">
        <v>1000</v>
      </c>
      <c r="V73" s="23">
        <f t="shared" si="7"/>
        <v>500</v>
      </c>
      <c r="W73" s="28">
        <v>3</v>
      </c>
      <c r="X73" s="87">
        <v>5</v>
      </c>
      <c r="Y73" s="42">
        <v>2</v>
      </c>
      <c r="Z73" s="33">
        <v>0.28543456483899049</v>
      </c>
      <c r="AA73" s="33">
        <v>606.83000000000004</v>
      </c>
      <c r="AB73" s="33">
        <v>327.96431500000006</v>
      </c>
      <c r="AC73" s="33">
        <v>1.9311179340455387</v>
      </c>
      <c r="AD73" s="33">
        <v>5.3320981956890043E-2</v>
      </c>
      <c r="AE73" s="33">
        <v>0.23333603000760722</v>
      </c>
      <c r="AF73" s="33">
        <f t="shared" si="8"/>
        <v>0.23333603000760722</v>
      </c>
      <c r="AG73" s="33">
        <v>0.23333603000760722</v>
      </c>
      <c r="AH73" s="33">
        <v>0.35906787618651476</v>
      </c>
      <c r="AI73" s="91">
        <v>2</v>
      </c>
      <c r="AJ73" s="124">
        <v>1</v>
      </c>
    </row>
    <row r="74" spans="1:39" s="93" customFormat="1">
      <c r="A74" s="26" t="s">
        <v>245</v>
      </c>
      <c r="B74" s="58" t="s">
        <v>750</v>
      </c>
      <c r="C74" s="59" t="s">
        <v>267</v>
      </c>
      <c r="D74" s="26" t="s">
        <v>30</v>
      </c>
      <c r="E74" s="29"/>
      <c r="F74" s="30">
        <v>0</v>
      </c>
      <c r="G74" s="30"/>
      <c r="H74" s="47"/>
      <c r="I74" s="47"/>
      <c r="J74" s="31"/>
      <c r="K74" s="24"/>
      <c r="L74" s="30"/>
      <c r="M74" s="30"/>
      <c r="N74" s="23" t="s">
        <v>26</v>
      </c>
      <c r="O74" s="23">
        <v>3</v>
      </c>
      <c r="P74" s="23" t="s">
        <v>693</v>
      </c>
      <c r="Q74" s="23">
        <v>9</v>
      </c>
      <c r="R74" s="23">
        <v>13</v>
      </c>
      <c r="S74" s="23">
        <f t="shared" si="6"/>
        <v>11</v>
      </c>
      <c r="T74" s="23">
        <v>0</v>
      </c>
      <c r="U74" s="23">
        <v>1300</v>
      </c>
      <c r="V74" s="23">
        <f t="shared" si="7"/>
        <v>650</v>
      </c>
      <c r="W74" s="28">
        <v>1</v>
      </c>
      <c r="X74" s="87">
        <v>6</v>
      </c>
      <c r="Y74" s="42">
        <v>5</v>
      </c>
      <c r="Z74" s="93">
        <v>0.2022353133159269</v>
      </c>
      <c r="AA74" s="93">
        <v>608.68000000000006</v>
      </c>
      <c r="AB74" s="93">
        <v>232.36837499999999</v>
      </c>
      <c r="AC74" s="93">
        <v>1.7892364859744809</v>
      </c>
      <c r="AD74" s="93">
        <v>7.4316706243026942E-2</v>
      </c>
      <c r="AE74" s="33">
        <v>0.15132261607854913</v>
      </c>
      <c r="AF74" s="33">
        <f t="shared" si="8"/>
        <v>0.15132261607854913</v>
      </c>
      <c r="AG74" s="33">
        <v>0.15132261607854913</v>
      </c>
      <c r="AH74" s="93">
        <v>0.26408671279029261</v>
      </c>
      <c r="AI74" s="121">
        <v>2</v>
      </c>
      <c r="AJ74" s="124">
        <v>1</v>
      </c>
    </row>
    <row r="75" spans="1:39">
      <c r="A75" s="26" t="s">
        <v>245</v>
      </c>
      <c r="B75" s="58" t="s">
        <v>750</v>
      </c>
      <c r="C75" s="59" t="s">
        <v>267</v>
      </c>
      <c r="D75" s="26" t="s">
        <v>30</v>
      </c>
      <c r="E75" s="29"/>
      <c r="F75" s="30">
        <v>0</v>
      </c>
      <c r="G75" s="30"/>
      <c r="H75" s="47"/>
      <c r="I75" s="47"/>
      <c r="J75" s="31"/>
      <c r="K75" s="24"/>
      <c r="L75" s="30"/>
      <c r="M75" s="30"/>
      <c r="N75" s="23" t="s">
        <v>26</v>
      </c>
      <c r="O75" s="23">
        <v>3</v>
      </c>
      <c r="P75" s="23" t="s">
        <v>693</v>
      </c>
      <c r="Q75" s="23">
        <v>9</v>
      </c>
      <c r="R75" s="23">
        <v>13</v>
      </c>
      <c r="S75" s="23">
        <f t="shared" si="6"/>
        <v>11</v>
      </c>
      <c r="T75" s="23">
        <v>0</v>
      </c>
      <c r="U75" s="23">
        <v>1300</v>
      </c>
      <c r="V75" s="23">
        <f t="shared" si="7"/>
        <v>650</v>
      </c>
      <c r="W75" s="28">
        <v>1</v>
      </c>
      <c r="X75" s="87">
        <v>6</v>
      </c>
      <c r="Y75" s="42">
        <v>5</v>
      </c>
      <c r="Z75" s="93">
        <v>0.28427747606614423</v>
      </c>
      <c r="AA75" s="93">
        <v>631.44000000000005</v>
      </c>
      <c r="AB75" s="93">
        <v>326.63481999999976</v>
      </c>
      <c r="AC75" s="93">
        <v>1.8886125533148403</v>
      </c>
      <c r="AD75" s="93">
        <v>4.5140531628092659E-2</v>
      </c>
      <c r="AE75" s="33">
        <v>0.2224427920739423</v>
      </c>
      <c r="AF75" s="33">
        <f t="shared" si="8"/>
        <v>0.2224427920739423</v>
      </c>
      <c r="AG75" s="33">
        <v>0.2224427920739423</v>
      </c>
      <c r="AH75" s="93">
        <v>0.27321096040069637</v>
      </c>
      <c r="AI75" s="121">
        <v>2</v>
      </c>
      <c r="AJ75" s="124">
        <v>3</v>
      </c>
      <c r="AK75" s="93"/>
      <c r="AL75" s="93"/>
      <c r="AM75" s="93"/>
    </row>
    <row r="76" spans="1:39">
      <c r="A76" s="26" t="s">
        <v>245</v>
      </c>
      <c r="B76" s="58" t="s">
        <v>263</v>
      </c>
      <c r="C76" s="59" t="s">
        <v>264</v>
      </c>
      <c r="D76" s="27" t="s">
        <v>21</v>
      </c>
      <c r="E76" s="29"/>
      <c r="F76" s="30">
        <v>0</v>
      </c>
      <c r="G76" s="30"/>
      <c r="H76" s="47"/>
      <c r="I76" s="47"/>
      <c r="J76" s="31">
        <v>38280</v>
      </c>
      <c r="K76" s="24">
        <v>1485</v>
      </c>
      <c r="L76" s="30">
        <v>10</v>
      </c>
      <c r="M76" s="30">
        <v>7.0000000000000007E-2</v>
      </c>
      <c r="N76" s="23" t="s">
        <v>26</v>
      </c>
      <c r="O76" s="23">
        <v>2</v>
      </c>
      <c r="P76" s="23" t="s">
        <v>692</v>
      </c>
      <c r="Q76" s="23">
        <v>6</v>
      </c>
      <c r="R76" s="23">
        <v>8.5</v>
      </c>
      <c r="S76" s="23">
        <f t="shared" si="6"/>
        <v>7.25</v>
      </c>
      <c r="T76" s="23">
        <v>0</v>
      </c>
      <c r="U76" s="23">
        <v>1100</v>
      </c>
      <c r="V76" s="23">
        <f t="shared" si="7"/>
        <v>550</v>
      </c>
      <c r="W76" s="28">
        <v>3</v>
      </c>
      <c r="X76" s="87">
        <v>7</v>
      </c>
      <c r="Y76" s="42">
        <v>4</v>
      </c>
      <c r="Z76" s="93">
        <v>0.29774455468523353</v>
      </c>
      <c r="AA76" s="93">
        <v>603.11333333333323</v>
      </c>
      <c r="AB76" s="93">
        <v>342.10849333333334</v>
      </c>
      <c r="AC76" s="93">
        <v>1.8178475454644489</v>
      </c>
      <c r="AD76" s="93">
        <v>7.6579588556521125E-2</v>
      </c>
      <c r="AE76" s="33">
        <v>0.23403722248359402</v>
      </c>
      <c r="AF76" s="33">
        <f t="shared" si="8"/>
        <v>0.23403722248359402</v>
      </c>
      <c r="AG76" s="33">
        <v>0.23403722248359402</v>
      </c>
      <c r="AH76" s="93">
        <v>0.25953891598071988</v>
      </c>
      <c r="AI76" s="121">
        <v>3</v>
      </c>
      <c r="AJ76" s="124">
        <v>1</v>
      </c>
      <c r="AK76" s="93"/>
      <c r="AL76" s="93"/>
      <c r="AM76" s="93"/>
    </row>
    <row r="77" spans="1:39" s="93" customFormat="1">
      <c r="A77" s="26" t="s">
        <v>245</v>
      </c>
      <c r="B77" s="58" t="s">
        <v>263</v>
      </c>
      <c r="C77" s="59" t="s">
        <v>264</v>
      </c>
      <c r="D77" s="27" t="s">
        <v>21</v>
      </c>
      <c r="E77" s="29"/>
      <c r="F77" s="30">
        <v>0</v>
      </c>
      <c r="G77" s="30"/>
      <c r="H77" s="48"/>
      <c r="I77" s="47"/>
      <c r="J77" s="49">
        <v>38280</v>
      </c>
      <c r="K77" s="24">
        <v>1485</v>
      </c>
      <c r="L77" s="30">
        <v>10</v>
      </c>
      <c r="M77" s="30">
        <v>7.0000000000000007E-2</v>
      </c>
      <c r="N77" s="23" t="s">
        <v>26</v>
      </c>
      <c r="O77" s="23">
        <v>2</v>
      </c>
      <c r="P77" s="23" t="s">
        <v>692</v>
      </c>
      <c r="Q77" s="23">
        <v>6</v>
      </c>
      <c r="R77" s="23">
        <v>8.5</v>
      </c>
      <c r="S77" s="23">
        <f t="shared" si="6"/>
        <v>7.25</v>
      </c>
      <c r="T77" s="23">
        <v>0</v>
      </c>
      <c r="U77" s="23">
        <v>1100</v>
      </c>
      <c r="V77" s="23">
        <f t="shared" si="7"/>
        <v>550</v>
      </c>
      <c r="W77" s="28">
        <v>3</v>
      </c>
      <c r="X77" s="87">
        <v>7</v>
      </c>
      <c r="Y77" s="42">
        <v>4</v>
      </c>
      <c r="Z77" s="93">
        <v>0.21087024078909203</v>
      </c>
      <c r="AA77" s="93">
        <v>628.18333333333339</v>
      </c>
      <c r="AB77" s="93">
        <v>242.28990666666672</v>
      </c>
      <c r="AC77" s="93">
        <v>1.8985568729346671</v>
      </c>
      <c r="AD77" s="93">
        <v>6.2791902970131527E-2</v>
      </c>
      <c r="AE77" s="33">
        <v>0.12314028976080467</v>
      </c>
      <c r="AF77" s="33">
        <f t="shared" si="8"/>
        <v>0.12314028976080467</v>
      </c>
      <c r="AG77" s="33">
        <v>0.12314028976080467</v>
      </c>
      <c r="AH77" s="93">
        <v>0.26545351741791889</v>
      </c>
      <c r="AI77" s="121">
        <v>3</v>
      </c>
      <c r="AJ77" s="124">
        <v>3</v>
      </c>
    </row>
    <row r="78" spans="1:39" s="93" customFormat="1">
      <c r="A78" s="26" t="s">
        <v>245</v>
      </c>
      <c r="B78" s="58" t="s">
        <v>268</v>
      </c>
      <c r="C78" s="59"/>
      <c r="D78" s="27" t="s">
        <v>21</v>
      </c>
      <c r="E78" s="29"/>
      <c r="F78" s="30">
        <v>0</v>
      </c>
      <c r="G78" s="30"/>
      <c r="H78" s="48"/>
      <c r="I78" s="47"/>
      <c r="J78" s="49">
        <v>72889</v>
      </c>
      <c r="K78" s="24">
        <v>6481</v>
      </c>
      <c r="L78" s="30">
        <v>10</v>
      </c>
      <c r="M78" s="30">
        <v>0.4</v>
      </c>
      <c r="N78" s="23" t="s">
        <v>26</v>
      </c>
      <c r="O78" s="23">
        <v>2</v>
      </c>
      <c r="P78" s="23" t="s">
        <v>22</v>
      </c>
      <c r="Q78" s="23">
        <v>19</v>
      </c>
      <c r="R78" s="23">
        <v>22</v>
      </c>
      <c r="S78" s="23">
        <f t="shared" si="6"/>
        <v>20.5</v>
      </c>
      <c r="T78" s="23">
        <v>0</v>
      </c>
      <c r="U78" s="23">
        <v>1600</v>
      </c>
      <c r="V78" s="23">
        <f t="shared" si="7"/>
        <v>800</v>
      </c>
      <c r="W78" s="28">
        <v>5</v>
      </c>
      <c r="X78" s="87">
        <v>6</v>
      </c>
      <c r="Y78" s="42">
        <f>ABS(W78-X78)</f>
        <v>1</v>
      </c>
      <c r="Z78" s="93">
        <v>0.27360851174934731</v>
      </c>
      <c r="AA78" s="93">
        <v>603.52500000000009</v>
      </c>
      <c r="AB78" s="93">
        <v>314.37618000000009</v>
      </c>
      <c r="AC78" s="93">
        <v>1.7612114578745377</v>
      </c>
      <c r="AD78" s="93">
        <v>0.11016302767057282</v>
      </c>
      <c r="AE78" s="33">
        <v>0.20243067809128723</v>
      </c>
      <c r="AF78" s="33">
        <f t="shared" si="8"/>
        <v>0.20243067809128723</v>
      </c>
      <c r="AG78" s="33">
        <v>0.20243067809128723</v>
      </c>
      <c r="AH78" s="93">
        <v>0.25415945335583945</v>
      </c>
      <c r="AI78" s="121">
        <v>4</v>
      </c>
      <c r="AJ78" s="124">
        <v>1</v>
      </c>
    </row>
    <row r="79" spans="1:39" s="93" customFormat="1">
      <c r="A79" s="26" t="s">
        <v>245</v>
      </c>
      <c r="B79" s="58" t="s">
        <v>736</v>
      </c>
      <c r="C79" s="59"/>
      <c r="D79" s="27" t="s">
        <v>259</v>
      </c>
      <c r="E79" s="29"/>
      <c r="F79" s="30">
        <v>3008</v>
      </c>
      <c r="G79" s="30">
        <v>744</v>
      </c>
      <c r="H79" s="48">
        <v>15</v>
      </c>
      <c r="I79" s="29">
        <v>21.8</v>
      </c>
      <c r="J79" s="49">
        <v>306300</v>
      </c>
      <c r="K79" s="24">
        <v>27816</v>
      </c>
      <c r="L79" s="30">
        <v>12</v>
      </c>
      <c r="M79" s="30">
        <v>0.78</v>
      </c>
      <c r="N79" s="23" t="s">
        <v>26</v>
      </c>
      <c r="O79" s="23">
        <v>3</v>
      </c>
      <c r="P79" s="23" t="s">
        <v>692</v>
      </c>
      <c r="Q79" s="23">
        <v>25</v>
      </c>
      <c r="R79" s="23">
        <v>38</v>
      </c>
      <c r="S79" s="23">
        <f t="shared" si="6"/>
        <v>31.5</v>
      </c>
      <c r="T79" s="23">
        <v>0</v>
      </c>
      <c r="U79" s="23" t="s">
        <v>701</v>
      </c>
      <c r="V79" s="23">
        <f t="shared" si="7"/>
        <v>0</v>
      </c>
      <c r="W79" s="28">
        <v>1</v>
      </c>
      <c r="X79" s="87">
        <v>5</v>
      </c>
      <c r="Y79" s="42">
        <v>4</v>
      </c>
      <c r="Z79" s="93">
        <v>0.31890218392805342</v>
      </c>
      <c r="AA79" s="93">
        <v>535.41399999999987</v>
      </c>
      <c r="AB79" s="93">
        <v>366.41860933333345</v>
      </c>
      <c r="AC79" s="93">
        <v>1.4277362777702765</v>
      </c>
      <c r="AD79" s="93">
        <v>2.896825292636597E-2</v>
      </c>
      <c r="AE79" s="33">
        <v>0.25979496711465649</v>
      </c>
      <c r="AF79" s="33">
        <f t="shared" si="8"/>
        <v>0.25979496711465649</v>
      </c>
      <c r="AG79" s="33">
        <v>0.25979496711465649</v>
      </c>
      <c r="AH79" s="93">
        <v>0.23283317597521069</v>
      </c>
      <c r="AI79" s="121">
        <v>30</v>
      </c>
      <c r="AJ79" s="124">
        <v>1</v>
      </c>
    </row>
    <row r="80" spans="1:39">
      <c r="A80" s="26" t="s">
        <v>245</v>
      </c>
      <c r="B80" s="58" t="s">
        <v>278</v>
      </c>
      <c r="C80" s="59" t="s">
        <v>279</v>
      </c>
      <c r="D80" s="27" t="s">
        <v>21</v>
      </c>
      <c r="E80" s="29"/>
      <c r="F80" s="30">
        <v>0</v>
      </c>
      <c r="G80" s="30"/>
      <c r="H80" s="47"/>
      <c r="I80" s="47"/>
      <c r="J80" s="31">
        <v>4248</v>
      </c>
      <c r="K80" s="24">
        <v>361</v>
      </c>
      <c r="L80" s="30">
        <v>10</v>
      </c>
      <c r="M80" s="30">
        <v>7.1999999999999995E-2</v>
      </c>
      <c r="N80" s="23" t="s">
        <v>26</v>
      </c>
      <c r="O80" s="23">
        <v>2</v>
      </c>
      <c r="P80" s="23" t="s">
        <v>692</v>
      </c>
      <c r="Q80" s="23">
        <v>8</v>
      </c>
      <c r="R80" s="23">
        <v>13</v>
      </c>
      <c r="S80" s="23">
        <f t="shared" si="6"/>
        <v>10.5</v>
      </c>
      <c r="T80" s="23">
        <v>0</v>
      </c>
      <c r="U80" s="23">
        <v>1450</v>
      </c>
      <c r="V80" s="23">
        <f t="shared" si="7"/>
        <v>725</v>
      </c>
      <c r="W80" s="28">
        <v>4</v>
      </c>
      <c r="X80" s="87">
        <v>6</v>
      </c>
      <c r="Y80" s="42">
        <v>2</v>
      </c>
      <c r="Z80" s="93">
        <v>0.3302992254134029</v>
      </c>
      <c r="AA80" s="93">
        <v>604.68999999999994</v>
      </c>
      <c r="AB80" s="93">
        <v>379.51380999999992</v>
      </c>
      <c r="AC80" s="93">
        <v>1.8171209266507058</v>
      </c>
      <c r="AD80" s="93">
        <v>0.10703190161113324</v>
      </c>
      <c r="AE80" s="33">
        <v>0.23618959766371492</v>
      </c>
      <c r="AF80" s="33">
        <f t="shared" si="8"/>
        <v>0.23618959766371492</v>
      </c>
      <c r="AG80" s="33">
        <v>0.23618959766371492</v>
      </c>
      <c r="AH80" s="93">
        <v>0.28140301692857322</v>
      </c>
      <c r="AI80" s="121">
        <v>3</v>
      </c>
      <c r="AJ80" s="124">
        <v>1</v>
      </c>
      <c r="AK80" s="93"/>
      <c r="AL80" s="93"/>
      <c r="AM80" s="93"/>
    </row>
    <row r="81" spans="1:39">
      <c r="A81" s="26" t="s">
        <v>245</v>
      </c>
      <c r="B81" s="58" t="s">
        <v>278</v>
      </c>
      <c r="C81" s="59" t="s">
        <v>279</v>
      </c>
      <c r="D81" s="27" t="s">
        <v>21</v>
      </c>
      <c r="E81" s="29"/>
      <c r="F81" s="30">
        <v>0</v>
      </c>
      <c r="G81" s="30"/>
      <c r="H81" s="48"/>
      <c r="I81" s="47"/>
      <c r="J81" s="49">
        <v>4248</v>
      </c>
      <c r="K81" s="24">
        <v>361</v>
      </c>
      <c r="L81" s="30">
        <v>10</v>
      </c>
      <c r="M81" s="30">
        <v>7.1999999999999995E-2</v>
      </c>
      <c r="N81" s="23" t="s">
        <v>26</v>
      </c>
      <c r="O81" s="23">
        <v>2</v>
      </c>
      <c r="P81" s="23" t="s">
        <v>692</v>
      </c>
      <c r="Q81" s="23">
        <v>8</v>
      </c>
      <c r="R81" s="23">
        <v>13</v>
      </c>
      <c r="S81" s="23">
        <f t="shared" si="6"/>
        <v>10.5</v>
      </c>
      <c r="T81" s="23">
        <v>0</v>
      </c>
      <c r="U81" s="23">
        <v>1450</v>
      </c>
      <c r="V81" s="23">
        <f t="shared" si="7"/>
        <v>725</v>
      </c>
      <c r="W81" s="28">
        <v>4</v>
      </c>
      <c r="X81" s="87">
        <v>6</v>
      </c>
      <c r="Y81" s="42">
        <v>2</v>
      </c>
      <c r="Z81" s="93">
        <v>0.24032144183347837</v>
      </c>
      <c r="AA81" s="93">
        <v>608.28000000000009</v>
      </c>
      <c r="AB81" s="93">
        <v>276.12933666666669</v>
      </c>
      <c r="AC81" s="93">
        <v>0.88177785885053372</v>
      </c>
      <c r="AD81" s="93">
        <v>0.16820929797570225</v>
      </c>
      <c r="AE81" s="33">
        <v>0.17036060028002509</v>
      </c>
      <c r="AF81" s="33">
        <f t="shared" si="8"/>
        <v>0.17036060028002509</v>
      </c>
      <c r="AG81" s="33">
        <v>0.17036060028002509</v>
      </c>
      <c r="AH81" s="93">
        <v>7.2464922359584405E-2</v>
      </c>
      <c r="AI81" s="121">
        <v>3</v>
      </c>
      <c r="AJ81" s="124">
        <v>4</v>
      </c>
      <c r="AK81" s="93" t="s">
        <v>759</v>
      </c>
      <c r="AL81" s="93"/>
      <c r="AM81" s="93"/>
    </row>
    <row r="82" spans="1:39" s="93" customFormat="1">
      <c r="A82" s="26" t="s">
        <v>245</v>
      </c>
      <c r="B82" s="58" t="s">
        <v>283</v>
      </c>
      <c r="C82" s="59" t="s">
        <v>284</v>
      </c>
      <c r="D82" s="27" t="s">
        <v>21</v>
      </c>
      <c r="E82" s="29"/>
      <c r="F82" s="30">
        <v>0</v>
      </c>
      <c r="G82" s="30"/>
      <c r="H82" s="48"/>
      <c r="I82" s="47"/>
      <c r="J82" s="49">
        <v>3823</v>
      </c>
      <c r="K82" s="24">
        <v>314</v>
      </c>
      <c r="L82" s="30">
        <v>10</v>
      </c>
      <c r="M82" s="30">
        <v>0.02</v>
      </c>
      <c r="N82" s="23" t="s">
        <v>26</v>
      </c>
      <c r="O82" s="23">
        <v>2</v>
      </c>
      <c r="P82" s="23" t="s">
        <v>692</v>
      </c>
      <c r="Q82" s="23">
        <v>4.5</v>
      </c>
      <c r="R82" s="23">
        <v>6</v>
      </c>
      <c r="S82" s="23">
        <f t="shared" si="6"/>
        <v>5.25</v>
      </c>
      <c r="T82" s="23">
        <v>0</v>
      </c>
      <c r="U82" s="23">
        <v>1300</v>
      </c>
      <c r="V82" s="23">
        <f t="shared" si="7"/>
        <v>650</v>
      </c>
      <c r="W82" s="28">
        <v>4</v>
      </c>
      <c r="X82" s="87">
        <v>6</v>
      </c>
      <c r="Y82" s="42">
        <v>2</v>
      </c>
      <c r="Z82" s="93">
        <v>0.28786792573252112</v>
      </c>
      <c r="AA82" s="93">
        <v>603.12</v>
      </c>
      <c r="AB82" s="93">
        <v>330.76024666666672</v>
      </c>
      <c r="AC82" s="93">
        <v>1.9832391167768995</v>
      </c>
      <c r="AD82" s="93">
        <v>7.1166095464364823E-2</v>
      </c>
      <c r="AE82" s="33">
        <v>0.22016814519498332</v>
      </c>
      <c r="AF82" s="33">
        <f t="shared" si="8"/>
        <v>0.22016814519498332</v>
      </c>
      <c r="AG82" s="33">
        <v>0.22016814519498332</v>
      </c>
      <c r="AH82" s="93">
        <v>0.34861961800978786</v>
      </c>
      <c r="AI82" s="121">
        <v>3</v>
      </c>
      <c r="AJ82" s="124">
        <v>1</v>
      </c>
      <c r="AK82" s="33"/>
      <c r="AL82" s="33"/>
      <c r="AM82" s="33"/>
    </row>
    <row r="83" spans="1:39" s="93" customFormat="1">
      <c r="A83" s="26" t="s">
        <v>245</v>
      </c>
      <c r="B83" s="58" t="s">
        <v>288</v>
      </c>
      <c r="C83" s="59"/>
      <c r="D83" s="26" t="s">
        <v>49</v>
      </c>
      <c r="E83" s="29"/>
      <c r="F83" s="30">
        <v>100</v>
      </c>
      <c r="G83" s="30"/>
      <c r="H83" s="48">
        <v>3</v>
      </c>
      <c r="I83" s="47"/>
      <c r="J83" s="49"/>
      <c r="K83" s="24"/>
      <c r="L83" s="30"/>
      <c r="M83" s="30"/>
      <c r="N83" s="23" t="s">
        <v>26</v>
      </c>
      <c r="O83" s="23">
        <v>3</v>
      </c>
      <c r="P83" s="23" t="s">
        <v>693</v>
      </c>
      <c r="Q83" s="23">
        <v>14</v>
      </c>
      <c r="R83" s="23">
        <v>40</v>
      </c>
      <c r="S83" s="23">
        <f t="shared" si="6"/>
        <v>27</v>
      </c>
      <c r="T83" s="23">
        <v>50</v>
      </c>
      <c r="U83" s="23">
        <v>250</v>
      </c>
      <c r="V83" s="23">
        <f t="shared" si="7"/>
        <v>150</v>
      </c>
      <c r="W83" s="28">
        <v>4</v>
      </c>
      <c r="X83" s="87">
        <v>5</v>
      </c>
      <c r="Y83" s="42">
        <v>1</v>
      </c>
      <c r="Z83" s="93">
        <v>0.15860167101827682</v>
      </c>
      <c r="AA83" s="93">
        <v>672.92499999999995</v>
      </c>
      <c r="AB83" s="93">
        <v>182.23332000000011</v>
      </c>
      <c r="AC83" s="93">
        <v>2.2917164471471594</v>
      </c>
      <c r="AD83" s="93">
        <v>9.7474388033042897E-2</v>
      </c>
      <c r="AE83" s="33">
        <v>-9.9193340461246504E-2</v>
      </c>
      <c r="AF83" s="33">
        <f t="shared" si="8"/>
        <v>9.9193340461246504E-2</v>
      </c>
      <c r="AG83" s="33">
        <v>9.9193340461246504E-2</v>
      </c>
      <c r="AH83" s="93">
        <v>0.19801546753933497</v>
      </c>
      <c r="AI83" s="121">
        <v>2</v>
      </c>
      <c r="AJ83" s="124">
        <v>1</v>
      </c>
    </row>
    <row r="84" spans="1:39">
      <c r="A84" s="26" t="s">
        <v>245</v>
      </c>
      <c r="B84" s="58" t="s">
        <v>296</v>
      </c>
      <c r="C84" s="59" t="s">
        <v>297</v>
      </c>
      <c r="D84" s="26" t="s">
        <v>30</v>
      </c>
      <c r="E84" s="29"/>
      <c r="F84" s="30">
        <v>1100</v>
      </c>
      <c r="G84" s="30"/>
      <c r="H84" s="48">
        <v>2</v>
      </c>
      <c r="I84" s="47"/>
      <c r="J84" s="49"/>
      <c r="K84" s="24"/>
      <c r="L84" s="30"/>
      <c r="M84" s="30"/>
      <c r="N84" s="23" t="s">
        <v>26</v>
      </c>
      <c r="O84" s="23">
        <v>3</v>
      </c>
      <c r="P84" s="23" t="s">
        <v>693</v>
      </c>
      <c r="Q84" s="23">
        <v>12</v>
      </c>
      <c r="R84" s="23">
        <v>22</v>
      </c>
      <c r="S84" s="23">
        <f t="shared" si="6"/>
        <v>17</v>
      </c>
      <c r="T84" s="23">
        <v>0</v>
      </c>
      <c r="U84" s="23">
        <v>1500</v>
      </c>
      <c r="V84" s="23">
        <f t="shared" si="7"/>
        <v>750</v>
      </c>
      <c r="W84" s="28">
        <v>3</v>
      </c>
      <c r="X84" s="87">
        <v>7</v>
      </c>
      <c r="Y84" s="42">
        <v>4</v>
      </c>
      <c r="Z84" s="93">
        <v>0.11411361038584274</v>
      </c>
      <c r="AA84" s="93">
        <v>699.6450000000001</v>
      </c>
      <c r="AB84" s="93">
        <v>131.1165383333333</v>
      </c>
      <c r="AC84" s="93">
        <v>2.8353753145283185</v>
      </c>
      <c r="AD84" s="93">
        <v>0.12129897607379604</v>
      </c>
      <c r="AE84" s="33">
        <v>-0.15549718048850383</v>
      </c>
      <c r="AF84" s="33">
        <f t="shared" si="8"/>
        <v>0.15549718048850383</v>
      </c>
      <c r="AG84" s="33">
        <v>0.16561828275457188</v>
      </c>
      <c r="AH84" s="93">
        <v>0.2231038437580245</v>
      </c>
      <c r="AI84" s="121">
        <v>6</v>
      </c>
      <c r="AJ84" s="124">
        <v>1</v>
      </c>
      <c r="AK84" s="33" t="s">
        <v>722</v>
      </c>
    </row>
    <row r="85" spans="1:39">
      <c r="A85" s="26" t="s">
        <v>245</v>
      </c>
      <c r="B85" s="58" t="s">
        <v>296</v>
      </c>
      <c r="C85" s="59" t="s">
        <v>297</v>
      </c>
      <c r="D85" s="26" t="s">
        <v>30</v>
      </c>
      <c r="E85" s="29"/>
      <c r="F85" s="30">
        <v>1100</v>
      </c>
      <c r="G85" s="30"/>
      <c r="H85" s="48">
        <v>2</v>
      </c>
      <c r="I85" s="47"/>
      <c r="J85" s="49"/>
      <c r="K85" s="24"/>
      <c r="L85" s="30"/>
      <c r="M85" s="30"/>
      <c r="N85" s="23" t="s">
        <v>26</v>
      </c>
      <c r="O85" s="23">
        <v>3</v>
      </c>
      <c r="P85" s="23" t="s">
        <v>693</v>
      </c>
      <c r="Q85" s="23">
        <v>12</v>
      </c>
      <c r="R85" s="23">
        <v>22</v>
      </c>
      <c r="S85" s="23">
        <f t="shared" si="6"/>
        <v>17</v>
      </c>
      <c r="T85" s="23">
        <v>0</v>
      </c>
      <c r="U85" s="23">
        <v>1500</v>
      </c>
      <c r="V85" s="23">
        <f t="shared" si="7"/>
        <v>750</v>
      </c>
      <c r="W85" s="28">
        <v>3</v>
      </c>
      <c r="X85" s="87">
        <v>7</v>
      </c>
      <c r="Y85" s="42">
        <v>4</v>
      </c>
      <c r="Z85" s="93">
        <v>0.30383987815491736</v>
      </c>
      <c r="AA85" s="93">
        <v>696.87333333333333</v>
      </c>
      <c r="AB85" s="93">
        <v>349.11202000000003</v>
      </c>
      <c r="AC85" s="93">
        <v>1.9451509183758062</v>
      </c>
      <c r="AD85" s="93">
        <v>4.2075261964394317E-2</v>
      </c>
      <c r="AE85" s="33">
        <v>0.18788483809461134</v>
      </c>
      <c r="AF85" s="33">
        <f t="shared" si="8"/>
        <v>0.18788483809461134</v>
      </c>
      <c r="AG85" s="33">
        <v>0.18788483809461134</v>
      </c>
      <c r="AH85" s="93">
        <v>0.19422055012819336</v>
      </c>
      <c r="AI85" s="121">
        <v>6</v>
      </c>
      <c r="AJ85" s="124">
        <v>3</v>
      </c>
      <c r="AK85" s="93"/>
      <c r="AL85" s="93"/>
      <c r="AM85" s="93"/>
    </row>
    <row r="86" spans="1:39" s="93" customFormat="1">
      <c r="A86" s="26" t="s">
        <v>245</v>
      </c>
      <c r="B86" s="58" t="s">
        <v>299</v>
      </c>
      <c r="C86" s="59" t="s">
        <v>300</v>
      </c>
      <c r="D86" s="26" t="s">
        <v>49</v>
      </c>
      <c r="E86" s="29"/>
      <c r="F86" s="30">
        <v>1100</v>
      </c>
      <c r="G86" s="30"/>
      <c r="H86" s="48">
        <v>2</v>
      </c>
      <c r="I86" s="47"/>
      <c r="J86" s="49"/>
      <c r="K86" s="24"/>
      <c r="L86" s="30"/>
      <c r="M86" s="30"/>
      <c r="N86" s="23" t="s">
        <v>26</v>
      </c>
      <c r="O86" s="23">
        <v>3</v>
      </c>
      <c r="P86" s="23" t="s">
        <v>693</v>
      </c>
      <c r="Q86" s="23">
        <v>25</v>
      </c>
      <c r="R86" s="23">
        <v>35</v>
      </c>
      <c r="S86" s="23">
        <f t="shared" si="6"/>
        <v>30</v>
      </c>
      <c r="T86" s="23">
        <v>250</v>
      </c>
      <c r="U86" s="23">
        <v>850</v>
      </c>
      <c r="V86" s="23">
        <f t="shared" si="7"/>
        <v>550</v>
      </c>
      <c r="W86" s="28">
        <v>5</v>
      </c>
      <c r="X86" s="87">
        <v>7</v>
      </c>
      <c r="Y86" s="42">
        <v>2</v>
      </c>
      <c r="Z86" s="93">
        <v>0.13731998433420367</v>
      </c>
      <c r="AA86" s="93">
        <v>697.952</v>
      </c>
      <c r="AB86" s="93">
        <v>157.78066200000004</v>
      </c>
      <c r="AC86" s="93">
        <v>2.9446859463406856</v>
      </c>
      <c r="AD86" s="93">
        <v>0.21329254287176197</v>
      </c>
      <c r="AE86" s="33">
        <v>-0.21534648702026665</v>
      </c>
      <c r="AF86" s="33">
        <f t="shared" si="8"/>
        <v>0.21534648702026665</v>
      </c>
      <c r="AG86" s="33">
        <v>0.21534648702026665</v>
      </c>
      <c r="AH86" s="93">
        <v>0.38837200783563663</v>
      </c>
      <c r="AI86" s="121">
        <v>5</v>
      </c>
      <c r="AJ86" s="124">
        <v>1</v>
      </c>
      <c r="AK86" s="33"/>
      <c r="AL86" s="33"/>
      <c r="AM86" s="33"/>
    </row>
    <row r="87" spans="1:39" s="93" customFormat="1">
      <c r="A87" s="27" t="s">
        <v>245</v>
      </c>
      <c r="B87" s="61" t="s">
        <v>302</v>
      </c>
      <c r="C87" s="62" t="s">
        <v>303</v>
      </c>
      <c r="D87" s="27" t="s">
        <v>304</v>
      </c>
      <c r="E87" s="34"/>
      <c r="F87" s="22">
        <v>0</v>
      </c>
      <c r="G87" s="22"/>
      <c r="H87" s="54">
        <v>30</v>
      </c>
      <c r="I87" s="50"/>
      <c r="J87" s="63">
        <v>22018</v>
      </c>
      <c r="K87" s="21">
        <v>4683.83</v>
      </c>
      <c r="L87" s="22">
        <v>10</v>
      </c>
      <c r="M87" s="22">
        <v>0.28999999999999998</v>
      </c>
      <c r="N87" s="25" t="s">
        <v>26</v>
      </c>
      <c r="O87" s="25">
        <v>3</v>
      </c>
      <c r="P87" s="25" t="s">
        <v>693</v>
      </c>
      <c r="Q87" s="25">
        <v>12</v>
      </c>
      <c r="R87" s="25">
        <v>14</v>
      </c>
      <c r="S87" s="23">
        <f t="shared" si="6"/>
        <v>13</v>
      </c>
      <c r="T87" s="25">
        <v>0</v>
      </c>
      <c r="U87" s="25">
        <v>1500</v>
      </c>
      <c r="V87" s="23">
        <f t="shared" si="7"/>
        <v>750</v>
      </c>
      <c r="W87" s="32">
        <v>2</v>
      </c>
      <c r="X87" s="88">
        <v>5</v>
      </c>
      <c r="Y87" s="42">
        <v>3</v>
      </c>
      <c r="Z87" s="93">
        <v>0.20210013896141577</v>
      </c>
      <c r="AA87" s="93">
        <v>451.64633333333336</v>
      </c>
      <c r="AB87" s="93">
        <v>232.21305966666662</v>
      </c>
      <c r="AC87" s="93">
        <v>1.5116810203681861</v>
      </c>
      <c r="AD87" s="93">
        <v>7.6595414437732642E-2</v>
      </c>
      <c r="AE87" s="33">
        <v>0.11640315680636265</v>
      </c>
      <c r="AF87" s="33">
        <f t="shared" si="8"/>
        <v>0.11640315680636265</v>
      </c>
      <c r="AG87" s="33">
        <v>0.11816221942565136</v>
      </c>
      <c r="AH87" s="93">
        <v>0.15809549720896018</v>
      </c>
      <c r="AI87" s="121">
        <v>30</v>
      </c>
      <c r="AJ87" s="124">
        <v>1</v>
      </c>
    </row>
    <row r="88" spans="1:39" s="93" customFormat="1">
      <c r="A88" s="27" t="s">
        <v>245</v>
      </c>
      <c r="B88" s="61" t="s">
        <v>305</v>
      </c>
      <c r="C88" s="62"/>
      <c r="D88" s="27" t="s">
        <v>105</v>
      </c>
      <c r="E88" s="34"/>
      <c r="F88" s="22">
        <v>0</v>
      </c>
      <c r="G88" s="22"/>
      <c r="H88" s="50">
        <v>30</v>
      </c>
      <c r="I88" s="50"/>
      <c r="J88" s="35">
        <v>17317</v>
      </c>
      <c r="K88" s="21">
        <v>2134.4299999999998</v>
      </c>
      <c r="L88" s="22">
        <v>4</v>
      </c>
      <c r="M88" s="22">
        <v>0.26</v>
      </c>
      <c r="N88" s="25" t="s">
        <v>26</v>
      </c>
      <c r="O88" s="25">
        <v>3</v>
      </c>
      <c r="P88" s="25" t="s">
        <v>693</v>
      </c>
      <c r="Q88" s="25">
        <v>12</v>
      </c>
      <c r="R88" s="25">
        <v>14</v>
      </c>
      <c r="S88" s="23">
        <f t="shared" si="6"/>
        <v>13</v>
      </c>
      <c r="T88" s="25">
        <v>600</v>
      </c>
      <c r="U88" s="25">
        <v>1600</v>
      </c>
      <c r="V88" s="23">
        <f t="shared" si="7"/>
        <v>1100</v>
      </c>
      <c r="W88" s="32">
        <v>2</v>
      </c>
      <c r="X88" s="88">
        <v>5</v>
      </c>
      <c r="Y88" s="42">
        <v>3</v>
      </c>
      <c r="Z88" s="93">
        <v>0.22230015216129972</v>
      </c>
      <c r="AA88" s="93">
        <v>661.00499999999977</v>
      </c>
      <c r="AB88" s="93">
        <v>255.42287483333334</v>
      </c>
      <c r="AC88" s="93">
        <v>2.0189507257284931</v>
      </c>
      <c r="AD88" s="93">
        <v>3.7247729030159563E-2</v>
      </c>
      <c r="AE88" s="33">
        <v>0.10898743789049534</v>
      </c>
      <c r="AF88" s="33">
        <f t="shared" si="8"/>
        <v>0.10898743789049534</v>
      </c>
      <c r="AG88" s="33">
        <v>0.11995998356903294</v>
      </c>
      <c r="AH88" s="93">
        <v>0.20798178458390054</v>
      </c>
      <c r="AI88" s="121">
        <v>30</v>
      </c>
      <c r="AJ88" s="124">
        <v>1</v>
      </c>
      <c r="AK88" s="33"/>
      <c r="AL88" s="33"/>
      <c r="AM88" s="33"/>
    </row>
    <row r="89" spans="1:39" s="93" customFormat="1">
      <c r="A89" s="27" t="s">
        <v>245</v>
      </c>
      <c r="B89" s="61" t="s">
        <v>306</v>
      </c>
      <c r="C89" s="62" t="s">
        <v>307</v>
      </c>
      <c r="D89" s="27" t="s">
        <v>25</v>
      </c>
      <c r="E89" s="34"/>
      <c r="F89" s="22">
        <v>0</v>
      </c>
      <c r="G89" s="22"/>
      <c r="H89" s="50" t="s">
        <v>26</v>
      </c>
      <c r="I89" s="50"/>
      <c r="J89" s="35">
        <v>15075</v>
      </c>
      <c r="K89" s="21">
        <v>3075.91</v>
      </c>
      <c r="L89" s="22">
        <v>2</v>
      </c>
      <c r="M89" s="22">
        <v>0.23</v>
      </c>
      <c r="N89" s="25" t="s">
        <v>26</v>
      </c>
      <c r="O89" s="25">
        <v>3</v>
      </c>
      <c r="P89" s="25" t="s">
        <v>693</v>
      </c>
      <c r="Q89" s="25">
        <v>12</v>
      </c>
      <c r="R89" s="25">
        <v>15</v>
      </c>
      <c r="S89" s="23">
        <f t="shared" si="6"/>
        <v>13.5</v>
      </c>
      <c r="T89" s="25">
        <v>0</v>
      </c>
      <c r="U89" s="25">
        <v>1100</v>
      </c>
      <c r="V89" s="23">
        <f t="shared" si="7"/>
        <v>550</v>
      </c>
      <c r="W89" s="32">
        <v>3</v>
      </c>
      <c r="X89" s="88">
        <v>5</v>
      </c>
      <c r="Y89" s="42">
        <v>2</v>
      </c>
      <c r="Z89" s="93">
        <v>0.1756975659994198</v>
      </c>
      <c r="AA89" s="93">
        <v>579.05799999999988</v>
      </c>
      <c r="AB89" s="93">
        <v>201.87650333333335</v>
      </c>
      <c r="AC89" s="93">
        <v>2.321924733305345</v>
      </c>
      <c r="AD89" s="93">
        <v>1.9139956815288628E-2</v>
      </c>
      <c r="AE89" s="33">
        <v>0.12781350889150456</v>
      </c>
      <c r="AF89" s="33">
        <f t="shared" si="8"/>
        <v>0.12781350889150456</v>
      </c>
      <c r="AG89" s="33">
        <v>0.15573943808757384</v>
      </c>
      <c r="AH89" s="93">
        <v>0.50997948471191734</v>
      </c>
      <c r="AI89" s="121">
        <v>30</v>
      </c>
      <c r="AJ89" s="124">
        <v>1</v>
      </c>
      <c r="AK89" s="33"/>
      <c r="AL89" s="33"/>
      <c r="AM89" s="33"/>
    </row>
    <row r="90" spans="1:39">
      <c r="A90" s="26" t="s">
        <v>245</v>
      </c>
      <c r="B90" s="58" t="s">
        <v>311</v>
      </c>
      <c r="C90" s="59" t="s">
        <v>312</v>
      </c>
      <c r="D90" s="27" t="s">
        <v>21</v>
      </c>
      <c r="E90" s="29"/>
      <c r="F90" s="30">
        <v>0</v>
      </c>
      <c r="G90" s="30"/>
      <c r="H90" s="47"/>
      <c r="I90" s="47"/>
      <c r="J90" s="35">
        <v>49600</v>
      </c>
      <c r="K90" s="21">
        <v>14129.18</v>
      </c>
      <c r="L90" s="22">
        <v>5</v>
      </c>
      <c r="M90" s="22">
        <v>5.8999999999999997E-2</v>
      </c>
      <c r="N90" s="23" t="s">
        <v>26</v>
      </c>
      <c r="O90" s="23">
        <v>3</v>
      </c>
      <c r="P90" s="23" t="s">
        <v>693</v>
      </c>
      <c r="Q90" s="23">
        <v>10</v>
      </c>
      <c r="R90" s="23">
        <v>17</v>
      </c>
      <c r="S90" s="23">
        <f t="shared" si="6"/>
        <v>13.5</v>
      </c>
      <c r="T90" s="23">
        <v>0</v>
      </c>
      <c r="U90" s="23">
        <v>50</v>
      </c>
      <c r="V90" s="23">
        <f t="shared" si="7"/>
        <v>25</v>
      </c>
      <c r="W90" s="28">
        <v>5</v>
      </c>
      <c r="X90" s="88">
        <v>7</v>
      </c>
      <c r="Y90" s="42">
        <v>2</v>
      </c>
      <c r="Z90" s="33">
        <v>0.21146301240208873</v>
      </c>
      <c r="AA90" s="33">
        <v>695.40375000000006</v>
      </c>
      <c r="AB90" s="33">
        <v>242.97100124999997</v>
      </c>
      <c r="AC90" s="33">
        <v>2.175300285436252</v>
      </c>
      <c r="AD90" s="33">
        <v>1.0130751318759467E-2</v>
      </c>
      <c r="AE90" s="33">
        <v>8.815552167931269E-2</v>
      </c>
      <c r="AF90" s="33">
        <f t="shared" si="8"/>
        <v>8.815552167931269E-2</v>
      </c>
      <c r="AG90" s="33">
        <v>8.8857045532237097E-2</v>
      </c>
      <c r="AH90" s="33">
        <v>0.26698029581380534</v>
      </c>
      <c r="AI90" s="91">
        <v>8</v>
      </c>
      <c r="AJ90" s="82">
        <v>1</v>
      </c>
    </row>
    <row r="91" spans="1:39">
      <c r="A91" s="26" t="s">
        <v>245</v>
      </c>
      <c r="B91" s="58" t="s">
        <v>311</v>
      </c>
      <c r="C91" s="59" t="s">
        <v>312</v>
      </c>
      <c r="D91" s="27" t="s">
        <v>21</v>
      </c>
      <c r="E91" s="29"/>
      <c r="F91" s="30">
        <v>0</v>
      </c>
      <c r="G91" s="30"/>
      <c r="H91" s="47"/>
      <c r="I91" s="47"/>
      <c r="J91" s="35">
        <v>49600</v>
      </c>
      <c r="K91" s="21">
        <v>14129.18</v>
      </c>
      <c r="L91" s="22">
        <v>5</v>
      </c>
      <c r="M91" s="22">
        <v>5.8999999999999997E-2</v>
      </c>
      <c r="N91" s="23" t="s">
        <v>26</v>
      </c>
      <c r="O91" s="23">
        <v>3</v>
      </c>
      <c r="P91" s="23" t="s">
        <v>693</v>
      </c>
      <c r="Q91" s="23">
        <v>10</v>
      </c>
      <c r="R91" s="23">
        <v>17</v>
      </c>
      <c r="S91" s="23">
        <f t="shared" si="6"/>
        <v>13.5</v>
      </c>
      <c r="T91" s="23">
        <v>0</v>
      </c>
      <c r="U91" s="23">
        <v>50</v>
      </c>
      <c r="V91" s="23">
        <f t="shared" si="7"/>
        <v>25</v>
      </c>
      <c r="W91" s="28">
        <v>5</v>
      </c>
      <c r="X91" s="88">
        <v>7</v>
      </c>
      <c r="Y91" s="42">
        <v>2</v>
      </c>
      <c r="Z91" s="33">
        <v>0.23045166231505659</v>
      </c>
      <c r="AA91" s="33">
        <v>599.505</v>
      </c>
      <c r="AB91" s="33">
        <v>264.78895999999997</v>
      </c>
      <c r="AC91" s="33">
        <v>1.5851854319028971</v>
      </c>
      <c r="AD91" s="33">
        <v>9.9249160083888042E-3</v>
      </c>
      <c r="AE91" s="33">
        <v>0.15775177798741022</v>
      </c>
      <c r="AF91" s="33">
        <f t="shared" si="8"/>
        <v>0.15775177798741022</v>
      </c>
      <c r="AG91" s="33">
        <v>8.9775100921284448E-2</v>
      </c>
      <c r="AH91" s="33">
        <v>0.30373690631805605</v>
      </c>
      <c r="AI91" s="91">
        <v>8</v>
      </c>
      <c r="AJ91" s="82">
        <v>3</v>
      </c>
    </row>
    <row r="92" spans="1:39">
      <c r="A92" s="26" t="s">
        <v>245</v>
      </c>
      <c r="B92" s="58" t="s">
        <v>313</v>
      </c>
      <c r="C92" s="62" t="s">
        <v>314</v>
      </c>
      <c r="D92" s="33" t="s">
        <v>21</v>
      </c>
      <c r="E92" s="34"/>
      <c r="F92" s="30">
        <v>0</v>
      </c>
      <c r="G92" s="30"/>
      <c r="H92" s="47"/>
      <c r="I92" s="47"/>
      <c r="J92" s="31"/>
      <c r="K92" s="24"/>
      <c r="L92" s="30"/>
      <c r="M92" s="30"/>
      <c r="N92" s="23" t="s">
        <v>26</v>
      </c>
      <c r="O92" s="25">
        <v>3</v>
      </c>
      <c r="P92" s="23" t="s">
        <v>692</v>
      </c>
      <c r="Q92" s="23">
        <v>14</v>
      </c>
      <c r="R92" s="23">
        <v>20</v>
      </c>
      <c r="S92" s="23">
        <f t="shared" si="6"/>
        <v>17</v>
      </c>
      <c r="T92" s="23">
        <v>0</v>
      </c>
      <c r="U92" s="23">
        <v>1000</v>
      </c>
      <c r="V92" s="23">
        <f t="shared" si="7"/>
        <v>500</v>
      </c>
      <c r="W92" s="28">
        <v>5</v>
      </c>
      <c r="X92" s="88">
        <v>10</v>
      </c>
      <c r="Y92" s="42">
        <v>5</v>
      </c>
      <c r="Z92" s="93">
        <v>0.23299819263127375</v>
      </c>
      <c r="AA92" s="93">
        <v>692.90333333333331</v>
      </c>
      <c r="AB92" s="93">
        <v>267.7149233333335</v>
      </c>
      <c r="AC92" s="93">
        <v>2.2723594339624391</v>
      </c>
      <c r="AD92" s="93">
        <v>4.7354377979237611E-2</v>
      </c>
      <c r="AE92" s="33">
        <v>6.3325306221213684E-2</v>
      </c>
      <c r="AF92" s="33">
        <f t="shared" si="8"/>
        <v>6.3325306221213684E-2</v>
      </c>
      <c r="AG92" s="33">
        <v>6.3325306221213684E-2</v>
      </c>
      <c r="AH92" s="93">
        <v>0.16790327993755685</v>
      </c>
      <c r="AI92" s="121">
        <v>3</v>
      </c>
      <c r="AJ92" s="82">
        <v>1</v>
      </c>
      <c r="AK92" s="93"/>
      <c r="AL92" s="93"/>
      <c r="AM92" s="93"/>
    </row>
    <row r="93" spans="1:39">
      <c r="A93" s="26" t="s">
        <v>245</v>
      </c>
      <c r="B93" s="58" t="s">
        <v>313</v>
      </c>
      <c r="C93" s="62" t="s">
        <v>314</v>
      </c>
      <c r="D93" s="33" t="s">
        <v>21</v>
      </c>
      <c r="E93" s="34"/>
      <c r="F93" s="30">
        <v>0</v>
      </c>
      <c r="G93" s="30"/>
      <c r="H93" s="47"/>
      <c r="I93" s="47"/>
      <c r="J93" s="31"/>
      <c r="K93" s="24"/>
      <c r="L93" s="30"/>
      <c r="M93" s="30"/>
      <c r="N93" s="23" t="s">
        <v>26</v>
      </c>
      <c r="O93" s="25">
        <v>3</v>
      </c>
      <c r="P93" s="23" t="s">
        <v>692</v>
      </c>
      <c r="Q93" s="23">
        <v>14</v>
      </c>
      <c r="R93" s="23">
        <v>20</v>
      </c>
      <c r="S93" s="23">
        <f t="shared" si="6"/>
        <v>17</v>
      </c>
      <c r="T93" s="23">
        <v>0</v>
      </c>
      <c r="U93" s="23">
        <v>1000</v>
      </c>
      <c r="V93" s="23">
        <f t="shared" si="7"/>
        <v>500</v>
      </c>
      <c r="W93" s="28">
        <v>5</v>
      </c>
      <c r="X93" s="88">
        <v>10</v>
      </c>
      <c r="Y93" s="42">
        <v>5</v>
      </c>
      <c r="Z93" s="93">
        <v>0.31212703510298834</v>
      </c>
      <c r="AA93" s="93">
        <v>515.45333333333326</v>
      </c>
      <c r="AB93" s="93">
        <v>358.63396333333361</v>
      </c>
      <c r="AC93" s="93">
        <v>1.4485256064371352</v>
      </c>
      <c r="AD93" s="93">
        <v>7.4748568502278345E-3</v>
      </c>
      <c r="AE93" s="33">
        <v>0.25968570606163172</v>
      </c>
      <c r="AF93" s="33">
        <f t="shared" si="8"/>
        <v>0.25968570606163172</v>
      </c>
      <c r="AG93" s="33">
        <v>0.25968570606163172</v>
      </c>
      <c r="AH93" s="93">
        <v>0.27592642621515323</v>
      </c>
      <c r="AI93" s="121">
        <v>3</v>
      </c>
      <c r="AJ93" s="82">
        <v>3</v>
      </c>
      <c r="AK93" s="93"/>
      <c r="AL93" s="93"/>
      <c r="AM93" s="93"/>
    </row>
    <row r="94" spans="1:39">
      <c r="A94" s="26" t="s">
        <v>245</v>
      </c>
      <c r="B94" s="58" t="s">
        <v>320</v>
      </c>
      <c r="C94" s="62"/>
      <c r="D94" s="33" t="s">
        <v>226</v>
      </c>
      <c r="E94" s="34"/>
      <c r="F94" s="30">
        <v>0</v>
      </c>
      <c r="G94" s="30"/>
      <c r="H94" s="47">
        <v>7</v>
      </c>
      <c r="I94" s="47"/>
      <c r="J94" s="31"/>
      <c r="K94" s="24"/>
      <c r="L94" s="30"/>
      <c r="M94" s="30"/>
      <c r="N94" s="23" t="s">
        <v>26</v>
      </c>
      <c r="O94" s="25">
        <v>3</v>
      </c>
      <c r="P94" s="23" t="s">
        <v>693</v>
      </c>
      <c r="Q94" s="23">
        <v>8</v>
      </c>
      <c r="R94" s="23">
        <v>16</v>
      </c>
      <c r="S94" s="23">
        <f t="shared" si="6"/>
        <v>12</v>
      </c>
      <c r="T94" s="23">
        <v>0</v>
      </c>
      <c r="U94" s="23">
        <v>800</v>
      </c>
      <c r="V94" s="23">
        <f t="shared" si="7"/>
        <v>400</v>
      </c>
      <c r="W94" s="28">
        <v>3</v>
      </c>
      <c r="X94" s="89">
        <v>7</v>
      </c>
      <c r="Y94" s="42">
        <v>4</v>
      </c>
      <c r="Z94" s="93">
        <v>0.31777353350739801</v>
      </c>
      <c r="AA94" s="93">
        <v>699.97</v>
      </c>
      <c r="AB94" s="93">
        <v>365.12179000000032</v>
      </c>
      <c r="AC94" s="93">
        <v>1.7110613146369587</v>
      </c>
      <c r="AD94" s="93">
        <v>0.14778890627152103</v>
      </c>
      <c r="AE94" s="33">
        <v>0.24234258095295502</v>
      </c>
      <c r="AF94" s="33">
        <f t="shared" si="8"/>
        <v>0.24234258095295502</v>
      </c>
      <c r="AG94" s="33">
        <v>0.24234258095295502</v>
      </c>
      <c r="AH94" s="93">
        <v>0.34090675712023449</v>
      </c>
      <c r="AI94" s="91">
        <v>1</v>
      </c>
      <c r="AJ94" s="124">
        <v>1</v>
      </c>
      <c r="AK94" s="93"/>
      <c r="AL94" s="93"/>
      <c r="AM94" s="93"/>
    </row>
    <row r="95" spans="1:39">
      <c r="A95" s="26" t="s">
        <v>245</v>
      </c>
      <c r="B95" s="58" t="s">
        <v>320</v>
      </c>
      <c r="C95" s="62"/>
      <c r="D95" s="33" t="s">
        <v>226</v>
      </c>
      <c r="E95" s="34"/>
      <c r="F95" s="30">
        <v>0</v>
      </c>
      <c r="G95" s="30"/>
      <c r="H95" s="47">
        <v>7</v>
      </c>
      <c r="I95" s="47"/>
      <c r="J95" s="31"/>
      <c r="K95" s="24"/>
      <c r="L95" s="30"/>
      <c r="M95" s="30"/>
      <c r="N95" s="23" t="s">
        <v>26</v>
      </c>
      <c r="O95" s="25">
        <v>3</v>
      </c>
      <c r="P95" s="23" t="s">
        <v>693</v>
      </c>
      <c r="Q95" s="23">
        <v>8</v>
      </c>
      <c r="R95" s="23">
        <v>16</v>
      </c>
      <c r="S95" s="23">
        <f t="shared" si="6"/>
        <v>12</v>
      </c>
      <c r="T95" s="23">
        <v>0</v>
      </c>
      <c r="U95" s="23">
        <v>800</v>
      </c>
      <c r="V95" s="23">
        <f t="shared" si="7"/>
        <v>400</v>
      </c>
      <c r="W95" s="28">
        <v>3</v>
      </c>
      <c r="X95" s="89">
        <v>7</v>
      </c>
      <c r="Y95" s="42">
        <v>4</v>
      </c>
      <c r="Z95" s="93">
        <v>0.21484932114882491</v>
      </c>
      <c r="AA95" s="93">
        <v>611.54999999999995</v>
      </c>
      <c r="AB95" s="93">
        <v>246.86186999999981</v>
      </c>
      <c r="AC95" s="93">
        <v>2.1220453365276719</v>
      </c>
      <c r="AD95" s="93">
        <v>3.468174327610827E-3</v>
      </c>
      <c r="AE95" s="33">
        <v>0.19845173701971275</v>
      </c>
      <c r="AF95" s="33">
        <f t="shared" si="8"/>
        <v>0.19845173701971275</v>
      </c>
      <c r="AG95" s="33">
        <v>0.19845173701971275</v>
      </c>
      <c r="AH95" s="93">
        <v>0.57396042903649291</v>
      </c>
      <c r="AI95" s="91">
        <v>1</v>
      </c>
      <c r="AJ95" s="124">
        <v>3</v>
      </c>
      <c r="AK95" s="93"/>
      <c r="AL95" s="93"/>
      <c r="AM95" s="93"/>
    </row>
    <row r="96" spans="1:39">
      <c r="A96" s="26" t="s">
        <v>245</v>
      </c>
      <c r="B96" s="58" t="s">
        <v>751</v>
      </c>
      <c r="C96" s="62" t="s">
        <v>321</v>
      </c>
      <c r="D96" s="33" t="s">
        <v>25</v>
      </c>
      <c r="E96" s="34"/>
      <c r="F96" s="30">
        <v>0</v>
      </c>
      <c r="G96" s="30"/>
      <c r="H96" s="47"/>
      <c r="I96" s="47"/>
      <c r="J96" s="31"/>
      <c r="K96" s="24"/>
      <c r="L96" s="30"/>
      <c r="M96" s="30"/>
      <c r="N96" s="23" t="s">
        <v>26</v>
      </c>
      <c r="O96" s="25">
        <v>3</v>
      </c>
      <c r="P96" s="23" t="s">
        <v>693</v>
      </c>
      <c r="Q96" s="23">
        <v>9</v>
      </c>
      <c r="R96" s="23">
        <v>15</v>
      </c>
      <c r="S96" s="23">
        <f t="shared" si="6"/>
        <v>12</v>
      </c>
      <c r="T96" s="23">
        <v>0</v>
      </c>
      <c r="U96" s="23">
        <v>800</v>
      </c>
      <c r="V96" s="23">
        <f t="shared" si="7"/>
        <v>400</v>
      </c>
      <c r="W96" s="28">
        <v>5</v>
      </c>
      <c r="X96" s="87">
        <v>7</v>
      </c>
      <c r="Y96" s="42">
        <v>2</v>
      </c>
      <c r="Z96" s="33">
        <v>0.30766635987815488</v>
      </c>
      <c r="AA96" s="33">
        <v>657.71375000000012</v>
      </c>
      <c r="AB96" s="33">
        <v>353.50864749999994</v>
      </c>
      <c r="AC96" s="33">
        <v>1.6531572456525752</v>
      </c>
      <c r="AD96" s="33">
        <v>0.12106532118217395</v>
      </c>
      <c r="AE96" s="33">
        <v>0.22766846729478557</v>
      </c>
      <c r="AF96" s="33">
        <f t="shared" si="8"/>
        <v>0.22766846729478557</v>
      </c>
      <c r="AG96" s="33">
        <v>0.22766846729478557</v>
      </c>
      <c r="AH96" s="33">
        <v>0.24590918229686937</v>
      </c>
      <c r="AI96" s="91">
        <v>8</v>
      </c>
      <c r="AJ96" s="124">
        <v>1</v>
      </c>
      <c r="AK96" s="93"/>
      <c r="AL96" s="93"/>
      <c r="AM96" s="93"/>
    </row>
    <row r="97" spans="1:39">
      <c r="A97" s="26" t="s">
        <v>245</v>
      </c>
      <c r="B97" s="58" t="s">
        <v>667</v>
      </c>
      <c r="C97" s="62" t="s">
        <v>321</v>
      </c>
      <c r="D97" s="33" t="s">
        <v>25</v>
      </c>
      <c r="E97" s="34"/>
      <c r="F97" s="30">
        <v>0</v>
      </c>
      <c r="G97" s="30"/>
      <c r="H97" s="47"/>
      <c r="I97" s="47"/>
      <c r="J97" s="31"/>
      <c r="K97" s="24"/>
      <c r="L97" s="30"/>
      <c r="M97" s="30"/>
      <c r="N97" s="23" t="s">
        <v>26</v>
      </c>
      <c r="O97" s="25">
        <v>3</v>
      </c>
      <c r="P97" s="23" t="s">
        <v>693</v>
      </c>
      <c r="Q97" s="23">
        <v>9</v>
      </c>
      <c r="R97" s="23">
        <v>15</v>
      </c>
      <c r="S97" s="23">
        <f t="shared" si="6"/>
        <v>12</v>
      </c>
      <c r="T97" s="23">
        <v>0</v>
      </c>
      <c r="U97" s="23">
        <v>800</v>
      </c>
      <c r="V97" s="23">
        <f t="shared" si="7"/>
        <v>400</v>
      </c>
      <c r="W97" s="28">
        <v>5</v>
      </c>
      <c r="X97" s="87">
        <v>7</v>
      </c>
      <c r="Y97" s="42">
        <v>2</v>
      </c>
      <c r="Z97" s="33">
        <v>0.24217651871192336</v>
      </c>
      <c r="AA97" s="33">
        <v>596.98874999999998</v>
      </c>
      <c r="AB97" s="33">
        <v>278.26081999999991</v>
      </c>
      <c r="AC97" s="33">
        <v>1.7910758508537845</v>
      </c>
      <c r="AD97" s="33">
        <v>2.9837489388750752E-2</v>
      </c>
      <c r="AE97" s="33">
        <v>0.21391190573273355</v>
      </c>
      <c r="AF97" s="33">
        <f t="shared" si="8"/>
        <v>0.21391190573273355</v>
      </c>
      <c r="AG97" s="33">
        <v>0.21391190573273355</v>
      </c>
      <c r="AH97" s="33">
        <v>0.33032826771995916</v>
      </c>
      <c r="AI97" s="91">
        <v>8</v>
      </c>
      <c r="AJ97" s="124">
        <v>3</v>
      </c>
    </row>
    <row r="98" spans="1:39">
      <c r="A98" s="27" t="s">
        <v>245</v>
      </c>
      <c r="B98" s="61" t="s">
        <v>323</v>
      </c>
      <c r="C98" s="62" t="s">
        <v>324</v>
      </c>
      <c r="D98" s="27" t="s">
        <v>81</v>
      </c>
      <c r="E98" s="34"/>
      <c r="F98" s="22">
        <v>44</v>
      </c>
      <c r="G98" s="22">
        <v>9</v>
      </c>
      <c r="H98" s="22">
        <v>8</v>
      </c>
      <c r="I98" s="34">
        <v>24.89</v>
      </c>
      <c r="J98" s="35"/>
      <c r="K98" s="21"/>
      <c r="L98" s="22"/>
      <c r="M98" s="22"/>
      <c r="N98" s="25" t="s">
        <v>26</v>
      </c>
      <c r="O98" s="25">
        <v>3</v>
      </c>
      <c r="P98" s="25" t="s">
        <v>693</v>
      </c>
      <c r="Q98" s="25">
        <v>8</v>
      </c>
      <c r="R98" s="25">
        <v>12</v>
      </c>
      <c r="S98" s="23">
        <f t="shared" si="6"/>
        <v>10</v>
      </c>
      <c r="T98" s="25">
        <v>0</v>
      </c>
      <c r="U98" s="25">
        <v>800</v>
      </c>
      <c r="V98" s="23">
        <f t="shared" si="7"/>
        <v>400</v>
      </c>
      <c r="W98" s="32">
        <v>3</v>
      </c>
      <c r="X98" s="88">
        <v>5</v>
      </c>
      <c r="Y98" s="42">
        <v>2</v>
      </c>
      <c r="Z98" s="93">
        <v>0.35878040034812875</v>
      </c>
      <c r="AA98" s="93">
        <v>589.43999999999994</v>
      </c>
      <c r="AB98" s="93">
        <v>412.23867999999993</v>
      </c>
      <c r="AC98" s="93">
        <v>1.6361128647483012</v>
      </c>
      <c r="AD98" s="93">
        <v>2.7081036717604617E-2</v>
      </c>
      <c r="AE98" s="33">
        <v>0.2286963873411276</v>
      </c>
      <c r="AF98" s="33">
        <f t="shared" si="8"/>
        <v>0.2286963873411276</v>
      </c>
      <c r="AG98" s="33">
        <v>0.2286963873411276</v>
      </c>
      <c r="AH98" s="93">
        <v>0.19980430358347578</v>
      </c>
      <c r="AI98" s="121">
        <v>3</v>
      </c>
      <c r="AJ98" s="82">
        <v>1</v>
      </c>
    </row>
    <row r="99" spans="1:39" s="93" customFormat="1">
      <c r="A99" s="26" t="s">
        <v>245</v>
      </c>
      <c r="B99" s="58" t="s">
        <v>326</v>
      </c>
      <c r="C99" s="59"/>
      <c r="D99" s="26" t="s">
        <v>30</v>
      </c>
      <c r="E99" s="29"/>
      <c r="F99" s="30">
        <v>8.9999999999999993E-3</v>
      </c>
      <c r="G99" s="30"/>
      <c r="H99" s="30"/>
      <c r="I99" s="30"/>
      <c r="J99" s="31">
        <v>7140</v>
      </c>
      <c r="K99" s="24">
        <v>1033</v>
      </c>
      <c r="L99" s="30">
        <v>5</v>
      </c>
      <c r="M99" s="30">
        <v>3.7999999999999999E-2</v>
      </c>
      <c r="N99" s="23" t="s">
        <v>26</v>
      </c>
      <c r="O99" s="23">
        <v>2</v>
      </c>
      <c r="P99" s="23" t="s">
        <v>692</v>
      </c>
      <c r="Q99" s="23">
        <v>9</v>
      </c>
      <c r="R99" s="23">
        <v>13</v>
      </c>
      <c r="S99" s="23">
        <f t="shared" si="6"/>
        <v>11</v>
      </c>
      <c r="T99" s="23">
        <v>0</v>
      </c>
      <c r="U99" s="23">
        <v>300</v>
      </c>
      <c r="V99" s="23">
        <f t="shared" si="7"/>
        <v>150</v>
      </c>
      <c r="W99" s="28">
        <v>1</v>
      </c>
      <c r="X99" s="88">
        <v>4</v>
      </c>
      <c r="Y99" s="42">
        <v>3</v>
      </c>
      <c r="Z99" s="33">
        <v>0.36645274731650673</v>
      </c>
      <c r="AA99" s="33">
        <v>588.45999999999992</v>
      </c>
      <c r="AB99" s="33">
        <v>421.05420666666629</v>
      </c>
      <c r="AC99" s="33">
        <v>1.3011025823950446</v>
      </c>
      <c r="AD99" s="33">
        <v>2.7407538488470568E-2</v>
      </c>
      <c r="AE99" s="33">
        <v>0.28061529272458735</v>
      </c>
      <c r="AF99" s="33">
        <f t="shared" si="8"/>
        <v>0.28061529272458735</v>
      </c>
      <c r="AG99" s="33">
        <v>0.28061529272458735</v>
      </c>
      <c r="AH99" s="33">
        <v>0.17740500422801431</v>
      </c>
      <c r="AI99" s="91">
        <v>3</v>
      </c>
      <c r="AJ99" s="124">
        <v>1</v>
      </c>
    </row>
    <row r="100" spans="1:39">
      <c r="A100" s="26" t="s">
        <v>245</v>
      </c>
      <c r="B100" s="58" t="s">
        <v>327</v>
      </c>
      <c r="C100" s="59" t="s">
        <v>328</v>
      </c>
      <c r="D100" s="27" t="s">
        <v>21</v>
      </c>
      <c r="E100" s="29"/>
      <c r="F100" s="30">
        <v>8.9999999999999993E-3</v>
      </c>
      <c r="G100" s="30"/>
      <c r="H100" s="30"/>
      <c r="I100" s="30"/>
      <c r="J100" s="31">
        <v>3448</v>
      </c>
      <c r="K100" s="24">
        <v>108</v>
      </c>
      <c r="L100" s="30">
        <v>10</v>
      </c>
      <c r="M100" s="30">
        <v>2E-3</v>
      </c>
      <c r="N100" s="23" t="s">
        <v>26</v>
      </c>
      <c r="O100" s="23">
        <v>2</v>
      </c>
      <c r="P100" s="23" t="s">
        <v>692</v>
      </c>
      <c r="Q100" s="23">
        <v>4</v>
      </c>
      <c r="R100" s="23">
        <v>8</v>
      </c>
      <c r="S100" s="23">
        <f t="shared" ref="S100:S131" si="9">AVERAGE(Q100:R100)</f>
        <v>6</v>
      </c>
      <c r="T100" s="23">
        <v>0</v>
      </c>
      <c r="U100" s="23">
        <v>1400</v>
      </c>
      <c r="V100" s="23">
        <f t="shared" ref="V100:V131" si="10">AVERAGE(T100:U100)</f>
        <v>700</v>
      </c>
      <c r="W100" s="28">
        <v>4</v>
      </c>
      <c r="X100" s="87">
        <v>7</v>
      </c>
      <c r="Y100" s="42">
        <v>3</v>
      </c>
      <c r="Z100" s="93">
        <v>0.1695822563098347</v>
      </c>
      <c r="AA100" s="93">
        <v>645.71249999999998</v>
      </c>
      <c r="AB100" s="93">
        <v>194.8500125000001</v>
      </c>
      <c r="AC100" s="93">
        <v>1.7595314173612848</v>
      </c>
      <c r="AD100" s="93">
        <v>4.4788683573715002E-2</v>
      </c>
      <c r="AE100" s="33">
        <v>0.12185280873229787</v>
      </c>
      <c r="AF100" s="33">
        <f t="shared" ref="AF100:AF131" si="11">ABS(AE100)</f>
        <v>0.12185280873229787</v>
      </c>
      <c r="AG100" s="33">
        <v>0.12185280873229787</v>
      </c>
      <c r="AH100" s="93">
        <v>0.23874826520490464</v>
      </c>
      <c r="AI100" s="121">
        <v>4</v>
      </c>
      <c r="AJ100" s="82">
        <v>1</v>
      </c>
      <c r="AK100" s="93"/>
      <c r="AL100" s="93"/>
      <c r="AM100" s="93"/>
    </row>
    <row r="101" spans="1:39" s="93" customFormat="1">
      <c r="A101" s="27" t="s">
        <v>245</v>
      </c>
      <c r="B101" s="61" t="s">
        <v>331</v>
      </c>
      <c r="C101" s="62"/>
      <c r="D101" s="27" t="s">
        <v>25</v>
      </c>
      <c r="E101" s="34"/>
      <c r="F101" s="22">
        <v>1.65</v>
      </c>
      <c r="G101" s="22">
        <v>4.1500000000000004</v>
      </c>
      <c r="H101" s="22">
        <v>21</v>
      </c>
      <c r="I101" s="34">
        <v>20.56</v>
      </c>
      <c r="J101" s="35">
        <v>44913</v>
      </c>
      <c r="K101" s="21">
        <v>4436.84</v>
      </c>
      <c r="L101" s="22">
        <v>8</v>
      </c>
      <c r="M101" s="22">
        <v>7.0000000000000007E-2</v>
      </c>
      <c r="N101" s="25" t="s">
        <v>26</v>
      </c>
      <c r="O101" s="25">
        <v>3</v>
      </c>
      <c r="P101" s="25" t="s">
        <v>693</v>
      </c>
      <c r="Q101" s="25">
        <v>5</v>
      </c>
      <c r="R101" s="25">
        <v>8</v>
      </c>
      <c r="S101" s="23">
        <f t="shared" si="9"/>
        <v>6.5</v>
      </c>
      <c r="T101" s="25">
        <v>0</v>
      </c>
      <c r="U101" s="25">
        <v>800</v>
      </c>
      <c r="V101" s="23">
        <f t="shared" si="10"/>
        <v>400</v>
      </c>
      <c r="W101" s="32">
        <v>4</v>
      </c>
      <c r="X101" s="88">
        <v>6</v>
      </c>
      <c r="Y101" s="42">
        <v>2</v>
      </c>
      <c r="Z101" s="93">
        <v>0.28001819756309843</v>
      </c>
      <c r="AA101" s="93">
        <v>627.07999999999993</v>
      </c>
      <c r="AB101" s="93">
        <v>321.7409090000001</v>
      </c>
      <c r="AC101" s="93">
        <v>2.0565965816476042</v>
      </c>
      <c r="AD101" s="93">
        <v>4.7716563266922113E-2</v>
      </c>
      <c r="AE101" s="33">
        <v>0.21382948916353661</v>
      </c>
      <c r="AF101" s="33">
        <f t="shared" si="11"/>
        <v>0.21382948916353661</v>
      </c>
      <c r="AG101" s="33">
        <v>0.21382948916353661</v>
      </c>
      <c r="AH101" s="93">
        <v>0.36930574644891168</v>
      </c>
      <c r="AI101" s="121">
        <v>10</v>
      </c>
      <c r="AJ101" s="124">
        <v>1</v>
      </c>
    </row>
    <row r="102" spans="1:39">
      <c r="A102" s="27" t="s">
        <v>245</v>
      </c>
      <c r="B102" s="61" t="s">
        <v>334</v>
      </c>
      <c r="C102" s="62"/>
      <c r="D102" s="27" t="s">
        <v>49</v>
      </c>
      <c r="E102" s="34"/>
      <c r="F102" s="22">
        <v>0</v>
      </c>
      <c r="G102" s="22"/>
      <c r="H102" s="22"/>
      <c r="I102" s="22"/>
      <c r="J102" s="35"/>
      <c r="K102" s="21"/>
      <c r="L102" s="22"/>
      <c r="M102" s="22"/>
      <c r="N102" s="25" t="s">
        <v>26</v>
      </c>
      <c r="O102" s="25">
        <v>2</v>
      </c>
      <c r="P102" s="25" t="s">
        <v>22</v>
      </c>
      <c r="Q102" s="25">
        <v>20</v>
      </c>
      <c r="R102" s="25">
        <v>30</v>
      </c>
      <c r="S102" s="23">
        <f t="shared" si="9"/>
        <v>25</v>
      </c>
      <c r="T102" s="25">
        <v>400</v>
      </c>
      <c r="U102" s="25">
        <v>1000</v>
      </c>
      <c r="V102" s="23">
        <f t="shared" si="10"/>
        <v>700</v>
      </c>
      <c r="W102" s="32">
        <v>4</v>
      </c>
      <c r="X102" s="88">
        <v>7</v>
      </c>
      <c r="Y102" s="42">
        <v>3</v>
      </c>
      <c r="Z102" s="33">
        <v>0.36440748767043818</v>
      </c>
      <c r="AA102" s="33">
        <v>595.42999999999995</v>
      </c>
      <c r="AB102" s="33">
        <v>418.70420333333345</v>
      </c>
      <c r="AC102" s="33">
        <v>1.7646436093279227</v>
      </c>
      <c r="AD102" s="33">
        <v>0.10984833022259739</v>
      </c>
      <c r="AE102" s="33">
        <v>0.2704363022490443</v>
      </c>
      <c r="AF102" s="33">
        <f t="shared" si="11"/>
        <v>0.2704363022490443</v>
      </c>
      <c r="AG102" s="33">
        <v>0.2704363022490443</v>
      </c>
      <c r="AH102" s="33">
        <v>0.29659449575920593</v>
      </c>
      <c r="AI102" s="91">
        <v>3</v>
      </c>
      <c r="AJ102" s="82">
        <v>1</v>
      </c>
      <c r="AK102" s="93"/>
      <c r="AL102" s="93"/>
      <c r="AM102" s="93"/>
    </row>
    <row r="103" spans="1:39">
      <c r="A103" s="27" t="s">
        <v>245</v>
      </c>
      <c r="B103" s="61" t="s">
        <v>334</v>
      </c>
      <c r="C103" s="62"/>
      <c r="D103" s="27" t="s">
        <v>49</v>
      </c>
      <c r="E103" s="34"/>
      <c r="F103" s="22">
        <v>0</v>
      </c>
      <c r="G103" s="22"/>
      <c r="H103" s="22"/>
      <c r="I103" s="22"/>
      <c r="J103" s="35"/>
      <c r="K103" s="21"/>
      <c r="L103" s="22"/>
      <c r="M103" s="22"/>
      <c r="N103" s="25" t="s">
        <v>26</v>
      </c>
      <c r="O103" s="25">
        <v>2</v>
      </c>
      <c r="P103" s="25" t="s">
        <v>22</v>
      </c>
      <c r="Q103" s="25">
        <v>20</v>
      </c>
      <c r="R103" s="25">
        <v>30</v>
      </c>
      <c r="S103" s="23">
        <f t="shared" si="9"/>
        <v>25</v>
      </c>
      <c r="T103" s="25">
        <v>400</v>
      </c>
      <c r="U103" s="25">
        <v>1000</v>
      </c>
      <c r="V103" s="23">
        <f t="shared" si="10"/>
        <v>700</v>
      </c>
      <c r="W103" s="32">
        <v>4</v>
      </c>
      <c r="X103" s="88">
        <v>7</v>
      </c>
      <c r="Y103" s="42">
        <v>3</v>
      </c>
      <c r="Z103" s="33">
        <v>0.20183281694226862</v>
      </c>
      <c r="AA103" s="33">
        <v>668.24000000000012</v>
      </c>
      <c r="AB103" s="33">
        <v>231.90590666666662</v>
      </c>
      <c r="AC103" s="33">
        <v>2.1647173595389995</v>
      </c>
      <c r="AD103" s="33">
        <v>2.7579142431048295E-2</v>
      </c>
      <c r="AE103" s="33">
        <v>0.13259563093779467</v>
      </c>
      <c r="AF103" s="33">
        <f t="shared" si="11"/>
        <v>0.13259563093779467</v>
      </c>
      <c r="AG103" s="33">
        <v>0.13259563093779467</v>
      </c>
      <c r="AH103" s="33">
        <v>0.37911142387453795</v>
      </c>
      <c r="AI103" s="91">
        <v>3</v>
      </c>
      <c r="AJ103" s="124">
        <v>2</v>
      </c>
      <c r="AK103" s="93"/>
      <c r="AL103" s="93"/>
      <c r="AM103" s="93"/>
    </row>
    <row r="104" spans="1:39">
      <c r="A104" s="27" t="s">
        <v>245</v>
      </c>
      <c r="B104" s="61" t="s">
        <v>334</v>
      </c>
      <c r="C104" s="62"/>
      <c r="D104" s="27" t="s">
        <v>49</v>
      </c>
      <c r="E104" s="34"/>
      <c r="F104" s="22">
        <v>0</v>
      </c>
      <c r="G104" s="22"/>
      <c r="H104" s="22"/>
      <c r="I104" s="22"/>
      <c r="J104" s="35"/>
      <c r="K104" s="21"/>
      <c r="L104" s="22"/>
      <c r="M104" s="22"/>
      <c r="N104" s="25" t="s">
        <v>26</v>
      </c>
      <c r="O104" s="25">
        <v>2</v>
      </c>
      <c r="P104" s="25" t="s">
        <v>22</v>
      </c>
      <c r="Q104" s="25">
        <v>20</v>
      </c>
      <c r="R104" s="25">
        <v>30</v>
      </c>
      <c r="S104" s="23">
        <f t="shared" si="9"/>
        <v>25</v>
      </c>
      <c r="T104" s="25">
        <v>400</v>
      </c>
      <c r="U104" s="25">
        <v>1000</v>
      </c>
      <c r="V104" s="23">
        <f t="shared" si="10"/>
        <v>700</v>
      </c>
      <c r="W104" s="32">
        <v>4</v>
      </c>
      <c r="X104" s="88">
        <v>7</v>
      </c>
      <c r="Y104" s="42">
        <v>3</v>
      </c>
      <c r="Z104" s="33">
        <v>0.37318829997098907</v>
      </c>
      <c r="AA104" s="33">
        <v>589.2299999999999</v>
      </c>
      <c r="AB104" s="33">
        <v>428.79335666666651</v>
      </c>
      <c r="AC104" s="33">
        <v>2.0645944326206425</v>
      </c>
      <c r="AD104" s="33">
        <v>1.1719222528630604E-2</v>
      </c>
      <c r="AE104" s="33">
        <v>0.29108518611416501</v>
      </c>
      <c r="AF104" s="33">
        <f t="shared" si="11"/>
        <v>0.29108518611416501</v>
      </c>
      <c r="AG104" s="33">
        <v>0.29108518611416501</v>
      </c>
      <c r="AH104" s="33">
        <v>0.5237756848278432</v>
      </c>
      <c r="AI104" s="91">
        <v>3</v>
      </c>
      <c r="AJ104" s="124">
        <v>3</v>
      </c>
      <c r="AK104" s="93"/>
      <c r="AL104" s="93"/>
      <c r="AM104" s="93"/>
    </row>
    <row r="105" spans="1:39">
      <c r="A105" s="26" t="s">
        <v>245</v>
      </c>
      <c r="B105" s="58" t="s">
        <v>345</v>
      </c>
      <c r="C105" s="59" t="s">
        <v>346</v>
      </c>
      <c r="D105" s="27" t="s">
        <v>21</v>
      </c>
      <c r="E105" s="29"/>
      <c r="F105" s="30">
        <v>0</v>
      </c>
      <c r="G105" s="30"/>
      <c r="H105" s="30"/>
      <c r="I105" s="30"/>
      <c r="J105" s="31">
        <v>6830</v>
      </c>
      <c r="K105" s="24">
        <v>230</v>
      </c>
      <c r="L105" s="30">
        <v>10</v>
      </c>
      <c r="M105" s="30">
        <v>7.8E-2</v>
      </c>
      <c r="N105" s="23" t="s">
        <v>26</v>
      </c>
      <c r="O105" s="23">
        <v>2</v>
      </c>
      <c r="P105" s="23" t="s">
        <v>692</v>
      </c>
      <c r="Q105" s="23" t="s">
        <v>22</v>
      </c>
      <c r="R105" s="23" t="s">
        <v>22</v>
      </c>
      <c r="S105" s="23" t="e">
        <f t="shared" si="9"/>
        <v>#DIV/0!</v>
      </c>
      <c r="T105" s="23">
        <v>100</v>
      </c>
      <c r="U105" s="23">
        <v>500</v>
      </c>
      <c r="V105" s="23">
        <f t="shared" si="10"/>
        <v>300</v>
      </c>
      <c r="W105" s="28">
        <v>11</v>
      </c>
      <c r="X105" s="87">
        <v>3</v>
      </c>
      <c r="Y105" s="42">
        <v>8</v>
      </c>
      <c r="Z105" s="33">
        <v>0.22835434580794881</v>
      </c>
      <c r="AA105" s="33">
        <v>595.54</v>
      </c>
      <c r="AB105" s="33">
        <v>262.37914333333322</v>
      </c>
      <c r="AC105" s="33">
        <v>1.8528292326995615</v>
      </c>
      <c r="AD105" s="33">
        <v>5.7712617118645927E-2</v>
      </c>
      <c r="AE105" s="33">
        <v>0.18279608184190035</v>
      </c>
      <c r="AF105" s="33">
        <f t="shared" si="11"/>
        <v>0.18279608184190035</v>
      </c>
      <c r="AG105" s="33">
        <v>0.18279608184190035</v>
      </c>
      <c r="AH105" s="33">
        <v>0.21116678486245624</v>
      </c>
      <c r="AI105" s="91">
        <v>3</v>
      </c>
      <c r="AJ105" s="124">
        <v>1</v>
      </c>
      <c r="AK105" s="93"/>
      <c r="AL105" s="93"/>
      <c r="AM105" s="93"/>
    </row>
    <row r="106" spans="1:39" s="93" customFormat="1">
      <c r="A106" s="26" t="s">
        <v>245</v>
      </c>
      <c r="B106" s="58" t="s">
        <v>349</v>
      </c>
      <c r="C106" s="59"/>
      <c r="D106" s="26" t="s">
        <v>30</v>
      </c>
      <c r="E106" s="29"/>
      <c r="F106" s="30">
        <v>100</v>
      </c>
      <c r="G106" s="30"/>
      <c r="H106" s="30">
        <v>2</v>
      </c>
      <c r="I106" s="30"/>
      <c r="J106" s="31"/>
      <c r="K106" s="24"/>
      <c r="L106" s="30"/>
      <c r="M106" s="30"/>
      <c r="N106" s="23" t="s">
        <v>26</v>
      </c>
      <c r="O106" s="23">
        <v>3</v>
      </c>
      <c r="P106" s="23" t="s">
        <v>693</v>
      </c>
      <c r="Q106" s="23">
        <v>10</v>
      </c>
      <c r="R106" s="23">
        <v>18</v>
      </c>
      <c r="S106" s="23">
        <f t="shared" si="9"/>
        <v>14</v>
      </c>
      <c r="T106" s="23">
        <v>0</v>
      </c>
      <c r="U106" s="23">
        <v>600</v>
      </c>
      <c r="V106" s="23">
        <f t="shared" si="10"/>
        <v>300</v>
      </c>
      <c r="W106" s="28">
        <v>4</v>
      </c>
      <c r="X106" s="87">
        <v>6</v>
      </c>
      <c r="Y106" s="42">
        <v>2</v>
      </c>
      <c r="Z106" s="93">
        <v>9.3228133159268978E-2</v>
      </c>
      <c r="AA106" s="93">
        <v>696.875</v>
      </c>
      <c r="AB106" s="93">
        <v>107.11912500000005</v>
      </c>
      <c r="AC106" s="93">
        <v>1.9687404805371469</v>
      </c>
      <c r="AD106" s="93">
        <v>0.22810385526972826</v>
      </c>
      <c r="AE106" s="33">
        <v>-0.19879432295322003</v>
      </c>
      <c r="AF106" s="33">
        <f t="shared" si="11"/>
        <v>0.19879432295322003</v>
      </c>
      <c r="AG106" s="33">
        <v>0.19879432295322003</v>
      </c>
      <c r="AH106" s="93">
        <v>0.29858634997758349</v>
      </c>
      <c r="AI106" s="121">
        <v>2</v>
      </c>
      <c r="AJ106" s="124">
        <v>1</v>
      </c>
      <c r="AK106" s="33"/>
      <c r="AL106" s="33"/>
      <c r="AM106" s="33"/>
    </row>
    <row r="107" spans="1:39" s="93" customFormat="1">
      <c r="A107" s="26" t="s">
        <v>245</v>
      </c>
      <c r="B107" s="58" t="s">
        <v>350</v>
      </c>
      <c r="C107" s="59"/>
      <c r="D107" s="37" t="s">
        <v>21</v>
      </c>
      <c r="E107" s="39"/>
      <c r="F107" s="30">
        <v>161</v>
      </c>
      <c r="G107" s="30">
        <v>66</v>
      </c>
      <c r="H107" s="30">
        <v>10</v>
      </c>
      <c r="I107" s="29">
        <v>22.6</v>
      </c>
      <c r="J107" s="31"/>
      <c r="K107" s="24"/>
      <c r="L107" s="30"/>
      <c r="M107" s="30"/>
      <c r="N107" s="23" t="s">
        <v>26</v>
      </c>
      <c r="O107" s="38">
        <v>3</v>
      </c>
      <c r="P107" s="23" t="s">
        <v>693</v>
      </c>
      <c r="Q107" s="23">
        <v>24</v>
      </c>
      <c r="R107" s="23">
        <v>33</v>
      </c>
      <c r="S107" s="23">
        <f t="shared" si="9"/>
        <v>28.5</v>
      </c>
      <c r="T107" s="23">
        <v>0</v>
      </c>
      <c r="U107" s="23">
        <v>750</v>
      </c>
      <c r="V107" s="23">
        <f t="shared" si="10"/>
        <v>375</v>
      </c>
      <c r="W107" s="28">
        <v>2</v>
      </c>
      <c r="X107" s="89">
        <v>5</v>
      </c>
      <c r="Y107" s="42">
        <v>7</v>
      </c>
      <c r="Z107" s="93">
        <v>0.26664900348128828</v>
      </c>
      <c r="AA107" s="93">
        <v>508.56</v>
      </c>
      <c r="AB107" s="93">
        <v>306.37970500000029</v>
      </c>
      <c r="AC107" s="93">
        <v>1.3243641229523155</v>
      </c>
      <c r="AD107" s="93">
        <v>3.1125253818925343E-2</v>
      </c>
      <c r="AE107" s="33">
        <v>0.22783109040332117</v>
      </c>
      <c r="AF107" s="33">
        <f t="shared" si="11"/>
        <v>0.22783109040332117</v>
      </c>
      <c r="AG107" s="33">
        <v>0.22783109040332117</v>
      </c>
      <c r="AH107" s="93">
        <v>0.20359342274748571</v>
      </c>
      <c r="AI107" s="121">
        <v>2</v>
      </c>
      <c r="AJ107" s="124">
        <v>1</v>
      </c>
      <c r="AK107" s="33"/>
      <c r="AL107" s="33"/>
      <c r="AM107" s="33"/>
    </row>
    <row r="108" spans="1:39" s="93" customFormat="1">
      <c r="A108" s="26" t="s">
        <v>245</v>
      </c>
      <c r="B108" s="58" t="s">
        <v>350</v>
      </c>
      <c r="C108" s="59"/>
      <c r="D108" s="37" t="s">
        <v>21</v>
      </c>
      <c r="E108" s="39"/>
      <c r="F108" s="30">
        <v>161</v>
      </c>
      <c r="G108" s="30">
        <v>66</v>
      </c>
      <c r="H108" s="30">
        <v>10</v>
      </c>
      <c r="I108" s="29">
        <v>22.6</v>
      </c>
      <c r="J108" s="31"/>
      <c r="K108" s="24"/>
      <c r="L108" s="30"/>
      <c r="M108" s="30"/>
      <c r="N108" s="23" t="s">
        <v>26</v>
      </c>
      <c r="O108" s="38">
        <v>3</v>
      </c>
      <c r="P108" s="23" t="s">
        <v>693</v>
      </c>
      <c r="Q108" s="23">
        <v>24</v>
      </c>
      <c r="R108" s="23">
        <v>33</v>
      </c>
      <c r="S108" s="23">
        <f t="shared" si="9"/>
        <v>28.5</v>
      </c>
      <c r="T108" s="23">
        <v>0</v>
      </c>
      <c r="U108" s="23">
        <v>750</v>
      </c>
      <c r="V108" s="23">
        <f t="shared" si="10"/>
        <v>375</v>
      </c>
      <c r="W108" s="28">
        <v>2</v>
      </c>
      <c r="X108" s="89">
        <v>5</v>
      </c>
      <c r="Y108" s="42">
        <v>7</v>
      </c>
      <c r="Z108" s="93">
        <v>2.8519125326370749E-2</v>
      </c>
      <c r="AA108" s="93">
        <v>498.05499999999995</v>
      </c>
      <c r="AB108" s="93">
        <v>32.768474999999995</v>
      </c>
      <c r="AC108" s="93">
        <v>1.5122235463475828</v>
      </c>
      <c r="AD108" s="93">
        <v>0.26266255935028582</v>
      </c>
      <c r="AE108" s="33">
        <v>-0.3411164358142561</v>
      </c>
      <c r="AF108" s="33">
        <f t="shared" si="11"/>
        <v>0.3411164358142561</v>
      </c>
      <c r="AG108" s="33">
        <v>0.3411164358142561</v>
      </c>
      <c r="AH108" s="93">
        <v>0.15968655181628572</v>
      </c>
      <c r="AI108" s="121">
        <v>2</v>
      </c>
      <c r="AJ108" s="124">
        <v>3</v>
      </c>
      <c r="AK108" s="33"/>
      <c r="AL108" s="33"/>
      <c r="AM108" s="33"/>
    </row>
    <row r="109" spans="1:39" s="93" customFormat="1">
      <c r="A109" s="26" t="s">
        <v>245</v>
      </c>
      <c r="B109" s="58" t="s">
        <v>351</v>
      </c>
      <c r="C109" s="59" t="s">
        <v>352</v>
      </c>
      <c r="D109" s="36" t="s">
        <v>30</v>
      </c>
      <c r="E109" s="39"/>
      <c r="F109" s="30">
        <v>0</v>
      </c>
      <c r="G109" s="30"/>
      <c r="H109" s="30"/>
      <c r="I109" s="30"/>
      <c r="J109" s="31"/>
      <c r="K109" s="24"/>
      <c r="L109" s="30"/>
      <c r="M109" s="30"/>
      <c r="N109" s="23" t="s">
        <v>26</v>
      </c>
      <c r="O109" s="38">
        <v>3</v>
      </c>
      <c r="P109" s="23" t="s">
        <v>693</v>
      </c>
      <c r="Q109" s="23">
        <v>20</v>
      </c>
      <c r="R109" s="23">
        <v>30</v>
      </c>
      <c r="S109" s="23">
        <f t="shared" si="9"/>
        <v>25</v>
      </c>
      <c r="T109" s="23">
        <v>0</v>
      </c>
      <c r="U109" s="23">
        <v>1700</v>
      </c>
      <c r="V109" s="23">
        <f t="shared" si="10"/>
        <v>850</v>
      </c>
      <c r="W109" s="28">
        <v>3</v>
      </c>
      <c r="X109" s="87">
        <v>5</v>
      </c>
      <c r="Y109" s="42">
        <v>2</v>
      </c>
      <c r="Z109" s="93">
        <v>0.26082093704670734</v>
      </c>
      <c r="AA109" s="93">
        <v>584.85666666666668</v>
      </c>
      <c r="AB109" s="93">
        <v>299.68325666666669</v>
      </c>
      <c r="AC109" s="93">
        <v>1.6326606908035093</v>
      </c>
      <c r="AD109" s="93">
        <v>6.7902392272259256E-3</v>
      </c>
      <c r="AE109" s="33">
        <v>0.22530399869405096</v>
      </c>
      <c r="AF109" s="33">
        <f t="shared" si="11"/>
        <v>0.22530399869405096</v>
      </c>
      <c r="AG109" s="33">
        <v>0.22530399869405096</v>
      </c>
      <c r="AH109" s="93">
        <v>0.36573961878478101</v>
      </c>
      <c r="AI109" s="121">
        <v>3</v>
      </c>
      <c r="AJ109" s="124">
        <v>1</v>
      </c>
    </row>
    <row r="110" spans="1:39">
      <c r="A110" s="26" t="s">
        <v>245</v>
      </c>
      <c r="B110" s="58" t="s">
        <v>353</v>
      </c>
      <c r="C110" s="59"/>
      <c r="D110" s="36" t="s">
        <v>49</v>
      </c>
      <c r="E110" s="39"/>
      <c r="F110" s="30">
        <v>0</v>
      </c>
      <c r="G110" s="30"/>
      <c r="H110" s="48"/>
      <c r="I110" s="47"/>
      <c r="J110" s="49"/>
      <c r="K110" s="24"/>
      <c r="L110" s="30"/>
      <c r="M110" s="30"/>
      <c r="N110" s="23" t="s">
        <v>26</v>
      </c>
      <c r="O110" s="38">
        <v>3</v>
      </c>
      <c r="P110" s="23" t="s">
        <v>693</v>
      </c>
      <c r="Q110" s="23">
        <v>10</v>
      </c>
      <c r="R110" s="23">
        <v>27</v>
      </c>
      <c r="S110" s="23">
        <f t="shared" si="9"/>
        <v>18.5</v>
      </c>
      <c r="T110" s="23">
        <v>0</v>
      </c>
      <c r="U110" s="23">
        <v>1000</v>
      </c>
      <c r="V110" s="23">
        <f t="shared" si="10"/>
        <v>500</v>
      </c>
      <c r="W110" s="28">
        <v>3</v>
      </c>
      <c r="X110" s="87">
        <v>6</v>
      </c>
      <c r="Y110" s="42">
        <v>3</v>
      </c>
      <c r="Z110" s="93">
        <v>2.7084699738903369E-2</v>
      </c>
      <c r="AA110" s="93">
        <v>466.53999999999996</v>
      </c>
      <c r="AB110" s="93">
        <v>31.120319999999975</v>
      </c>
      <c r="AC110" s="93">
        <v>4.8884214136739308</v>
      </c>
      <c r="AD110" s="93">
        <v>4.1318673690390439E-2</v>
      </c>
      <c r="AE110" s="33">
        <v>-0.22411249476835046</v>
      </c>
      <c r="AF110" s="33">
        <f t="shared" si="11"/>
        <v>0.22411249476835046</v>
      </c>
      <c r="AG110" s="122">
        <v>0.22411249476835046</v>
      </c>
      <c r="AH110" s="93">
        <v>0.1242534923669153</v>
      </c>
      <c r="AI110" s="121">
        <v>2</v>
      </c>
      <c r="AJ110" s="124">
        <v>1</v>
      </c>
      <c r="AK110" s="93"/>
      <c r="AL110" s="93"/>
      <c r="AM110" s="93"/>
    </row>
    <row r="111" spans="1:39">
      <c r="A111" s="26" t="s">
        <v>245</v>
      </c>
      <c r="B111" s="58" t="s">
        <v>353</v>
      </c>
      <c r="C111" s="59"/>
      <c r="D111" s="36" t="s">
        <v>49</v>
      </c>
      <c r="E111" s="39"/>
      <c r="F111" s="30">
        <v>0</v>
      </c>
      <c r="G111" s="30"/>
      <c r="H111" s="48"/>
      <c r="I111" s="47"/>
      <c r="J111" s="49"/>
      <c r="K111" s="24"/>
      <c r="L111" s="30"/>
      <c r="M111" s="30"/>
      <c r="N111" s="23" t="s">
        <v>26</v>
      </c>
      <c r="O111" s="38">
        <v>3</v>
      </c>
      <c r="P111" s="23" t="s">
        <v>693</v>
      </c>
      <c r="Q111" s="23">
        <v>10</v>
      </c>
      <c r="R111" s="23">
        <v>27</v>
      </c>
      <c r="S111" s="23">
        <f t="shared" si="9"/>
        <v>18.5</v>
      </c>
      <c r="T111" s="23">
        <v>0</v>
      </c>
      <c r="U111" s="23">
        <v>1000</v>
      </c>
      <c r="V111" s="23">
        <f t="shared" si="10"/>
        <v>500</v>
      </c>
      <c r="W111" s="28">
        <v>3</v>
      </c>
      <c r="X111" s="87">
        <v>6</v>
      </c>
      <c r="Y111" s="42">
        <v>3</v>
      </c>
      <c r="Z111" s="93">
        <v>6.6572779228314491E-2</v>
      </c>
      <c r="AA111" s="93">
        <v>465.67</v>
      </c>
      <c r="AB111" s="93">
        <v>76.492123333333339</v>
      </c>
      <c r="AC111" s="93">
        <v>1.9190446071500007</v>
      </c>
      <c r="AD111" s="93">
        <v>7.6941836191747479E-2</v>
      </c>
      <c r="AE111" s="33">
        <v>-0.12703659416341095</v>
      </c>
      <c r="AF111" s="33">
        <f t="shared" si="11"/>
        <v>0.12703659416341095</v>
      </c>
      <c r="AG111" s="33">
        <v>0.12703659416341095</v>
      </c>
      <c r="AH111" s="93">
        <v>0.17748493935326429</v>
      </c>
      <c r="AI111" s="121">
        <v>2</v>
      </c>
      <c r="AJ111" s="124">
        <v>3</v>
      </c>
      <c r="AK111" s="93"/>
      <c r="AL111" s="93"/>
      <c r="AM111" s="93"/>
    </row>
    <row r="112" spans="1:39">
      <c r="A112" s="26" t="s">
        <v>363</v>
      </c>
      <c r="B112" s="58" t="s">
        <v>697</v>
      </c>
      <c r="C112" s="59" t="s">
        <v>369</v>
      </c>
      <c r="D112" s="26" t="s">
        <v>25</v>
      </c>
      <c r="E112" s="29"/>
      <c r="F112" s="30">
        <v>0</v>
      </c>
      <c r="G112" s="30"/>
      <c r="H112" s="48"/>
      <c r="I112" s="47"/>
      <c r="J112" s="49">
        <v>40853</v>
      </c>
      <c r="K112" s="24">
        <v>13600.22</v>
      </c>
      <c r="L112" s="30">
        <v>5</v>
      </c>
      <c r="M112" s="30">
        <v>0.22</v>
      </c>
      <c r="N112" s="23" t="s">
        <v>26</v>
      </c>
      <c r="O112" s="23">
        <v>3</v>
      </c>
      <c r="P112" s="23" t="s">
        <v>693</v>
      </c>
      <c r="Q112" s="23">
        <v>12</v>
      </c>
      <c r="R112" s="23">
        <v>17</v>
      </c>
      <c r="S112" s="23">
        <f t="shared" si="9"/>
        <v>14.5</v>
      </c>
      <c r="T112" s="23">
        <v>0</v>
      </c>
      <c r="U112" s="23">
        <v>1600</v>
      </c>
      <c r="V112" s="23">
        <f t="shared" si="10"/>
        <v>800</v>
      </c>
      <c r="W112" s="32">
        <v>4</v>
      </c>
      <c r="X112" s="88">
        <v>11</v>
      </c>
      <c r="Y112" s="42">
        <f>ABS(X112-W112)</f>
        <v>7</v>
      </c>
      <c r="Z112" s="93">
        <v>0.21151394952132282</v>
      </c>
      <c r="AA112" s="93">
        <v>579.74399999999991</v>
      </c>
      <c r="AB112" s="93">
        <v>243.02952799999994</v>
      </c>
      <c r="AC112" s="93">
        <v>1.7295780472220712</v>
      </c>
      <c r="AD112" s="33">
        <v>0.12550526422487857</v>
      </c>
      <c r="AE112" s="33">
        <v>0.14509694444780769</v>
      </c>
      <c r="AF112" s="33">
        <f t="shared" si="11"/>
        <v>0.14509694444780769</v>
      </c>
      <c r="AG112" s="33">
        <v>0.1492355024400685</v>
      </c>
      <c r="AH112" s="93">
        <v>0.24183093495560945</v>
      </c>
      <c r="AI112" s="121">
        <v>10</v>
      </c>
      <c r="AJ112" s="124">
        <v>1</v>
      </c>
      <c r="AK112" s="93"/>
      <c r="AL112" s="93"/>
      <c r="AM112" s="93"/>
    </row>
    <row r="113" spans="1:39">
      <c r="A113" s="26" t="s">
        <v>363</v>
      </c>
      <c r="B113" s="58" t="s">
        <v>697</v>
      </c>
      <c r="C113" s="59" t="s">
        <v>369</v>
      </c>
      <c r="D113" s="26" t="s">
        <v>25</v>
      </c>
      <c r="E113" s="29"/>
      <c r="F113" s="30">
        <v>0</v>
      </c>
      <c r="G113" s="30"/>
      <c r="H113" s="48"/>
      <c r="I113" s="47"/>
      <c r="J113" s="49">
        <v>40853</v>
      </c>
      <c r="K113" s="24">
        <v>13600.22</v>
      </c>
      <c r="L113" s="30">
        <v>5</v>
      </c>
      <c r="M113" s="30">
        <v>0.22</v>
      </c>
      <c r="N113" s="23" t="s">
        <v>26</v>
      </c>
      <c r="O113" s="23">
        <v>3</v>
      </c>
      <c r="P113" s="23" t="s">
        <v>693</v>
      </c>
      <c r="Q113" s="23">
        <v>12</v>
      </c>
      <c r="R113" s="23">
        <v>17</v>
      </c>
      <c r="S113" s="23">
        <f t="shared" si="9"/>
        <v>14.5</v>
      </c>
      <c r="T113" s="23">
        <v>0</v>
      </c>
      <c r="U113" s="23">
        <v>1600</v>
      </c>
      <c r="V113" s="23">
        <f t="shared" si="10"/>
        <v>800</v>
      </c>
      <c r="W113" s="32">
        <v>4</v>
      </c>
      <c r="X113" s="88">
        <v>11</v>
      </c>
      <c r="Y113" s="42">
        <f>ABS(X113-W113)</f>
        <v>7</v>
      </c>
      <c r="Z113" s="93">
        <v>0.35096384247171458</v>
      </c>
      <c r="AA113" s="93">
        <v>598.13499999999999</v>
      </c>
      <c r="AB113" s="93">
        <v>403.25745500000005</v>
      </c>
      <c r="AC113" s="93">
        <v>1.8788498300000271</v>
      </c>
      <c r="AD113" s="33">
        <v>6.6388289554225682E-2</v>
      </c>
      <c r="AE113" s="33">
        <v>0.26676003722385677</v>
      </c>
      <c r="AF113" s="33">
        <f t="shared" si="11"/>
        <v>0.26676003722385677</v>
      </c>
      <c r="AG113" s="33">
        <v>0.26676003722385677</v>
      </c>
      <c r="AH113" s="93">
        <v>0.27444783151973662</v>
      </c>
      <c r="AI113" s="121">
        <v>10</v>
      </c>
      <c r="AJ113" s="124">
        <v>2</v>
      </c>
      <c r="AK113" s="93"/>
      <c r="AL113" s="93"/>
      <c r="AM113" s="93"/>
    </row>
    <row r="114" spans="1:39" s="93" customFormat="1">
      <c r="A114" s="26" t="s">
        <v>363</v>
      </c>
      <c r="B114" s="58" t="s">
        <v>364</v>
      </c>
      <c r="C114" s="59" t="s">
        <v>670</v>
      </c>
      <c r="D114" s="26" t="s">
        <v>25</v>
      </c>
      <c r="E114" s="29"/>
      <c r="F114" s="30">
        <v>0</v>
      </c>
      <c r="G114" s="30"/>
      <c r="H114" s="48"/>
      <c r="I114" s="47"/>
      <c r="J114" s="49">
        <v>117429</v>
      </c>
      <c r="K114" s="24">
        <v>20764.89</v>
      </c>
      <c r="L114" s="30">
        <v>10</v>
      </c>
      <c r="M114" s="30">
        <v>0.72</v>
      </c>
      <c r="N114" s="23" t="s">
        <v>26</v>
      </c>
      <c r="O114" s="23">
        <v>3</v>
      </c>
      <c r="P114" s="23" t="s">
        <v>695</v>
      </c>
      <c r="Q114" s="25">
        <v>6</v>
      </c>
      <c r="R114" s="25">
        <v>19</v>
      </c>
      <c r="S114" s="23">
        <f t="shared" si="9"/>
        <v>12.5</v>
      </c>
      <c r="T114" s="23">
        <v>0</v>
      </c>
      <c r="U114" s="23">
        <v>1500</v>
      </c>
      <c r="V114" s="23">
        <f t="shared" si="10"/>
        <v>750</v>
      </c>
      <c r="W114" s="32">
        <v>4</v>
      </c>
      <c r="X114" s="88">
        <v>11</v>
      </c>
      <c r="Y114" s="42">
        <f>ABS(X114-W114)</f>
        <v>7</v>
      </c>
      <c r="Z114" s="93">
        <v>0.23851103829416886</v>
      </c>
      <c r="AA114" s="93">
        <v>699.51599999999996</v>
      </c>
      <c r="AB114" s="93">
        <v>274.04918299999997</v>
      </c>
      <c r="AC114" s="93">
        <v>1.9871377081008164</v>
      </c>
      <c r="AD114" s="93">
        <v>0.12541602843595379</v>
      </c>
      <c r="AE114" s="33">
        <v>3.5040535435291537E-2</v>
      </c>
      <c r="AF114" s="33">
        <f t="shared" si="11"/>
        <v>3.5040535435291537E-2</v>
      </c>
      <c r="AG114" s="33">
        <v>6.8913602213186681E-2</v>
      </c>
      <c r="AH114" s="93">
        <v>0.25642209372098473</v>
      </c>
      <c r="AI114" s="121">
        <v>10</v>
      </c>
      <c r="AJ114" s="124">
        <v>1</v>
      </c>
    </row>
    <row r="115" spans="1:39">
      <c r="A115" s="27" t="s">
        <v>363</v>
      </c>
      <c r="B115" s="61" t="s">
        <v>370</v>
      </c>
      <c r="C115" s="62"/>
      <c r="D115" s="27" t="s">
        <v>105</v>
      </c>
      <c r="E115" s="34"/>
      <c r="F115" s="22">
        <v>175.96</v>
      </c>
      <c r="G115" s="22">
        <v>163.08000000000001</v>
      </c>
      <c r="H115" s="50">
        <v>26</v>
      </c>
      <c r="I115" s="34">
        <v>20.67</v>
      </c>
      <c r="J115" s="35"/>
      <c r="K115" s="21"/>
      <c r="L115" s="22"/>
      <c r="M115" s="22"/>
      <c r="N115" s="25" t="s">
        <v>26</v>
      </c>
      <c r="O115" s="25">
        <v>3</v>
      </c>
      <c r="P115" s="25" t="s">
        <v>692</v>
      </c>
      <c r="Q115" s="25">
        <v>22</v>
      </c>
      <c r="R115" s="25">
        <v>40</v>
      </c>
      <c r="S115" s="23">
        <f t="shared" si="9"/>
        <v>31</v>
      </c>
      <c r="T115" s="25">
        <v>2100</v>
      </c>
      <c r="U115" s="25">
        <v>3160</v>
      </c>
      <c r="V115" s="23">
        <f t="shared" si="10"/>
        <v>2630</v>
      </c>
      <c r="W115" s="32">
        <v>5</v>
      </c>
      <c r="X115" s="89">
        <v>10</v>
      </c>
      <c r="Y115" s="42">
        <v>1</v>
      </c>
      <c r="Z115" s="93">
        <v>9.7072317854034543E-2</v>
      </c>
      <c r="AA115" s="93">
        <v>643.97285714285704</v>
      </c>
      <c r="AB115" s="93">
        <v>111.53609321428573</v>
      </c>
      <c r="AC115" s="93">
        <v>2.2909704808239453</v>
      </c>
      <c r="AD115" s="93">
        <v>0.15939717682914262</v>
      </c>
      <c r="AE115" s="33">
        <v>-0.11481745873270408</v>
      </c>
      <c r="AF115" s="33">
        <f t="shared" si="11"/>
        <v>0.11481745873270408</v>
      </c>
      <c r="AG115" s="33">
        <v>0.11481745873270408</v>
      </c>
      <c r="AH115" s="93">
        <v>0.28940066755843602</v>
      </c>
      <c r="AI115" s="121">
        <v>28</v>
      </c>
      <c r="AJ115" s="124">
        <v>1</v>
      </c>
      <c r="AK115" s="93"/>
      <c r="AL115" s="93"/>
      <c r="AM115" s="93"/>
    </row>
    <row r="116" spans="1:39" s="93" customFormat="1">
      <c r="A116" s="27" t="s">
        <v>374</v>
      </c>
      <c r="B116" s="61" t="s">
        <v>375</v>
      </c>
      <c r="C116" s="62" t="s">
        <v>376</v>
      </c>
      <c r="D116" s="27" t="s">
        <v>25</v>
      </c>
      <c r="E116" s="82"/>
      <c r="F116" s="22"/>
      <c r="G116" s="22"/>
      <c r="H116" s="50"/>
      <c r="I116" s="50"/>
      <c r="J116" s="35">
        <v>572340</v>
      </c>
      <c r="K116" s="21">
        <v>209925.86</v>
      </c>
      <c r="L116" s="22">
        <v>2</v>
      </c>
      <c r="M116" s="22">
        <v>1.42</v>
      </c>
      <c r="N116" s="25" t="s">
        <v>26</v>
      </c>
      <c r="O116" s="114">
        <v>3</v>
      </c>
      <c r="P116" s="114" t="s">
        <v>692</v>
      </c>
      <c r="Q116" s="114">
        <v>16</v>
      </c>
      <c r="R116" s="114">
        <v>24</v>
      </c>
      <c r="S116" s="114">
        <f t="shared" si="9"/>
        <v>20</v>
      </c>
      <c r="T116" s="114">
        <v>0</v>
      </c>
      <c r="U116" s="114">
        <v>1000</v>
      </c>
      <c r="V116" s="23">
        <f t="shared" si="10"/>
        <v>500</v>
      </c>
      <c r="W116" s="32">
        <v>5</v>
      </c>
      <c r="X116" s="89">
        <v>7</v>
      </c>
      <c r="Y116" s="42">
        <f>ABS(W116-X116)</f>
        <v>2</v>
      </c>
      <c r="Z116" s="33">
        <v>0.29029343196982893</v>
      </c>
      <c r="AA116" s="33">
        <v>602.07333333333338</v>
      </c>
      <c r="AB116" s="33">
        <v>333.54715333333337</v>
      </c>
      <c r="AC116" s="33">
        <v>1.7331322949380474</v>
      </c>
      <c r="AD116" s="33">
        <v>0.15345150617029332</v>
      </c>
      <c r="AE116" s="33">
        <v>0.20087241082399251</v>
      </c>
      <c r="AF116" s="33">
        <f t="shared" si="11"/>
        <v>0.20087241082399251</v>
      </c>
      <c r="AG116" s="33">
        <v>0.20087241082399251</v>
      </c>
      <c r="AH116" s="33">
        <v>0.28840619583073046</v>
      </c>
      <c r="AI116" s="91">
        <v>3</v>
      </c>
      <c r="AJ116" s="82">
        <v>1</v>
      </c>
    </row>
    <row r="117" spans="1:39" s="93" customFormat="1">
      <c r="A117" s="27" t="s">
        <v>374</v>
      </c>
      <c r="B117" s="61" t="s">
        <v>375</v>
      </c>
      <c r="C117" s="62" t="s">
        <v>376</v>
      </c>
      <c r="D117" s="27" t="s">
        <v>25</v>
      </c>
      <c r="E117" s="82"/>
      <c r="F117" s="22"/>
      <c r="G117" s="22"/>
      <c r="H117" s="50"/>
      <c r="I117" s="50"/>
      <c r="J117" s="35">
        <v>572340</v>
      </c>
      <c r="K117" s="21">
        <v>209925.86</v>
      </c>
      <c r="L117" s="22">
        <v>2</v>
      </c>
      <c r="M117" s="22">
        <v>1.42</v>
      </c>
      <c r="N117" s="25" t="s">
        <v>26</v>
      </c>
      <c r="O117" s="114">
        <v>3</v>
      </c>
      <c r="P117" s="114" t="s">
        <v>692</v>
      </c>
      <c r="Q117" s="114">
        <v>16</v>
      </c>
      <c r="R117" s="114">
        <v>24</v>
      </c>
      <c r="S117" s="114">
        <f t="shared" si="9"/>
        <v>20</v>
      </c>
      <c r="T117" s="114">
        <v>0</v>
      </c>
      <c r="U117" s="114">
        <v>1000</v>
      </c>
      <c r="V117" s="23">
        <f t="shared" si="10"/>
        <v>500</v>
      </c>
      <c r="W117" s="32">
        <v>5</v>
      </c>
      <c r="X117" s="89">
        <v>7</v>
      </c>
      <c r="Y117" s="42">
        <f>ABS(W117-X117)</f>
        <v>2</v>
      </c>
      <c r="Z117" s="33">
        <v>7.465233246301127E-2</v>
      </c>
      <c r="AA117" s="33">
        <v>552.4666666666667</v>
      </c>
      <c r="AB117" s="33">
        <v>85.775529999999947</v>
      </c>
      <c r="AC117" s="33">
        <v>2.0935242022168494</v>
      </c>
      <c r="AD117" s="33">
        <v>6.8539054439544653E-2</v>
      </c>
      <c r="AE117" s="33">
        <v>-7.7355239691179412E-2</v>
      </c>
      <c r="AF117" s="33">
        <f t="shared" si="11"/>
        <v>7.7355239691179412E-2</v>
      </c>
      <c r="AG117" s="33">
        <v>7.7355239691179412E-2</v>
      </c>
      <c r="AH117" s="33">
        <v>0.26045186905660328</v>
      </c>
      <c r="AI117" s="91">
        <v>3</v>
      </c>
      <c r="AJ117" s="124">
        <v>2</v>
      </c>
      <c r="AK117" s="33"/>
      <c r="AL117" s="33"/>
      <c r="AM117" s="33"/>
    </row>
    <row r="118" spans="1:39" s="93" customFormat="1">
      <c r="A118" s="26" t="s">
        <v>374</v>
      </c>
      <c r="B118" s="58" t="s">
        <v>377</v>
      </c>
      <c r="C118" s="59"/>
      <c r="D118" s="27" t="s">
        <v>21</v>
      </c>
      <c r="E118" s="66"/>
      <c r="F118" s="66">
        <v>0</v>
      </c>
      <c r="G118" s="30"/>
      <c r="H118" s="47"/>
      <c r="I118" s="47"/>
      <c r="J118" s="31"/>
      <c r="K118" s="24"/>
      <c r="L118" s="30"/>
      <c r="M118" s="30"/>
      <c r="N118" s="80" t="s">
        <v>26</v>
      </c>
      <c r="O118" s="80">
        <v>3</v>
      </c>
      <c r="P118" s="80" t="s">
        <v>692</v>
      </c>
      <c r="Q118" s="3">
        <v>20</v>
      </c>
      <c r="R118" s="80">
        <v>30</v>
      </c>
      <c r="S118" s="3">
        <f t="shared" si="9"/>
        <v>25</v>
      </c>
      <c r="T118" s="3">
        <v>0</v>
      </c>
      <c r="U118" s="3">
        <v>1900</v>
      </c>
      <c r="V118" s="3">
        <f t="shared" si="10"/>
        <v>950</v>
      </c>
      <c r="W118" s="2">
        <v>5</v>
      </c>
      <c r="X118" s="87">
        <v>9</v>
      </c>
      <c r="Y118" s="2">
        <v>4</v>
      </c>
      <c r="Z118" s="93">
        <v>0.35767368146214085</v>
      </c>
      <c r="AA118" s="93">
        <v>636.07500000000005</v>
      </c>
      <c r="AB118" s="93">
        <v>410.96705999999983</v>
      </c>
      <c r="AC118" s="93">
        <v>1.6147400246531403</v>
      </c>
      <c r="AD118" s="93">
        <v>0.20950760012676789</v>
      </c>
      <c r="AE118" s="33">
        <v>0.2232986386856301</v>
      </c>
      <c r="AF118" s="33">
        <f t="shared" si="11"/>
        <v>0.2232986386856301</v>
      </c>
      <c r="AG118" s="33">
        <v>0.2232986386856301</v>
      </c>
      <c r="AH118" s="93">
        <v>0.29614880045731962</v>
      </c>
      <c r="AI118" s="121">
        <v>2</v>
      </c>
      <c r="AJ118" s="124">
        <v>1</v>
      </c>
    </row>
    <row r="119" spans="1:39" s="93" customFormat="1">
      <c r="A119" s="26" t="s">
        <v>374</v>
      </c>
      <c r="B119" s="58" t="s">
        <v>377</v>
      </c>
      <c r="C119" s="59"/>
      <c r="D119" s="27" t="s">
        <v>21</v>
      </c>
      <c r="E119" s="66"/>
      <c r="F119" s="66">
        <v>0</v>
      </c>
      <c r="G119" s="30"/>
      <c r="H119" s="47"/>
      <c r="I119" s="47"/>
      <c r="J119" s="31"/>
      <c r="K119" s="24"/>
      <c r="L119" s="30"/>
      <c r="M119" s="30"/>
      <c r="N119" s="80" t="s">
        <v>26</v>
      </c>
      <c r="O119" s="80">
        <v>3</v>
      </c>
      <c r="P119" s="80" t="s">
        <v>692</v>
      </c>
      <c r="Q119" s="3">
        <v>20</v>
      </c>
      <c r="R119" s="80">
        <v>30</v>
      </c>
      <c r="S119" s="3">
        <f t="shared" si="9"/>
        <v>25</v>
      </c>
      <c r="T119" s="3">
        <v>0</v>
      </c>
      <c r="U119" s="3">
        <v>1900</v>
      </c>
      <c r="V119" s="3">
        <f t="shared" si="10"/>
        <v>950</v>
      </c>
      <c r="W119" s="2">
        <v>5</v>
      </c>
      <c r="X119" s="87">
        <v>9</v>
      </c>
      <c r="Y119" s="2">
        <v>4</v>
      </c>
      <c r="Z119" s="93">
        <v>0.18540465622280244</v>
      </c>
      <c r="AA119" s="93">
        <v>580.57999999999993</v>
      </c>
      <c r="AB119" s="93">
        <v>213.02995000000001</v>
      </c>
      <c r="AC119" s="93">
        <v>1.9437611649924236</v>
      </c>
      <c r="AD119" s="93">
        <v>0.12551333702772707</v>
      </c>
      <c r="AE119" s="33">
        <v>0.11464752131206957</v>
      </c>
      <c r="AF119" s="33">
        <f t="shared" si="11"/>
        <v>0.11464752131206957</v>
      </c>
      <c r="AG119" s="33">
        <v>0.11464752131206957</v>
      </c>
      <c r="AH119" s="93">
        <v>0.3767251980699502</v>
      </c>
      <c r="AI119" s="121">
        <v>2</v>
      </c>
      <c r="AJ119" s="124">
        <v>2</v>
      </c>
    </row>
    <row r="120" spans="1:39" s="93" customFormat="1">
      <c r="A120" s="26" t="s">
        <v>379</v>
      </c>
      <c r="B120" s="58" t="s">
        <v>380</v>
      </c>
      <c r="C120" s="59"/>
      <c r="D120" s="26" t="s">
        <v>25</v>
      </c>
      <c r="E120" s="80"/>
      <c r="F120" s="30"/>
      <c r="G120" s="30"/>
      <c r="H120" s="30"/>
      <c r="I120" s="30"/>
      <c r="J120" s="31">
        <v>28080</v>
      </c>
      <c r="K120" s="24">
        <v>3775.95</v>
      </c>
      <c r="L120" s="30">
        <v>2</v>
      </c>
      <c r="M120" s="30">
        <v>2.78</v>
      </c>
      <c r="N120" s="23" t="s">
        <v>26</v>
      </c>
      <c r="O120" s="114">
        <v>3</v>
      </c>
      <c r="P120" s="114" t="s">
        <v>692</v>
      </c>
      <c r="Q120" s="117">
        <v>16</v>
      </c>
      <c r="R120" s="117">
        <v>22</v>
      </c>
      <c r="S120" s="114">
        <f t="shared" si="9"/>
        <v>19</v>
      </c>
      <c r="T120" s="114">
        <v>50</v>
      </c>
      <c r="U120" s="114">
        <v>1500</v>
      </c>
      <c r="V120" s="23">
        <f t="shared" si="10"/>
        <v>775</v>
      </c>
      <c r="W120" s="32">
        <v>4</v>
      </c>
      <c r="X120" s="90">
        <v>9</v>
      </c>
      <c r="Y120" s="42">
        <f>ABS(W120-X120)</f>
        <v>5</v>
      </c>
      <c r="Z120" s="33">
        <v>0.39099678851174979</v>
      </c>
      <c r="AA120" s="33">
        <v>684.95</v>
      </c>
      <c r="AB120" s="33">
        <v>449.25531000000052</v>
      </c>
      <c r="AC120" s="33">
        <v>1.1962758102959306</v>
      </c>
      <c r="AD120" s="33">
        <v>0.22719279600724121</v>
      </c>
      <c r="AE120" s="33">
        <v>0.17913525002451658</v>
      </c>
      <c r="AF120" s="33">
        <f t="shared" si="11"/>
        <v>0.17913525002451658</v>
      </c>
      <c r="AG120" s="33">
        <v>0.17913525002451658</v>
      </c>
      <c r="AH120" s="33">
        <v>0.1876823088532118</v>
      </c>
      <c r="AI120" s="121">
        <v>1</v>
      </c>
      <c r="AJ120" s="82" t="s">
        <v>743</v>
      </c>
      <c r="AK120" s="33"/>
      <c r="AL120" s="33"/>
      <c r="AM120" s="33"/>
    </row>
    <row r="121" spans="1:39" s="93" customFormat="1">
      <c r="A121" s="26" t="s">
        <v>379</v>
      </c>
      <c r="B121" s="58" t="s">
        <v>380</v>
      </c>
      <c r="C121" s="59"/>
      <c r="D121" s="26" t="s">
        <v>25</v>
      </c>
      <c r="E121" s="80"/>
      <c r="F121" s="30"/>
      <c r="G121" s="30"/>
      <c r="H121" s="30"/>
      <c r="I121" s="30"/>
      <c r="J121" s="31">
        <v>28080</v>
      </c>
      <c r="K121" s="24">
        <v>3775.95</v>
      </c>
      <c r="L121" s="30">
        <v>2</v>
      </c>
      <c r="M121" s="30">
        <v>2.78</v>
      </c>
      <c r="N121" s="23" t="s">
        <v>26</v>
      </c>
      <c r="O121" s="114">
        <v>3</v>
      </c>
      <c r="P121" s="114" t="s">
        <v>692</v>
      </c>
      <c r="Q121" s="117">
        <v>16</v>
      </c>
      <c r="R121" s="117">
        <v>22</v>
      </c>
      <c r="S121" s="114">
        <f t="shared" si="9"/>
        <v>19</v>
      </c>
      <c r="T121" s="114">
        <v>50</v>
      </c>
      <c r="U121" s="114">
        <v>1500</v>
      </c>
      <c r="V121" s="23">
        <f t="shared" si="10"/>
        <v>775</v>
      </c>
      <c r="W121" s="32">
        <v>4</v>
      </c>
      <c r="X121" s="90">
        <v>9</v>
      </c>
      <c r="Y121" s="42">
        <f>ABS(W121-X121)</f>
        <v>5</v>
      </c>
      <c r="Z121" s="33">
        <v>0.27241798955613583</v>
      </c>
      <c r="AA121" s="33">
        <v>656.63</v>
      </c>
      <c r="AB121" s="33">
        <v>313.00827000000004</v>
      </c>
      <c r="AC121" s="33">
        <v>1.7968710539181594</v>
      </c>
      <c r="AD121" s="33">
        <v>7.4981916611979602E-2</v>
      </c>
      <c r="AE121" s="33">
        <v>0.10476743544890665</v>
      </c>
      <c r="AF121" s="33">
        <f t="shared" si="11"/>
        <v>0.10476743544890665</v>
      </c>
      <c r="AG121" s="33">
        <v>0.10476743544890665</v>
      </c>
      <c r="AH121" s="33">
        <v>0.18263653701969518</v>
      </c>
      <c r="AI121" s="121">
        <v>1</v>
      </c>
      <c r="AJ121" s="82" t="s">
        <v>744</v>
      </c>
    </row>
    <row r="122" spans="1:39">
      <c r="A122" s="26" t="s">
        <v>388</v>
      </c>
      <c r="B122" s="58" t="s">
        <v>731</v>
      </c>
      <c r="C122" s="59"/>
      <c r="D122" s="26" t="s">
        <v>30</v>
      </c>
      <c r="E122" s="80" t="str">
        <f>IFERROR(INDEX('Color-recompensa'!$A$4:$P$190,MATCH(Todo!B92,'Color-recompensa'!$B$4:$B$190,0),13),"")</f>
        <v/>
      </c>
      <c r="F122" s="30">
        <v>30</v>
      </c>
      <c r="G122" s="30"/>
      <c r="H122" s="30">
        <v>10</v>
      </c>
      <c r="I122" s="30"/>
      <c r="J122" s="31"/>
      <c r="K122" s="24"/>
      <c r="L122" s="30"/>
      <c r="M122" s="30"/>
      <c r="N122" s="23" t="s">
        <v>26</v>
      </c>
      <c r="O122" s="115">
        <v>3</v>
      </c>
      <c r="P122" s="115" t="s">
        <v>692</v>
      </c>
      <c r="Q122" s="115">
        <v>8</v>
      </c>
      <c r="R122" s="115">
        <v>12</v>
      </c>
      <c r="S122" s="114">
        <f t="shared" si="9"/>
        <v>10</v>
      </c>
      <c r="T122" s="116">
        <v>0</v>
      </c>
      <c r="U122" s="116">
        <v>1700</v>
      </c>
      <c r="V122" s="28">
        <f t="shared" si="10"/>
        <v>850</v>
      </c>
      <c r="W122" s="116">
        <v>9</v>
      </c>
      <c r="X122" s="93">
        <v>12</v>
      </c>
      <c r="Y122" s="92">
        <f>ABS(W122-X122)</f>
        <v>3</v>
      </c>
      <c r="Z122" s="93">
        <v>0.29373268929503915</v>
      </c>
      <c r="AA122" s="93">
        <v>696.71</v>
      </c>
      <c r="AB122" s="93">
        <v>337.49885999999992</v>
      </c>
      <c r="AC122" s="93">
        <v>1.5469500808040366</v>
      </c>
      <c r="AD122" s="93">
        <v>3.9926778407026298E-2</v>
      </c>
      <c r="AE122" s="33">
        <v>0.20770086450487885</v>
      </c>
      <c r="AF122" s="33">
        <f t="shared" si="11"/>
        <v>0.20770086450487885</v>
      </c>
      <c r="AG122" s="33">
        <v>0.20770086450487885</v>
      </c>
      <c r="AH122" s="93">
        <v>0.15698460706643019</v>
      </c>
      <c r="AI122" s="121">
        <v>2</v>
      </c>
      <c r="AJ122" s="124">
        <v>1</v>
      </c>
      <c r="AK122" s="93"/>
      <c r="AL122" s="93"/>
      <c r="AM122" s="93"/>
    </row>
    <row r="123" spans="1:39">
      <c r="A123" s="26" t="s">
        <v>388</v>
      </c>
      <c r="B123" s="58" t="s">
        <v>397</v>
      </c>
      <c r="C123" s="59"/>
      <c r="D123" s="27" t="s">
        <v>21</v>
      </c>
      <c r="E123" s="29"/>
      <c r="F123" s="30">
        <v>205</v>
      </c>
      <c r="G123" s="30">
        <v>16</v>
      </c>
      <c r="H123" s="30">
        <v>32</v>
      </c>
      <c r="I123" s="29">
        <v>19.47</v>
      </c>
      <c r="J123" s="31">
        <v>3396</v>
      </c>
      <c r="K123" s="24">
        <v>166</v>
      </c>
      <c r="L123" s="30">
        <v>10</v>
      </c>
      <c r="M123" s="30">
        <v>0.04</v>
      </c>
      <c r="N123" s="23" t="s">
        <v>26</v>
      </c>
      <c r="O123" s="23">
        <v>2</v>
      </c>
      <c r="P123" s="23" t="s">
        <v>692</v>
      </c>
      <c r="Q123" s="65">
        <v>6</v>
      </c>
      <c r="R123" s="65">
        <v>9</v>
      </c>
      <c r="S123" s="23">
        <f t="shared" si="9"/>
        <v>7.5</v>
      </c>
      <c r="T123" s="23">
        <v>0</v>
      </c>
      <c r="U123" s="23">
        <v>1700</v>
      </c>
      <c r="V123" s="23">
        <f t="shared" si="10"/>
        <v>850</v>
      </c>
      <c r="W123" s="32">
        <v>1</v>
      </c>
      <c r="X123" s="88">
        <v>11</v>
      </c>
      <c r="Y123" s="42">
        <f>ABS(X123-W123)</f>
        <v>10</v>
      </c>
      <c r="Z123" s="93">
        <v>0.16075557296199589</v>
      </c>
      <c r="AA123" s="93">
        <v>699.75666666666666</v>
      </c>
      <c r="AB123" s="93">
        <v>184.70815333333329</v>
      </c>
      <c r="AC123" s="93">
        <v>2.1393138210584275</v>
      </c>
      <c r="AD123" s="93">
        <v>0.11668226722110477</v>
      </c>
      <c r="AE123" s="33">
        <v>-6.8790302615022352E-3</v>
      </c>
      <c r="AF123" s="33">
        <f t="shared" si="11"/>
        <v>6.8790302615022352E-3</v>
      </c>
      <c r="AG123" s="33">
        <v>3.4153131877869426E-2</v>
      </c>
      <c r="AH123" s="93">
        <v>0.21124463228505463</v>
      </c>
      <c r="AI123" s="121">
        <v>3</v>
      </c>
      <c r="AJ123" s="124" t="s">
        <v>762</v>
      </c>
      <c r="AK123" s="93"/>
      <c r="AL123" s="93"/>
      <c r="AM123" s="93"/>
    </row>
    <row r="124" spans="1:39">
      <c r="A124" s="27" t="s">
        <v>388</v>
      </c>
      <c r="B124" s="61" t="s">
        <v>401</v>
      </c>
      <c r="C124" s="62"/>
      <c r="D124" s="27" t="s">
        <v>81</v>
      </c>
      <c r="E124" s="34"/>
      <c r="F124" s="22">
        <v>8.9999999999999993E-3</v>
      </c>
      <c r="G124" s="22"/>
      <c r="H124" s="50"/>
      <c r="I124" s="50"/>
      <c r="J124" s="35"/>
      <c r="K124" s="21"/>
      <c r="L124" s="22"/>
      <c r="M124" s="22"/>
      <c r="N124" s="25" t="s">
        <v>26</v>
      </c>
      <c r="O124" s="25">
        <v>3</v>
      </c>
      <c r="P124" s="25" t="s">
        <v>692</v>
      </c>
      <c r="Q124" s="25">
        <v>2.2999999999999998</v>
      </c>
      <c r="R124" s="25">
        <v>3.3</v>
      </c>
      <c r="S124" s="23">
        <f t="shared" si="9"/>
        <v>2.8</v>
      </c>
      <c r="T124" s="25">
        <v>5</v>
      </c>
      <c r="U124" s="25">
        <v>1640</v>
      </c>
      <c r="V124" s="23">
        <f t="shared" si="10"/>
        <v>822.5</v>
      </c>
      <c r="W124" s="32">
        <v>7</v>
      </c>
      <c r="X124" s="88">
        <v>9</v>
      </c>
      <c r="Y124" s="42">
        <v>2</v>
      </c>
      <c r="Z124" s="33">
        <v>0.15477166956774008</v>
      </c>
      <c r="AA124" s="33">
        <v>557.93166666666673</v>
      </c>
      <c r="AB124" s="33">
        <v>177.83264833333331</v>
      </c>
      <c r="AC124" s="33">
        <v>1.4418429098233529</v>
      </c>
      <c r="AD124" s="33">
        <v>5.8126825916871301E-2</v>
      </c>
      <c r="AE124" s="33">
        <v>5.4547249894624089E-2</v>
      </c>
      <c r="AF124" s="33">
        <f t="shared" si="11"/>
        <v>5.4547249894624089E-2</v>
      </c>
      <c r="AG124" s="33">
        <v>0.12935281828630751</v>
      </c>
      <c r="AH124" s="33">
        <v>0.13272439313390769</v>
      </c>
      <c r="AI124" s="121">
        <v>12</v>
      </c>
      <c r="AJ124" s="82">
        <v>1</v>
      </c>
      <c r="AK124" s="93"/>
      <c r="AL124" s="93"/>
      <c r="AM124" s="93"/>
    </row>
    <row r="125" spans="1:39" s="93" customFormat="1">
      <c r="A125" s="26" t="s">
        <v>388</v>
      </c>
      <c r="B125" s="58" t="s">
        <v>402</v>
      </c>
      <c r="C125" s="59"/>
      <c r="D125" s="26" t="s">
        <v>30</v>
      </c>
      <c r="E125" s="29"/>
      <c r="F125" s="30">
        <v>8.9999999999999993E-3</v>
      </c>
      <c r="G125" s="30"/>
      <c r="H125" s="30"/>
      <c r="I125" s="30"/>
      <c r="J125" s="31"/>
      <c r="K125" s="24"/>
      <c r="L125" s="30"/>
      <c r="M125" s="30"/>
      <c r="N125" s="23" t="s">
        <v>26</v>
      </c>
      <c r="O125" s="23">
        <v>2</v>
      </c>
      <c r="P125" s="23" t="s">
        <v>692</v>
      </c>
      <c r="Q125" s="23">
        <v>5</v>
      </c>
      <c r="R125" s="23">
        <v>7</v>
      </c>
      <c r="S125" s="23">
        <f t="shared" si="9"/>
        <v>6</v>
      </c>
      <c r="T125" s="23">
        <v>10</v>
      </c>
      <c r="U125" s="23">
        <v>1420</v>
      </c>
      <c r="V125" s="23">
        <f t="shared" si="10"/>
        <v>715</v>
      </c>
      <c r="W125" s="28">
        <v>2</v>
      </c>
      <c r="X125" s="87">
        <v>7</v>
      </c>
      <c r="Y125" s="42">
        <v>5</v>
      </c>
      <c r="Z125" s="33">
        <v>0.28611615317667533</v>
      </c>
      <c r="AA125" s="33">
        <v>673.56999999999994</v>
      </c>
      <c r="AB125" s="33">
        <v>328.74745999999993</v>
      </c>
      <c r="AC125" s="33">
        <v>1.6601130673843345</v>
      </c>
      <c r="AD125" s="33">
        <v>5.0167517794554486E-2</v>
      </c>
      <c r="AE125" s="33">
        <v>0.17962552272174515</v>
      </c>
      <c r="AF125" s="33">
        <f t="shared" si="11"/>
        <v>0.17962552272174515</v>
      </c>
      <c r="AG125" s="33">
        <v>0.17962552272174515</v>
      </c>
      <c r="AH125" s="33">
        <v>0.15113265621161881</v>
      </c>
      <c r="AI125" s="91">
        <v>2</v>
      </c>
      <c r="AJ125" s="124">
        <v>1</v>
      </c>
    </row>
    <row r="126" spans="1:39" s="93" customFormat="1">
      <c r="A126" s="26" t="s">
        <v>388</v>
      </c>
      <c r="B126" s="58" t="s">
        <v>407</v>
      </c>
      <c r="C126" s="59" t="s">
        <v>408</v>
      </c>
      <c r="D126" s="26" t="s">
        <v>25</v>
      </c>
      <c r="E126" s="29"/>
      <c r="F126" s="30">
        <v>1382.54</v>
      </c>
      <c r="G126" s="30">
        <v>863.05</v>
      </c>
      <c r="H126" s="30">
        <v>27</v>
      </c>
      <c r="I126" s="29">
        <v>41.67</v>
      </c>
      <c r="J126" s="31">
        <v>66060</v>
      </c>
      <c r="K126" s="24">
        <v>5238.8599999999997</v>
      </c>
      <c r="L126" s="30">
        <v>10</v>
      </c>
      <c r="M126" s="30">
        <v>0.75</v>
      </c>
      <c r="N126" s="23" t="s">
        <v>26</v>
      </c>
      <c r="O126" s="23">
        <v>2</v>
      </c>
      <c r="P126" s="23" t="s">
        <v>692</v>
      </c>
      <c r="Q126" s="25">
        <v>23</v>
      </c>
      <c r="R126" s="25">
        <v>28</v>
      </c>
      <c r="S126" s="23">
        <f t="shared" si="9"/>
        <v>25.5</v>
      </c>
      <c r="T126" s="23">
        <v>20</v>
      </c>
      <c r="U126" s="23">
        <v>2000</v>
      </c>
      <c r="V126" s="23">
        <f t="shared" si="10"/>
        <v>1010</v>
      </c>
      <c r="W126" s="28">
        <v>3</v>
      </c>
      <c r="X126" s="87">
        <v>6</v>
      </c>
      <c r="Y126" s="42">
        <v>3</v>
      </c>
      <c r="Z126" s="93">
        <v>0.27024923411662327</v>
      </c>
      <c r="AA126" s="93">
        <v>574.95299999999997</v>
      </c>
      <c r="AB126" s="93">
        <v>310.51637000000011</v>
      </c>
      <c r="AC126" s="93">
        <v>2.0595234691800921</v>
      </c>
      <c r="AD126" s="93">
        <v>3.6314135956724711E-2</v>
      </c>
      <c r="AE126" s="93">
        <v>0.230692608733924</v>
      </c>
      <c r="AF126" s="33">
        <f t="shared" si="11"/>
        <v>0.230692608733924</v>
      </c>
      <c r="AG126" s="33">
        <v>0.230692608733924</v>
      </c>
      <c r="AH126" s="93">
        <v>0.25696013808886031</v>
      </c>
      <c r="AI126" s="121">
        <v>10</v>
      </c>
      <c r="AJ126" s="82">
        <v>1</v>
      </c>
      <c r="AK126" s="33"/>
      <c r="AL126" s="33"/>
      <c r="AM126" s="33"/>
    </row>
    <row r="127" spans="1:39" s="93" customFormat="1">
      <c r="A127" s="26" t="s">
        <v>388</v>
      </c>
      <c r="B127" s="58" t="s">
        <v>407</v>
      </c>
      <c r="C127" s="59"/>
      <c r="D127" s="26" t="s">
        <v>30</v>
      </c>
      <c r="E127" s="29"/>
      <c r="F127" s="47">
        <v>1900</v>
      </c>
      <c r="G127" s="30"/>
      <c r="H127" s="30">
        <v>5</v>
      </c>
      <c r="J127" s="31"/>
      <c r="K127" s="24"/>
      <c r="L127" s="30"/>
      <c r="M127" s="30"/>
      <c r="N127" s="23" t="s">
        <v>26</v>
      </c>
      <c r="O127" s="23">
        <v>2</v>
      </c>
      <c r="P127" s="23" t="s">
        <v>692</v>
      </c>
      <c r="Q127" s="25">
        <v>23</v>
      </c>
      <c r="R127" s="25">
        <v>28</v>
      </c>
      <c r="S127" s="23">
        <f t="shared" si="9"/>
        <v>25.5</v>
      </c>
      <c r="T127" s="23">
        <v>20</v>
      </c>
      <c r="U127" s="23">
        <v>2000</v>
      </c>
      <c r="V127" s="23">
        <f t="shared" si="10"/>
        <v>1010</v>
      </c>
      <c r="W127" s="28">
        <v>3</v>
      </c>
      <c r="X127" s="87">
        <v>6</v>
      </c>
      <c r="Y127" s="42">
        <v>3</v>
      </c>
      <c r="Z127" s="93">
        <v>0.27024923411662327</v>
      </c>
      <c r="AA127" s="93">
        <v>574.95299999999997</v>
      </c>
      <c r="AB127" s="93">
        <v>310.51637000000011</v>
      </c>
      <c r="AC127" s="93">
        <v>2.0595234691800921</v>
      </c>
      <c r="AD127" s="93">
        <v>3.6314135956724711E-2</v>
      </c>
      <c r="AE127" s="33">
        <v>0.23069260873392433</v>
      </c>
      <c r="AF127" s="33">
        <f t="shared" si="11"/>
        <v>0.23069260873392433</v>
      </c>
      <c r="AG127" s="33">
        <v>0.23069260873392433</v>
      </c>
      <c r="AH127" s="93">
        <v>0.25696013808886031</v>
      </c>
      <c r="AI127" s="121">
        <v>10</v>
      </c>
      <c r="AJ127" s="82">
        <v>1</v>
      </c>
      <c r="AK127" s="33"/>
      <c r="AL127" s="33"/>
      <c r="AM127" s="33"/>
    </row>
    <row r="128" spans="1:39">
      <c r="A128" s="26" t="s">
        <v>388</v>
      </c>
      <c r="B128" s="58" t="s">
        <v>409</v>
      </c>
      <c r="C128" s="59"/>
      <c r="D128" s="27" t="s">
        <v>21</v>
      </c>
      <c r="E128" s="29"/>
      <c r="F128" s="30">
        <v>1922</v>
      </c>
      <c r="G128" s="30">
        <v>239</v>
      </c>
      <c r="H128" s="30">
        <v>32</v>
      </c>
      <c r="I128" s="30"/>
      <c r="J128" s="31">
        <v>41744</v>
      </c>
      <c r="K128" s="24">
        <v>1813</v>
      </c>
      <c r="L128" s="30">
        <v>10</v>
      </c>
      <c r="M128" s="30">
        <v>5.5E-2</v>
      </c>
      <c r="N128" s="23" t="s">
        <v>26</v>
      </c>
      <c r="O128" s="23">
        <v>2</v>
      </c>
      <c r="P128" s="23" t="s">
        <v>692</v>
      </c>
      <c r="Q128" s="25">
        <v>25</v>
      </c>
      <c r="R128" s="25">
        <v>28</v>
      </c>
      <c r="S128" s="23">
        <f t="shared" si="9"/>
        <v>26.5</v>
      </c>
      <c r="T128" s="23">
        <v>20</v>
      </c>
      <c r="U128" s="23">
        <v>1000</v>
      </c>
      <c r="V128" s="23">
        <f t="shared" si="10"/>
        <v>510</v>
      </c>
      <c r="W128" s="32">
        <v>3</v>
      </c>
      <c r="X128" s="88">
        <v>6</v>
      </c>
      <c r="Y128" s="42">
        <v>3</v>
      </c>
      <c r="Z128" s="33">
        <v>0.32459958137510869</v>
      </c>
      <c r="AA128" s="33">
        <v>625.63600000000008</v>
      </c>
      <c r="AB128" s="33">
        <v>372.9649189999999</v>
      </c>
      <c r="AC128" s="33">
        <v>1.4354003187975759</v>
      </c>
      <c r="AD128" s="93">
        <v>3.9217494353069635E-2</v>
      </c>
      <c r="AE128" s="33">
        <v>0.23910248741196352</v>
      </c>
      <c r="AF128" s="33">
        <f t="shared" si="11"/>
        <v>0.23910248741196352</v>
      </c>
      <c r="AG128" s="33">
        <v>0.23910248741196352</v>
      </c>
      <c r="AH128" s="33">
        <v>0.29145814489313809</v>
      </c>
      <c r="AI128" s="121">
        <v>10</v>
      </c>
      <c r="AJ128" s="124">
        <v>1</v>
      </c>
    </row>
    <row r="129" spans="1:39" s="93" customFormat="1">
      <c r="A129" s="26" t="s">
        <v>388</v>
      </c>
      <c r="B129" s="58" t="s">
        <v>409</v>
      </c>
      <c r="C129" s="59" t="s">
        <v>410</v>
      </c>
      <c r="D129" s="26" t="s">
        <v>25</v>
      </c>
      <c r="E129" s="29"/>
      <c r="F129" s="47">
        <v>1939.01</v>
      </c>
      <c r="G129" s="30">
        <v>876.6</v>
      </c>
      <c r="H129" s="30">
        <v>30</v>
      </c>
      <c r="I129" s="29">
        <v>38.200000000000003</v>
      </c>
      <c r="J129" s="31">
        <v>46086</v>
      </c>
      <c r="K129" s="24">
        <v>8288.23</v>
      </c>
      <c r="L129" s="30">
        <v>10</v>
      </c>
      <c r="M129" s="30">
        <v>5.5E-2</v>
      </c>
      <c r="N129" s="23" t="s">
        <v>26</v>
      </c>
      <c r="O129" s="23">
        <v>2</v>
      </c>
      <c r="P129" s="23" t="s">
        <v>692</v>
      </c>
      <c r="Q129" s="23">
        <v>25</v>
      </c>
      <c r="R129" s="23">
        <v>28</v>
      </c>
      <c r="S129" s="23">
        <f t="shared" si="9"/>
        <v>26.5</v>
      </c>
      <c r="T129" s="23">
        <v>20</v>
      </c>
      <c r="U129" s="23">
        <v>1000</v>
      </c>
      <c r="V129" s="23">
        <f t="shared" si="10"/>
        <v>510</v>
      </c>
      <c r="W129" s="28">
        <v>3</v>
      </c>
      <c r="X129" s="88">
        <v>6</v>
      </c>
      <c r="Y129" s="42">
        <v>3</v>
      </c>
      <c r="Z129" s="33">
        <v>0.32459958137510869</v>
      </c>
      <c r="AA129" s="33">
        <v>625.63600000000008</v>
      </c>
      <c r="AB129" s="33">
        <v>372.9649189999999</v>
      </c>
      <c r="AC129" s="33">
        <v>1.4354003187975759</v>
      </c>
      <c r="AD129" s="93">
        <v>3.9217494353069635E-2</v>
      </c>
      <c r="AE129" s="33">
        <v>0.23910248741196399</v>
      </c>
      <c r="AF129" s="33">
        <f t="shared" si="11"/>
        <v>0.23910248741196399</v>
      </c>
      <c r="AG129" s="33">
        <v>0.23910248741196399</v>
      </c>
      <c r="AH129" s="33">
        <v>0.29145814489313809</v>
      </c>
      <c r="AI129" s="121">
        <v>10</v>
      </c>
      <c r="AJ129" s="124">
        <v>1</v>
      </c>
    </row>
    <row r="130" spans="1:39">
      <c r="A130" s="26" t="s">
        <v>388</v>
      </c>
      <c r="B130" s="58" t="s">
        <v>412</v>
      </c>
      <c r="C130" s="59"/>
      <c r="D130" s="27" t="s">
        <v>21</v>
      </c>
      <c r="E130" s="29"/>
      <c r="F130" s="30">
        <v>285</v>
      </c>
      <c r="G130" s="30">
        <v>35</v>
      </c>
      <c r="H130" s="30">
        <v>50</v>
      </c>
      <c r="I130" s="29">
        <v>19.440000000000001</v>
      </c>
      <c r="J130" s="31">
        <v>5492</v>
      </c>
      <c r="K130" s="24">
        <v>135</v>
      </c>
      <c r="L130" s="30">
        <v>10</v>
      </c>
      <c r="M130" s="30">
        <v>0.14000000000000001</v>
      </c>
      <c r="N130" s="23" t="s">
        <v>26</v>
      </c>
      <c r="O130" s="23">
        <v>2</v>
      </c>
      <c r="P130" s="23" t="s">
        <v>692</v>
      </c>
      <c r="Q130" s="25">
        <v>8.5</v>
      </c>
      <c r="R130" s="25">
        <v>13</v>
      </c>
      <c r="S130" s="23">
        <f t="shared" si="9"/>
        <v>10.75</v>
      </c>
      <c r="T130" s="23">
        <v>0</v>
      </c>
      <c r="U130" s="23">
        <v>1600</v>
      </c>
      <c r="V130" s="23">
        <f t="shared" si="10"/>
        <v>800</v>
      </c>
      <c r="W130" s="28">
        <v>9</v>
      </c>
      <c r="X130" s="88">
        <v>5</v>
      </c>
      <c r="Y130" s="42">
        <v>4</v>
      </c>
      <c r="Z130" s="93">
        <v>0.26328840731070507</v>
      </c>
      <c r="AA130" s="93">
        <v>694.85666666666657</v>
      </c>
      <c r="AB130" s="93">
        <v>302.51838000000015</v>
      </c>
      <c r="AC130" s="93">
        <v>1.473526135347309</v>
      </c>
      <c r="AD130" s="93">
        <v>5.2864837432074985E-2</v>
      </c>
      <c r="AE130" s="33">
        <v>0.19197733295121341</v>
      </c>
      <c r="AF130" s="33">
        <f t="shared" si="11"/>
        <v>0.19197733295121341</v>
      </c>
      <c r="AG130" s="33">
        <v>0.19197733295121341</v>
      </c>
      <c r="AH130" s="93">
        <v>0.1371818352834048</v>
      </c>
      <c r="AI130" s="121">
        <v>3</v>
      </c>
      <c r="AJ130" s="124">
        <v>1</v>
      </c>
      <c r="AK130" s="93"/>
      <c r="AL130" s="93"/>
      <c r="AM130" s="93"/>
    </row>
    <row r="131" spans="1:39">
      <c r="A131" s="27" t="s">
        <v>388</v>
      </c>
      <c r="B131" s="61" t="s">
        <v>415</v>
      </c>
      <c r="C131" s="62"/>
      <c r="D131" s="27" t="s">
        <v>304</v>
      </c>
      <c r="E131" s="34"/>
      <c r="F131" s="22">
        <v>170.05</v>
      </c>
      <c r="G131" s="22">
        <v>142.63</v>
      </c>
      <c r="H131" s="22">
        <v>30</v>
      </c>
      <c r="I131" s="34">
        <v>18.899999999999999</v>
      </c>
      <c r="J131" s="35">
        <v>4973</v>
      </c>
      <c r="K131" s="21">
        <v>8686.08</v>
      </c>
      <c r="L131" s="22">
        <v>10</v>
      </c>
      <c r="M131" s="22">
        <v>0.14000000000000001</v>
      </c>
      <c r="N131" s="25" t="s">
        <v>26</v>
      </c>
      <c r="O131" s="25">
        <v>3</v>
      </c>
      <c r="P131" s="25" t="s">
        <v>692</v>
      </c>
      <c r="Q131" s="25">
        <v>10</v>
      </c>
      <c r="R131" s="25">
        <v>17</v>
      </c>
      <c r="S131" s="23">
        <f t="shared" si="9"/>
        <v>13.5</v>
      </c>
      <c r="T131" s="25">
        <v>0</v>
      </c>
      <c r="U131" s="25">
        <v>1750</v>
      </c>
      <c r="V131" s="23">
        <f t="shared" si="10"/>
        <v>875</v>
      </c>
      <c r="W131" s="32">
        <v>2</v>
      </c>
      <c r="X131" s="88">
        <v>6</v>
      </c>
      <c r="Y131" s="42">
        <v>4</v>
      </c>
      <c r="Z131" s="33">
        <v>0.13947511517261385</v>
      </c>
      <c r="AA131" s="33">
        <v>695.50333333333344</v>
      </c>
      <c r="AB131" s="33">
        <v>160.25690733333337</v>
      </c>
      <c r="AC131" s="33">
        <v>2.1148860865272008</v>
      </c>
      <c r="AD131" s="33">
        <v>7.4093420187671927E-2</v>
      </c>
      <c r="AE131" s="33">
        <v>-7.1003838495197202E-3</v>
      </c>
      <c r="AF131" s="33">
        <f t="shared" si="11"/>
        <v>7.1003838495197202E-3</v>
      </c>
      <c r="AG131" s="33">
        <v>5.1824446093685132E-2</v>
      </c>
      <c r="AH131" s="33">
        <v>0.18400746850969943</v>
      </c>
      <c r="AI131" s="91">
        <v>30</v>
      </c>
      <c r="AJ131" s="124"/>
      <c r="AK131" s="93"/>
      <c r="AL131" s="93"/>
      <c r="AM131" s="93"/>
    </row>
    <row r="132" spans="1:39">
      <c r="A132" s="27" t="s">
        <v>388</v>
      </c>
      <c r="B132" s="61" t="s">
        <v>416</v>
      </c>
      <c r="C132" s="62"/>
      <c r="D132" s="27" t="s">
        <v>30</v>
      </c>
      <c r="E132" s="34"/>
      <c r="F132" s="22">
        <v>100</v>
      </c>
      <c r="G132" s="22"/>
      <c r="H132" s="22">
        <v>3</v>
      </c>
      <c r="J132" s="35"/>
      <c r="K132" s="21"/>
      <c r="L132" s="22"/>
      <c r="M132" s="22"/>
      <c r="N132" s="25" t="s">
        <v>26</v>
      </c>
      <c r="O132" s="25">
        <v>3</v>
      </c>
      <c r="P132" s="25" t="s">
        <v>693</v>
      </c>
      <c r="Q132" s="25">
        <v>10</v>
      </c>
      <c r="R132" s="25">
        <v>14</v>
      </c>
      <c r="S132" s="23">
        <f t="shared" ref="S132:S163" si="12">AVERAGE(Q132:R132)</f>
        <v>12</v>
      </c>
      <c r="T132" s="25">
        <v>0</v>
      </c>
      <c r="U132" s="25">
        <v>500</v>
      </c>
      <c r="V132" s="23">
        <f t="shared" ref="V132:V163" si="13">AVERAGE(T132:U132)</f>
        <v>250</v>
      </c>
      <c r="W132" s="32">
        <v>3</v>
      </c>
      <c r="X132" s="88">
        <v>5</v>
      </c>
      <c r="Y132" s="42">
        <v>2</v>
      </c>
      <c r="Z132" s="93">
        <v>0.27208543080939951</v>
      </c>
      <c r="AA132" s="93">
        <v>686.09500000000003</v>
      </c>
      <c r="AB132" s="93">
        <v>312.62616000000003</v>
      </c>
      <c r="AC132" s="93">
        <v>1.8405621524476974</v>
      </c>
      <c r="AD132" s="93">
        <v>2.3065340345376575E-2</v>
      </c>
      <c r="AE132" s="33">
        <v>0.17161488183064227</v>
      </c>
      <c r="AF132" s="33">
        <f t="shared" ref="AF132:AF163" si="14">ABS(AE132)</f>
        <v>0.17161488183064227</v>
      </c>
      <c r="AG132" s="33">
        <v>0.17161488183064227</v>
      </c>
      <c r="AH132" s="93">
        <v>0.21865144626013647</v>
      </c>
      <c r="AI132" s="121">
        <v>2</v>
      </c>
      <c r="AJ132" s="82">
        <v>1</v>
      </c>
      <c r="AK132" s="93"/>
      <c r="AL132" s="93"/>
      <c r="AM132" s="93"/>
    </row>
    <row r="133" spans="1:39">
      <c r="A133" s="27" t="s">
        <v>388</v>
      </c>
      <c r="B133" s="61" t="s">
        <v>416</v>
      </c>
      <c r="C133" s="62"/>
      <c r="D133" s="27" t="s">
        <v>30</v>
      </c>
      <c r="E133" s="34"/>
      <c r="F133" s="22">
        <v>100</v>
      </c>
      <c r="G133" s="22"/>
      <c r="H133" s="22">
        <v>3</v>
      </c>
      <c r="J133" s="35"/>
      <c r="K133" s="21"/>
      <c r="L133" s="22"/>
      <c r="M133" s="22"/>
      <c r="N133" s="25" t="s">
        <v>26</v>
      </c>
      <c r="O133" s="25">
        <v>3</v>
      </c>
      <c r="P133" s="25" t="s">
        <v>693</v>
      </c>
      <c r="Q133" s="25">
        <v>10</v>
      </c>
      <c r="R133" s="25">
        <v>14</v>
      </c>
      <c r="S133" s="23">
        <f t="shared" si="12"/>
        <v>12</v>
      </c>
      <c r="T133" s="25">
        <v>0</v>
      </c>
      <c r="U133" s="25">
        <v>500</v>
      </c>
      <c r="V133" s="23">
        <f t="shared" si="13"/>
        <v>250</v>
      </c>
      <c r="W133" s="32">
        <v>3</v>
      </c>
      <c r="X133" s="88">
        <v>5</v>
      </c>
      <c r="Y133" s="42">
        <v>2</v>
      </c>
      <c r="Z133" s="93">
        <v>0.51441967798085297</v>
      </c>
      <c r="AA133" s="93">
        <v>655.96499999999992</v>
      </c>
      <c r="AB133" s="93">
        <v>591.06821000000014</v>
      </c>
      <c r="AC133" s="93">
        <v>1.4746240668097426</v>
      </c>
      <c r="AD133" s="93">
        <v>5.0169604058532775E-2</v>
      </c>
      <c r="AE133" s="33">
        <v>0.30028283471410139</v>
      </c>
      <c r="AF133" s="33">
        <f t="shared" si="14"/>
        <v>0.30028283471410139</v>
      </c>
      <c r="AG133" s="33">
        <v>0.30028283471410139</v>
      </c>
      <c r="AH133" s="93">
        <v>0.1039759512133562</v>
      </c>
      <c r="AI133" s="121">
        <v>2</v>
      </c>
      <c r="AJ133" s="82">
        <v>2</v>
      </c>
      <c r="AK133" s="93"/>
      <c r="AL133" s="93"/>
      <c r="AM133" s="93"/>
    </row>
    <row r="134" spans="1:39" s="93" customFormat="1">
      <c r="A134" s="27" t="s">
        <v>388</v>
      </c>
      <c r="B134" s="61" t="s">
        <v>422</v>
      </c>
      <c r="C134" s="62"/>
      <c r="D134" s="27" t="s">
        <v>105</v>
      </c>
      <c r="E134" s="34"/>
      <c r="F134" s="22">
        <v>311.60000000000002</v>
      </c>
      <c r="G134" s="22">
        <v>169.27</v>
      </c>
      <c r="H134" s="22">
        <v>29</v>
      </c>
      <c r="I134" s="34">
        <v>22.14</v>
      </c>
      <c r="J134" s="35">
        <v>36720</v>
      </c>
      <c r="K134" s="21">
        <v>6263.49</v>
      </c>
      <c r="L134" s="22">
        <v>10</v>
      </c>
      <c r="M134" s="22">
        <v>0.15</v>
      </c>
      <c r="N134" s="25" t="s">
        <v>26</v>
      </c>
      <c r="O134" s="25">
        <v>3</v>
      </c>
      <c r="P134" s="25" t="s">
        <v>693</v>
      </c>
      <c r="Q134" s="25">
        <v>13</v>
      </c>
      <c r="R134" s="25">
        <v>16</v>
      </c>
      <c r="S134" s="23">
        <f t="shared" si="12"/>
        <v>14.5</v>
      </c>
      <c r="T134" s="25">
        <v>0</v>
      </c>
      <c r="U134" s="25">
        <v>1000</v>
      </c>
      <c r="V134" s="23">
        <f t="shared" si="13"/>
        <v>500</v>
      </c>
      <c r="W134" s="32">
        <v>3</v>
      </c>
      <c r="X134" s="88">
        <v>6</v>
      </c>
      <c r="Y134" s="42">
        <v>3</v>
      </c>
      <c r="Z134" s="33">
        <v>0.35975104844792571</v>
      </c>
      <c r="AA134" s="33">
        <v>562.25333333333322</v>
      </c>
      <c r="AB134" s="33">
        <v>413.35395466666671</v>
      </c>
      <c r="AC134" s="33">
        <v>1.4897809641985105</v>
      </c>
      <c r="AD134" s="93">
        <v>2.2366069123697652E-2</v>
      </c>
      <c r="AE134" s="33">
        <v>0.29151033837163598</v>
      </c>
      <c r="AF134" s="33">
        <f t="shared" si="14"/>
        <v>0.29151033837163598</v>
      </c>
      <c r="AG134" s="33">
        <v>0.29151033837163598</v>
      </c>
      <c r="AH134" s="93">
        <v>0.27152323633265152</v>
      </c>
      <c r="AI134" s="91">
        <v>30</v>
      </c>
      <c r="AJ134" s="124"/>
    </row>
    <row r="135" spans="1:39" s="93" customFormat="1">
      <c r="A135" s="27" t="s">
        <v>388</v>
      </c>
      <c r="B135" s="61" t="s">
        <v>422</v>
      </c>
      <c r="C135" s="62"/>
      <c r="D135" s="27" t="s">
        <v>30</v>
      </c>
      <c r="E135" s="34"/>
      <c r="F135" s="22">
        <v>8.9999999999999993E-3</v>
      </c>
      <c r="G135" s="22"/>
      <c r="H135" s="22"/>
      <c r="J135" s="35"/>
      <c r="K135" s="21"/>
      <c r="L135" s="22"/>
      <c r="M135" s="22"/>
      <c r="N135" s="25" t="s">
        <v>26</v>
      </c>
      <c r="O135" s="25">
        <v>3</v>
      </c>
      <c r="P135" s="25" t="s">
        <v>693</v>
      </c>
      <c r="Q135" s="25">
        <v>13</v>
      </c>
      <c r="R135" s="25">
        <v>16</v>
      </c>
      <c r="S135" s="23">
        <f t="shared" si="12"/>
        <v>14.5</v>
      </c>
      <c r="T135" s="25">
        <v>0</v>
      </c>
      <c r="U135" s="25">
        <v>1000</v>
      </c>
      <c r="V135" s="23">
        <f t="shared" si="13"/>
        <v>500</v>
      </c>
      <c r="W135" s="32">
        <v>3</v>
      </c>
      <c r="X135" s="88">
        <v>6</v>
      </c>
      <c r="Y135" s="42">
        <v>3</v>
      </c>
      <c r="Z135" s="33">
        <v>0.35975104844792571</v>
      </c>
      <c r="AA135" s="33">
        <v>562.25333333333322</v>
      </c>
      <c r="AB135" s="33">
        <v>413.35395466666671</v>
      </c>
      <c r="AC135" s="33">
        <v>1.4897809641985105</v>
      </c>
      <c r="AD135" s="93">
        <v>2.2366069123697652E-2</v>
      </c>
      <c r="AE135" s="33">
        <v>0.29151033837163598</v>
      </c>
      <c r="AF135" s="33">
        <f t="shared" si="14"/>
        <v>0.29151033837163598</v>
      </c>
      <c r="AG135" s="33">
        <v>0.29151033837163598</v>
      </c>
      <c r="AH135" s="93">
        <v>0.27152323633265202</v>
      </c>
      <c r="AI135" s="91">
        <v>30</v>
      </c>
      <c r="AJ135" s="82"/>
      <c r="AK135" s="33"/>
      <c r="AL135" s="33"/>
      <c r="AM135" s="33"/>
    </row>
    <row r="136" spans="1:39" s="93" customFormat="1">
      <c r="A136" s="26" t="s">
        <v>388</v>
      </c>
      <c r="B136" s="58" t="s">
        <v>423</v>
      </c>
      <c r="C136" s="59" t="s">
        <v>424</v>
      </c>
      <c r="D136" s="27" t="s">
        <v>21</v>
      </c>
      <c r="E136" s="29"/>
      <c r="F136" s="30">
        <v>87</v>
      </c>
      <c r="G136" s="30">
        <v>15</v>
      </c>
      <c r="H136" s="30">
        <v>12</v>
      </c>
      <c r="I136" s="29">
        <v>30.09</v>
      </c>
      <c r="J136" s="31">
        <v>7792</v>
      </c>
      <c r="K136" s="24">
        <v>338</v>
      </c>
      <c r="L136" s="30">
        <v>10</v>
      </c>
      <c r="M136" s="30">
        <v>0.06</v>
      </c>
      <c r="N136" s="23" t="s">
        <v>26</v>
      </c>
      <c r="O136" s="23">
        <v>2</v>
      </c>
      <c r="P136" s="23" t="s">
        <v>22</v>
      </c>
      <c r="Q136" s="25">
        <v>3</v>
      </c>
      <c r="R136" s="25">
        <v>6</v>
      </c>
      <c r="S136" s="23">
        <f t="shared" si="12"/>
        <v>4.5</v>
      </c>
      <c r="T136" s="23">
        <v>0</v>
      </c>
      <c r="U136" s="23">
        <v>1800</v>
      </c>
      <c r="V136" s="23">
        <f t="shared" si="13"/>
        <v>900</v>
      </c>
      <c r="W136" s="28">
        <v>2</v>
      </c>
      <c r="X136" s="88">
        <v>11</v>
      </c>
      <c r="Y136" s="42">
        <v>9</v>
      </c>
      <c r="Z136" s="93">
        <v>0.36445375398897611</v>
      </c>
      <c r="AA136" s="93">
        <v>491.89000000000004</v>
      </c>
      <c r="AB136" s="93">
        <v>418.75736333333356</v>
      </c>
      <c r="AC136" s="93">
        <v>1.3134749066053308</v>
      </c>
      <c r="AD136" s="93">
        <v>3.1652038226993834E-2</v>
      </c>
      <c r="AE136" s="33">
        <v>0.28496283912570203</v>
      </c>
      <c r="AF136" s="33">
        <f t="shared" si="14"/>
        <v>0.28496283912570203</v>
      </c>
      <c r="AG136" s="33">
        <v>0.28496283912570203</v>
      </c>
      <c r="AH136" s="93">
        <v>0.17545702423027543</v>
      </c>
      <c r="AI136" s="121">
        <v>3</v>
      </c>
      <c r="AJ136" s="124">
        <v>1</v>
      </c>
    </row>
    <row r="137" spans="1:39" s="93" customFormat="1">
      <c r="A137" s="26" t="s">
        <v>388</v>
      </c>
      <c r="B137" s="58" t="s">
        <v>425</v>
      </c>
      <c r="C137" s="59" t="s">
        <v>426</v>
      </c>
      <c r="D137" s="27" t="s">
        <v>21</v>
      </c>
      <c r="E137" s="29"/>
      <c r="F137" s="30">
        <v>656</v>
      </c>
      <c r="G137" s="30">
        <v>61</v>
      </c>
      <c r="H137" s="30">
        <v>29</v>
      </c>
      <c r="I137" s="29">
        <v>21.48</v>
      </c>
      <c r="J137" s="31">
        <v>10144</v>
      </c>
      <c r="K137" s="24">
        <v>485</v>
      </c>
      <c r="L137" s="30">
        <v>10</v>
      </c>
      <c r="M137" s="30">
        <v>0.16</v>
      </c>
      <c r="N137" s="23" t="s">
        <v>26</v>
      </c>
      <c r="O137" s="23">
        <v>2</v>
      </c>
      <c r="P137" s="23" t="s">
        <v>692</v>
      </c>
      <c r="Q137" s="25">
        <v>23</v>
      </c>
      <c r="R137" s="25">
        <v>30</v>
      </c>
      <c r="S137" s="23">
        <f t="shared" si="12"/>
        <v>26.5</v>
      </c>
      <c r="T137" s="23">
        <v>0</v>
      </c>
      <c r="U137" s="23">
        <v>1200</v>
      </c>
      <c r="V137" s="23">
        <f t="shared" si="13"/>
        <v>600</v>
      </c>
      <c r="W137" s="28">
        <v>2</v>
      </c>
      <c r="X137" s="87">
        <v>6</v>
      </c>
      <c r="Y137" s="42">
        <v>4</v>
      </c>
      <c r="Z137" s="33">
        <v>0.28689464171743523</v>
      </c>
      <c r="AA137" s="33">
        <v>692.68333333333339</v>
      </c>
      <c r="AB137" s="33">
        <v>329.64194333333313</v>
      </c>
      <c r="AC137" s="33">
        <v>1.7405288034380675</v>
      </c>
      <c r="AD137" s="33">
        <v>5.3240211903937885E-2</v>
      </c>
      <c r="AE137" s="33">
        <v>0.17246492420966117</v>
      </c>
      <c r="AF137" s="33">
        <f t="shared" si="14"/>
        <v>0.17246492420966117</v>
      </c>
      <c r="AG137" s="33">
        <v>0.17246492420966117</v>
      </c>
      <c r="AH137" s="33">
        <v>0.14720553899890279</v>
      </c>
      <c r="AI137" s="91">
        <v>3</v>
      </c>
      <c r="AJ137" s="124">
        <v>1</v>
      </c>
    </row>
    <row r="138" spans="1:39" s="93" customFormat="1">
      <c r="A138" s="26" t="s">
        <v>388</v>
      </c>
      <c r="B138" s="58" t="s">
        <v>428</v>
      </c>
      <c r="C138" s="59" t="s">
        <v>429</v>
      </c>
      <c r="D138" s="26" t="s">
        <v>438</v>
      </c>
      <c r="E138" s="29"/>
      <c r="F138" s="30">
        <v>290</v>
      </c>
      <c r="G138" s="30"/>
      <c r="H138" s="30"/>
      <c r="I138" s="29">
        <v>20.8</v>
      </c>
      <c r="J138" s="31"/>
      <c r="K138" s="24"/>
      <c r="L138" s="30"/>
      <c r="M138" s="30"/>
      <c r="N138" s="23" t="s">
        <v>26</v>
      </c>
      <c r="O138" s="23">
        <v>2</v>
      </c>
      <c r="P138" s="23" t="s">
        <v>22</v>
      </c>
      <c r="Q138" s="25">
        <v>10</v>
      </c>
      <c r="R138" s="25">
        <v>23</v>
      </c>
      <c r="S138" s="23">
        <f t="shared" si="12"/>
        <v>16.5</v>
      </c>
      <c r="T138" s="23">
        <v>0</v>
      </c>
      <c r="U138" s="23">
        <v>1500</v>
      </c>
      <c r="V138" s="23">
        <f t="shared" si="13"/>
        <v>750</v>
      </c>
      <c r="W138" s="28">
        <v>4</v>
      </c>
      <c r="X138" s="87">
        <v>6</v>
      </c>
      <c r="Y138" s="42">
        <v>2</v>
      </c>
      <c r="Z138" s="93">
        <v>0.42420827966347563</v>
      </c>
      <c r="AA138" s="93">
        <v>535.92666666666673</v>
      </c>
      <c r="AB138" s="93">
        <v>487.41531333333359</v>
      </c>
      <c r="AC138" s="93">
        <v>1.3131205969276543</v>
      </c>
      <c r="AD138" s="93">
        <v>3.5053256332671416E-2</v>
      </c>
      <c r="AE138" s="33">
        <v>0.29664520286586499</v>
      </c>
      <c r="AF138" s="33">
        <f t="shared" si="14"/>
        <v>0.29664520286586499</v>
      </c>
      <c r="AG138" s="33">
        <v>0.29664520286586499</v>
      </c>
      <c r="AH138" s="93">
        <v>0.15375957230953743</v>
      </c>
      <c r="AI138" s="121">
        <v>3</v>
      </c>
      <c r="AJ138" s="124">
        <v>1</v>
      </c>
    </row>
    <row r="139" spans="1:39" s="93" customFormat="1">
      <c r="A139" s="26" t="s">
        <v>388</v>
      </c>
      <c r="B139" s="58" t="s">
        <v>428</v>
      </c>
      <c r="C139" s="59" t="s">
        <v>429</v>
      </c>
      <c r="D139" s="26" t="s">
        <v>438</v>
      </c>
      <c r="E139" s="29"/>
      <c r="F139" s="30">
        <v>290</v>
      </c>
      <c r="G139" s="30"/>
      <c r="H139" s="30"/>
      <c r="I139" s="30">
        <v>20.8</v>
      </c>
      <c r="J139" s="31"/>
      <c r="K139" s="24"/>
      <c r="L139" s="30"/>
      <c r="M139" s="30"/>
      <c r="N139" s="23" t="s">
        <v>26</v>
      </c>
      <c r="O139" s="23">
        <v>2</v>
      </c>
      <c r="P139" s="23" t="s">
        <v>22</v>
      </c>
      <c r="Q139" s="25">
        <v>10</v>
      </c>
      <c r="R139" s="25">
        <v>23</v>
      </c>
      <c r="S139" s="23">
        <f t="shared" si="12"/>
        <v>16.5</v>
      </c>
      <c r="T139" s="23">
        <v>0</v>
      </c>
      <c r="U139" s="23">
        <v>1500</v>
      </c>
      <c r="V139" s="23">
        <f t="shared" si="13"/>
        <v>750</v>
      </c>
      <c r="W139" s="28">
        <v>4</v>
      </c>
      <c r="X139" s="87">
        <v>6</v>
      </c>
      <c r="Y139" s="42">
        <v>2</v>
      </c>
      <c r="Z139" s="93">
        <v>0.42062758340586015</v>
      </c>
      <c r="AA139" s="93">
        <v>519.61666666666667</v>
      </c>
      <c r="AB139" s="93">
        <v>483.30109333333331</v>
      </c>
      <c r="AC139" s="93">
        <v>1.2284849368452477</v>
      </c>
      <c r="AD139" s="93">
        <v>6.2558698579496266E-2</v>
      </c>
      <c r="AE139" s="33">
        <v>0.28880386792652912</v>
      </c>
      <c r="AF139" s="33">
        <f t="shared" si="14"/>
        <v>0.28880386792652912</v>
      </c>
      <c r="AG139" s="33">
        <v>0.28880386792652912</v>
      </c>
      <c r="AH139" s="93">
        <v>9.2346026609229415E-2</v>
      </c>
      <c r="AI139" s="121">
        <v>3</v>
      </c>
      <c r="AJ139" s="124">
        <v>2</v>
      </c>
      <c r="AK139" s="33"/>
      <c r="AL139" s="33"/>
      <c r="AM139" s="33"/>
    </row>
    <row r="140" spans="1:39" s="93" customFormat="1">
      <c r="A140" s="26" t="s">
        <v>388</v>
      </c>
      <c r="B140" s="58" t="s">
        <v>435</v>
      </c>
      <c r="C140" s="59" t="s">
        <v>436</v>
      </c>
      <c r="D140" s="27" t="s">
        <v>21</v>
      </c>
      <c r="E140" s="29" t="s">
        <v>437</v>
      </c>
      <c r="F140" s="30">
        <v>11</v>
      </c>
      <c r="G140" s="30">
        <v>5</v>
      </c>
      <c r="H140" s="30">
        <v>12</v>
      </c>
      <c r="I140" s="29"/>
      <c r="J140" s="31"/>
      <c r="K140" s="24"/>
      <c r="L140" s="30"/>
      <c r="M140" s="30"/>
      <c r="N140" s="23" t="s">
        <v>26</v>
      </c>
      <c r="O140" s="23">
        <v>2</v>
      </c>
      <c r="P140" s="23" t="s">
        <v>692</v>
      </c>
      <c r="Q140" s="65" t="s">
        <v>22</v>
      </c>
      <c r="R140" s="65" t="s">
        <v>22</v>
      </c>
      <c r="S140" s="23" t="e">
        <f t="shared" si="12"/>
        <v>#DIV/0!</v>
      </c>
      <c r="T140" s="23">
        <v>10</v>
      </c>
      <c r="U140" s="23">
        <v>1800</v>
      </c>
      <c r="V140" s="23">
        <f t="shared" si="13"/>
        <v>905</v>
      </c>
      <c r="W140" s="28">
        <v>4</v>
      </c>
      <c r="X140" s="87">
        <v>6</v>
      </c>
      <c r="Y140" s="42">
        <f>ABS(W140-X140)</f>
        <v>2</v>
      </c>
      <c r="Z140" s="33">
        <v>0.34996790832608066</v>
      </c>
      <c r="AA140" s="33">
        <v>564.79666666666662</v>
      </c>
      <c r="AB140" s="33">
        <v>402.11312666666669</v>
      </c>
      <c r="AC140" s="33">
        <v>1.3196533651770783</v>
      </c>
      <c r="AD140" s="33">
        <v>3.075116717229219E-2</v>
      </c>
      <c r="AE140" s="33">
        <v>0.27483485424099141</v>
      </c>
      <c r="AF140" s="33">
        <f t="shared" si="14"/>
        <v>0.27483485424099141</v>
      </c>
      <c r="AG140" s="33">
        <v>0.27483485424099141</v>
      </c>
      <c r="AH140" s="33">
        <v>0.19213881825877455</v>
      </c>
      <c r="AI140" s="91">
        <v>3</v>
      </c>
      <c r="AJ140" s="124">
        <v>1</v>
      </c>
    </row>
    <row r="141" spans="1:39" s="93" customFormat="1">
      <c r="A141" s="26" t="s">
        <v>388</v>
      </c>
      <c r="B141" s="58" t="s">
        <v>435</v>
      </c>
      <c r="C141" s="59"/>
      <c r="D141" s="27" t="s">
        <v>21</v>
      </c>
      <c r="E141" s="29" t="s">
        <v>438</v>
      </c>
      <c r="F141" s="30">
        <v>19</v>
      </c>
      <c r="G141" s="30">
        <v>7</v>
      </c>
      <c r="H141" s="30">
        <v>10</v>
      </c>
      <c r="I141" s="29">
        <v>15.59</v>
      </c>
      <c r="J141" s="31">
        <v>2338</v>
      </c>
      <c r="K141" s="24">
        <v>86</v>
      </c>
      <c r="L141" s="30">
        <v>10</v>
      </c>
      <c r="M141" s="30">
        <v>0.03</v>
      </c>
      <c r="N141" s="23" t="s">
        <v>26</v>
      </c>
      <c r="O141" s="23">
        <v>2</v>
      </c>
      <c r="P141" s="23" t="s">
        <v>692</v>
      </c>
      <c r="Q141" s="23" t="s">
        <v>22</v>
      </c>
      <c r="R141" s="23" t="s">
        <v>22</v>
      </c>
      <c r="S141" s="23" t="e">
        <f t="shared" si="12"/>
        <v>#DIV/0!</v>
      </c>
      <c r="T141" s="23">
        <v>10</v>
      </c>
      <c r="U141" s="23">
        <v>1800</v>
      </c>
      <c r="V141" s="23">
        <f t="shared" si="13"/>
        <v>905</v>
      </c>
      <c r="W141" s="28">
        <v>4</v>
      </c>
      <c r="X141" s="87">
        <v>6</v>
      </c>
      <c r="Y141" s="42">
        <f>ABS(W141-X141)</f>
        <v>2</v>
      </c>
      <c r="Z141" s="93">
        <v>0.34996790832608099</v>
      </c>
      <c r="AA141" s="93">
        <v>564.79666666666697</v>
      </c>
      <c r="AB141" s="93">
        <v>402.11312666666697</v>
      </c>
      <c r="AC141" s="93">
        <v>1.3196533651770801</v>
      </c>
      <c r="AD141" s="93">
        <v>3.0751167172292201E-2</v>
      </c>
      <c r="AE141" s="33">
        <v>0.27483485424099102</v>
      </c>
      <c r="AF141" s="33">
        <f t="shared" si="14"/>
        <v>0.27483485424099102</v>
      </c>
      <c r="AG141" s="93">
        <v>0.27483485424099102</v>
      </c>
      <c r="AH141" s="93">
        <v>0.19213881825877499</v>
      </c>
      <c r="AI141" s="121">
        <v>3</v>
      </c>
      <c r="AJ141" s="124">
        <v>1</v>
      </c>
      <c r="AK141" s="33"/>
      <c r="AL141" s="33"/>
      <c r="AM141" s="33"/>
    </row>
    <row r="142" spans="1:39" s="93" customFormat="1">
      <c r="A142" s="26" t="s">
        <v>442</v>
      </c>
      <c r="B142" s="58" t="s">
        <v>446</v>
      </c>
      <c r="C142" s="59"/>
      <c r="D142" s="26" t="s">
        <v>226</v>
      </c>
      <c r="E142" s="29"/>
      <c r="F142" s="22">
        <v>365</v>
      </c>
      <c r="G142" s="22" t="s">
        <v>170</v>
      </c>
      <c r="H142" s="22">
        <v>15</v>
      </c>
      <c r="I142" s="22">
        <v>10.6</v>
      </c>
      <c r="J142" s="35">
        <v>30960</v>
      </c>
      <c r="K142" s="21">
        <v>3648.67</v>
      </c>
      <c r="L142" s="22">
        <v>2</v>
      </c>
      <c r="M142" s="22">
        <v>0.67</v>
      </c>
      <c r="N142" s="23" t="s">
        <v>26</v>
      </c>
      <c r="O142" s="23">
        <v>3</v>
      </c>
      <c r="P142" s="23" t="s">
        <v>692</v>
      </c>
      <c r="Q142" s="25">
        <v>18</v>
      </c>
      <c r="R142" s="25">
        <v>25</v>
      </c>
      <c r="S142" s="23">
        <f t="shared" si="12"/>
        <v>21.5</v>
      </c>
      <c r="T142" s="23">
        <v>0</v>
      </c>
      <c r="U142" s="23">
        <v>1350</v>
      </c>
      <c r="V142" s="23">
        <f t="shared" si="13"/>
        <v>675</v>
      </c>
      <c r="W142" s="28">
        <v>4</v>
      </c>
      <c r="X142" s="87">
        <v>5</v>
      </c>
      <c r="Y142" s="42">
        <v>1</v>
      </c>
      <c r="Z142" s="93">
        <v>0.29218729329852045</v>
      </c>
      <c r="AA142" s="93">
        <v>666.87</v>
      </c>
      <c r="AB142" s="93">
        <v>335.72319999999996</v>
      </c>
      <c r="AC142" s="93">
        <v>1.4576496354178987</v>
      </c>
      <c r="AD142" s="93">
        <v>1.012292907918692E-2</v>
      </c>
      <c r="AE142" s="33">
        <v>0.2368236299889025</v>
      </c>
      <c r="AF142" s="33">
        <f t="shared" si="14"/>
        <v>0.2368236299889025</v>
      </c>
      <c r="AG142" s="33">
        <v>0.2368236299889025</v>
      </c>
      <c r="AH142" s="93">
        <v>0.24999567554023761</v>
      </c>
      <c r="AI142" s="121">
        <v>2</v>
      </c>
      <c r="AJ142" s="124">
        <v>1</v>
      </c>
    </row>
    <row r="143" spans="1:39" s="93" customFormat="1">
      <c r="A143" s="26" t="s">
        <v>442</v>
      </c>
      <c r="B143" s="58" t="s">
        <v>447</v>
      </c>
      <c r="C143" s="59"/>
      <c r="D143" s="26" t="s">
        <v>140</v>
      </c>
      <c r="E143" s="29"/>
      <c r="F143" s="30">
        <v>0.4</v>
      </c>
      <c r="G143" s="30"/>
      <c r="H143" s="30">
        <v>7</v>
      </c>
      <c r="I143" s="30"/>
      <c r="J143" s="31"/>
      <c r="K143" s="24"/>
      <c r="L143" s="30"/>
      <c r="M143" s="30"/>
      <c r="N143" s="23" t="s">
        <v>26</v>
      </c>
      <c r="O143" s="23">
        <v>3</v>
      </c>
      <c r="P143" s="23" t="s">
        <v>692</v>
      </c>
      <c r="Q143" s="25">
        <v>20</v>
      </c>
      <c r="R143" s="25">
        <v>30</v>
      </c>
      <c r="S143" s="23">
        <f t="shared" si="12"/>
        <v>25</v>
      </c>
      <c r="T143" s="23">
        <v>0</v>
      </c>
      <c r="U143" s="23">
        <v>850</v>
      </c>
      <c r="V143" s="23">
        <f t="shared" si="13"/>
        <v>425</v>
      </c>
      <c r="W143" s="28">
        <v>3</v>
      </c>
      <c r="X143" s="87">
        <v>5</v>
      </c>
      <c r="Y143" s="42">
        <v>2</v>
      </c>
      <c r="Z143" s="93">
        <v>0.33738764722947479</v>
      </c>
      <c r="AA143" s="93">
        <v>449.42666666666668</v>
      </c>
      <c r="AB143" s="93">
        <v>387.65840666666651</v>
      </c>
      <c r="AC143" s="93">
        <v>1.1722938460823715</v>
      </c>
      <c r="AD143" s="93">
        <v>6.4492550976572929E-2</v>
      </c>
      <c r="AE143" s="33">
        <v>0.26150956264214342</v>
      </c>
      <c r="AF143" s="33">
        <f t="shared" si="14"/>
        <v>0.26150956264214342</v>
      </c>
      <c r="AG143" s="33">
        <v>0.26150956264214342</v>
      </c>
      <c r="AH143" s="93">
        <v>0.10072309316999957</v>
      </c>
      <c r="AI143" s="121">
        <v>3</v>
      </c>
      <c r="AJ143" s="124">
        <v>1</v>
      </c>
    </row>
    <row r="144" spans="1:39" s="93" customFormat="1">
      <c r="A144" s="26" t="s">
        <v>442</v>
      </c>
      <c r="B144" s="58" t="s">
        <v>451</v>
      </c>
      <c r="C144" s="59"/>
      <c r="D144" s="26" t="s">
        <v>30</v>
      </c>
      <c r="E144" s="29"/>
      <c r="F144" s="30">
        <v>1.4</v>
      </c>
      <c r="G144" s="30"/>
      <c r="H144" s="30">
        <v>15</v>
      </c>
      <c r="I144" s="30"/>
      <c r="J144" s="31"/>
      <c r="K144" s="24"/>
      <c r="L144" s="30"/>
      <c r="M144" s="30"/>
      <c r="N144" s="23" t="s">
        <v>26</v>
      </c>
      <c r="O144" s="23">
        <v>3</v>
      </c>
      <c r="P144" s="23" t="s">
        <v>692</v>
      </c>
      <c r="Q144" s="23">
        <v>34</v>
      </c>
      <c r="R144" s="23">
        <v>46</v>
      </c>
      <c r="S144" s="23">
        <f t="shared" si="12"/>
        <v>40</v>
      </c>
      <c r="T144" s="23">
        <v>0</v>
      </c>
      <c r="U144" s="23">
        <v>2400</v>
      </c>
      <c r="V144" s="23">
        <f t="shared" si="13"/>
        <v>1200</v>
      </c>
      <c r="W144" s="28">
        <v>2</v>
      </c>
      <c r="X144" s="87">
        <v>6</v>
      </c>
      <c r="Y144" s="42">
        <v>4</v>
      </c>
      <c r="Z144" s="93">
        <v>0.38278044676530337</v>
      </c>
      <c r="AA144" s="93">
        <v>413.25666666666666</v>
      </c>
      <c r="AB144" s="93">
        <v>439.81473333333361</v>
      </c>
      <c r="AC144" s="93">
        <v>1.2340011104753288</v>
      </c>
      <c r="AD144" s="93">
        <v>0.11194380226846982</v>
      </c>
      <c r="AE144" s="33">
        <v>0.27465603157613866</v>
      </c>
      <c r="AF144" s="33">
        <f t="shared" si="14"/>
        <v>0.27465603157613866</v>
      </c>
      <c r="AG144" s="33">
        <v>0.27465603157613866</v>
      </c>
      <c r="AH144" s="93">
        <v>7.2902348535528419E-2</v>
      </c>
      <c r="AI144" s="121">
        <v>3</v>
      </c>
      <c r="AJ144" s="124">
        <v>1</v>
      </c>
    </row>
    <row r="145" spans="1:39" s="93" customFormat="1">
      <c r="A145" s="26" t="s">
        <v>442</v>
      </c>
      <c r="B145" s="58" t="s">
        <v>452</v>
      </c>
      <c r="C145" s="59" t="s">
        <v>24</v>
      </c>
      <c r="D145" s="26" t="s">
        <v>25</v>
      </c>
      <c r="E145" s="66"/>
      <c r="F145" s="66">
        <v>2.21</v>
      </c>
      <c r="G145" s="30">
        <v>4.92</v>
      </c>
      <c r="H145" s="30">
        <v>15</v>
      </c>
      <c r="I145" s="29">
        <v>24</v>
      </c>
      <c r="J145" s="35">
        <v>2488</v>
      </c>
      <c r="K145" s="21">
        <v>699.66</v>
      </c>
      <c r="L145" s="22">
        <v>8</v>
      </c>
      <c r="M145" s="22">
        <v>0.61</v>
      </c>
      <c r="N145" s="23" t="s">
        <v>26</v>
      </c>
      <c r="O145" s="23">
        <v>3</v>
      </c>
      <c r="P145" s="23" t="s">
        <v>698</v>
      </c>
      <c r="Q145" s="23">
        <v>16</v>
      </c>
      <c r="R145" s="23">
        <v>20</v>
      </c>
      <c r="S145" s="23">
        <f t="shared" si="12"/>
        <v>18</v>
      </c>
      <c r="T145" s="23">
        <v>0</v>
      </c>
      <c r="U145" s="80">
        <v>900</v>
      </c>
      <c r="V145" s="80">
        <f t="shared" si="13"/>
        <v>450</v>
      </c>
      <c r="W145" s="2">
        <v>1</v>
      </c>
      <c r="X145" s="87">
        <v>6</v>
      </c>
      <c r="Y145" s="42">
        <v>5</v>
      </c>
      <c r="Z145" s="93">
        <v>0.34800969277632732</v>
      </c>
      <c r="AA145" s="93">
        <v>563.673</v>
      </c>
      <c r="AB145" s="93">
        <v>399.86313699999999</v>
      </c>
      <c r="AC145" s="93">
        <v>1.4029152167253678</v>
      </c>
      <c r="AD145" s="93">
        <v>2.7967843052601842E-2</v>
      </c>
      <c r="AE145" s="33">
        <v>0.25892107813226567</v>
      </c>
      <c r="AF145" s="33">
        <f t="shared" si="14"/>
        <v>0.25892107813226567</v>
      </c>
      <c r="AG145" s="33">
        <v>0.41964035937742189</v>
      </c>
      <c r="AH145" s="93">
        <v>0.16837207514667926</v>
      </c>
      <c r="AI145" s="121">
        <v>10</v>
      </c>
      <c r="AJ145" s="124">
        <v>1</v>
      </c>
    </row>
    <row r="146" spans="1:39" s="93" customFormat="1">
      <c r="A146" s="26" t="s">
        <v>442</v>
      </c>
      <c r="B146" s="58" t="s">
        <v>453</v>
      </c>
      <c r="C146" s="59"/>
      <c r="D146" s="26" t="s">
        <v>775</v>
      </c>
      <c r="E146" s="29"/>
      <c r="F146" s="30">
        <v>1214</v>
      </c>
      <c r="G146" s="30"/>
      <c r="H146" s="30">
        <v>20</v>
      </c>
      <c r="I146" s="29">
        <v>12.8</v>
      </c>
      <c r="J146" s="31"/>
      <c r="K146" s="24"/>
      <c r="L146" s="30"/>
      <c r="M146" s="30"/>
      <c r="N146" s="23" t="s">
        <v>26</v>
      </c>
      <c r="O146" s="23">
        <v>3</v>
      </c>
      <c r="P146" s="23" t="s">
        <v>692</v>
      </c>
      <c r="Q146" s="23">
        <v>32</v>
      </c>
      <c r="R146" s="23">
        <v>44</v>
      </c>
      <c r="S146" s="23">
        <f t="shared" si="12"/>
        <v>38</v>
      </c>
      <c r="T146" s="23">
        <v>0</v>
      </c>
      <c r="U146" s="23">
        <v>1400</v>
      </c>
      <c r="V146" s="23">
        <f t="shared" si="13"/>
        <v>700</v>
      </c>
      <c r="W146" s="28">
        <v>2</v>
      </c>
      <c r="X146" s="87">
        <v>6</v>
      </c>
      <c r="Y146" s="42">
        <v>4</v>
      </c>
      <c r="Z146" s="93">
        <v>0.28824154046997363</v>
      </c>
      <c r="AA146" s="93">
        <v>544.96500000000003</v>
      </c>
      <c r="AB146" s="93">
        <v>331.18952999999976</v>
      </c>
      <c r="AC146" s="93">
        <v>1.4371041895489989</v>
      </c>
      <c r="AD146" s="93">
        <v>9.8444192081083959E-2</v>
      </c>
      <c r="AE146" s="33">
        <v>0.23091737102020471</v>
      </c>
      <c r="AF146" s="33">
        <f t="shared" si="14"/>
        <v>0.23091737102020471</v>
      </c>
      <c r="AG146" s="33">
        <v>0.23091737102020471</v>
      </c>
      <c r="AH146" s="93">
        <v>8.1131277539293445E-2</v>
      </c>
      <c r="AI146" s="121">
        <v>2</v>
      </c>
      <c r="AJ146" s="124">
        <v>1</v>
      </c>
    </row>
    <row r="147" spans="1:39" s="93" customFormat="1">
      <c r="A147" s="26" t="s">
        <v>442</v>
      </c>
      <c r="B147" s="58" t="s">
        <v>453</v>
      </c>
      <c r="C147" s="59"/>
      <c r="D147" s="26" t="s">
        <v>775</v>
      </c>
      <c r="E147" s="66"/>
      <c r="F147" s="30">
        <v>1214</v>
      </c>
      <c r="G147" s="30"/>
      <c r="H147" s="30">
        <v>20</v>
      </c>
      <c r="I147" s="29">
        <v>12.8</v>
      </c>
      <c r="J147" s="31"/>
      <c r="K147" s="24"/>
      <c r="L147" s="30"/>
      <c r="M147" s="30"/>
      <c r="N147" s="23" t="s">
        <v>26</v>
      </c>
      <c r="O147" s="23">
        <v>3</v>
      </c>
      <c r="P147" s="23" t="s">
        <v>692</v>
      </c>
      <c r="Q147" s="23">
        <v>32</v>
      </c>
      <c r="R147" s="23">
        <v>44</v>
      </c>
      <c r="S147" s="23">
        <f t="shared" si="12"/>
        <v>38</v>
      </c>
      <c r="T147" s="23">
        <v>0</v>
      </c>
      <c r="U147" s="23">
        <v>1400</v>
      </c>
      <c r="V147" s="23">
        <f t="shared" si="13"/>
        <v>700</v>
      </c>
      <c r="W147" s="28">
        <v>2</v>
      </c>
      <c r="X147" s="87">
        <v>6</v>
      </c>
      <c r="Y147" s="42">
        <v>4</v>
      </c>
      <c r="Z147" s="93">
        <v>0.20248703220191466</v>
      </c>
      <c r="AA147" s="93">
        <v>598.86500000000001</v>
      </c>
      <c r="AB147" s="93">
        <v>232.65759999999995</v>
      </c>
      <c r="AC147" s="93">
        <v>1.3916673669176283</v>
      </c>
      <c r="AD147" s="93">
        <v>8.9003694521072374E-2</v>
      </c>
      <c r="AE147" s="33">
        <v>0.14941629889027341</v>
      </c>
      <c r="AF147" s="33">
        <f t="shared" si="14"/>
        <v>0.14941629889027341</v>
      </c>
      <c r="AG147" s="33">
        <v>0.14941629889027341</v>
      </c>
      <c r="AH147" s="93">
        <v>9.4918221638435066E-2</v>
      </c>
      <c r="AI147" s="121">
        <v>2</v>
      </c>
      <c r="AJ147" s="124">
        <v>2</v>
      </c>
      <c r="AK147" s="33"/>
      <c r="AL147" s="33"/>
      <c r="AM147" s="33"/>
    </row>
    <row r="148" spans="1:39" s="93" customFormat="1">
      <c r="A148" s="26" t="s">
        <v>442</v>
      </c>
      <c r="B148" s="58" t="s">
        <v>454</v>
      </c>
      <c r="C148" s="59" t="s">
        <v>455</v>
      </c>
      <c r="D148" s="26" t="s">
        <v>25</v>
      </c>
      <c r="E148" s="66"/>
      <c r="F148" s="66">
        <v>35.6</v>
      </c>
      <c r="G148" s="30">
        <v>66.64</v>
      </c>
      <c r="H148" s="30">
        <v>29</v>
      </c>
      <c r="I148" s="29">
        <v>17.43</v>
      </c>
      <c r="J148" s="35">
        <v>4472</v>
      </c>
      <c r="K148" s="21">
        <v>892</v>
      </c>
      <c r="L148" s="22">
        <v>9</v>
      </c>
      <c r="M148" s="22">
        <v>0.23</v>
      </c>
      <c r="N148" s="23" t="s">
        <v>26</v>
      </c>
      <c r="O148" s="23">
        <v>3</v>
      </c>
      <c r="P148" s="23" t="s">
        <v>692</v>
      </c>
      <c r="Q148" s="23">
        <v>24</v>
      </c>
      <c r="R148" s="23">
        <v>30</v>
      </c>
      <c r="S148" s="23">
        <f t="shared" si="12"/>
        <v>27</v>
      </c>
      <c r="T148" s="23">
        <v>0</v>
      </c>
      <c r="U148" s="80">
        <v>1900</v>
      </c>
      <c r="V148" s="23">
        <f t="shared" si="13"/>
        <v>950</v>
      </c>
      <c r="W148" s="28">
        <v>2</v>
      </c>
      <c r="X148" s="87">
        <v>5</v>
      </c>
      <c r="Y148" s="42">
        <v>3</v>
      </c>
      <c r="Z148" s="93">
        <v>0.13002114302291848</v>
      </c>
      <c r="AA148" s="93">
        <v>693.50433333333342</v>
      </c>
      <c r="AB148" s="93">
        <v>149.39429333333334</v>
      </c>
      <c r="AC148" s="93">
        <v>1.733893954623543</v>
      </c>
      <c r="AD148" s="93">
        <v>0.13605615429473436</v>
      </c>
      <c r="AE148" s="33">
        <v>-6.1631102565763689E-3</v>
      </c>
      <c r="AF148" s="33">
        <f t="shared" si="14"/>
        <v>6.1631102565763689E-3</v>
      </c>
      <c r="AG148" s="33">
        <v>6.9785578642754351E-2</v>
      </c>
      <c r="AH148" s="93">
        <v>8.3748000236166353E-2</v>
      </c>
      <c r="AI148" s="121">
        <v>30</v>
      </c>
      <c r="AJ148" s="124">
        <v>1</v>
      </c>
      <c r="AK148" s="33"/>
      <c r="AL148" s="33"/>
      <c r="AM148" s="33"/>
    </row>
    <row r="149" spans="1:39" s="93" customFormat="1">
      <c r="A149" s="26" t="s">
        <v>442</v>
      </c>
      <c r="B149" s="58" t="s">
        <v>738</v>
      </c>
      <c r="C149" s="59" t="s">
        <v>460</v>
      </c>
      <c r="D149" s="26" t="s">
        <v>25</v>
      </c>
      <c r="E149" s="29"/>
      <c r="F149" s="30">
        <v>52.77</v>
      </c>
      <c r="G149" s="30">
        <v>82.99</v>
      </c>
      <c r="H149" s="30">
        <v>16</v>
      </c>
      <c r="I149" s="29">
        <v>25</v>
      </c>
      <c r="J149" s="35">
        <v>38288</v>
      </c>
      <c r="K149" s="21">
        <v>9481.76</v>
      </c>
      <c r="L149" s="22">
        <v>8</v>
      </c>
      <c r="M149" s="22">
        <v>1.99</v>
      </c>
      <c r="N149" s="23" t="s">
        <v>26</v>
      </c>
      <c r="O149" s="23">
        <v>3</v>
      </c>
      <c r="P149" s="23" t="s">
        <v>692</v>
      </c>
      <c r="Q149" s="23">
        <v>30</v>
      </c>
      <c r="R149" s="23">
        <v>42</v>
      </c>
      <c r="S149" s="23">
        <f t="shared" si="12"/>
        <v>36</v>
      </c>
      <c r="T149" s="23">
        <v>0</v>
      </c>
      <c r="U149" s="23">
        <v>1600</v>
      </c>
      <c r="V149" s="23">
        <f t="shared" si="13"/>
        <v>800</v>
      </c>
      <c r="W149" s="28">
        <v>2</v>
      </c>
      <c r="X149" s="87">
        <v>5</v>
      </c>
      <c r="Y149" s="42">
        <v>3</v>
      </c>
      <c r="Z149" s="93">
        <v>0.41333175540167266</v>
      </c>
      <c r="AA149" s="93">
        <v>490.29217391304354</v>
      </c>
      <c r="AB149" s="93">
        <v>474.91818695652165</v>
      </c>
      <c r="AC149" s="93">
        <v>1.3181087258812449</v>
      </c>
      <c r="AD149" s="93">
        <v>7.936491726242742E-2</v>
      </c>
      <c r="AE149" s="33">
        <v>0.26879430310888724</v>
      </c>
      <c r="AF149" s="33">
        <f t="shared" si="14"/>
        <v>0.26879430310888724</v>
      </c>
      <c r="AG149" s="33">
        <v>0.32427707184833626</v>
      </c>
      <c r="AH149" s="93">
        <v>8.1330193944027809E-2</v>
      </c>
      <c r="AI149" s="121">
        <v>23</v>
      </c>
      <c r="AJ149" s="124">
        <v>1</v>
      </c>
    </row>
    <row r="150" spans="1:39" s="93" customFormat="1">
      <c r="A150" s="26" t="s">
        <v>442</v>
      </c>
      <c r="B150" s="58" t="s">
        <v>713</v>
      </c>
      <c r="C150" s="59" t="s">
        <v>708</v>
      </c>
      <c r="D150" s="26" t="s">
        <v>709</v>
      </c>
      <c r="E150" s="80"/>
      <c r="F150" s="47">
        <v>0</v>
      </c>
      <c r="G150" s="30"/>
      <c r="H150" s="30">
        <v>15</v>
      </c>
      <c r="I150" s="30"/>
      <c r="J150" s="35"/>
      <c r="K150" s="21"/>
      <c r="L150" s="22"/>
      <c r="M150" s="22"/>
      <c r="N150" s="23" t="s">
        <v>26</v>
      </c>
      <c r="O150" s="23">
        <v>3</v>
      </c>
      <c r="P150" s="23" t="s">
        <v>692</v>
      </c>
      <c r="Q150" s="23">
        <v>8</v>
      </c>
      <c r="R150" s="23">
        <v>10</v>
      </c>
      <c r="S150" s="23">
        <f t="shared" si="12"/>
        <v>9</v>
      </c>
      <c r="T150" s="23">
        <v>0</v>
      </c>
      <c r="U150" s="28">
        <v>1300</v>
      </c>
      <c r="V150" s="23">
        <f t="shared" si="13"/>
        <v>650</v>
      </c>
      <c r="W150" s="28">
        <v>10</v>
      </c>
      <c r="X150" s="118">
        <v>11</v>
      </c>
      <c r="Y150" s="119">
        <v>1</v>
      </c>
      <c r="Z150" s="93">
        <v>0.12428894255874673</v>
      </c>
      <c r="AA150" s="93">
        <v>698.66750000000002</v>
      </c>
      <c r="AB150" s="93">
        <v>142.80799500000001</v>
      </c>
      <c r="AC150" s="93">
        <v>1.8752563526847454</v>
      </c>
      <c r="AD150" s="93">
        <v>3.7371514857841667E-2</v>
      </c>
      <c r="AE150" s="33">
        <v>-1.8263550451484076E-2</v>
      </c>
      <c r="AF150" s="33">
        <f t="shared" si="14"/>
        <v>1.8263550451484076E-2</v>
      </c>
      <c r="AG150" s="33">
        <v>2.9914912101198163E-2</v>
      </c>
      <c r="AH150" s="93">
        <v>0.21710113758709237</v>
      </c>
      <c r="AI150" s="121">
        <v>4</v>
      </c>
      <c r="AJ150" s="124">
        <v>1</v>
      </c>
      <c r="AK150" s="33"/>
      <c r="AL150" s="33"/>
      <c r="AM150" s="33"/>
    </row>
    <row r="151" spans="1:39" s="93" customFormat="1">
      <c r="A151" s="26" t="s">
        <v>442</v>
      </c>
      <c r="B151" s="58" t="s">
        <v>461</v>
      </c>
      <c r="C151" s="59"/>
      <c r="D151" s="26" t="s">
        <v>140</v>
      </c>
      <c r="E151" s="29"/>
      <c r="F151" s="30">
        <v>0.2</v>
      </c>
      <c r="G151" s="30"/>
      <c r="H151" s="30">
        <v>13</v>
      </c>
      <c r="I151" s="30"/>
      <c r="J151" s="31"/>
      <c r="K151" s="24"/>
      <c r="L151" s="30"/>
      <c r="M151" s="30"/>
      <c r="N151" s="23" t="s">
        <v>26</v>
      </c>
      <c r="O151" s="23">
        <v>3</v>
      </c>
      <c r="P151" s="23" t="s">
        <v>692</v>
      </c>
      <c r="Q151" s="23">
        <v>18</v>
      </c>
      <c r="R151" s="23">
        <v>22</v>
      </c>
      <c r="S151" s="23">
        <f t="shared" si="12"/>
        <v>20</v>
      </c>
      <c r="T151" s="23">
        <v>5</v>
      </c>
      <c r="U151" s="23">
        <v>1100</v>
      </c>
      <c r="V151" s="23">
        <f t="shared" si="13"/>
        <v>552.5</v>
      </c>
      <c r="W151" s="28">
        <v>3</v>
      </c>
      <c r="X151" s="88">
        <v>5</v>
      </c>
      <c r="Y151" s="42">
        <v>2</v>
      </c>
      <c r="Z151" s="93">
        <v>0.29819117783579907</v>
      </c>
      <c r="AA151" s="93">
        <v>389.65666666666669</v>
      </c>
      <c r="AB151" s="93">
        <v>342.62166333333317</v>
      </c>
      <c r="AC151" s="93">
        <v>1.7474072140283241</v>
      </c>
      <c r="AD151" s="93">
        <v>0.20236454378888277</v>
      </c>
      <c r="AE151" s="33">
        <v>0.13831874407573364</v>
      </c>
      <c r="AF151" s="33">
        <f t="shared" si="14"/>
        <v>0.13831874407573364</v>
      </c>
      <c r="AG151" s="33">
        <v>0.13831874407573364</v>
      </c>
      <c r="AH151" s="93">
        <v>0.22060585463290958</v>
      </c>
      <c r="AI151" s="121">
        <v>3</v>
      </c>
      <c r="AJ151" s="124">
        <v>1</v>
      </c>
      <c r="AK151" s="33"/>
      <c r="AL151" s="33"/>
      <c r="AM151" s="33"/>
    </row>
    <row r="152" spans="1:39">
      <c r="A152" s="26" t="s">
        <v>442</v>
      </c>
      <c r="B152" s="58" t="s">
        <v>463</v>
      </c>
      <c r="C152" s="59" t="s">
        <v>464</v>
      </c>
      <c r="D152" s="26" t="s">
        <v>25</v>
      </c>
      <c r="E152" s="80"/>
      <c r="F152" s="47">
        <v>85.3</v>
      </c>
      <c r="G152" s="30">
        <v>171.66</v>
      </c>
      <c r="H152" s="30">
        <v>23</v>
      </c>
      <c r="I152" s="29">
        <v>29.04</v>
      </c>
      <c r="J152" s="31">
        <v>60636</v>
      </c>
      <c r="K152" s="24">
        <v>6740.24</v>
      </c>
      <c r="L152" s="30">
        <v>8</v>
      </c>
      <c r="M152" s="30">
        <v>1.93</v>
      </c>
      <c r="N152" s="23" t="s">
        <v>26</v>
      </c>
      <c r="O152" s="23">
        <v>3</v>
      </c>
      <c r="P152" s="23" t="s">
        <v>692</v>
      </c>
      <c r="Q152" s="23">
        <v>18</v>
      </c>
      <c r="R152" s="23">
        <v>24</v>
      </c>
      <c r="S152" s="23">
        <f t="shared" si="12"/>
        <v>21</v>
      </c>
      <c r="T152" s="23">
        <v>0</v>
      </c>
      <c r="U152" s="28">
        <v>1000</v>
      </c>
      <c r="V152" s="23">
        <f t="shared" si="13"/>
        <v>500</v>
      </c>
      <c r="W152" s="32">
        <v>9</v>
      </c>
      <c r="X152" s="118">
        <v>10</v>
      </c>
      <c r="Y152" s="42">
        <v>1</v>
      </c>
      <c r="Z152" s="93">
        <v>0.24669230374238457</v>
      </c>
      <c r="AA152" s="93">
        <v>468.70699999999999</v>
      </c>
      <c r="AB152" s="93">
        <v>283.44945699999988</v>
      </c>
      <c r="AC152" s="93">
        <v>1.2882923586717729</v>
      </c>
      <c r="AD152" s="93">
        <v>8.0998528710676504E-2</v>
      </c>
      <c r="AE152" s="33">
        <v>0.16315438465489765</v>
      </c>
      <c r="AF152" s="33">
        <f t="shared" si="14"/>
        <v>0.16315438465489765</v>
      </c>
      <c r="AG152" s="33">
        <v>0.39651270788552484</v>
      </c>
      <c r="AH152" s="93">
        <v>0.10278746627370383</v>
      </c>
      <c r="AI152" s="121">
        <v>10</v>
      </c>
      <c r="AJ152" s="124">
        <v>1</v>
      </c>
      <c r="AK152" s="93"/>
      <c r="AL152" s="93"/>
      <c r="AM152" s="93"/>
    </row>
    <row r="153" spans="1:39">
      <c r="A153" s="26" t="s">
        <v>442</v>
      </c>
      <c r="B153" s="58" t="s">
        <v>463</v>
      </c>
      <c r="C153" s="59" t="s">
        <v>464</v>
      </c>
      <c r="D153" s="26" t="s">
        <v>25</v>
      </c>
      <c r="E153" s="80"/>
      <c r="F153" s="47">
        <v>85.3</v>
      </c>
      <c r="G153" s="30">
        <v>171.66</v>
      </c>
      <c r="H153" s="30">
        <v>23</v>
      </c>
      <c r="I153" s="29">
        <v>29.04</v>
      </c>
      <c r="J153" s="31">
        <v>60636</v>
      </c>
      <c r="K153" s="24">
        <v>6740.24</v>
      </c>
      <c r="L153" s="30">
        <v>8</v>
      </c>
      <c r="M153" s="30">
        <v>1.93</v>
      </c>
      <c r="N153" s="23" t="s">
        <v>26</v>
      </c>
      <c r="O153" s="23">
        <v>3</v>
      </c>
      <c r="P153" s="23" t="s">
        <v>692</v>
      </c>
      <c r="Q153" s="23">
        <v>18</v>
      </c>
      <c r="R153" s="23">
        <v>24</v>
      </c>
      <c r="S153" s="23">
        <f t="shared" si="12"/>
        <v>21</v>
      </c>
      <c r="T153" s="23">
        <v>0</v>
      </c>
      <c r="U153" s="28">
        <v>1000</v>
      </c>
      <c r="V153" s="23">
        <f t="shared" si="13"/>
        <v>500</v>
      </c>
      <c r="W153" s="32">
        <v>9</v>
      </c>
      <c r="X153" s="118">
        <v>10</v>
      </c>
      <c r="Y153" s="42">
        <v>1</v>
      </c>
      <c r="Z153" s="93">
        <v>0.2506418868581376</v>
      </c>
      <c r="AA153" s="93">
        <v>659.30399999999986</v>
      </c>
      <c r="AB153" s="93">
        <v>287.98752800000011</v>
      </c>
      <c r="AC153" s="93">
        <v>1.4676756475236734</v>
      </c>
      <c r="AD153" s="93">
        <v>7.3537525902197892E-2</v>
      </c>
      <c r="AE153" s="33">
        <v>0.18737236283143482</v>
      </c>
      <c r="AF153" s="33">
        <f t="shared" si="14"/>
        <v>0.18737236283143482</v>
      </c>
      <c r="AG153" s="33">
        <v>0.39579078761047826</v>
      </c>
      <c r="AH153" s="93">
        <v>9.9916399877739689E-2</v>
      </c>
      <c r="AI153" s="121">
        <v>10</v>
      </c>
      <c r="AJ153" s="124" t="s">
        <v>754</v>
      </c>
    </row>
    <row r="154" spans="1:39" s="93" customFormat="1">
      <c r="A154" s="26" t="s">
        <v>465</v>
      </c>
      <c r="B154" s="58" t="s">
        <v>469</v>
      </c>
      <c r="C154" s="59"/>
      <c r="D154" s="26" t="s">
        <v>25</v>
      </c>
      <c r="E154" s="29"/>
      <c r="F154" s="30"/>
      <c r="G154" s="30"/>
      <c r="H154" s="30"/>
      <c r="I154" s="30"/>
      <c r="J154" s="31">
        <v>3560</v>
      </c>
      <c r="K154" s="24">
        <v>282.83999999999997</v>
      </c>
      <c r="L154" s="30">
        <v>2</v>
      </c>
      <c r="M154" s="30">
        <v>0.27</v>
      </c>
      <c r="N154" s="23" t="s">
        <v>26</v>
      </c>
      <c r="O154" s="114">
        <v>3</v>
      </c>
      <c r="P154" s="114" t="s">
        <v>693</v>
      </c>
      <c r="Q154" s="114">
        <v>22</v>
      </c>
      <c r="R154" s="114">
        <v>42</v>
      </c>
      <c r="S154" s="114">
        <f t="shared" si="12"/>
        <v>32</v>
      </c>
      <c r="T154" s="114">
        <v>0</v>
      </c>
      <c r="U154" s="114">
        <v>1400</v>
      </c>
      <c r="V154" s="28">
        <f t="shared" si="13"/>
        <v>700</v>
      </c>
      <c r="W154" s="28">
        <v>2</v>
      </c>
      <c r="X154" s="26">
        <v>4</v>
      </c>
      <c r="Y154" s="92">
        <f>ABS(W154-X154)</f>
        <v>2</v>
      </c>
      <c r="Z154" s="33">
        <v>0.28563303307223686</v>
      </c>
      <c r="AA154" s="33">
        <v>699.97</v>
      </c>
      <c r="AB154" s="33">
        <v>328.19235500000013</v>
      </c>
      <c r="AC154" s="33">
        <v>1.6392178841188951</v>
      </c>
      <c r="AD154" s="33">
        <v>0.10602390252582575</v>
      </c>
      <c r="AE154" s="33">
        <v>0.17701350623166451</v>
      </c>
      <c r="AF154" s="33">
        <f t="shared" si="14"/>
        <v>0.17701350623166451</v>
      </c>
      <c r="AG154" s="33">
        <v>0.17701350623166451</v>
      </c>
      <c r="AH154" s="33">
        <v>0.14156683427181005</v>
      </c>
      <c r="AI154" s="91">
        <v>2</v>
      </c>
      <c r="AJ154" s="124">
        <v>1</v>
      </c>
    </row>
    <row r="155" spans="1:39" s="93" customFormat="1">
      <c r="A155" s="26" t="s">
        <v>465</v>
      </c>
      <c r="B155" s="58" t="s">
        <v>469</v>
      </c>
      <c r="C155" s="59"/>
      <c r="D155" s="26" t="s">
        <v>25</v>
      </c>
      <c r="E155" s="29"/>
      <c r="F155" s="30"/>
      <c r="G155" s="30"/>
      <c r="H155" s="30"/>
      <c r="I155" s="30"/>
      <c r="J155" s="31">
        <v>3560</v>
      </c>
      <c r="K155" s="24">
        <v>282.83999999999997</v>
      </c>
      <c r="L155" s="30">
        <v>2</v>
      </c>
      <c r="M155" s="30">
        <v>0.27</v>
      </c>
      <c r="N155" s="23" t="s">
        <v>26</v>
      </c>
      <c r="O155" s="114">
        <v>3</v>
      </c>
      <c r="P155" s="114" t="s">
        <v>693</v>
      </c>
      <c r="Q155" s="114">
        <v>22</v>
      </c>
      <c r="R155" s="114">
        <v>42</v>
      </c>
      <c r="S155" s="114">
        <f t="shared" si="12"/>
        <v>32</v>
      </c>
      <c r="T155" s="114">
        <v>0</v>
      </c>
      <c r="U155" s="114">
        <v>1400</v>
      </c>
      <c r="V155" s="28">
        <f t="shared" si="13"/>
        <v>700</v>
      </c>
      <c r="W155" s="28">
        <v>2</v>
      </c>
      <c r="X155" s="26">
        <v>4</v>
      </c>
      <c r="Y155" s="92">
        <f>ABS(W155-X155)</f>
        <v>2</v>
      </c>
      <c r="Z155" s="33">
        <v>0.18356305483028731</v>
      </c>
      <c r="AA155" s="33">
        <v>699.31999999999994</v>
      </c>
      <c r="AB155" s="33">
        <v>210.91395000000011</v>
      </c>
      <c r="AC155" s="33">
        <v>1.844188854093622</v>
      </c>
      <c r="AD155" s="33">
        <v>5.1547183632736186E-2</v>
      </c>
      <c r="AE155" s="33">
        <v>8.7033254541914851E-2</v>
      </c>
      <c r="AF155" s="33">
        <f t="shared" si="14"/>
        <v>8.7033254541914851E-2</v>
      </c>
      <c r="AG155" s="33">
        <v>8.7033254541914851E-2</v>
      </c>
      <c r="AH155" s="33">
        <v>0.18351449829285593</v>
      </c>
      <c r="AI155" s="91">
        <v>2</v>
      </c>
      <c r="AJ155" s="124">
        <v>2</v>
      </c>
      <c r="AK155" s="33"/>
      <c r="AL155" s="33"/>
      <c r="AM155" s="33"/>
    </row>
    <row r="156" spans="1:39" s="93" customFormat="1">
      <c r="A156" s="26" t="s">
        <v>473</v>
      </c>
      <c r="B156" s="58" t="s">
        <v>732</v>
      </c>
      <c r="C156" s="59"/>
      <c r="D156" s="26" t="s">
        <v>25</v>
      </c>
      <c r="E156" s="80"/>
      <c r="F156" s="30"/>
      <c r="G156" s="30"/>
      <c r="H156" s="30"/>
      <c r="I156" s="30"/>
      <c r="J156" s="31">
        <v>5004</v>
      </c>
      <c r="K156" s="24">
        <v>991.36</v>
      </c>
      <c r="L156" s="30">
        <v>2</v>
      </c>
      <c r="M156" s="30">
        <v>7.39</v>
      </c>
      <c r="N156" s="23" t="s">
        <v>26</v>
      </c>
      <c r="O156" s="114">
        <v>3</v>
      </c>
      <c r="P156" s="114" t="s">
        <v>693</v>
      </c>
      <c r="Q156" s="114">
        <v>60</v>
      </c>
      <c r="R156" s="114">
        <v>110</v>
      </c>
      <c r="S156" s="114">
        <f t="shared" si="12"/>
        <v>85</v>
      </c>
      <c r="T156" s="114">
        <v>30</v>
      </c>
      <c r="U156" s="114">
        <v>900</v>
      </c>
      <c r="V156" s="23">
        <f t="shared" si="13"/>
        <v>465</v>
      </c>
      <c r="W156" s="32">
        <v>4</v>
      </c>
      <c r="X156" s="89">
        <v>7</v>
      </c>
      <c r="Y156" s="42">
        <f>ABS(W156-X156)</f>
        <v>3</v>
      </c>
      <c r="Z156" s="33">
        <v>0.51772827241079178</v>
      </c>
      <c r="AA156" s="33">
        <v>529.56999999999994</v>
      </c>
      <c r="AB156" s="33">
        <v>594.86978499999975</v>
      </c>
      <c r="AC156" s="33">
        <v>1.3888577170154206</v>
      </c>
      <c r="AD156" s="33">
        <v>9.4809604838541089E-2</v>
      </c>
      <c r="AE156" s="33">
        <v>0.29889874653381349</v>
      </c>
      <c r="AF156" s="33">
        <f t="shared" si="14"/>
        <v>0.29889874653381349</v>
      </c>
      <c r="AG156" s="33">
        <v>0.29889874653381349</v>
      </c>
      <c r="AH156" s="33">
        <v>7.8720209543349101E-2</v>
      </c>
      <c r="AI156" s="121">
        <v>2</v>
      </c>
      <c r="AJ156" s="124">
        <v>1</v>
      </c>
    </row>
    <row r="157" spans="1:39" s="93" customFormat="1">
      <c r="A157" s="26" t="s">
        <v>473</v>
      </c>
      <c r="B157" s="58" t="s">
        <v>732</v>
      </c>
      <c r="C157" s="59"/>
      <c r="D157" s="26" t="s">
        <v>25</v>
      </c>
      <c r="E157" s="80"/>
      <c r="F157" s="30"/>
      <c r="G157" s="30"/>
      <c r="H157" s="30"/>
      <c r="I157" s="30"/>
      <c r="J157" s="31">
        <v>5004</v>
      </c>
      <c r="K157" s="24">
        <v>991.36</v>
      </c>
      <c r="L157" s="30">
        <v>2</v>
      </c>
      <c r="M157" s="30">
        <v>7.39</v>
      </c>
      <c r="N157" s="23" t="s">
        <v>26</v>
      </c>
      <c r="O157" s="114">
        <v>3</v>
      </c>
      <c r="P157" s="114" t="s">
        <v>693</v>
      </c>
      <c r="Q157" s="114">
        <v>60</v>
      </c>
      <c r="R157" s="114">
        <v>110</v>
      </c>
      <c r="S157" s="114">
        <f t="shared" si="12"/>
        <v>85</v>
      </c>
      <c r="T157" s="114">
        <v>30</v>
      </c>
      <c r="U157" s="114">
        <v>900</v>
      </c>
      <c r="V157" s="23">
        <f t="shared" si="13"/>
        <v>465</v>
      </c>
      <c r="W157" s="32">
        <v>4</v>
      </c>
      <c r="X157" s="89">
        <v>7</v>
      </c>
      <c r="Y157" s="42">
        <f>ABS(W157-X157)</f>
        <v>3</v>
      </c>
      <c r="Z157" s="33">
        <v>0.25814249347258467</v>
      </c>
      <c r="AA157" s="33">
        <v>648.98500000000001</v>
      </c>
      <c r="AB157" s="33">
        <v>296.60572499999978</v>
      </c>
      <c r="AC157" s="33">
        <v>1.3813606891782377</v>
      </c>
      <c r="AD157" s="33">
        <v>6.0541016577793275E-2</v>
      </c>
      <c r="AE157" s="33">
        <v>0.18580144818296934</v>
      </c>
      <c r="AF157" s="33">
        <f t="shared" si="14"/>
        <v>0.18580144818296934</v>
      </c>
      <c r="AG157" s="33">
        <v>0.18580144818296934</v>
      </c>
      <c r="AH157" s="33">
        <v>0.1244298001894646</v>
      </c>
      <c r="AI157" s="121">
        <v>2</v>
      </c>
      <c r="AJ157" s="124">
        <v>2</v>
      </c>
    </row>
    <row r="158" spans="1:39">
      <c r="A158" s="26" t="s">
        <v>478</v>
      </c>
      <c r="B158" s="58" t="s">
        <v>485</v>
      </c>
      <c r="C158" s="59" t="s">
        <v>486</v>
      </c>
      <c r="D158" s="27" t="s">
        <v>21</v>
      </c>
      <c r="E158" s="29"/>
      <c r="F158" s="30">
        <v>0</v>
      </c>
      <c r="G158" s="30"/>
      <c r="H158" s="30"/>
      <c r="I158" s="30"/>
      <c r="J158" s="31">
        <v>1330295</v>
      </c>
      <c r="K158" s="24">
        <v>83447</v>
      </c>
      <c r="L158" s="30">
        <v>10</v>
      </c>
      <c r="M158" s="30">
        <v>2.66</v>
      </c>
      <c r="N158" s="23" t="s">
        <v>26</v>
      </c>
      <c r="O158" s="23">
        <v>2</v>
      </c>
      <c r="P158" s="23" t="s">
        <v>692</v>
      </c>
      <c r="Q158" s="23">
        <v>14</v>
      </c>
      <c r="R158" s="23">
        <v>30</v>
      </c>
      <c r="S158" s="23">
        <f t="shared" si="12"/>
        <v>22</v>
      </c>
      <c r="T158" s="23">
        <v>0</v>
      </c>
      <c r="U158" s="23">
        <v>1000</v>
      </c>
      <c r="V158" s="23">
        <f t="shared" si="13"/>
        <v>500</v>
      </c>
      <c r="W158" s="28">
        <v>5</v>
      </c>
      <c r="X158" s="87">
        <v>7</v>
      </c>
      <c r="Y158" s="42">
        <v>2</v>
      </c>
      <c r="Z158" s="93">
        <v>0.37754600522193232</v>
      </c>
      <c r="AA158" s="93">
        <v>543.98666666666668</v>
      </c>
      <c r="AB158" s="93">
        <v>433.80036000000024</v>
      </c>
      <c r="AC158" s="93">
        <v>1.405658663104435</v>
      </c>
      <c r="AD158" s="93">
        <v>2.0689544114382646E-2</v>
      </c>
      <c r="AE158" s="33">
        <v>0.29108980114606225</v>
      </c>
      <c r="AF158" s="33">
        <f t="shared" si="14"/>
        <v>0.29108980114606225</v>
      </c>
      <c r="AG158" s="33">
        <v>0.29108980114606225</v>
      </c>
      <c r="AH158" s="93">
        <v>0.20277089898698994</v>
      </c>
      <c r="AI158" s="121">
        <v>3</v>
      </c>
      <c r="AJ158" s="124">
        <v>1</v>
      </c>
      <c r="AK158" s="93"/>
      <c r="AL158" s="93"/>
      <c r="AM158" s="93"/>
    </row>
    <row r="159" spans="1:39" s="93" customFormat="1">
      <c r="A159" s="26" t="s">
        <v>493</v>
      </c>
      <c r="B159" s="58" t="s">
        <v>496</v>
      </c>
      <c r="C159" s="59"/>
      <c r="D159" s="27" t="s">
        <v>226</v>
      </c>
      <c r="E159" s="29"/>
      <c r="F159" s="30">
        <v>166</v>
      </c>
      <c r="G159" s="30"/>
      <c r="H159" s="30">
        <v>20</v>
      </c>
      <c r="I159" s="29">
        <v>11.3</v>
      </c>
      <c r="J159" s="31">
        <v>119</v>
      </c>
      <c r="K159" s="24">
        <v>0</v>
      </c>
      <c r="L159" s="30">
        <v>1</v>
      </c>
      <c r="M159" s="30"/>
      <c r="N159" s="23" t="s">
        <v>26</v>
      </c>
      <c r="O159" s="23">
        <v>3</v>
      </c>
      <c r="P159" s="23" t="s">
        <v>22</v>
      </c>
      <c r="Q159" s="25">
        <v>14</v>
      </c>
      <c r="R159" s="25">
        <v>22</v>
      </c>
      <c r="S159" s="23">
        <f t="shared" si="12"/>
        <v>18</v>
      </c>
      <c r="T159" s="23">
        <v>0</v>
      </c>
      <c r="U159" s="23">
        <v>1100</v>
      </c>
      <c r="V159" s="23">
        <f t="shared" si="13"/>
        <v>550</v>
      </c>
      <c r="W159" s="28">
        <v>3</v>
      </c>
      <c r="X159" s="87">
        <v>5</v>
      </c>
      <c r="Y159" s="42">
        <v>2</v>
      </c>
      <c r="Z159" s="33">
        <v>0.10960146214099194</v>
      </c>
      <c r="AA159" s="33">
        <v>699.97</v>
      </c>
      <c r="AB159" s="33">
        <v>125.93207999999973</v>
      </c>
      <c r="AC159" s="33">
        <v>1.8755224244688127</v>
      </c>
      <c r="AD159" s="33">
        <v>0.16764687758671221</v>
      </c>
      <c r="AE159" s="33">
        <v>-7.6130096901457833E-2</v>
      </c>
      <c r="AF159" s="33">
        <f t="shared" si="14"/>
        <v>7.6130096901457833E-2</v>
      </c>
      <c r="AG159" s="33">
        <v>7.6130096901457833E-2</v>
      </c>
      <c r="AH159" s="33">
        <v>0.15387305357626097</v>
      </c>
      <c r="AI159" s="91">
        <v>1</v>
      </c>
      <c r="AJ159" s="124">
        <v>1</v>
      </c>
    </row>
    <row r="160" spans="1:39" s="93" customFormat="1">
      <c r="A160" s="26" t="s">
        <v>502</v>
      </c>
      <c r="B160" s="58" t="s">
        <v>504</v>
      </c>
      <c r="C160" s="59"/>
      <c r="D160" s="27" t="s">
        <v>505</v>
      </c>
      <c r="E160" s="29"/>
      <c r="F160" s="30">
        <v>140</v>
      </c>
      <c r="G160" s="30">
        <v>24</v>
      </c>
      <c r="H160" s="30">
        <v>12</v>
      </c>
      <c r="I160" s="30"/>
      <c r="J160" s="31"/>
      <c r="K160" s="24"/>
      <c r="L160" s="30"/>
      <c r="M160" s="30"/>
      <c r="N160" s="23" t="s">
        <v>26</v>
      </c>
      <c r="O160" s="23">
        <v>3</v>
      </c>
      <c r="P160" s="23" t="s">
        <v>692</v>
      </c>
      <c r="Q160" s="23">
        <v>24</v>
      </c>
      <c r="R160" s="23">
        <v>56</v>
      </c>
      <c r="S160" s="23">
        <f t="shared" si="12"/>
        <v>40</v>
      </c>
      <c r="T160" s="23">
        <v>0</v>
      </c>
      <c r="U160" s="23">
        <v>800</v>
      </c>
      <c r="V160" s="23">
        <f t="shared" si="13"/>
        <v>400</v>
      </c>
      <c r="W160" s="28">
        <v>2</v>
      </c>
      <c r="X160" s="87">
        <v>5</v>
      </c>
      <c r="Y160" s="42">
        <v>3</v>
      </c>
      <c r="Z160" s="93">
        <v>0.237787107629823</v>
      </c>
      <c r="AA160" s="93">
        <v>583.24333333333334</v>
      </c>
      <c r="AB160" s="93">
        <v>273.21738666666664</v>
      </c>
      <c r="AC160" s="93">
        <v>2.0583744108890638</v>
      </c>
      <c r="AD160" s="93">
        <v>5.0164322998572757E-3</v>
      </c>
      <c r="AE160" s="33">
        <v>0.22451686691714878</v>
      </c>
      <c r="AF160" s="33">
        <f t="shared" si="14"/>
        <v>0.22451686691714878</v>
      </c>
      <c r="AG160" s="33">
        <v>0.22451686691714878</v>
      </c>
      <c r="AH160" s="93">
        <v>0.57247905552315836</v>
      </c>
      <c r="AI160" s="121">
        <v>3</v>
      </c>
      <c r="AJ160" s="124">
        <v>1</v>
      </c>
      <c r="AK160" s="33"/>
      <c r="AL160" s="33"/>
      <c r="AM160" s="33"/>
    </row>
    <row r="161" spans="1:39" s="93" customFormat="1">
      <c r="A161" s="26" t="s">
        <v>502</v>
      </c>
      <c r="B161" s="58" t="s">
        <v>504</v>
      </c>
      <c r="C161" s="59"/>
      <c r="D161" s="27" t="s">
        <v>505</v>
      </c>
      <c r="E161" s="29"/>
      <c r="F161" s="30">
        <v>140</v>
      </c>
      <c r="G161" s="30">
        <v>24</v>
      </c>
      <c r="H161" s="30">
        <v>12</v>
      </c>
      <c r="I161" s="30"/>
      <c r="J161" s="31"/>
      <c r="K161" s="24"/>
      <c r="L161" s="30"/>
      <c r="M161" s="30"/>
      <c r="N161" s="23" t="s">
        <v>26</v>
      </c>
      <c r="O161" s="23">
        <v>3</v>
      </c>
      <c r="P161" s="23" t="s">
        <v>692</v>
      </c>
      <c r="Q161" s="23">
        <v>24</v>
      </c>
      <c r="R161" s="23">
        <v>56</v>
      </c>
      <c r="S161" s="23">
        <f t="shared" si="12"/>
        <v>40</v>
      </c>
      <c r="T161" s="23">
        <v>0</v>
      </c>
      <c r="U161" s="23">
        <v>800</v>
      </c>
      <c r="V161" s="23">
        <f t="shared" si="13"/>
        <v>400</v>
      </c>
      <c r="W161" s="28">
        <v>2</v>
      </c>
      <c r="X161" s="87">
        <v>5</v>
      </c>
      <c r="Y161" s="42">
        <v>3</v>
      </c>
      <c r="Z161" s="93">
        <v>0.13836011894400929</v>
      </c>
      <c r="AA161" s="93">
        <v>557.80333333333328</v>
      </c>
      <c r="AB161" s="93">
        <v>158.97577666666666</v>
      </c>
      <c r="AC161" s="93">
        <v>2.4062072787651592</v>
      </c>
      <c r="AD161" s="93">
        <v>5.8864821358398283E-3</v>
      </c>
      <c r="AE161" s="33">
        <v>0.11029424121743366</v>
      </c>
      <c r="AF161" s="33">
        <f t="shared" si="14"/>
        <v>0.11029424121743366</v>
      </c>
      <c r="AG161" s="33">
        <v>0.11029424121743366</v>
      </c>
      <c r="AH161" s="93">
        <v>0.50568874899363314</v>
      </c>
      <c r="AI161" s="121">
        <v>3</v>
      </c>
      <c r="AJ161" s="124">
        <v>2</v>
      </c>
      <c r="AK161" s="33"/>
      <c r="AL161" s="33"/>
      <c r="AM161" s="33"/>
    </row>
    <row r="162" spans="1:39">
      <c r="A162" s="27" t="s">
        <v>509</v>
      </c>
      <c r="B162" s="61" t="s">
        <v>514</v>
      </c>
      <c r="C162" s="62" t="s">
        <v>515</v>
      </c>
      <c r="D162" s="27" t="s">
        <v>25</v>
      </c>
      <c r="E162" s="82"/>
      <c r="F162" s="22"/>
      <c r="G162" s="22"/>
      <c r="H162" s="22"/>
      <c r="I162" s="22"/>
      <c r="J162" s="35">
        <v>111178</v>
      </c>
      <c r="K162" s="21">
        <v>19724.740000000002</v>
      </c>
      <c r="L162" s="22">
        <v>2</v>
      </c>
      <c r="M162" s="22">
        <v>0.62</v>
      </c>
      <c r="N162" s="25" t="s">
        <v>26</v>
      </c>
      <c r="O162" s="114">
        <v>3</v>
      </c>
      <c r="P162" s="114" t="s">
        <v>693</v>
      </c>
      <c r="Q162" s="114">
        <v>20</v>
      </c>
      <c r="R162" s="114">
        <v>30</v>
      </c>
      <c r="S162" s="114">
        <f t="shared" si="12"/>
        <v>25</v>
      </c>
      <c r="T162" s="114">
        <v>0</v>
      </c>
      <c r="U162" s="114">
        <v>2000</v>
      </c>
      <c r="V162" s="23">
        <f t="shared" si="13"/>
        <v>1000</v>
      </c>
      <c r="W162" s="32">
        <v>3</v>
      </c>
      <c r="X162" s="89">
        <v>5</v>
      </c>
      <c r="Y162" s="42">
        <f>ABS(W162-X162)</f>
        <v>2</v>
      </c>
      <c r="Z162" s="33">
        <v>0.11862572671888592</v>
      </c>
      <c r="AA162" s="33">
        <v>696.82</v>
      </c>
      <c r="AB162" s="33">
        <v>136.30095999999992</v>
      </c>
      <c r="AC162" s="33">
        <v>2.7820183145622117</v>
      </c>
      <c r="AD162" s="33">
        <v>0.22646152083709006</v>
      </c>
      <c r="AE162" s="33">
        <v>-0.24463015909635075</v>
      </c>
      <c r="AF162" s="33">
        <f t="shared" si="14"/>
        <v>0.24463015909635075</v>
      </c>
      <c r="AG162" s="33">
        <v>0.24463015909635075</v>
      </c>
      <c r="AH162" s="33">
        <v>0.36217449808424607</v>
      </c>
      <c r="AI162" s="91">
        <v>3</v>
      </c>
      <c r="AJ162" s="124">
        <v>1</v>
      </c>
      <c r="AK162" s="93"/>
      <c r="AL162" s="93"/>
      <c r="AM162" s="93"/>
    </row>
    <row r="163" spans="1:39">
      <c r="A163" s="27" t="s">
        <v>509</v>
      </c>
      <c r="B163" s="61" t="s">
        <v>514</v>
      </c>
      <c r="C163" s="62" t="s">
        <v>515</v>
      </c>
      <c r="D163" s="27" t="s">
        <v>25</v>
      </c>
      <c r="E163" s="82"/>
      <c r="F163" s="22"/>
      <c r="G163" s="22"/>
      <c r="H163" s="22"/>
      <c r="I163" s="22"/>
      <c r="J163" s="35">
        <v>111178</v>
      </c>
      <c r="K163" s="21">
        <v>19724.740000000002</v>
      </c>
      <c r="L163" s="22">
        <v>2</v>
      </c>
      <c r="M163" s="22">
        <v>0.62</v>
      </c>
      <c r="N163" s="25" t="s">
        <v>26</v>
      </c>
      <c r="O163" s="114">
        <v>3</v>
      </c>
      <c r="P163" s="114" t="s">
        <v>693</v>
      </c>
      <c r="Q163" s="114">
        <v>20</v>
      </c>
      <c r="R163" s="114">
        <v>30</v>
      </c>
      <c r="S163" s="114">
        <f t="shared" si="12"/>
        <v>25</v>
      </c>
      <c r="T163" s="114">
        <v>0</v>
      </c>
      <c r="U163" s="114">
        <v>2000</v>
      </c>
      <c r="V163" s="23">
        <f t="shared" si="13"/>
        <v>1000</v>
      </c>
      <c r="W163" s="32">
        <v>3</v>
      </c>
      <c r="X163" s="89">
        <v>5</v>
      </c>
      <c r="Y163" s="42">
        <f>ABS(W163-X163)</f>
        <v>2</v>
      </c>
      <c r="Z163" s="33">
        <v>1.3888398607484774E-2</v>
      </c>
      <c r="AA163" s="33">
        <v>698.23333333333323</v>
      </c>
      <c r="AB163" s="33">
        <v>15.957770000000005</v>
      </c>
      <c r="AC163" s="33">
        <v>5.743567255124244</v>
      </c>
      <c r="AD163" s="33">
        <v>0.14519721925139231</v>
      </c>
      <c r="AE163" s="33">
        <v>-0.46801227069317641</v>
      </c>
      <c r="AF163" s="33">
        <f t="shared" si="14"/>
        <v>0.46801227069317641</v>
      </c>
      <c r="AG163" s="33">
        <v>0.46801227069317641</v>
      </c>
      <c r="AH163" s="33">
        <v>9.755736203365023E-2</v>
      </c>
      <c r="AI163" s="91">
        <v>3</v>
      </c>
      <c r="AJ163" s="124">
        <v>2</v>
      </c>
    </row>
    <row r="164" spans="1:39">
      <c r="A164" s="26" t="s">
        <v>517</v>
      </c>
      <c r="B164" s="58" t="s">
        <v>521</v>
      </c>
      <c r="C164" s="59" t="s">
        <v>522</v>
      </c>
      <c r="D164" s="27" t="s">
        <v>49</v>
      </c>
      <c r="E164" s="29"/>
      <c r="F164" s="30">
        <v>0</v>
      </c>
      <c r="G164" s="30"/>
      <c r="H164" s="30"/>
      <c r="I164" s="30"/>
      <c r="J164" s="31">
        <v>1808</v>
      </c>
      <c r="K164" s="24"/>
      <c r="L164" s="30">
        <v>1</v>
      </c>
      <c r="M164" s="30"/>
      <c r="N164" s="23" t="s">
        <v>26</v>
      </c>
      <c r="O164" s="23">
        <v>2</v>
      </c>
      <c r="P164" s="23" t="s">
        <v>22</v>
      </c>
      <c r="Q164" s="23">
        <v>15</v>
      </c>
      <c r="R164" s="23">
        <v>25</v>
      </c>
      <c r="S164" s="23">
        <f t="shared" ref="S164:S194" si="15">AVERAGE(Q164:R164)</f>
        <v>20</v>
      </c>
      <c r="T164" s="23">
        <v>0</v>
      </c>
      <c r="U164" s="23">
        <v>100</v>
      </c>
      <c r="V164" s="23">
        <f t="shared" ref="V164:V194" si="16">AVERAGE(T164:U164)</f>
        <v>50</v>
      </c>
      <c r="W164" s="28">
        <v>4</v>
      </c>
      <c r="X164" s="87">
        <v>11</v>
      </c>
      <c r="Y164" s="42">
        <v>7</v>
      </c>
      <c r="Z164" s="93">
        <v>0.2083871235857267</v>
      </c>
      <c r="AA164" s="93">
        <v>693.60500000000002</v>
      </c>
      <c r="AB164" s="93">
        <v>239.43680499999999</v>
      </c>
      <c r="AC164" s="93">
        <v>2.0250617324690929</v>
      </c>
      <c r="AD164" s="93">
        <v>4.1580668682341136E-2</v>
      </c>
      <c r="AE164" s="33">
        <v>5.0053978744047267E-2</v>
      </c>
      <c r="AF164" s="33">
        <f t="shared" ref="AF164:AF194" si="17">ABS(AE164)</f>
        <v>5.0053978744047267E-2</v>
      </c>
      <c r="AG164" s="33">
        <v>5.0053978744047267E-2</v>
      </c>
      <c r="AH164" s="93">
        <v>0.21053413784697611</v>
      </c>
      <c r="AI164" s="121">
        <v>2</v>
      </c>
      <c r="AJ164" s="124">
        <v>1</v>
      </c>
      <c r="AK164" s="93"/>
      <c r="AL164" s="93"/>
      <c r="AM164" s="93"/>
    </row>
    <row r="165" spans="1:39" s="93" customFormat="1">
      <c r="A165" s="26" t="s">
        <v>528</v>
      </c>
      <c r="B165" s="58" t="s">
        <v>529</v>
      </c>
      <c r="C165" s="59"/>
      <c r="D165" s="27" t="s">
        <v>21</v>
      </c>
      <c r="E165" s="29"/>
      <c r="F165" s="30">
        <v>0</v>
      </c>
      <c r="G165" s="30"/>
      <c r="H165" s="30"/>
      <c r="I165" s="30"/>
      <c r="J165" s="31">
        <v>80920</v>
      </c>
      <c r="K165" s="24">
        <v>46000</v>
      </c>
      <c r="L165" s="30">
        <v>10</v>
      </c>
      <c r="M165" s="30">
        <v>0.22</v>
      </c>
      <c r="N165" s="23" t="s">
        <v>26</v>
      </c>
      <c r="O165" s="23">
        <v>3</v>
      </c>
      <c r="P165" s="23" t="s">
        <v>692</v>
      </c>
      <c r="Q165" s="23">
        <v>10</v>
      </c>
      <c r="R165" s="23">
        <v>21</v>
      </c>
      <c r="S165" s="23">
        <f t="shared" si="15"/>
        <v>15.5</v>
      </c>
      <c r="T165" s="23">
        <v>0</v>
      </c>
      <c r="U165" s="23">
        <v>1450</v>
      </c>
      <c r="V165" s="23">
        <f t="shared" si="16"/>
        <v>725</v>
      </c>
      <c r="W165" s="28">
        <v>3</v>
      </c>
      <c r="X165" s="87">
        <v>6</v>
      </c>
      <c r="Y165" s="42">
        <v>3</v>
      </c>
      <c r="Z165" s="93">
        <v>0.16669129677980846</v>
      </c>
      <c r="AA165" s="93">
        <v>487.19333333333333</v>
      </c>
      <c r="AB165" s="93">
        <v>191.52829999999994</v>
      </c>
      <c r="AC165" s="93">
        <v>2.0351322624218082</v>
      </c>
      <c r="AD165" s="93">
        <v>0.3395041257036337</v>
      </c>
      <c r="AE165" s="33">
        <v>-6.2875847884934735E-2</v>
      </c>
      <c r="AF165" s="33">
        <f t="shared" si="17"/>
        <v>6.2875847884934735E-2</v>
      </c>
      <c r="AG165" s="33">
        <v>7.0254359581979064E-2</v>
      </c>
      <c r="AH165" s="93">
        <v>0.36161755283973962</v>
      </c>
      <c r="AI165" s="121">
        <v>12</v>
      </c>
      <c r="AJ165" s="124">
        <v>1</v>
      </c>
    </row>
    <row r="166" spans="1:39" s="93" customFormat="1">
      <c r="A166" s="26" t="s">
        <v>533</v>
      </c>
      <c r="B166" s="58" t="s">
        <v>534</v>
      </c>
      <c r="C166" s="59" t="s">
        <v>535</v>
      </c>
      <c r="D166" s="27" t="s">
        <v>21</v>
      </c>
      <c r="E166" s="29"/>
      <c r="F166" s="30">
        <v>0</v>
      </c>
      <c r="G166" s="30"/>
      <c r="H166" s="47"/>
      <c r="I166" s="47"/>
      <c r="J166" s="31">
        <v>239444</v>
      </c>
      <c r="K166" s="24">
        <v>14108</v>
      </c>
      <c r="L166" s="30">
        <v>10</v>
      </c>
      <c r="M166" s="30">
        <v>1.1000000000000001</v>
      </c>
      <c r="N166" s="23" t="s">
        <v>26</v>
      </c>
      <c r="O166" s="23" t="s">
        <v>22</v>
      </c>
      <c r="P166" s="23" t="s">
        <v>692</v>
      </c>
      <c r="Q166" s="23">
        <v>18</v>
      </c>
      <c r="R166" s="23">
        <v>26</v>
      </c>
      <c r="S166" s="23">
        <f t="shared" si="15"/>
        <v>22</v>
      </c>
      <c r="T166" s="23">
        <v>0</v>
      </c>
      <c r="U166" s="23">
        <v>1300</v>
      </c>
      <c r="V166" s="23">
        <f t="shared" si="16"/>
        <v>650</v>
      </c>
      <c r="W166" s="28">
        <v>6</v>
      </c>
      <c r="X166" s="87">
        <v>9</v>
      </c>
      <c r="Y166" s="42">
        <v>3</v>
      </c>
      <c r="Z166" s="93">
        <v>0.51746224833188315</v>
      </c>
      <c r="AA166" s="93">
        <v>540.5866666666667</v>
      </c>
      <c r="AB166" s="93">
        <v>594.56412333333367</v>
      </c>
      <c r="AC166" s="93">
        <v>1.353839272413276</v>
      </c>
      <c r="AD166" s="93">
        <v>2.4968867238107279E-2</v>
      </c>
      <c r="AE166" s="33">
        <v>0.33760257189819304</v>
      </c>
      <c r="AF166" s="33">
        <f t="shared" si="17"/>
        <v>0.33760257189819304</v>
      </c>
      <c r="AG166" s="33">
        <v>0.33760257189819304</v>
      </c>
      <c r="AH166" s="93">
        <v>0.16912152456002297</v>
      </c>
      <c r="AI166" s="121">
        <v>3</v>
      </c>
      <c r="AJ166" s="124">
        <v>1</v>
      </c>
    </row>
    <row r="167" spans="1:39" s="93" customFormat="1">
      <c r="A167" s="27" t="s">
        <v>533</v>
      </c>
      <c r="B167" s="61" t="s">
        <v>548</v>
      </c>
      <c r="C167" s="62" t="s">
        <v>549</v>
      </c>
      <c r="D167" s="27" t="s">
        <v>25</v>
      </c>
      <c r="E167" s="34"/>
      <c r="F167" s="22"/>
      <c r="G167" s="22"/>
      <c r="H167" s="22"/>
      <c r="I167" s="22"/>
      <c r="J167" s="35">
        <v>11120</v>
      </c>
      <c r="K167" s="21"/>
      <c r="L167" s="22">
        <v>1</v>
      </c>
      <c r="M167" s="22">
        <v>0.38</v>
      </c>
      <c r="N167" s="25" t="s">
        <v>26</v>
      </c>
      <c r="O167" s="25">
        <v>3</v>
      </c>
      <c r="P167" s="25" t="s">
        <v>693</v>
      </c>
      <c r="Q167" s="25">
        <v>10</v>
      </c>
      <c r="R167" s="25">
        <v>15</v>
      </c>
      <c r="S167" s="23">
        <f t="shared" si="15"/>
        <v>12.5</v>
      </c>
      <c r="T167" s="25">
        <v>0</v>
      </c>
      <c r="U167" s="25">
        <v>1600</v>
      </c>
      <c r="V167" s="23">
        <f t="shared" si="16"/>
        <v>800</v>
      </c>
      <c r="W167" s="32">
        <v>3</v>
      </c>
      <c r="X167" s="88">
        <v>6</v>
      </c>
      <c r="Y167" s="42">
        <v>3</v>
      </c>
      <c r="Z167" s="93">
        <v>0.38080327627888999</v>
      </c>
      <c r="AA167" s="93">
        <v>588.20777777777778</v>
      </c>
      <c r="AB167" s="93">
        <v>437.54296444444458</v>
      </c>
      <c r="AC167" s="93">
        <v>1.7200702526151834</v>
      </c>
      <c r="AD167" s="93">
        <v>0.15308532828441773</v>
      </c>
      <c r="AE167" s="33">
        <v>0.26294722331336856</v>
      </c>
      <c r="AF167" s="33">
        <f t="shared" si="17"/>
        <v>0.26294722331336856</v>
      </c>
      <c r="AG167" s="33">
        <v>0.26294722331336856</v>
      </c>
      <c r="AH167" s="93">
        <v>0.37748167287416351</v>
      </c>
      <c r="AI167" s="121">
        <v>9</v>
      </c>
      <c r="AJ167" s="124">
        <v>1</v>
      </c>
    </row>
    <row r="168" spans="1:39" s="93" customFormat="1">
      <c r="A168" s="27" t="s">
        <v>533</v>
      </c>
      <c r="B168" s="61" t="s">
        <v>548</v>
      </c>
      <c r="C168" s="62" t="s">
        <v>549</v>
      </c>
      <c r="D168" s="27" t="s">
        <v>25</v>
      </c>
      <c r="E168" s="34"/>
      <c r="F168" s="22"/>
      <c r="G168" s="22"/>
      <c r="H168" s="22"/>
      <c r="I168" s="22"/>
      <c r="J168" s="35">
        <v>11120</v>
      </c>
      <c r="K168" s="21"/>
      <c r="L168" s="22">
        <v>1</v>
      </c>
      <c r="M168" s="22">
        <v>0.38</v>
      </c>
      <c r="N168" s="25" t="s">
        <v>26</v>
      </c>
      <c r="O168" s="25">
        <v>3</v>
      </c>
      <c r="P168" s="25" t="s">
        <v>693</v>
      </c>
      <c r="Q168" s="25">
        <v>10</v>
      </c>
      <c r="R168" s="25">
        <v>15</v>
      </c>
      <c r="S168" s="23">
        <f t="shared" si="15"/>
        <v>12.5</v>
      </c>
      <c r="T168" s="25">
        <v>0</v>
      </c>
      <c r="U168" s="25">
        <v>1600</v>
      </c>
      <c r="V168" s="23">
        <f t="shared" si="16"/>
        <v>800</v>
      </c>
      <c r="W168" s="32">
        <v>3</v>
      </c>
      <c r="X168" s="88">
        <v>6</v>
      </c>
      <c r="Y168" s="42">
        <v>3</v>
      </c>
      <c r="Z168" s="93">
        <v>0.13837069045546851</v>
      </c>
      <c r="AA168" s="93">
        <v>575.14499999999998</v>
      </c>
      <c r="AB168" s="93">
        <v>158.98792333333333</v>
      </c>
      <c r="AC168" s="93">
        <v>2.3286206515887931</v>
      </c>
      <c r="AD168" s="93">
        <v>2.1017866738037867E-2</v>
      </c>
      <c r="AE168" s="33">
        <v>8.3493214102739507E-2</v>
      </c>
      <c r="AF168" s="33">
        <f t="shared" si="17"/>
        <v>8.3493214102739507E-2</v>
      </c>
      <c r="AG168" s="33">
        <v>0.10066054094313</v>
      </c>
      <c r="AH168" s="93">
        <v>0.42763405819980926</v>
      </c>
      <c r="AI168" s="121">
        <v>6</v>
      </c>
      <c r="AJ168" s="124">
        <v>2</v>
      </c>
    </row>
    <row r="169" spans="1:39" s="93" customFormat="1">
      <c r="A169" s="27" t="s">
        <v>533</v>
      </c>
      <c r="B169" s="61" t="s">
        <v>550</v>
      </c>
      <c r="C169" s="62"/>
      <c r="D169" s="27" t="s">
        <v>25</v>
      </c>
      <c r="E169" s="34"/>
      <c r="F169" s="22"/>
      <c r="G169" s="22"/>
      <c r="H169" s="22"/>
      <c r="I169" s="22"/>
      <c r="J169" s="35">
        <v>284715</v>
      </c>
      <c r="K169" s="21">
        <v>30356.09</v>
      </c>
      <c r="L169" s="22">
        <v>2</v>
      </c>
      <c r="M169" s="22">
        <v>3.98</v>
      </c>
      <c r="N169" s="25" t="s">
        <v>26</v>
      </c>
      <c r="O169" s="25">
        <v>3</v>
      </c>
      <c r="P169" s="25" t="s">
        <v>692</v>
      </c>
      <c r="Q169" s="25">
        <v>15</v>
      </c>
      <c r="R169" s="25">
        <v>30</v>
      </c>
      <c r="S169" s="23">
        <f t="shared" si="15"/>
        <v>22.5</v>
      </c>
      <c r="T169" s="25">
        <v>0</v>
      </c>
      <c r="U169" s="25">
        <v>1800</v>
      </c>
      <c r="V169" s="23">
        <f t="shared" si="16"/>
        <v>900</v>
      </c>
      <c r="W169" s="32">
        <v>3</v>
      </c>
      <c r="X169" s="88">
        <v>5</v>
      </c>
      <c r="Y169" s="42">
        <v>2</v>
      </c>
      <c r="Z169" s="93">
        <v>0.30947160429358883</v>
      </c>
      <c r="AA169" s="93">
        <v>610.20333333333326</v>
      </c>
      <c r="AB169" s="93">
        <v>355.58287333333351</v>
      </c>
      <c r="AC169" s="93">
        <v>2.1200783485774521</v>
      </c>
      <c r="AD169" s="93">
        <v>7.4856272358841167E-2</v>
      </c>
      <c r="AE169" s="33">
        <v>0.23338643642153853</v>
      </c>
      <c r="AF169" s="33">
        <f t="shared" si="17"/>
        <v>0.23338643642153853</v>
      </c>
      <c r="AG169" s="33">
        <v>0.23338643642153853</v>
      </c>
      <c r="AH169" s="93">
        <v>0.53718914213848434</v>
      </c>
      <c r="AI169" s="121">
        <v>3</v>
      </c>
      <c r="AJ169" s="124">
        <v>1</v>
      </c>
      <c r="AK169" s="33"/>
      <c r="AL169" s="33"/>
      <c r="AM169" s="33"/>
    </row>
    <row r="170" spans="1:39" s="93" customFormat="1">
      <c r="A170" s="27" t="s">
        <v>533</v>
      </c>
      <c r="B170" s="61" t="s">
        <v>550</v>
      </c>
      <c r="C170" s="62"/>
      <c r="D170" s="27" t="s">
        <v>25</v>
      </c>
      <c r="E170" s="34"/>
      <c r="F170" s="22"/>
      <c r="G170" s="22"/>
      <c r="H170" s="50"/>
      <c r="I170" s="50"/>
      <c r="J170" s="35">
        <v>284715</v>
      </c>
      <c r="K170" s="21">
        <v>30356.09</v>
      </c>
      <c r="L170" s="22">
        <v>2</v>
      </c>
      <c r="M170" s="22">
        <v>3.98</v>
      </c>
      <c r="N170" s="25" t="s">
        <v>26</v>
      </c>
      <c r="O170" s="25">
        <v>3</v>
      </c>
      <c r="P170" s="25" t="s">
        <v>692</v>
      </c>
      <c r="Q170" s="25">
        <v>15</v>
      </c>
      <c r="R170" s="25">
        <v>30</v>
      </c>
      <c r="S170" s="23">
        <f t="shared" si="15"/>
        <v>22.5</v>
      </c>
      <c r="T170" s="25">
        <v>0</v>
      </c>
      <c r="U170" s="25">
        <v>1800</v>
      </c>
      <c r="V170" s="23">
        <f t="shared" si="16"/>
        <v>900</v>
      </c>
      <c r="W170" s="32">
        <v>3</v>
      </c>
      <c r="X170" s="88">
        <v>5</v>
      </c>
      <c r="Y170" s="42">
        <v>2</v>
      </c>
      <c r="Z170" s="93">
        <v>0.16657656803017121</v>
      </c>
      <c r="AA170" s="93">
        <v>598.12</v>
      </c>
      <c r="AB170" s="93">
        <v>191.3964766666667</v>
      </c>
      <c r="AC170" s="93">
        <v>2.1643840922609701</v>
      </c>
      <c r="AD170" s="93">
        <v>4.9432179586306356E-3</v>
      </c>
      <c r="AE170" s="33">
        <v>0.1333105100356049</v>
      </c>
      <c r="AF170" s="33">
        <f t="shared" si="17"/>
        <v>0.1333105100356049</v>
      </c>
      <c r="AG170" s="33">
        <v>0.1333105100356049</v>
      </c>
      <c r="AH170" s="93">
        <v>0.50945808202009291</v>
      </c>
      <c r="AI170" s="121">
        <v>3</v>
      </c>
      <c r="AJ170" s="124">
        <v>2</v>
      </c>
      <c r="AK170" s="33"/>
      <c r="AL170" s="33"/>
      <c r="AM170" s="33"/>
    </row>
    <row r="171" spans="1:39" s="93" customFormat="1">
      <c r="A171" s="27" t="s">
        <v>554</v>
      </c>
      <c r="B171" s="61" t="s">
        <v>556</v>
      </c>
      <c r="C171" s="62" t="s">
        <v>557</v>
      </c>
      <c r="D171" s="27" t="s">
        <v>21</v>
      </c>
      <c r="E171" s="34" t="s">
        <v>36</v>
      </c>
      <c r="F171" s="22">
        <v>0</v>
      </c>
      <c r="G171" s="22"/>
      <c r="H171" s="22"/>
      <c r="I171" s="22"/>
      <c r="J171" s="35">
        <v>20668</v>
      </c>
      <c r="K171" s="21">
        <v>841</v>
      </c>
      <c r="L171" s="22">
        <v>10</v>
      </c>
      <c r="M171" s="22">
        <v>0.06</v>
      </c>
      <c r="N171" s="25" t="s">
        <v>26</v>
      </c>
      <c r="O171" s="25">
        <v>2</v>
      </c>
      <c r="P171" s="25" t="s">
        <v>692</v>
      </c>
      <c r="Q171" s="25">
        <v>2</v>
      </c>
      <c r="R171" s="25">
        <v>6</v>
      </c>
      <c r="S171" s="23">
        <f t="shared" si="15"/>
        <v>4</v>
      </c>
      <c r="T171" s="25">
        <v>0</v>
      </c>
      <c r="U171" s="25">
        <v>1300</v>
      </c>
      <c r="V171" s="23">
        <f t="shared" si="16"/>
        <v>650</v>
      </c>
      <c r="W171" s="32">
        <v>3</v>
      </c>
      <c r="X171" s="88">
        <v>5</v>
      </c>
      <c r="Y171" s="42">
        <v>2</v>
      </c>
      <c r="Z171" s="93">
        <v>9.8745256744995694E-2</v>
      </c>
      <c r="AA171" s="93">
        <v>545.82666666666671</v>
      </c>
      <c r="AB171" s="93">
        <v>113.45830000000005</v>
      </c>
      <c r="AC171" s="93">
        <v>1.90783518047248</v>
      </c>
      <c r="AD171" s="93">
        <v>0.10201700421097597</v>
      </c>
      <c r="AE171" s="33">
        <v>3.5048480424378435E-2</v>
      </c>
      <c r="AF171" s="33">
        <f t="shared" si="17"/>
        <v>3.5048480424378435E-2</v>
      </c>
      <c r="AG171" s="33">
        <v>3.9108857600057077E-2</v>
      </c>
      <c r="AH171" s="93">
        <v>0.11545947413839715</v>
      </c>
      <c r="AI171" s="121">
        <v>3</v>
      </c>
      <c r="AJ171" s="82">
        <v>1</v>
      </c>
      <c r="AK171" s="33"/>
      <c r="AL171" s="33"/>
      <c r="AM171" s="33"/>
    </row>
    <row r="172" spans="1:39" s="93" customFormat="1">
      <c r="A172" s="27" t="s">
        <v>559</v>
      </c>
      <c r="B172" s="61" t="s">
        <v>560</v>
      </c>
      <c r="C172" s="62" t="s">
        <v>561</v>
      </c>
      <c r="D172" s="27" t="s">
        <v>21</v>
      </c>
      <c r="E172" s="34"/>
      <c r="F172" s="22">
        <v>98</v>
      </c>
      <c r="G172" s="22">
        <v>15</v>
      </c>
      <c r="H172" s="50">
        <v>33</v>
      </c>
      <c r="I172" s="34">
        <v>14.05</v>
      </c>
      <c r="J172" s="35">
        <v>24141</v>
      </c>
      <c r="K172" s="21">
        <v>1651</v>
      </c>
      <c r="L172" s="22">
        <v>10</v>
      </c>
      <c r="M172" s="22">
        <v>6.7000000000000004E-2</v>
      </c>
      <c r="N172" s="25" t="s">
        <v>26</v>
      </c>
      <c r="O172" s="25">
        <v>2</v>
      </c>
      <c r="P172" s="25" t="s">
        <v>692</v>
      </c>
      <c r="Q172" s="25">
        <v>8</v>
      </c>
      <c r="R172" s="25">
        <v>18</v>
      </c>
      <c r="S172" s="23">
        <f t="shared" si="15"/>
        <v>13</v>
      </c>
      <c r="T172" s="25">
        <v>0</v>
      </c>
      <c r="U172" s="25">
        <v>2200</v>
      </c>
      <c r="V172" s="23">
        <f t="shared" si="16"/>
        <v>1100</v>
      </c>
      <c r="W172" s="32">
        <v>3</v>
      </c>
      <c r="X172" s="88">
        <v>5</v>
      </c>
      <c r="Y172" s="42">
        <v>2</v>
      </c>
      <c r="Z172" s="93">
        <v>0.50016366840731108</v>
      </c>
      <c r="AA172" s="93">
        <v>475.63499999999999</v>
      </c>
      <c r="AB172" s="93">
        <v>574.68805500000042</v>
      </c>
      <c r="AC172" s="93">
        <v>1.3911795651862553</v>
      </c>
      <c r="AD172" s="93">
        <v>2.1718987943303486E-2</v>
      </c>
      <c r="AE172" s="33">
        <v>0.33834601136436415</v>
      </c>
      <c r="AF172" s="33">
        <f t="shared" si="17"/>
        <v>0.33834601136436415</v>
      </c>
      <c r="AG172" s="33">
        <v>0.33834601136436415</v>
      </c>
      <c r="AH172" s="93">
        <v>0.2075237178615516</v>
      </c>
      <c r="AI172" s="121">
        <v>2</v>
      </c>
      <c r="AJ172" s="124">
        <v>1</v>
      </c>
      <c r="AK172" s="33" t="s">
        <v>740</v>
      </c>
      <c r="AL172" s="33"/>
      <c r="AM172" s="33"/>
    </row>
    <row r="173" spans="1:39" s="93" customFormat="1">
      <c r="A173" s="26" t="s">
        <v>559</v>
      </c>
      <c r="B173" s="58" t="s">
        <v>570</v>
      </c>
      <c r="C173" s="59" t="s">
        <v>571</v>
      </c>
      <c r="D173" s="27" t="s">
        <v>21</v>
      </c>
      <c r="E173" s="29"/>
      <c r="F173" s="30">
        <v>173</v>
      </c>
      <c r="G173" s="30">
        <v>61</v>
      </c>
      <c r="H173" s="30">
        <v>33</v>
      </c>
      <c r="I173" s="29">
        <v>17.68</v>
      </c>
      <c r="J173" s="31">
        <v>641366</v>
      </c>
      <c r="K173" s="24">
        <v>15912</v>
      </c>
      <c r="L173" s="30">
        <v>10</v>
      </c>
      <c r="M173" s="30">
        <v>3.21</v>
      </c>
      <c r="N173" s="23" t="s">
        <v>26</v>
      </c>
      <c r="O173" s="23">
        <v>2</v>
      </c>
      <c r="P173" s="23" t="s">
        <v>692</v>
      </c>
      <c r="Q173" s="25">
        <v>18</v>
      </c>
      <c r="R173" s="25">
        <v>28</v>
      </c>
      <c r="S173" s="23">
        <f t="shared" si="15"/>
        <v>23</v>
      </c>
      <c r="T173" s="23">
        <v>0</v>
      </c>
      <c r="U173" s="23">
        <v>1700</v>
      </c>
      <c r="V173" s="23">
        <f t="shared" si="16"/>
        <v>850</v>
      </c>
      <c r="W173" s="28">
        <v>5</v>
      </c>
      <c r="X173" s="88">
        <v>9</v>
      </c>
      <c r="Y173" s="42">
        <v>4</v>
      </c>
      <c r="Z173" s="93">
        <v>0.36363210617928643</v>
      </c>
      <c r="AA173" s="93">
        <v>695.51666666666677</v>
      </c>
      <c r="AB173" s="93">
        <v>417.81329000000005</v>
      </c>
      <c r="AC173" s="93">
        <v>1.5169520739517719</v>
      </c>
      <c r="AD173" s="93">
        <v>3.5241894930640789E-2</v>
      </c>
      <c r="AE173" s="33">
        <v>0.24865887384356067</v>
      </c>
      <c r="AF173" s="33">
        <f t="shared" si="17"/>
        <v>0.24865887384356067</v>
      </c>
      <c r="AG173" s="33">
        <v>0.24865887384356067</v>
      </c>
      <c r="AH173" s="93">
        <v>0.15214497071261893</v>
      </c>
      <c r="AI173" s="121">
        <v>3</v>
      </c>
      <c r="AJ173" s="82">
        <v>1</v>
      </c>
    </row>
    <row r="174" spans="1:39">
      <c r="A174" s="26" t="s">
        <v>572</v>
      </c>
      <c r="B174" s="58" t="s">
        <v>573</v>
      </c>
      <c r="C174" s="59" t="s">
        <v>574</v>
      </c>
      <c r="D174" s="27" t="s">
        <v>49</v>
      </c>
      <c r="E174" s="29"/>
      <c r="F174" s="30">
        <v>0.01</v>
      </c>
      <c r="G174" s="30"/>
      <c r="H174" s="30">
        <v>30</v>
      </c>
      <c r="I174" s="30"/>
      <c r="J174" s="31"/>
      <c r="K174" s="24"/>
      <c r="L174" s="30"/>
      <c r="M174" s="30"/>
      <c r="N174" s="23" t="s">
        <v>26</v>
      </c>
      <c r="O174" s="40" t="s">
        <v>699</v>
      </c>
      <c r="P174" s="23" t="s">
        <v>692</v>
      </c>
      <c r="Q174" s="23">
        <v>6.5</v>
      </c>
      <c r="R174" s="23">
        <v>11</v>
      </c>
      <c r="S174" s="23">
        <f t="shared" si="15"/>
        <v>8.75</v>
      </c>
      <c r="T174" s="23">
        <v>0</v>
      </c>
      <c r="U174" s="23">
        <v>1800</v>
      </c>
      <c r="V174" s="23">
        <f t="shared" si="16"/>
        <v>900</v>
      </c>
      <c r="W174" s="28">
        <v>3</v>
      </c>
      <c r="X174" s="88">
        <v>7</v>
      </c>
      <c r="Y174" s="42">
        <v>4</v>
      </c>
      <c r="Z174" s="93">
        <v>0.1982576501305483</v>
      </c>
      <c r="AA174" s="93">
        <v>659.81999999999994</v>
      </c>
      <c r="AB174" s="93">
        <v>227.79804000000001</v>
      </c>
      <c r="AC174" s="93">
        <v>1.329458921207181</v>
      </c>
      <c r="AD174" s="93">
        <v>4.166539600741509E-2</v>
      </c>
      <c r="AE174" s="33">
        <v>0.1413645252994124</v>
      </c>
      <c r="AF174" s="33">
        <f t="shared" si="17"/>
        <v>0.1413645252994124</v>
      </c>
      <c r="AG174" s="33">
        <v>0.1413645252994124</v>
      </c>
      <c r="AH174" s="93">
        <v>0.16890810586539654</v>
      </c>
      <c r="AI174" s="121">
        <v>2</v>
      </c>
      <c r="AJ174" s="124">
        <v>1</v>
      </c>
      <c r="AK174" s="93"/>
      <c r="AL174" s="93"/>
      <c r="AM174" s="93"/>
    </row>
    <row r="175" spans="1:39" s="93" customFormat="1">
      <c r="A175" s="26" t="s">
        <v>572</v>
      </c>
      <c r="B175" s="58" t="s">
        <v>575</v>
      </c>
      <c r="C175" s="59" t="s">
        <v>576</v>
      </c>
      <c r="D175" s="27" t="s">
        <v>49</v>
      </c>
      <c r="E175" s="29"/>
      <c r="F175" s="30">
        <v>0.1</v>
      </c>
      <c r="G175" s="30"/>
      <c r="H175" s="47">
        <v>10</v>
      </c>
      <c r="I175" s="47"/>
      <c r="J175" s="31">
        <v>14835</v>
      </c>
      <c r="K175" s="24">
        <v>7884.71</v>
      </c>
      <c r="L175" s="30">
        <v>4</v>
      </c>
      <c r="M175" s="30">
        <v>0.09</v>
      </c>
      <c r="N175" s="23" t="s">
        <v>26</v>
      </c>
      <c r="O175" s="23">
        <v>2</v>
      </c>
      <c r="P175" s="23" t="s">
        <v>693</v>
      </c>
      <c r="Q175" s="23">
        <v>10</v>
      </c>
      <c r="R175" s="23">
        <v>14</v>
      </c>
      <c r="S175" s="23">
        <f t="shared" si="15"/>
        <v>12</v>
      </c>
      <c r="T175" s="23">
        <v>0</v>
      </c>
      <c r="U175" s="23">
        <v>10</v>
      </c>
      <c r="V175" s="23">
        <f t="shared" si="16"/>
        <v>5</v>
      </c>
      <c r="W175" s="28">
        <v>5</v>
      </c>
      <c r="X175" s="88">
        <v>8</v>
      </c>
      <c r="Y175" s="42">
        <v>3</v>
      </c>
      <c r="Z175" s="93">
        <v>9.6301923411662285E-2</v>
      </c>
      <c r="AA175" s="93">
        <v>699.96999999999991</v>
      </c>
      <c r="AB175" s="93">
        <v>110.65090999999997</v>
      </c>
      <c r="AC175" s="93">
        <v>1.9983446265116072</v>
      </c>
      <c r="AD175" s="93">
        <v>9.8364912347968389E-2</v>
      </c>
      <c r="AE175" s="33">
        <v>4.5221912666661424E-3</v>
      </c>
      <c r="AF175" s="33">
        <f t="shared" si="17"/>
        <v>4.5221912666661424E-3</v>
      </c>
      <c r="AG175" s="33">
        <v>4.1224466453414023E-2</v>
      </c>
      <c r="AH175" s="93">
        <v>0.11276370066647989</v>
      </c>
      <c r="AI175" s="121">
        <v>3</v>
      </c>
      <c r="AJ175" s="124">
        <v>1</v>
      </c>
      <c r="AK175" s="33"/>
      <c r="AL175" s="33"/>
      <c r="AM175" s="33"/>
    </row>
    <row r="176" spans="1:39" s="93" customFormat="1">
      <c r="A176" s="26" t="s">
        <v>590</v>
      </c>
      <c r="B176" s="58" t="s">
        <v>739</v>
      </c>
      <c r="C176" s="59" t="s">
        <v>596</v>
      </c>
      <c r="D176" s="27" t="s">
        <v>25</v>
      </c>
      <c r="E176" s="29"/>
      <c r="F176" s="30">
        <v>0</v>
      </c>
      <c r="G176" s="30"/>
      <c r="H176" s="30">
        <v>30</v>
      </c>
      <c r="I176" s="30"/>
      <c r="J176" s="31">
        <v>34865</v>
      </c>
      <c r="K176" s="24">
        <v>5498.08</v>
      </c>
      <c r="L176" s="30">
        <v>10</v>
      </c>
      <c r="M176" s="30">
        <v>0.48</v>
      </c>
      <c r="N176" s="23" t="s">
        <v>26</v>
      </c>
      <c r="O176" s="23">
        <v>3</v>
      </c>
      <c r="P176" s="23" t="s">
        <v>693</v>
      </c>
      <c r="Q176" s="25">
        <v>17</v>
      </c>
      <c r="R176" s="25">
        <v>25</v>
      </c>
      <c r="S176" s="23">
        <f t="shared" si="15"/>
        <v>21</v>
      </c>
      <c r="T176" s="23">
        <v>0</v>
      </c>
      <c r="U176" s="23">
        <v>1300</v>
      </c>
      <c r="V176" s="23">
        <f t="shared" si="16"/>
        <v>650</v>
      </c>
      <c r="W176" s="28">
        <v>3</v>
      </c>
      <c r="X176" s="87">
        <v>6</v>
      </c>
      <c r="Y176" s="42">
        <v>3</v>
      </c>
      <c r="Z176" s="93">
        <v>0.44630496953872922</v>
      </c>
      <c r="AA176" s="93">
        <v>525.34300000000007</v>
      </c>
      <c r="AB176" s="93">
        <v>512.80440999999996</v>
      </c>
      <c r="AC176" s="93">
        <v>1.4176643896348584</v>
      </c>
      <c r="AD176" s="93">
        <v>1.7677322126485019E-2</v>
      </c>
      <c r="AE176" s="33">
        <v>0.31933477363102586</v>
      </c>
      <c r="AF176" s="33">
        <f t="shared" si="17"/>
        <v>0.31933477363102586</v>
      </c>
      <c r="AG176" s="33">
        <v>0.31933477363102586</v>
      </c>
      <c r="AH176" s="93">
        <v>0.23747614709482073</v>
      </c>
      <c r="AI176" s="121">
        <v>10</v>
      </c>
      <c r="AJ176" s="124">
        <v>1</v>
      </c>
    </row>
    <row r="177" spans="1:39" s="93" customFormat="1">
      <c r="A177" s="26" t="s">
        <v>590</v>
      </c>
      <c r="B177" s="58" t="s">
        <v>739</v>
      </c>
      <c r="C177" s="59" t="s">
        <v>596</v>
      </c>
      <c r="D177" s="27" t="s">
        <v>25</v>
      </c>
      <c r="E177" s="29"/>
      <c r="F177" s="30">
        <v>0</v>
      </c>
      <c r="G177" s="30"/>
      <c r="H177" s="30">
        <v>30</v>
      </c>
      <c r="I177" s="30"/>
      <c r="J177" s="31">
        <v>34865</v>
      </c>
      <c r="K177" s="24">
        <v>5498.08</v>
      </c>
      <c r="L177" s="30">
        <v>10</v>
      </c>
      <c r="M177" s="30">
        <v>0.48</v>
      </c>
      <c r="N177" s="23" t="s">
        <v>26</v>
      </c>
      <c r="O177" s="23">
        <v>3</v>
      </c>
      <c r="P177" s="23" t="s">
        <v>693</v>
      </c>
      <c r="Q177" s="25">
        <v>17</v>
      </c>
      <c r="R177" s="25">
        <v>25</v>
      </c>
      <c r="S177" s="23">
        <f t="shared" si="15"/>
        <v>21</v>
      </c>
      <c r="T177" s="23">
        <v>0</v>
      </c>
      <c r="U177" s="23">
        <v>1300</v>
      </c>
      <c r="V177" s="23">
        <f t="shared" si="16"/>
        <v>650</v>
      </c>
      <c r="W177" s="28">
        <v>3</v>
      </c>
      <c r="X177" s="87">
        <v>6</v>
      </c>
      <c r="Y177" s="42">
        <v>3</v>
      </c>
      <c r="Z177" s="93">
        <v>0.26064090165361192</v>
      </c>
      <c r="AA177" s="93">
        <v>648.65699999999993</v>
      </c>
      <c r="AB177" s="93">
        <v>299.47639600000014</v>
      </c>
      <c r="AC177" s="93">
        <v>1.4153967259974667</v>
      </c>
      <c r="AD177" s="93">
        <v>3.2071683158132289E-2</v>
      </c>
      <c r="AE177" s="33">
        <v>0.19948411227885154</v>
      </c>
      <c r="AF177" s="33">
        <f t="shared" si="17"/>
        <v>0.19948411227885154</v>
      </c>
      <c r="AG177" s="33">
        <v>0.19948411227885154</v>
      </c>
      <c r="AH177" s="93">
        <v>0.19696674793668223</v>
      </c>
      <c r="AI177" s="121">
        <v>10</v>
      </c>
      <c r="AJ177" s="124">
        <v>2</v>
      </c>
    </row>
    <row r="178" spans="1:39" s="93" customFormat="1">
      <c r="A178" s="27" t="s">
        <v>590</v>
      </c>
      <c r="B178" s="61" t="s">
        <v>602</v>
      </c>
      <c r="C178" s="62"/>
      <c r="D178" s="27" t="s">
        <v>105</v>
      </c>
      <c r="E178" s="34"/>
      <c r="F178" s="22">
        <v>237.23</v>
      </c>
      <c r="G178" s="22">
        <v>161.87</v>
      </c>
      <c r="H178" s="50">
        <v>6</v>
      </c>
      <c r="I178" s="34">
        <v>17</v>
      </c>
      <c r="J178" s="35"/>
      <c r="K178" s="21"/>
      <c r="L178" s="22"/>
      <c r="M178" s="22"/>
      <c r="N178" s="25" t="s">
        <v>26</v>
      </c>
      <c r="O178" s="25">
        <v>3</v>
      </c>
      <c r="P178" s="25" t="s">
        <v>693</v>
      </c>
      <c r="Q178" s="25">
        <v>12</v>
      </c>
      <c r="R178" s="25">
        <v>30</v>
      </c>
      <c r="S178" s="23">
        <f t="shared" si="15"/>
        <v>21</v>
      </c>
      <c r="T178" s="25">
        <v>250</v>
      </c>
      <c r="U178" s="25">
        <v>3300</v>
      </c>
      <c r="V178" s="23">
        <f t="shared" si="16"/>
        <v>1775</v>
      </c>
      <c r="W178" s="32">
        <v>6</v>
      </c>
      <c r="X178" s="88">
        <v>9</v>
      </c>
      <c r="Y178" s="42">
        <v>3</v>
      </c>
      <c r="Z178" s="33">
        <v>6.1468004061502712E-2</v>
      </c>
      <c r="AA178" s="33">
        <v>699.42833333333328</v>
      </c>
      <c r="AB178" s="33">
        <v>70.626736666666616</v>
      </c>
      <c r="AC178" s="33">
        <v>2.7115675135625747</v>
      </c>
      <c r="AD178" s="33">
        <v>0.10945603932831344</v>
      </c>
      <c r="AE178" s="33">
        <v>-0.22817046279714659</v>
      </c>
      <c r="AF178" s="33">
        <f t="shared" si="17"/>
        <v>0.22817046279714659</v>
      </c>
      <c r="AG178" s="33">
        <v>0.22817046279714659</v>
      </c>
      <c r="AH178" s="33">
        <v>0.20674171023752938</v>
      </c>
      <c r="AI178" s="121">
        <v>6</v>
      </c>
      <c r="AJ178" s="82">
        <v>1</v>
      </c>
      <c r="AK178" s="33"/>
      <c r="AL178" s="33"/>
      <c r="AM178" s="33"/>
    </row>
    <row r="179" spans="1:39" s="93" customFormat="1">
      <c r="A179" s="27" t="s">
        <v>590</v>
      </c>
      <c r="B179" s="61" t="s">
        <v>608</v>
      </c>
      <c r="C179" s="62"/>
      <c r="D179" s="27" t="s">
        <v>105</v>
      </c>
      <c r="E179" s="34"/>
      <c r="F179" s="22">
        <v>154.63999999999999</v>
      </c>
      <c r="G179" s="22">
        <v>93.28</v>
      </c>
      <c r="H179" s="22">
        <v>32</v>
      </c>
      <c r="I179" s="34">
        <v>18.66</v>
      </c>
      <c r="J179" s="35">
        <v>207080</v>
      </c>
      <c r="K179" s="21">
        <v>20004.3</v>
      </c>
      <c r="L179" s="22">
        <v>10</v>
      </c>
      <c r="M179" s="22">
        <v>0.25</v>
      </c>
      <c r="N179" s="25" t="s">
        <v>26</v>
      </c>
      <c r="O179" s="25">
        <v>3</v>
      </c>
      <c r="P179" s="25" t="s">
        <v>693</v>
      </c>
      <c r="Q179" s="25">
        <v>24</v>
      </c>
      <c r="R179" s="25">
        <v>30</v>
      </c>
      <c r="S179" s="23">
        <f t="shared" si="15"/>
        <v>27</v>
      </c>
      <c r="T179" s="25">
        <v>0</v>
      </c>
      <c r="U179" s="25">
        <v>2600</v>
      </c>
      <c r="V179" s="23">
        <f t="shared" si="16"/>
        <v>1300</v>
      </c>
      <c r="W179" s="32">
        <v>2</v>
      </c>
      <c r="X179" s="88">
        <v>6</v>
      </c>
      <c r="Y179" s="42">
        <v>4</v>
      </c>
      <c r="Z179" s="93">
        <v>0.3014600425999725</v>
      </c>
      <c r="AA179" s="93">
        <v>581.77263157894743</v>
      </c>
      <c r="AB179" s="93">
        <v>346.37758894736839</v>
      </c>
      <c r="AC179" s="93">
        <v>1.9241527475285019</v>
      </c>
      <c r="AD179" s="93">
        <v>2.7999832951896435E-2</v>
      </c>
      <c r="AE179" s="33">
        <v>0.25947767619944395</v>
      </c>
      <c r="AF179" s="33">
        <f t="shared" si="17"/>
        <v>0.25947767619944395</v>
      </c>
      <c r="AG179" s="33">
        <v>0.25947767619944395</v>
      </c>
      <c r="AH179" s="93">
        <v>0.36754718748730719</v>
      </c>
      <c r="AI179" s="121">
        <v>19</v>
      </c>
      <c r="AJ179" s="124">
        <v>1</v>
      </c>
      <c r="AK179" s="33"/>
      <c r="AL179" s="33"/>
      <c r="AM179" s="33"/>
    </row>
    <row r="180" spans="1:39" s="93" customFormat="1">
      <c r="A180" s="27" t="s">
        <v>590</v>
      </c>
      <c r="B180" s="61" t="s">
        <v>609</v>
      </c>
      <c r="C180" s="62"/>
      <c r="D180" s="27" t="s">
        <v>105</v>
      </c>
      <c r="E180" s="34"/>
      <c r="F180" s="22">
        <v>67.680000000000007</v>
      </c>
      <c r="G180" s="22">
        <v>79.27</v>
      </c>
      <c r="H180" s="22">
        <v>26</v>
      </c>
      <c r="I180" s="34">
        <v>21.92</v>
      </c>
      <c r="J180" s="35">
        <v>51534</v>
      </c>
      <c r="K180" s="21">
        <v>8099.11</v>
      </c>
      <c r="L180" s="22">
        <v>10</v>
      </c>
      <c r="M180" s="22">
        <v>0.23</v>
      </c>
      <c r="N180" s="25" t="s">
        <v>26</v>
      </c>
      <c r="O180" s="25">
        <v>3</v>
      </c>
      <c r="P180" s="25" t="s">
        <v>693</v>
      </c>
      <c r="Q180" s="25">
        <v>9</v>
      </c>
      <c r="R180" s="25">
        <v>22</v>
      </c>
      <c r="S180" s="23">
        <f t="shared" si="15"/>
        <v>15.5</v>
      </c>
      <c r="T180" s="25">
        <v>0</v>
      </c>
      <c r="U180" s="25">
        <v>1200</v>
      </c>
      <c r="V180" s="23">
        <f t="shared" si="16"/>
        <v>600</v>
      </c>
      <c r="W180" s="32">
        <v>3</v>
      </c>
      <c r="X180" s="88">
        <v>5</v>
      </c>
      <c r="Y180" s="42">
        <v>2</v>
      </c>
      <c r="Z180" s="33">
        <v>0.11762004032492022</v>
      </c>
      <c r="AA180" s="33">
        <v>697.87699999999995</v>
      </c>
      <c r="AB180" s="33">
        <v>135.14542633333332</v>
      </c>
      <c r="AC180" s="33">
        <v>2.0951098698818944</v>
      </c>
      <c r="AD180" s="33">
        <v>3.426461819769807E-2</v>
      </c>
      <c r="AE180" s="33">
        <v>-4.2387751811592218E-2</v>
      </c>
      <c r="AF180" s="33">
        <f t="shared" si="17"/>
        <v>4.2387751811592218E-2</v>
      </c>
      <c r="AG180" s="33">
        <v>8.8084044911219045E-2</v>
      </c>
      <c r="AH180" s="33">
        <v>0.18976262821137932</v>
      </c>
      <c r="AI180" s="121">
        <v>30</v>
      </c>
      <c r="AJ180" s="82">
        <v>1</v>
      </c>
      <c r="AK180" s="33"/>
      <c r="AL180" s="33"/>
      <c r="AM180" s="33"/>
    </row>
    <row r="181" spans="1:39" s="93" customFormat="1">
      <c r="A181" s="26" t="s">
        <v>590</v>
      </c>
      <c r="B181" s="58" t="s">
        <v>610</v>
      </c>
      <c r="C181" s="59" t="s">
        <v>611</v>
      </c>
      <c r="D181" s="26" t="s">
        <v>25</v>
      </c>
      <c r="E181" s="29"/>
      <c r="F181" s="30">
        <v>0.49</v>
      </c>
      <c r="G181" s="30">
        <v>2.2000000000000002</v>
      </c>
      <c r="H181" s="47">
        <v>30</v>
      </c>
      <c r="I181" s="29">
        <v>25.5</v>
      </c>
      <c r="J181" s="31">
        <v>27336</v>
      </c>
      <c r="K181" s="24">
        <v>2523.11</v>
      </c>
      <c r="L181" s="30">
        <v>5</v>
      </c>
      <c r="M181" s="30">
        <v>0.38</v>
      </c>
      <c r="N181" s="23" t="s">
        <v>26</v>
      </c>
      <c r="O181" s="23">
        <v>3</v>
      </c>
      <c r="P181" s="23" t="s">
        <v>693</v>
      </c>
      <c r="Q181" s="25">
        <v>15</v>
      </c>
      <c r="R181" s="25">
        <v>25</v>
      </c>
      <c r="S181" s="23">
        <f t="shared" si="15"/>
        <v>20</v>
      </c>
      <c r="T181" s="23">
        <v>0</v>
      </c>
      <c r="U181" s="23">
        <v>1400</v>
      </c>
      <c r="V181" s="23">
        <f t="shared" si="16"/>
        <v>700</v>
      </c>
      <c r="W181" s="28">
        <v>3</v>
      </c>
      <c r="X181" s="87">
        <v>6</v>
      </c>
      <c r="Y181" s="42">
        <v>3</v>
      </c>
      <c r="Z181" s="93">
        <v>0.25651996344647521</v>
      </c>
      <c r="AA181" s="93">
        <v>551.12599999999998</v>
      </c>
      <c r="AB181" s="93">
        <v>294.74143800000002</v>
      </c>
      <c r="AC181" s="93">
        <v>1.7386232077334185</v>
      </c>
      <c r="AD181" s="93">
        <v>2.8048099933943877E-2</v>
      </c>
      <c r="AE181" s="33">
        <v>0.22800778616587261</v>
      </c>
      <c r="AF181" s="33">
        <f t="shared" si="17"/>
        <v>0.22800778616587261</v>
      </c>
      <c r="AG181" s="33">
        <v>0.22800778616587261</v>
      </c>
      <c r="AH181" s="93">
        <v>0.26941699050711576</v>
      </c>
      <c r="AI181" s="121">
        <v>10</v>
      </c>
      <c r="AJ181" s="124">
        <v>2</v>
      </c>
      <c r="AK181" s="33"/>
      <c r="AL181" s="33"/>
      <c r="AM181" s="33"/>
    </row>
    <row r="182" spans="1:39" s="93" customFormat="1">
      <c r="A182" s="26" t="s">
        <v>590</v>
      </c>
      <c r="B182" s="58" t="s">
        <v>610</v>
      </c>
      <c r="C182" s="59" t="s">
        <v>611</v>
      </c>
      <c r="D182" s="26" t="s">
        <v>25</v>
      </c>
      <c r="E182" s="29"/>
      <c r="F182" s="30">
        <v>0.49</v>
      </c>
      <c r="G182" s="30">
        <v>2.2000000000000002</v>
      </c>
      <c r="H182" s="47">
        <v>30</v>
      </c>
      <c r="I182" s="29">
        <v>25.5</v>
      </c>
      <c r="J182" s="31">
        <v>27336</v>
      </c>
      <c r="K182" s="24">
        <v>2523.11</v>
      </c>
      <c r="L182" s="30">
        <v>5</v>
      </c>
      <c r="M182" s="30">
        <v>0.38</v>
      </c>
      <c r="N182" s="23" t="s">
        <v>26</v>
      </c>
      <c r="O182" s="23">
        <v>3</v>
      </c>
      <c r="P182" s="23" t="s">
        <v>693</v>
      </c>
      <c r="Q182" s="25">
        <v>15</v>
      </c>
      <c r="R182" s="25">
        <v>25</v>
      </c>
      <c r="S182" s="23">
        <f t="shared" si="15"/>
        <v>20</v>
      </c>
      <c r="T182" s="23">
        <v>0</v>
      </c>
      <c r="U182" s="23">
        <v>1400</v>
      </c>
      <c r="V182" s="23">
        <f t="shared" si="16"/>
        <v>700</v>
      </c>
      <c r="W182" s="28">
        <v>3</v>
      </c>
      <c r="X182" s="87">
        <v>6</v>
      </c>
      <c r="Y182" s="42">
        <v>3</v>
      </c>
      <c r="Z182" s="93">
        <v>0.33813012793733688</v>
      </c>
      <c r="AA182" s="93">
        <v>579.24800000000005</v>
      </c>
      <c r="AB182" s="93">
        <v>388.51151700000003</v>
      </c>
      <c r="AC182" s="93">
        <v>1.9700285527393262</v>
      </c>
      <c r="AD182" s="93">
        <v>1.2280748363017568E-2</v>
      </c>
      <c r="AE182" s="33">
        <v>0.28131538350884949</v>
      </c>
      <c r="AF182" s="33">
        <f t="shared" si="17"/>
        <v>0.28131538350884949</v>
      </c>
      <c r="AG182" s="122">
        <v>0.28131538350884949</v>
      </c>
      <c r="AH182" s="93">
        <v>0.46335330548806236</v>
      </c>
      <c r="AI182" s="121">
        <v>10</v>
      </c>
      <c r="AJ182" s="124">
        <v>1</v>
      </c>
    </row>
    <row r="183" spans="1:39">
      <c r="A183" s="27" t="s">
        <v>590</v>
      </c>
      <c r="B183" s="61" t="s">
        <v>612</v>
      </c>
      <c r="C183" s="62"/>
      <c r="D183" s="27" t="s">
        <v>105</v>
      </c>
      <c r="E183" s="34"/>
      <c r="F183" s="22">
        <v>86.53</v>
      </c>
      <c r="G183" s="22">
        <v>100.64</v>
      </c>
      <c r="H183" s="22">
        <v>28</v>
      </c>
      <c r="I183" s="34">
        <v>11.18</v>
      </c>
      <c r="J183" s="35"/>
      <c r="K183" s="21"/>
      <c r="L183" s="22"/>
      <c r="M183" s="22"/>
      <c r="N183" s="82" t="s">
        <v>26</v>
      </c>
      <c r="O183" s="82">
        <v>3</v>
      </c>
      <c r="P183" s="82" t="s">
        <v>693</v>
      </c>
      <c r="Q183" s="82">
        <v>18</v>
      </c>
      <c r="R183" s="82">
        <v>28</v>
      </c>
      <c r="S183" s="80">
        <f t="shared" si="15"/>
        <v>23</v>
      </c>
      <c r="T183" s="82">
        <v>0</v>
      </c>
      <c r="U183" s="82">
        <v>2400</v>
      </c>
      <c r="V183" s="23">
        <f t="shared" si="16"/>
        <v>1200</v>
      </c>
      <c r="W183" s="32">
        <v>3</v>
      </c>
      <c r="X183" s="88">
        <v>5</v>
      </c>
      <c r="Y183" s="42">
        <v>2</v>
      </c>
      <c r="Z183" s="93">
        <v>0.10852948738033072</v>
      </c>
      <c r="AA183" s="93">
        <v>678.33833333333314</v>
      </c>
      <c r="AB183" s="93">
        <v>124.70038100000001</v>
      </c>
      <c r="AC183" s="93">
        <v>1.5831333754064447</v>
      </c>
      <c r="AD183" s="93">
        <v>8.6776619170509231E-2</v>
      </c>
      <c r="AE183" s="33">
        <v>0.17355323834101846</v>
      </c>
      <c r="AF183" s="33">
        <f t="shared" si="17"/>
        <v>0.17355323834101846</v>
      </c>
      <c r="AG183" s="33">
        <v>0.1054652147025716</v>
      </c>
      <c r="AH183" s="93">
        <v>0.11735012068791076</v>
      </c>
      <c r="AI183" s="121">
        <v>30</v>
      </c>
      <c r="AJ183" s="82">
        <v>1</v>
      </c>
      <c r="AK183" s="93"/>
      <c r="AL183" s="93"/>
      <c r="AM183" s="93"/>
    </row>
    <row r="184" spans="1:39">
      <c r="A184" s="26" t="s">
        <v>590</v>
      </c>
      <c r="B184" s="58" t="s">
        <v>617</v>
      </c>
      <c r="C184" s="59" t="s">
        <v>618</v>
      </c>
      <c r="D184" s="27" t="s">
        <v>21</v>
      </c>
      <c r="E184" s="29"/>
      <c r="F184" s="30">
        <v>106</v>
      </c>
      <c r="G184" s="30">
        <v>14</v>
      </c>
      <c r="H184" s="30">
        <v>30</v>
      </c>
      <c r="I184" s="29">
        <v>12.59</v>
      </c>
      <c r="J184" s="31">
        <v>22984</v>
      </c>
      <c r="K184" s="24">
        <v>1231</v>
      </c>
      <c r="L184" s="30">
        <v>10</v>
      </c>
      <c r="M184" s="30">
        <v>0.14000000000000001</v>
      </c>
      <c r="N184" s="80" t="s">
        <v>26</v>
      </c>
      <c r="O184" s="80">
        <v>2</v>
      </c>
      <c r="P184" s="80"/>
      <c r="Q184" s="82">
        <v>4</v>
      </c>
      <c r="R184" s="82">
        <v>5</v>
      </c>
      <c r="S184" s="80">
        <f t="shared" si="15"/>
        <v>4.5</v>
      </c>
      <c r="T184" s="80">
        <v>0</v>
      </c>
      <c r="U184" s="80">
        <v>50</v>
      </c>
      <c r="V184" s="23">
        <f t="shared" si="16"/>
        <v>25</v>
      </c>
      <c r="W184" s="28">
        <v>2</v>
      </c>
      <c r="X184" s="88">
        <v>5</v>
      </c>
      <c r="Y184" s="42">
        <v>3</v>
      </c>
      <c r="Z184" s="33">
        <v>9.341476936466496E-2</v>
      </c>
      <c r="AA184" s="33">
        <v>699.96999999999991</v>
      </c>
      <c r="AB184" s="33">
        <v>107.33357000000002</v>
      </c>
      <c r="AC184" s="33">
        <v>3.8744217161943357</v>
      </c>
      <c r="AD184" s="33">
        <v>0.11602144873265423</v>
      </c>
      <c r="AE184" s="33">
        <v>-0.2190205840375358</v>
      </c>
      <c r="AF184" s="33">
        <f t="shared" si="17"/>
        <v>0.2190205840375358</v>
      </c>
      <c r="AG184" s="33">
        <v>0.2190205840375358</v>
      </c>
      <c r="AH184" s="33">
        <v>0.17122660228940556</v>
      </c>
      <c r="AI184" s="91">
        <v>3</v>
      </c>
      <c r="AJ184" s="82">
        <v>1</v>
      </c>
      <c r="AK184" s="93"/>
      <c r="AL184" s="93"/>
      <c r="AM184" s="93"/>
    </row>
    <row r="185" spans="1:39">
      <c r="A185" s="26" t="s">
        <v>590</v>
      </c>
      <c r="B185" s="58" t="s">
        <v>617</v>
      </c>
      <c r="C185" s="59" t="s">
        <v>618</v>
      </c>
      <c r="D185" s="27" t="s">
        <v>21</v>
      </c>
      <c r="E185" s="29"/>
      <c r="F185" s="30">
        <v>106</v>
      </c>
      <c r="G185" s="30">
        <v>14</v>
      </c>
      <c r="H185" s="30">
        <v>30</v>
      </c>
      <c r="I185" s="29">
        <v>12.59</v>
      </c>
      <c r="J185" s="31">
        <v>22984</v>
      </c>
      <c r="K185" s="24">
        <v>1231</v>
      </c>
      <c r="L185" s="30">
        <v>10</v>
      </c>
      <c r="M185" s="30">
        <v>0.14000000000000001</v>
      </c>
      <c r="N185" s="80" t="s">
        <v>26</v>
      </c>
      <c r="O185" s="80">
        <v>2</v>
      </c>
      <c r="P185" s="80"/>
      <c r="Q185" s="82">
        <v>4</v>
      </c>
      <c r="R185" s="82">
        <v>5</v>
      </c>
      <c r="S185" s="80">
        <f t="shared" si="15"/>
        <v>4.5</v>
      </c>
      <c r="T185" s="80">
        <v>0</v>
      </c>
      <c r="U185" s="80">
        <v>50</v>
      </c>
      <c r="V185" s="23">
        <f t="shared" si="16"/>
        <v>25</v>
      </c>
      <c r="W185" s="28">
        <v>2</v>
      </c>
      <c r="X185" s="88">
        <v>5</v>
      </c>
      <c r="Y185" s="42">
        <v>3</v>
      </c>
      <c r="Z185" s="33">
        <v>0.13773501015375678</v>
      </c>
      <c r="AA185" s="33">
        <v>697.47333333333336</v>
      </c>
      <c r="AB185" s="33">
        <v>158.25752666666654</v>
      </c>
      <c r="AC185" s="33">
        <v>2.470634098082817</v>
      </c>
      <c r="AD185" s="33">
        <v>5.0273813769766751E-2</v>
      </c>
      <c r="AE185" s="33">
        <v>-4.0765401125798573E-2</v>
      </c>
      <c r="AF185" s="33">
        <f t="shared" si="17"/>
        <v>4.0765401125798573E-2</v>
      </c>
      <c r="AG185" s="33">
        <v>7.3947059420097841E-2</v>
      </c>
      <c r="AH185" s="33">
        <v>0.15374717088774828</v>
      </c>
      <c r="AI185" s="91">
        <v>3</v>
      </c>
      <c r="AJ185" s="82">
        <v>2</v>
      </c>
      <c r="AK185" s="93"/>
      <c r="AL185" s="93"/>
      <c r="AM185" s="93"/>
    </row>
    <row r="186" spans="1:39">
      <c r="A186" s="26" t="s">
        <v>590</v>
      </c>
      <c r="B186" s="58" t="s">
        <v>619</v>
      </c>
      <c r="C186" s="59" t="s">
        <v>620</v>
      </c>
      <c r="D186" s="26" t="s">
        <v>140</v>
      </c>
      <c r="E186" s="29"/>
      <c r="F186" s="30">
        <v>3.6</v>
      </c>
      <c r="G186" s="30"/>
      <c r="H186" s="30">
        <v>16</v>
      </c>
      <c r="I186" s="30"/>
      <c r="J186" s="31"/>
      <c r="K186" s="24"/>
      <c r="L186" s="30"/>
      <c r="M186" s="30"/>
      <c r="N186" s="80" t="s">
        <v>26</v>
      </c>
      <c r="O186" s="80">
        <v>3</v>
      </c>
      <c r="P186" s="80" t="s">
        <v>692</v>
      </c>
      <c r="Q186" s="82">
        <v>12</v>
      </c>
      <c r="R186" s="82">
        <v>23</v>
      </c>
      <c r="S186" s="80">
        <f t="shared" si="15"/>
        <v>17.5</v>
      </c>
      <c r="T186" s="80">
        <v>0</v>
      </c>
      <c r="U186" s="80">
        <v>1300</v>
      </c>
      <c r="V186" s="23">
        <f t="shared" si="16"/>
        <v>650</v>
      </c>
      <c r="W186" s="28">
        <v>3</v>
      </c>
      <c r="X186" s="87">
        <v>4</v>
      </c>
      <c r="Y186" s="42">
        <v>1</v>
      </c>
      <c r="Z186" s="33">
        <v>0.20938590658543674</v>
      </c>
      <c r="AA186" s="33">
        <v>699.96999999999991</v>
      </c>
      <c r="AB186" s="33">
        <v>240.58440666666675</v>
      </c>
      <c r="AC186" s="33">
        <v>1.8986342458815759</v>
      </c>
      <c r="AD186" s="33">
        <v>9.4480766466373101E-2</v>
      </c>
      <c r="AE186" s="33">
        <v>0.15652146232149836</v>
      </c>
      <c r="AF186" s="33">
        <f t="shared" si="17"/>
        <v>0.15652146232149836</v>
      </c>
      <c r="AG186" s="33">
        <v>0.15652146232149836</v>
      </c>
      <c r="AH186" s="33">
        <v>4.1337672587215324E-2</v>
      </c>
      <c r="AI186" s="91">
        <v>3</v>
      </c>
      <c r="AJ186" s="82" t="s">
        <v>730</v>
      </c>
      <c r="AK186" s="93"/>
      <c r="AL186" s="93"/>
      <c r="AM186" s="93"/>
    </row>
    <row r="187" spans="1:39">
      <c r="A187" s="26" t="s">
        <v>590</v>
      </c>
      <c r="B187" s="58" t="s">
        <v>619</v>
      </c>
      <c r="C187" s="59" t="s">
        <v>620</v>
      </c>
      <c r="D187" s="26" t="s">
        <v>140</v>
      </c>
      <c r="E187" s="29"/>
      <c r="F187" s="30">
        <v>3.6</v>
      </c>
      <c r="G187" s="30"/>
      <c r="H187" s="30">
        <v>16</v>
      </c>
      <c r="I187" s="30"/>
      <c r="J187" s="31"/>
      <c r="K187" s="24"/>
      <c r="L187" s="30"/>
      <c r="M187" s="30"/>
      <c r="N187" s="80" t="s">
        <v>26</v>
      </c>
      <c r="O187" s="80">
        <v>3</v>
      </c>
      <c r="P187" s="80" t="s">
        <v>692</v>
      </c>
      <c r="Q187" s="82">
        <v>12</v>
      </c>
      <c r="R187" s="82">
        <v>23</v>
      </c>
      <c r="S187" s="80">
        <f t="shared" si="15"/>
        <v>17.5</v>
      </c>
      <c r="T187" s="80">
        <v>0</v>
      </c>
      <c r="U187" s="80">
        <v>1300</v>
      </c>
      <c r="V187" s="23">
        <f t="shared" si="16"/>
        <v>650</v>
      </c>
      <c r="W187" s="28">
        <v>3</v>
      </c>
      <c r="X187" s="87">
        <v>4</v>
      </c>
      <c r="Y187" s="42">
        <v>1</v>
      </c>
      <c r="Z187" s="33">
        <v>0.20042472004641718</v>
      </c>
      <c r="AA187" s="33">
        <v>699.96999999999991</v>
      </c>
      <c r="AB187" s="33">
        <v>230.28800333333336</v>
      </c>
      <c r="AC187" s="33">
        <v>2.405511299424099</v>
      </c>
      <c r="AD187" s="33">
        <v>9.8011809452637585E-2</v>
      </c>
      <c r="AE187" s="33">
        <v>9.3729490414514824E-2</v>
      </c>
      <c r="AF187" s="33">
        <f t="shared" si="17"/>
        <v>9.3729490414514824E-2</v>
      </c>
      <c r="AG187" s="33">
        <v>0.14307363105924878</v>
      </c>
      <c r="AH187" s="33">
        <v>3.0356532408182552E-2</v>
      </c>
      <c r="AI187" s="91">
        <v>3</v>
      </c>
      <c r="AJ187" s="82" t="s">
        <v>753</v>
      </c>
      <c r="AK187" s="93"/>
      <c r="AL187" s="93"/>
      <c r="AM187" s="93"/>
    </row>
    <row r="188" spans="1:39">
      <c r="A188" s="26" t="s">
        <v>590</v>
      </c>
      <c r="B188" s="58" t="s">
        <v>619</v>
      </c>
      <c r="C188" s="59" t="s">
        <v>620</v>
      </c>
      <c r="D188" s="26" t="s">
        <v>140</v>
      </c>
      <c r="E188" s="29"/>
      <c r="F188" s="30">
        <v>3.6</v>
      </c>
      <c r="G188" s="30"/>
      <c r="H188" s="30">
        <v>16</v>
      </c>
      <c r="I188" s="30"/>
      <c r="J188" s="31"/>
      <c r="K188" s="24"/>
      <c r="L188" s="30"/>
      <c r="M188" s="30"/>
      <c r="N188" s="80" t="s">
        <v>26</v>
      </c>
      <c r="O188" s="80">
        <v>3</v>
      </c>
      <c r="P188" s="80" t="s">
        <v>692</v>
      </c>
      <c r="Q188" s="82">
        <v>12</v>
      </c>
      <c r="R188" s="82">
        <v>23</v>
      </c>
      <c r="S188" s="80">
        <f t="shared" si="15"/>
        <v>17.5</v>
      </c>
      <c r="T188" s="80">
        <v>0</v>
      </c>
      <c r="U188" s="80">
        <v>1300</v>
      </c>
      <c r="V188" s="23">
        <f t="shared" si="16"/>
        <v>650</v>
      </c>
      <c r="W188" s="28">
        <v>3</v>
      </c>
      <c r="X188" s="87">
        <v>4</v>
      </c>
      <c r="Y188" s="42">
        <v>1</v>
      </c>
      <c r="Z188" s="33">
        <v>9.4913945459820168E-2</v>
      </c>
      <c r="AA188" s="33">
        <v>699.96999999999991</v>
      </c>
      <c r="AB188" s="33">
        <v>109.05612333333336</v>
      </c>
      <c r="AC188" s="33">
        <v>4.4930985666597438</v>
      </c>
      <c r="AD188" s="33">
        <v>0.12321338141002307</v>
      </c>
      <c r="AE188" s="33">
        <v>-0.18898778210584524</v>
      </c>
      <c r="AF188" s="33">
        <f t="shared" si="17"/>
        <v>0.18898778210584524</v>
      </c>
      <c r="AG188" s="33">
        <v>0.18898778210584524</v>
      </c>
      <c r="AH188" s="33">
        <v>0.14663216484137151</v>
      </c>
      <c r="AI188" s="91">
        <v>3</v>
      </c>
      <c r="AJ188" s="82">
        <v>3</v>
      </c>
      <c r="AK188" s="93"/>
      <c r="AL188" s="93"/>
      <c r="AM188" s="93"/>
    </row>
    <row r="189" spans="1:39">
      <c r="A189" s="26" t="s">
        <v>630</v>
      </c>
      <c r="B189" s="58" t="s">
        <v>634</v>
      </c>
      <c r="C189" s="59" t="s">
        <v>635</v>
      </c>
      <c r="D189" s="26" t="s">
        <v>25</v>
      </c>
      <c r="E189" s="80"/>
      <c r="F189" s="30"/>
      <c r="G189" s="30"/>
      <c r="H189" s="47"/>
      <c r="I189" s="47"/>
      <c r="J189" s="31">
        <v>55775</v>
      </c>
      <c r="K189" s="24">
        <v>12126.88129734929</v>
      </c>
      <c r="L189" s="30">
        <v>2</v>
      </c>
      <c r="M189" s="30">
        <v>0.5</v>
      </c>
      <c r="N189" s="80" t="s">
        <v>26</v>
      </c>
      <c r="O189" s="120">
        <v>3</v>
      </c>
      <c r="P189" s="120" t="s">
        <v>693</v>
      </c>
      <c r="Q189" s="120">
        <v>5</v>
      </c>
      <c r="R189" s="120">
        <v>8</v>
      </c>
      <c r="S189" s="120">
        <f t="shared" si="15"/>
        <v>6.5</v>
      </c>
      <c r="T189" s="120">
        <v>0</v>
      </c>
      <c r="U189" s="120">
        <v>1200</v>
      </c>
      <c r="V189" s="23">
        <f t="shared" si="16"/>
        <v>600</v>
      </c>
      <c r="W189" s="32">
        <v>1</v>
      </c>
      <c r="X189" s="89">
        <v>1</v>
      </c>
      <c r="Y189" s="42">
        <v>12</v>
      </c>
      <c r="Z189" s="33">
        <v>0.31564232550043486</v>
      </c>
      <c r="AA189" s="33">
        <v>545.83199999999999</v>
      </c>
      <c r="AB189" s="33">
        <v>362.67303199999964</v>
      </c>
      <c r="AC189" s="33">
        <v>1.2753385045445085</v>
      </c>
      <c r="AD189" s="33">
        <v>3.7571682060698317E-2</v>
      </c>
      <c r="AE189" s="33">
        <v>0.24548155430044744</v>
      </c>
      <c r="AF189" s="33">
        <f t="shared" si="17"/>
        <v>0.24548155430044744</v>
      </c>
      <c r="AG189" s="33">
        <v>0.24548155430044744</v>
      </c>
      <c r="AH189" s="33">
        <v>0.17301853883838814</v>
      </c>
      <c r="AI189" s="91">
        <v>5</v>
      </c>
      <c r="AJ189" s="82">
        <v>1</v>
      </c>
      <c r="AK189" s="93"/>
      <c r="AL189" s="93"/>
      <c r="AM189" s="93"/>
    </row>
    <row r="190" spans="1:39">
      <c r="A190" s="26" t="s">
        <v>637</v>
      </c>
      <c r="B190" s="58" t="s">
        <v>638</v>
      </c>
      <c r="C190" s="59" t="s">
        <v>639</v>
      </c>
      <c r="D190" s="27" t="s">
        <v>21</v>
      </c>
      <c r="E190" s="29"/>
      <c r="F190" s="30">
        <v>8.9999999999999993E-3</v>
      </c>
      <c r="G190" s="30"/>
      <c r="H190" s="30"/>
      <c r="I190" s="30"/>
      <c r="J190" s="31">
        <v>9570</v>
      </c>
      <c r="K190" s="24">
        <v>420</v>
      </c>
      <c r="L190" s="30">
        <v>10</v>
      </c>
      <c r="M190" s="30">
        <v>0.04</v>
      </c>
      <c r="N190" s="80" t="s">
        <v>26</v>
      </c>
      <c r="O190" s="80">
        <v>2</v>
      </c>
      <c r="P190" s="80" t="s">
        <v>692</v>
      </c>
      <c r="Q190" s="80">
        <v>3.6</v>
      </c>
      <c r="R190" s="80">
        <v>4</v>
      </c>
      <c r="S190" s="80">
        <f t="shared" si="15"/>
        <v>3.8</v>
      </c>
      <c r="T190" s="80">
        <v>0</v>
      </c>
      <c r="U190" s="80">
        <v>800</v>
      </c>
      <c r="V190" s="23">
        <f t="shared" si="16"/>
        <v>400</v>
      </c>
      <c r="W190" s="28">
        <v>5</v>
      </c>
      <c r="X190" s="87">
        <v>6</v>
      </c>
      <c r="Y190" s="2">
        <v>1</v>
      </c>
      <c r="Z190" s="116">
        <v>0.12725516971279383</v>
      </c>
      <c r="AA190" s="93">
        <v>604.54999999999995</v>
      </c>
      <c r="AB190" s="93">
        <v>146.21619000000007</v>
      </c>
      <c r="AC190" s="93">
        <v>1.3196471688256433</v>
      </c>
      <c r="AD190" s="93">
        <v>4.263057404720702E-2</v>
      </c>
      <c r="AE190" s="33">
        <v>3.7901895949643216E-2</v>
      </c>
      <c r="AF190" s="33">
        <f t="shared" si="17"/>
        <v>3.7901895949643216E-2</v>
      </c>
      <c r="AG190" s="33">
        <v>8.9570534446622774E-2</v>
      </c>
      <c r="AH190" s="93">
        <v>0.18088261047836965</v>
      </c>
      <c r="AI190" s="121">
        <v>3</v>
      </c>
      <c r="AJ190" s="82">
        <v>1</v>
      </c>
      <c r="AK190" s="93"/>
      <c r="AL190" s="93"/>
      <c r="AM190" s="93"/>
    </row>
    <row r="191" spans="1:39" s="93" customFormat="1">
      <c r="A191" s="27" t="s">
        <v>640</v>
      </c>
      <c r="B191" s="61" t="s">
        <v>641</v>
      </c>
      <c r="C191" s="62"/>
      <c r="D191" s="33" t="s">
        <v>81</v>
      </c>
      <c r="E191" s="34"/>
      <c r="F191" s="50">
        <v>25</v>
      </c>
      <c r="G191" s="50">
        <v>8</v>
      </c>
      <c r="H191" s="54">
        <v>33</v>
      </c>
      <c r="I191" s="34">
        <v>29.59</v>
      </c>
      <c r="J191" s="63">
        <v>3276</v>
      </c>
      <c r="K191" s="21">
        <v>281</v>
      </c>
      <c r="L191" s="50">
        <v>10</v>
      </c>
      <c r="M191" s="50">
        <v>0.02</v>
      </c>
      <c r="N191" s="82" t="s">
        <v>26</v>
      </c>
      <c r="O191" s="91">
        <v>2</v>
      </c>
      <c r="P191" s="25" t="s">
        <v>692</v>
      </c>
      <c r="Q191" s="25">
        <v>4.5</v>
      </c>
      <c r="R191" s="25">
        <v>6.5</v>
      </c>
      <c r="S191" s="23">
        <f t="shared" si="15"/>
        <v>5.5</v>
      </c>
      <c r="T191" s="25">
        <v>0</v>
      </c>
      <c r="U191" s="25">
        <v>1400</v>
      </c>
      <c r="V191" s="23">
        <f t="shared" si="16"/>
        <v>700</v>
      </c>
      <c r="W191" s="32">
        <v>7</v>
      </c>
      <c r="X191" s="88">
        <v>9</v>
      </c>
      <c r="Y191" s="2">
        <v>2</v>
      </c>
      <c r="Z191" s="32">
        <v>0.21824635697708142</v>
      </c>
      <c r="AA191" s="33">
        <v>544.33166666666682</v>
      </c>
      <c r="AB191" s="33">
        <v>250.76506416666655</v>
      </c>
      <c r="AC191" s="33">
        <v>1.4971873211800004</v>
      </c>
      <c r="AD191" s="33">
        <v>4.6120490714595057E-2</v>
      </c>
      <c r="AE191" s="33">
        <v>0.17299870545001619</v>
      </c>
      <c r="AF191" s="33">
        <f t="shared" si="17"/>
        <v>0.17299870545001619</v>
      </c>
      <c r="AG191" s="33">
        <v>0.17550982319815392</v>
      </c>
      <c r="AH191" s="33">
        <v>0.17183087303326094</v>
      </c>
      <c r="AI191" s="91">
        <v>12</v>
      </c>
      <c r="AJ191" s="124">
        <v>1</v>
      </c>
    </row>
    <row r="192" spans="1:39">
      <c r="A192" s="26" t="s">
        <v>646</v>
      </c>
      <c r="B192" s="58" t="s">
        <v>647</v>
      </c>
      <c r="C192" s="59"/>
      <c r="D192" s="26" t="s">
        <v>226</v>
      </c>
      <c r="E192" s="52"/>
      <c r="F192" s="67">
        <v>8.9999999999999993E-3</v>
      </c>
      <c r="G192" s="67"/>
      <c r="H192" s="129">
        <v>10</v>
      </c>
      <c r="I192" s="3"/>
      <c r="J192" s="3">
        <v>2303</v>
      </c>
      <c r="K192" s="68">
        <v>88.39</v>
      </c>
      <c r="L192" s="67">
        <v>2</v>
      </c>
      <c r="M192" s="67">
        <v>0.14000000000000001</v>
      </c>
      <c r="N192" s="23" t="s">
        <v>26</v>
      </c>
      <c r="O192" s="23">
        <v>3</v>
      </c>
      <c r="P192" s="23" t="s">
        <v>693</v>
      </c>
      <c r="Q192" s="23">
        <v>8</v>
      </c>
      <c r="R192" s="23">
        <v>16</v>
      </c>
      <c r="S192" s="23">
        <f t="shared" si="15"/>
        <v>12</v>
      </c>
      <c r="T192" s="23">
        <v>0</v>
      </c>
      <c r="U192" s="23">
        <v>1200</v>
      </c>
      <c r="V192" s="23">
        <f t="shared" si="16"/>
        <v>600</v>
      </c>
      <c r="W192" s="28">
        <v>2</v>
      </c>
      <c r="X192" s="87">
        <v>5</v>
      </c>
      <c r="Y192" s="2">
        <v>3</v>
      </c>
      <c r="Z192" s="116">
        <v>0.22884450536698595</v>
      </c>
      <c r="AA192" s="93">
        <v>692.13</v>
      </c>
      <c r="AB192" s="93">
        <v>262.94233666666685</v>
      </c>
      <c r="AC192" s="93">
        <v>1.5822255552442728</v>
      </c>
      <c r="AD192" s="93">
        <v>7.7434507896009974E-2</v>
      </c>
      <c r="AE192" s="33">
        <v>9.7562390439174848E-2</v>
      </c>
      <c r="AF192" s="33">
        <f t="shared" si="17"/>
        <v>9.7562390439174848E-2</v>
      </c>
      <c r="AG192" s="33">
        <v>9.7562390439174848E-2</v>
      </c>
      <c r="AH192" s="93">
        <v>0.15811670004530357</v>
      </c>
      <c r="AI192" s="121">
        <v>3</v>
      </c>
      <c r="AJ192" s="82">
        <v>1</v>
      </c>
      <c r="AK192" s="93"/>
      <c r="AL192" s="93"/>
      <c r="AM192" s="93"/>
    </row>
    <row r="193" spans="1:36">
      <c r="A193" s="26" t="s">
        <v>646</v>
      </c>
      <c r="B193" s="58" t="s">
        <v>647</v>
      </c>
      <c r="C193" s="59"/>
      <c r="D193" s="26" t="s">
        <v>226</v>
      </c>
      <c r="E193" s="52"/>
      <c r="F193" s="67">
        <v>8.9999999999999993E-3</v>
      </c>
      <c r="G193" s="67"/>
      <c r="H193" s="129">
        <v>10</v>
      </c>
      <c r="I193" s="3"/>
      <c r="J193" s="3">
        <v>2303</v>
      </c>
      <c r="K193" s="68">
        <v>88.39</v>
      </c>
      <c r="L193" s="67">
        <v>2</v>
      </c>
      <c r="M193" s="67">
        <v>0.14000000000000001</v>
      </c>
      <c r="N193" s="23" t="s">
        <v>26</v>
      </c>
      <c r="O193" s="23">
        <v>3</v>
      </c>
      <c r="P193" s="23" t="s">
        <v>693</v>
      </c>
      <c r="Q193" s="23">
        <v>8</v>
      </c>
      <c r="R193" s="23">
        <v>16</v>
      </c>
      <c r="S193" s="23">
        <f t="shared" si="15"/>
        <v>12</v>
      </c>
      <c r="T193" s="23">
        <v>0</v>
      </c>
      <c r="U193" s="23">
        <v>1200</v>
      </c>
      <c r="V193" s="23">
        <f t="shared" si="16"/>
        <v>600</v>
      </c>
      <c r="W193" s="28">
        <v>2</v>
      </c>
      <c r="X193" s="87">
        <v>5</v>
      </c>
      <c r="Y193" s="2">
        <v>3</v>
      </c>
      <c r="Z193" s="116">
        <v>0.15095164200754282</v>
      </c>
      <c r="AA193" s="93">
        <v>698.88666666666666</v>
      </c>
      <c r="AB193" s="93">
        <v>173.44343666666668</v>
      </c>
      <c r="AC193" s="93">
        <v>2.6809096882256669</v>
      </c>
      <c r="AD193" s="93">
        <v>8.2520168667979621E-2</v>
      </c>
      <c r="AE193" s="33">
        <v>-7.2101864746780306E-2</v>
      </c>
      <c r="AF193" s="33">
        <f t="shared" si="17"/>
        <v>7.2101864746780306E-2</v>
      </c>
      <c r="AG193" s="33">
        <v>0.10903700233874303</v>
      </c>
      <c r="AH193" s="93">
        <v>0.18176667381433931</v>
      </c>
      <c r="AI193" s="121">
        <v>3</v>
      </c>
      <c r="AJ193" s="82">
        <v>2</v>
      </c>
    </row>
    <row r="194" spans="1:36">
      <c r="A194" s="26" t="s">
        <v>648</v>
      </c>
      <c r="B194" s="58" t="s">
        <v>649</v>
      </c>
      <c r="C194" s="59" t="s">
        <v>650</v>
      </c>
      <c r="D194" s="26" t="s">
        <v>25</v>
      </c>
      <c r="E194" s="80"/>
      <c r="F194" s="26"/>
      <c r="G194" s="26"/>
      <c r="H194" s="26"/>
      <c r="I194" s="26"/>
      <c r="J194" s="35">
        <v>2268</v>
      </c>
      <c r="K194" s="21">
        <v>194.45</v>
      </c>
      <c r="L194" s="22">
        <v>2</v>
      </c>
      <c r="M194" s="22">
        <v>1.7000000000000001E-2</v>
      </c>
      <c r="N194" s="23" t="s">
        <v>26</v>
      </c>
      <c r="O194" s="114">
        <v>3</v>
      </c>
      <c r="P194" s="114" t="s">
        <v>692</v>
      </c>
      <c r="Q194" s="114">
        <v>4.5</v>
      </c>
      <c r="R194" s="114">
        <v>6.5</v>
      </c>
      <c r="S194" s="114">
        <f t="shared" si="15"/>
        <v>5.5</v>
      </c>
      <c r="T194" s="114">
        <v>0</v>
      </c>
      <c r="U194" s="114">
        <v>1600</v>
      </c>
      <c r="V194" s="23">
        <f t="shared" si="16"/>
        <v>800</v>
      </c>
      <c r="W194" s="32">
        <v>6</v>
      </c>
      <c r="X194" s="89">
        <v>10</v>
      </c>
      <c r="Y194" s="2">
        <f>ABS(W194-X194)</f>
        <v>4</v>
      </c>
      <c r="Z194" s="32">
        <v>0.18904092254134031</v>
      </c>
      <c r="AA194" s="33">
        <v>698.34333333333336</v>
      </c>
      <c r="AB194" s="33">
        <v>217.20802</v>
      </c>
      <c r="AC194" s="33">
        <v>1.7150026345818461</v>
      </c>
      <c r="AD194" s="33">
        <v>4.3013377070645016E-2</v>
      </c>
      <c r="AE194" s="33">
        <v>0.10222779621875826</v>
      </c>
      <c r="AF194" s="33">
        <f t="shared" si="17"/>
        <v>0.10222779621875826</v>
      </c>
      <c r="AG194" s="33">
        <v>0.10222779621875826</v>
      </c>
      <c r="AH194" s="33">
        <v>0.18672032520619142</v>
      </c>
      <c r="AI194" s="91">
        <v>3</v>
      </c>
      <c r="AJ194" s="82">
        <v>1</v>
      </c>
    </row>
  </sheetData>
  <sortState ref="A4:AJ194">
    <sortCondition ref="A4:A194"/>
    <sortCondition ref="B4:B194"/>
  </sortState>
  <mergeCells count="6">
    <mergeCell ref="Z2:AI2"/>
    <mergeCell ref="I2:I3"/>
    <mergeCell ref="M2:M3"/>
    <mergeCell ref="Q2:S2"/>
    <mergeCell ref="T2:V2"/>
    <mergeCell ref="W2:Y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RowHeight="15"/>
  <cols>
    <col min="1" max="1" width="20.85546875" style="26" bestFit="1" customWidth="1"/>
    <col min="2" max="2" width="22.85546875" style="58" customWidth="1"/>
    <col min="3" max="3" width="8.140625" style="94" customWidth="1"/>
    <col min="4" max="4" width="8.85546875" style="2" bestFit="1" customWidth="1"/>
    <col min="5" max="5" width="7.140625" style="2" bestFit="1" customWidth="1"/>
    <col min="6" max="6" width="11.85546875" style="2" customWidth="1"/>
    <col min="7" max="8" width="10.85546875" style="2"/>
    <col min="9" max="9" width="17.42578125" style="2" customWidth="1"/>
    <col min="10" max="10" width="10.85546875" style="2"/>
    <col min="11" max="11" width="15.140625" style="2" bestFit="1" customWidth="1"/>
    <col min="12" max="12" width="10.85546875" style="2"/>
    <col min="13" max="13" width="16.140625" style="95" customWidth="1"/>
    <col min="14" max="14" width="6.85546875" style="3" bestFit="1" customWidth="1"/>
    <col min="15" max="15" width="6.140625" style="95" bestFit="1" customWidth="1"/>
    <col min="16" max="16" width="8.5703125" style="95" customWidth="1"/>
    <col min="17" max="17" width="6.85546875" style="95" customWidth="1"/>
    <col min="18" max="18" width="8.5703125" style="95" customWidth="1"/>
    <col min="19" max="20" width="5.5703125" style="95" customWidth="1"/>
    <col min="21" max="21" width="14" style="95" customWidth="1"/>
    <col min="22" max="22" width="6.140625" style="2" customWidth="1"/>
    <col min="23" max="23" width="4.5703125" style="2" customWidth="1"/>
    <col min="24" max="24" width="8.140625" style="26" customWidth="1"/>
    <col min="25" max="25" width="7.85546875" style="26" bestFit="1" customWidth="1"/>
    <col min="26" max="26" width="9.42578125" style="26" bestFit="1" customWidth="1"/>
    <col min="27" max="33" width="10.85546875" style="33"/>
    <col min="34" max="34" width="4.42578125" style="91" customWidth="1"/>
    <col min="35" max="35" width="13.140625" style="91" bestFit="1" customWidth="1"/>
    <col min="36" max="16384" width="9.140625" style="33"/>
  </cols>
  <sheetData>
    <row r="1" spans="1:38" ht="15.75" thickBot="1">
      <c r="A1" s="140" t="s">
        <v>777</v>
      </c>
      <c r="B1" s="140" t="s">
        <v>778</v>
      </c>
      <c r="C1" s="140" t="s">
        <v>779</v>
      </c>
      <c r="D1" s="140" t="s">
        <v>780</v>
      </c>
      <c r="E1" s="140" t="s">
        <v>781</v>
      </c>
      <c r="F1" s="140" t="s">
        <v>782</v>
      </c>
      <c r="G1" s="140" t="s">
        <v>783</v>
      </c>
      <c r="H1" s="140" t="s">
        <v>784</v>
      </c>
      <c r="I1" s="140" t="s">
        <v>811</v>
      </c>
      <c r="J1" s="140" t="s">
        <v>785</v>
      </c>
      <c r="K1" s="140" t="s">
        <v>786</v>
      </c>
      <c r="L1" s="140" t="s">
        <v>787</v>
      </c>
      <c r="M1" s="140" t="s">
        <v>788</v>
      </c>
      <c r="N1" s="140" t="s">
        <v>789</v>
      </c>
      <c r="O1" s="140" t="s">
        <v>790</v>
      </c>
      <c r="P1" s="140" t="s">
        <v>791</v>
      </c>
      <c r="Q1" s="140" t="s">
        <v>792</v>
      </c>
      <c r="R1" s="140" t="s">
        <v>793</v>
      </c>
      <c r="S1" s="140" t="s">
        <v>794</v>
      </c>
      <c r="T1" s="140" t="s">
        <v>795</v>
      </c>
      <c r="U1" s="140" t="s">
        <v>796</v>
      </c>
      <c r="V1" s="140" t="s">
        <v>797</v>
      </c>
      <c r="W1" s="140" t="s">
        <v>798</v>
      </c>
      <c r="X1" s="140" t="s">
        <v>799</v>
      </c>
      <c r="Y1" s="140" t="s">
        <v>800</v>
      </c>
      <c r="Z1" s="140" t="s">
        <v>801</v>
      </c>
      <c r="AA1" s="140" t="s">
        <v>802</v>
      </c>
      <c r="AB1" s="140" t="s">
        <v>803</v>
      </c>
      <c r="AC1" s="140" t="s">
        <v>804</v>
      </c>
      <c r="AD1" s="140" t="s">
        <v>805</v>
      </c>
      <c r="AE1" s="140" t="s">
        <v>806</v>
      </c>
      <c r="AF1" s="140" t="s">
        <v>807</v>
      </c>
      <c r="AG1" s="140" t="s">
        <v>808</v>
      </c>
      <c r="AH1" s="140" t="s">
        <v>809</v>
      </c>
      <c r="AI1" s="140" t="s">
        <v>810</v>
      </c>
      <c r="AJ1" s="139"/>
    </row>
    <row r="2" spans="1:38" ht="15.75" thickTop="1">
      <c r="A2" s="2" t="s">
        <v>19</v>
      </c>
      <c r="B2" s="127" t="s">
        <v>20</v>
      </c>
      <c r="C2" s="59"/>
      <c r="D2" s="2" t="s">
        <v>712</v>
      </c>
      <c r="E2" s="78"/>
      <c r="F2" s="47">
        <v>0</v>
      </c>
      <c r="G2" s="47"/>
      <c r="H2" s="47"/>
      <c r="I2" s="133"/>
      <c r="J2" s="136"/>
      <c r="K2" s="128"/>
      <c r="L2" s="50"/>
      <c r="M2" s="23"/>
      <c r="N2" s="23">
        <v>3</v>
      </c>
      <c r="O2" s="23" t="s">
        <v>692</v>
      </c>
      <c r="P2" s="23">
        <v>14</v>
      </c>
      <c r="Q2" s="23">
        <v>24</v>
      </c>
      <c r="R2" s="23">
        <f t="shared" ref="R2:R25" si="0">AVERAGE(P2:Q2)</f>
        <v>19</v>
      </c>
      <c r="S2" s="23">
        <v>0</v>
      </c>
      <c r="T2" s="77">
        <v>850</v>
      </c>
      <c r="U2" s="78">
        <f t="shared" ref="U2:U25" si="1">AVERAGE(S2:T2)</f>
        <v>425</v>
      </c>
      <c r="V2" s="2">
        <v>9</v>
      </c>
      <c r="W2" s="86">
        <v>11</v>
      </c>
      <c r="X2" s="42">
        <v>2</v>
      </c>
      <c r="Y2" s="2" t="s">
        <v>766</v>
      </c>
      <c r="Z2" s="2" t="s">
        <v>767</v>
      </c>
      <c r="AA2" s="132">
        <v>0.4225734325500432</v>
      </c>
      <c r="AB2" s="33">
        <v>522.06600000000003</v>
      </c>
      <c r="AC2" s="33">
        <v>485.53687399999973</v>
      </c>
      <c r="AD2" s="33">
        <v>1.2580211664751895</v>
      </c>
      <c r="AE2" s="33">
        <v>5.6670301088313682E-2</v>
      </c>
      <c r="AF2" s="33">
        <v>0.29742069850354536</v>
      </c>
      <c r="AG2" s="33">
        <v>9.920482058534541E-2</v>
      </c>
      <c r="AH2" s="91">
        <v>5</v>
      </c>
      <c r="AI2" s="82">
        <v>1</v>
      </c>
      <c r="AJ2" s="93"/>
      <c r="AK2" s="93"/>
      <c r="AL2" s="93"/>
    </row>
    <row r="3" spans="1:38">
      <c r="A3" s="26" t="s">
        <v>19</v>
      </c>
      <c r="B3" s="58" t="s">
        <v>23</v>
      </c>
      <c r="C3" s="59" t="s">
        <v>24</v>
      </c>
      <c r="D3" s="26" t="s">
        <v>25</v>
      </c>
      <c r="E3" s="29"/>
      <c r="F3" s="30">
        <v>0</v>
      </c>
      <c r="G3" s="30"/>
      <c r="H3" s="30">
        <v>30</v>
      </c>
      <c r="I3" s="29"/>
      <c r="J3" s="136">
        <v>119083</v>
      </c>
      <c r="K3" s="21">
        <v>25499.32</v>
      </c>
      <c r="L3" s="22">
        <v>7</v>
      </c>
      <c r="M3" s="23">
        <v>0.24958982370358854</v>
      </c>
      <c r="N3" s="23">
        <v>3</v>
      </c>
      <c r="O3" s="23" t="s">
        <v>692</v>
      </c>
      <c r="P3" s="23">
        <v>18</v>
      </c>
      <c r="Q3" s="23">
        <v>42</v>
      </c>
      <c r="R3" s="23">
        <f t="shared" si="0"/>
        <v>30</v>
      </c>
      <c r="S3" s="23">
        <v>0</v>
      </c>
      <c r="T3" s="23">
        <v>700</v>
      </c>
      <c r="U3" s="23">
        <f t="shared" si="1"/>
        <v>350</v>
      </c>
      <c r="V3" s="28">
        <v>2</v>
      </c>
      <c r="W3" s="90">
        <v>5</v>
      </c>
      <c r="X3" s="42">
        <v>3</v>
      </c>
      <c r="Y3" s="2" t="s">
        <v>766</v>
      </c>
      <c r="Z3" s="2" t="s">
        <v>767</v>
      </c>
      <c r="AA3" s="116">
        <v>0.45250865887521258</v>
      </c>
      <c r="AB3" s="33">
        <v>510.67857142857127</v>
      </c>
      <c r="AC3" s="33">
        <v>519.93244904761923</v>
      </c>
      <c r="AD3" s="33">
        <v>1.3471278871074415</v>
      </c>
      <c r="AE3" s="33">
        <v>2.9038593919491876E-2</v>
      </c>
      <c r="AF3" s="33">
        <v>0.36613419193372704</v>
      </c>
      <c r="AG3" s="33">
        <v>0.15840156003099631</v>
      </c>
      <c r="AH3" s="121">
        <v>21</v>
      </c>
      <c r="AI3" s="82">
        <v>1</v>
      </c>
      <c r="AJ3" s="93"/>
      <c r="AK3" s="93"/>
      <c r="AL3" s="93"/>
    </row>
    <row r="4" spans="1:38">
      <c r="A4" s="26" t="s">
        <v>45</v>
      </c>
      <c r="B4" s="58" t="s">
        <v>48</v>
      </c>
      <c r="C4" s="59"/>
      <c r="D4" s="26" t="s">
        <v>49</v>
      </c>
      <c r="E4" s="29"/>
      <c r="F4" s="30">
        <v>1300</v>
      </c>
      <c r="G4" s="30"/>
      <c r="H4" s="30">
        <v>25</v>
      </c>
      <c r="I4" s="29"/>
      <c r="J4" s="137">
        <v>1600</v>
      </c>
      <c r="K4" s="24"/>
      <c r="L4" s="30">
        <v>1</v>
      </c>
      <c r="M4" s="23">
        <v>0.23969080565287165</v>
      </c>
      <c r="N4" s="23">
        <v>3</v>
      </c>
      <c r="O4" s="23" t="s">
        <v>692</v>
      </c>
      <c r="P4" s="23">
        <v>23</v>
      </c>
      <c r="Q4" s="23">
        <v>45</v>
      </c>
      <c r="R4" s="23">
        <f t="shared" si="0"/>
        <v>34</v>
      </c>
      <c r="S4" s="23">
        <v>0</v>
      </c>
      <c r="T4" s="23">
        <v>1500</v>
      </c>
      <c r="U4" s="23">
        <f t="shared" si="1"/>
        <v>750</v>
      </c>
      <c r="V4" s="28">
        <v>2</v>
      </c>
      <c r="W4" s="87">
        <v>5</v>
      </c>
      <c r="X4" s="42">
        <v>3</v>
      </c>
      <c r="Y4" s="2" t="s">
        <v>766</v>
      </c>
      <c r="Z4" s="2" t="s">
        <v>767</v>
      </c>
      <c r="AA4" s="116">
        <v>0.29147702639976786</v>
      </c>
      <c r="AB4" s="93">
        <v>699.75333333333344</v>
      </c>
      <c r="AC4" s="93">
        <v>334.90710333333328</v>
      </c>
      <c r="AD4" s="93">
        <v>1.8074990157308599</v>
      </c>
      <c r="AE4" s="93">
        <v>6.7824318492374913E-2</v>
      </c>
      <c r="AF4" s="33">
        <v>0.18100649274695121</v>
      </c>
      <c r="AG4" s="93">
        <v>0.14315068113421778</v>
      </c>
      <c r="AH4" s="121">
        <v>3</v>
      </c>
      <c r="AI4" s="82">
        <v>1</v>
      </c>
      <c r="AJ4" s="93"/>
      <c r="AK4" s="93"/>
      <c r="AL4" s="93"/>
    </row>
    <row r="5" spans="1:38" s="93" customFormat="1">
      <c r="A5" s="26" t="s">
        <v>64</v>
      </c>
      <c r="B5" s="58" t="s">
        <v>66</v>
      </c>
      <c r="C5" s="59"/>
      <c r="D5" s="26" t="s">
        <v>21</v>
      </c>
      <c r="E5" s="29"/>
      <c r="F5" s="30">
        <v>8.9999999999999993E-3</v>
      </c>
      <c r="G5" s="30"/>
      <c r="H5" s="30"/>
      <c r="I5" s="29"/>
      <c r="J5" s="137"/>
      <c r="K5" s="24"/>
      <c r="L5" s="30"/>
      <c r="M5" s="23"/>
      <c r="N5" s="23">
        <v>3</v>
      </c>
      <c r="O5" s="23" t="s">
        <v>693</v>
      </c>
      <c r="P5" s="25">
        <v>15</v>
      </c>
      <c r="Q5" s="25">
        <v>25</v>
      </c>
      <c r="R5" s="23">
        <f t="shared" si="0"/>
        <v>20</v>
      </c>
      <c r="S5" s="23">
        <v>0</v>
      </c>
      <c r="T5" s="23">
        <v>1400</v>
      </c>
      <c r="U5" s="23">
        <f t="shared" si="1"/>
        <v>700</v>
      </c>
      <c r="V5" s="28">
        <v>2</v>
      </c>
      <c r="W5" s="87">
        <v>5</v>
      </c>
      <c r="X5" s="42">
        <v>3</v>
      </c>
      <c r="Y5" s="2" t="s">
        <v>766</v>
      </c>
      <c r="Z5" s="2" t="s">
        <v>767</v>
      </c>
      <c r="AA5" s="116">
        <v>0.27437509138381216</v>
      </c>
      <c r="AB5" s="93">
        <v>591.4666666666667</v>
      </c>
      <c r="AC5" s="93">
        <v>315.25698000000011</v>
      </c>
      <c r="AD5" s="93">
        <v>1.9077361565156874</v>
      </c>
      <c r="AE5" s="93">
        <v>0.11307304920658624</v>
      </c>
      <c r="AF5" s="33">
        <v>0.21308504524087976</v>
      </c>
      <c r="AG5" s="93">
        <v>0.42723916007616597</v>
      </c>
      <c r="AH5" s="121">
        <v>3</v>
      </c>
      <c r="AI5" s="82">
        <v>1</v>
      </c>
    </row>
    <row r="6" spans="1:38" s="93" customFormat="1">
      <c r="A6" s="27" t="s">
        <v>64</v>
      </c>
      <c r="B6" s="61" t="s">
        <v>80</v>
      </c>
      <c r="C6" s="62"/>
      <c r="D6" s="27" t="s">
        <v>771</v>
      </c>
      <c r="E6" s="34"/>
      <c r="F6" s="22">
        <v>116</v>
      </c>
      <c r="G6" s="22"/>
      <c r="H6" s="50">
        <v>15</v>
      </c>
      <c r="I6" s="34">
        <v>44</v>
      </c>
      <c r="J6" s="136">
        <v>81740</v>
      </c>
      <c r="K6" s="21">
        <v>6351</v>
      </c>
      <c r="L6" s="22">
        <v>10</v>
      </c>
      <c r="M6" s="25">
        <v>0.6</v>
      </c>
      <c r="N6" s="25">
        <v>2</v>
      </c>
      <c r="O6" s="25" t="s">
        <v>693</v>
      </c>
      <c r="P6" s="65">
        <v>8</v>
      </c>
      <c r="Q6" s="65">
        <v>11.6</v>
      </c>
      <c r="R6" s="23">
        <f t="shared" si="0"/>
        <v>9.8000000000000007</v>
      </c>
      <c r="S6" s="25">
        <v>0</v>
      </c>
      <c r="T6" s="25">
        <v>1500</v>
      </c>
      <c r="U6" s="23">
        <f t="shared" si="1"/>
        <v>750</v>
      </c>
      <c r="V6" s="32">
        <v>8</v>
      </c>
      <c r="W6" s="88">
        <v>11</v>
      </c>
      <c r="X6" s="42">
        <v>3</v>
      </c>
      <c r="Y6" s="2" t="s">
        <v>766</v>
      </c>
      <c r="Z6" s="2" t="s">
        <v>767</v>
      </c>
      <c r="AA6" s="32">
        <v>0.32060215259646069</v>
      </c>
      <c r="AB6" s="33">
        <v>584.93166666666662</v>
      </c>
      <c r="AC6" s="33">
        <v>368.37187333333333</v>
      </c>
      <c r="AD6" s="33">
        <v>1.6865027501962413</v>
      </c>
      <c r="AE6" s="33">
        <v>0.15120578229250042</v>
      </c>
      <c r="AF6" s="33">
        <v>0.24384173622578609</v>
      </c>
      <c r="AG6" s="33">
        <v>0.31504890257008533</v>
      </c>
      <c r="AH6" s="121">
        <v>12</v>
      </c>
      <c r="AI6" s="82">
        <v>1</v>
      </c>
    </row>
    <row r="7" spans="1:38" s="93" customFormat="1">
      <c r="A7" s="27" t="s">
        <v>64</v>
      </c>
      <c r="B7" s="61" t="s">
        <v>82</v>
      </c>
      <c r="C7" s="62"/>
      <c r="D7" s="27" t="s">
        <v>83</v>
      </c>
      <c r="E7" s="34"/>
      <c r="F7" s="22">
        <v>8.9999999999999993E-3</v>
      </c>
      <c r="G7" s="22"/>
      <c r="H7" s="50"/>
      <c r="I7" s="34"/>
      <c r="J7" s="136"/>
      <c r="K7" s="21"/>
      <c r="L7" s="22"/>
      <c r="M7" s="25">
        <v>0.6</v>
      </c>
      <c r="N7" s="25">
        <v>3</v>
      </c>
      <c r="O7" s="25" t="s">
        <v>693</v>
      </c>
      <c r="P7" s="65"/>
      <c r="Q7" s="65"/>
      <c r="R7" s="23" t="e">
        <f t="shared" si="0"/>
        <v>#DIV/0!</v>
      </c>
      <c r="S7" s="25">
        <v>0</v>
      </c>
      <c r="T7" s="25">
        <v>1000</v>
      </c>
      <c r="U7" s="23">
        <f t="shared" si="1"/>
        <v>500</v>
      </c>
      <c r="V7" s="32">
        <v>2</v>
      </c>
      <c r="W7" s="88">
        <v>6</v>
      </c>
      <c r="X7" s="42">
        <v>4</v>
      </c>
      <c r="Y7" s="2" t="s">
        <v>766</v>
      </c>
      <c r="Z7" s="2" t="s">
        <v>767</v>
      </c>
      <c r="AA7" s="116">
        <v>0.16848244560487374</v>
      </c>
      <c r="AB7" s="93">
        <v>667.02</v>
      </c>
      <c r="AC7" s="93">
        <v>193.58632999999995</v>
      </c>
      <c r="AD7" s="93">
        <v>2.1662251694208234</v>
      </c>
      <c r="AE7" s="93">
        <v>9.8321857999571823E-3</v>
      </c>
      <c r="AF7" s="33">
        <v>9.6227371428995678E-2</v>
      </c>
      <c r="AG7" s="93">
        <v>0.28795888257409163</v>
      </c>
      <c r="AH7" s="121">
        <v>2</v>
      </c>
      <c r="AI7" s="82">
        <v>1</v>
      </c>
    </row>
    <row r="8" spans="1:38">
      <c r="A8" s="26" t="s">
        <v>64</v>
      </c>
      <c r="B8" s="58" t="s">
        <v>91</v>
      </c>
      <c r="C8" s="59" t="s">
        <v>92</v>
      </c>
      <c r="D8" s="26" t="s">
        <v>49</v>
      </c>
      <c r="E8" s="29"/>
      <c r="F8" s="30">
        <v>8.9999999999999993E-3</v>
      </c>
      <c r="G8" s="30"/>
      <c r="H8" s="30"/>
      <c r="I8" s="29"/>
      <c r="J8" s="137"/>
      <c r="K8" s="24"/>
      <c r="L8" s="30"/>
      <c r="M8" s="23">
        <v>0.6</v>
      </c>
      <c r="N8" s="23">
        <v>3</v>
      </c>
      <c r="O8" s="23" t="s">
        <v>692</v>
      </c>
      <c r="P8" s="65">
        <v>16</v>
      </c>
      <c r="Q8" s="65">
        <v>25</v>
      </c>
      <c r="R8" s="23">
        <f t="shared" si="0"/>
        <v>20.5</v>
      </c>
      <c r="S8" s="23">
        <v>0</v>
      </c>
      <c r="T8" s="23">
        <v>1500</v>
      </c>
      <c r="U8" s="23">
        <f t="shared" si="1"/>
        <v>750</v>
      </c>
      <c r="V8" s="28">
        <v>5</v>
      </c>
      <c r="W8" s="87">
        <v>7</v>
      </c>
      <c r="X8" s="42">
        <v>2</v>
      </c>
      <c r="Y8" s="2" t="s">
        <v>766</v>
      </c>
      <c r="Z8" s="2" t="s">
        <v>767</v>
      </c>
      <c r="AA8" s="32">
        <v>0.28755815201624607</v>
      </c>
      <c r="AB8" s="33">
        <v>617.36666666666667</v>
      </c>
      <c r="AC8" s="33">
        <v>330.40431666666677</v>
      </c>
      <c r="AD8" s="33">
        <v>1.7027513288967759</v>
      </c>
      <c r="AE8" s="33">
        <v>0.19693093596931666</v>
      </c>
      <c r="AF8" s="33">
        <v>0.19201446541461964</v>
      </c>
      <c r="AG8" s="33">
        <v>0.31596408328408826</v>
      </c>
      <c r="AH8" s="121">
        <v>3</v>
      </c>
      <c r="AI8" s="82">
        <v>1</v>
      </c>
      <c r="AJ8" s="93"/>
      <c r="AK8" s="93"/>
      <c r="AL8" s="93"/>
    </row>
    <row r="9" spans="1:38" s="93" customFormat="1">
      <c r="A9" s="27" t="s">
        <v>98</v>
      </c>
      <c r="B9" s="61" t="s">
        <v>99</v>
      </c>
      <c r="C9" s="62"/>
      <c r="D9" s="27" t="s">
        <v>81</v>
      </c>
      <c r="E9" s="34"/>
      <c r="F9" s="22">
        <v>930</v>
      </c>
      <c r="G9" s="22">
        <v>109</v>
      </c>
      <c r="H9" s="22">
        <v>36</v>
      </c>
      <c r="I9" s="34">
        <v>21.82</v>
      </c>
      <c r="J9" s="136">
        <v>24360</v>
      </c>
      <c r="K9" s="21">
        <v>2240</v>
      </c>
      <c r="L9" s="22">
        <v>10</v>
      </c>
      <c r="M9" s="25">
        <v>0.46</v>
      </c>
      <c r="N9" s="25">
        <v>3</v>
      </c>
      <c r="O9" s="25" t="s">
        <v>692</v>
      </c>
      <c r="P9" s="25">
        <v>10</v>
      </c>
      <c r="Q9" s="25">
        <v>16</v>
      </c>
      <c r="R9" s="23">
        <f t="shared" si="0"/>
        <v>13</v>
      </c>
      <c r="S9" s="25">
        <v>0</v>
      </c>
      <c r="T9" s="25">
        <v>1900</v>
      </c>
      <c r="U9" s="23">
        <f t="shared" si="1"/>
        <v>950</v>
      </c>
      <c r="V9" s="32">
        <v>3</v>
      </c>
      <c r="W9" s="88">
        <v>8</v>
      </c>
      <c r="X9" s="42">
        <v>5</v>
      </c>
      <c r="Y9" s="2" t="s">
        <v>766</v>
      </c>
      <c r="Z9" s="2" t="s">
        <v>767</v>
      </c>
      <c r="AA9" s="28">
        <v>0.12777185697708154</v>
      </c>
      <c r="AB9" s="93">
        <v>697.42766666666682</v>
      </c>
      <c r="AC9" s="93">
        <v>146.80986366666667</v>
      </c>
      <c r="AD9" s="93">
        <v>2.4751469758373048</v>
      </c>
      <c r="AE9" s="93">
        <v>0.16200892320059268</v>
      </c>
      <c r="AF9" s="33">
        <v>0.10257586652583398</v>
      </c>
      <c r="AG9" s="93">
        <v>0.29756650116320532</v>
      </c>
      <c r="AH9" s="121">
        <v>30</v>
      </c>
      <c r="AI9" s="82">
        <v>1</v>
      </c>
    </row>
    <row r="10" spans="1:38">
      <c r="A10" s="26" t="s">
        <v>98</v>
      </c>
      <c r="B10" s="58" t="s">
        <v>100</v>
      </c>
      <c r="C10" s="59" t="s">
        <v>101</v>
      </c>
      <c r="D10" s="26" t="s">
        <v>21</v>
      </c>
      <c r="E10" s="29"/>
      <c r="F10" s="30">
        <v>408</v>
      </c>
      <c r="G10" s="30">
        <v>81</v>
      </c>
      <c r="H10" s="30">
        <v>34</v>
      </c>
      <c r="I10" s="29">
        <v>17.510000000000002</v>
      </c>
      <c r="J10" s="137">
        <v>25370</v>
      </c>
      <c r="K10" s="24">
        <v>716</v>
      </c>
      <c r="L10" s="30">
        <v>10</v>
      </c>
      <c r="M10" s="23">
        <v>0.6</v>
      </c>
      <c r="N10" s="23">
        <v>3</v>
      </c>
      <c r="O10" s="23" t="s">
        <v>692</v>
      </c>
      <c r="P10" s="23">
        <v>7</v>
      </c>
      <c r="Q10" s="23">
        <v>11</v>
      </c>
      <c r="R10" s="23">
        <f t="shared" si="0"/>
        <v>9</v>
      </c>
      <c r="S10" s="23">
        <v>0</v>
      </c>
      <c r="T10" s="23">
        <v>150</v>
      </c>
      <c r="U10" s="23">
        <f t="shared" si="1"/>
        <v>75</v>
      </c>
      <c r="V10" s="28">
        <v>2</v>
      </c>
      <c r="W10" s="88">
        <v>6</v>
      </c>
      <c r="X10" s="42">
        <v>4</v>
      </c>
      <c r="Y10" s="2" t="s">
        <v>768</v>
      </c>
      <c r="Z10" s="2" t="s">
        <v>767</v>
      </c>
      <c r="AA10" s="116">
        <v>0.18362634754859278</v>
      </c>
      <c r="AB10" s="93">
        <v>695.8366666666667</v>
      </c>
      <c r="AC10" s="93">
        <v>210.98667333333313</v>
      </c>
      <c r="AD10" s="93">
        <v>1.974876768875669</v>
      </c>
      <c r="AE10" s="93">
        <v>9.1935010428586608E-2</v>
      </c>
      <c r="AF10" s="33">
        <v>4.7129959199607684E-2</v>
      </c>
      <c r="AG10" s="93">
        <v>0.21491885360393662</v>
      </c>
      <c r="AH10" s="121">
        <v>3</v>
      </c>
      <c r="AI10" s="82">
        <v>1</v>
      </c>
      <c r="AJ10" s="93"/>
      <c r="AK10" s="93"/>
      <c r="AL10" s="93"/>
    </row>
    <row r="11" spans="1:38" s="93" customFormat="1">
      <c r="A11" s="27" t="s">
        <v>98</v>
      </c>
      <c r="B11" s="61" t="s">
        <v>102</v>
      </c>
      <c r="C11" s="62"/>
      <c r="D11" s="27" t="s">
        <v>773</v>
      </c>
      <c r="E11" s="34"/>
      <c r="F11" s="50">
        <v>2100</v>
      </c>
      <c r="G11" s="22"/>
      <c r="H11" s="22">
        <v>6</v>
      </c>
      <c r="I11" s="134"/>
      <c r="J11" s="136"/>
      <c r="K11" s="21"/>
      <c r="L11" s="22"/>
      <c r="M11" s="25"/>
      <c r="N11" s="25">
        <v>3</v>
      </c>
      <c r="O11" s="25" t="s">
        <v>693</v>
      </c>
      <c r="P11" s="25">
        <v>25</v>
      </c>
      <c r="Q11" s="25">
        <v>30</v>
      </c>
      <c r="R11" s="23">
        <f t="shared" si="0"/>
        <v>27.5</v>
      </c>
      <c r="S11" s="25">
        <v>0</v>
      </c>
      <c r="T11" s="25">
        <v>900</v>
      </c>
      <c r="U11" s="23">
        <f t="shared" si="1"/>
        <v>450</v>
      </c>
      <c r="V11" s="32">
        <v>2</v>
      </c>
      <c r="W11" s="88">
        <v>6</v>
      </c>
      <c r="X11" s="42">
        <v>4</v>
      </c>
      <c r="Y11" s="2" t="s">
        <v>766</v>
      </c>
      <c r="Z11" s="2" t="s">
        <v>767</v>
      </c>
      <c r="AA11" s="32">
        <v>0.1357706309834637</v>
      </c>
      <c r="AB11" s="33">
        <v>698.34</v>
      </c>
      <c r="AC11" s="33">
        <v>156.00045499999982</v>
      </c>
      <c r="AD11" s="33">
        <v>2.6113650955578569</v>
      </c>
      <c r="AE11" s="33">
        <v>0.1514441566241449</v>
      </c>
      <c r="AF11" s="33">
        <v>0.10179918726669393</v>
      </c>
      <c r="AG11" s="33">
        <v>0.31828283589535156</v>
      </c>
      <c r="AH11" s="91">
        <v>2</v>
      </c>
      <c r="AI11" s="82">
        <v>1</v>
      </c>
    </row>
    <row r="12" spans="1:38" s="93" customFormat="1">
      <c r="A12" s="27" t="s">
        <v>98</v>
      </c>
      <c r="B12" s="61" t="s">
        <v>104</v>
      </c>
      <c r="C12" s="62"/>
      <c r="D12" s="27" t="s">
        <v>105</v>
      </c>
      <c r="E12" s="34"/>
      <c r="F12" s="22">
        <v>425.99</v>
      </c>
      <c r="G12" s="22">
        <v>425.14</v>
      </c>
      <c r="H12" s="22">
        <v>28</v>
      </c>
      <c r="I12" s="34">
        <v>22.11</v>
      </c>
      <c r="J12" s="136">
        <v>295080</v>
      </c>
      <c r="K12" s="21">
        <v>51044.57</v>
      </c>
      <c r="L12" s="22">
        <v>10</v>
      </c>
      <c r="M12" s="25">
        <v>0.44985439547253325</v>
      </c>
      <c r="N12" s="25">
        <v>3</v>
      </c>
      <c r="O12" s="25" t="s">
        <v>693</v>
      </c>
      <c r="P12" s="25">
        <v>7</v>
      </c>
      <c r="Q12" s="25">
        <v>8</v>
      </c>
      <c r="R12" s="23">
        <f t="shared" si="0"/>
        <v>7.5</v>
      </c>
      <c r="S12" s="25">
        <v>0</v>
      </c>
      <c r="T12" s="25">
        <v>800</v>
      </c>
      <c r="U12" s="23">
        <f t="shared" si="1"/>
        <v>400</v>
      </c>
      <c r="V12" s="32">
        <v>2</v>
      </c>
      <c r="W12" s="88">
        <v>5</v>
      </c>
      <c r="X12" s="42">
        <v>3</v>
      </c>
      <c r="Y12" s="2" t="s">
        <v>766</v>
      </c>
      <c r="Z12" s="2" t="s">
        <v>767</v>
      </c>
      <c r="AA12" s="116">
        <v>0.28109787902523925</v>
      </c>
      <c r="AB12" s="93">
        <v>558.77600000000007</v>
      </c>
      <c r="AC12" s="93">
        <v>322.98146299999991</v>
      </c>
      <c r="AD12" s="93">
        <v>1.3848748187509266</v>
      </c>
      <c r="AE12" s="93">
        <v>3.8176215950369914E-2</v>
      </c>
      <c r="AF12" s="33">
        <v>0.22465641936686132</v>
      </c>
      <c r="AG12" s="93">
        <v>0.1847631329047334</v>
      </c>
      <c r="AH12" s="121">
        <v>30</v>
      </c>
      <c r="AI12" s="82">
        <v>1</v>
      </c>
    </row>
    <row r="13" spans="1:38" s="93" customFormat="1">
      <c r="A13" s="27" t="s">
        <v>98</v>
      </c>
      <c r="B13" s="61" t="s">
        <v>106</v>
      </c>
      <c r="C13" s="62"/>
      <c r="D13" s="27" t="s">
        <v>105</v>
      </c>
      <c r="E13" s="34"/>
      <c r="F13" s="22">
        <v>1630.15</v>
      </c>
      <c r="G13" s="22" t="s">
        <v>107</v>
      </c>
      <c r="H13" s="22">
        <v>34</v>
      </c>
      <c r="I13" s="34">
        <v>28.73</v>
      </c>
      <c r="J13" s="136">
        <v>649680</v>
      </c>
      <c r="K13" s="21">
        <v>67096.69</v>
      </c>
      <c r="L13" s="22">
        <v>10</v>
      </c>
      <c r="M13" s="25">
        <v>0.72</v>
      </c>
      <c r="N13" s="25">
        <v>3</v>
      </c>
      <c r="O13" s="25" t="s">
        <v>693</v>
      </c>
      <c r="P13" s="25">
        <v>6</v>
      </c>
      <c r="Q13" s="25">
        <v>9</v>
      </c>
      <c r="R13" s="23">
        <f t="shared" si="0"/>
        <v>7.5</v>
      </c>
      <c r="S13" s="25">
        <v>0</v>
      </c>
      <c r="T13" s="25">
        <v>800</v>
      </c>
      <c r="U13" s="23">
        <f t="shared" si="1"/>
        <v>400</v>
      </c>
      <c r="V13" s="32">
        <v>2</v>
      </c>
      <c r="W13" s="88">
        <v>5</v>
      </c>
      <c r="X13" s="42">
        <v>3</v>
      </c>
      <c r="Y13" s="2" t="s">
        <v>766</v>
      </c>
      <c r="Z13" s="2" t="s">
        <v>767</v>
      </c>
      <c r="AA13" s="116">
        <v>0.1014661293878735</v>
      </c>
      <c r="AB13" s="93">
        <v>699.59133333333341</v>
      </c>
      <c r="AC13" s="93">
        <v>116.58458266666665</v>
      </c>
      <c r="AD13" s="93">
        <v>2.3757219036713653</v>
      </c>
      <c r="AE13" s="93">
        <v>0.26356150516193338</v>
      </c>
      <c r="AF13" s="33">
        <v>0.1960556921217986</v>
      </c>
      <c r="AG13" s="93">
        <v>0.31026859608666385</v>
      </c>
      <c r="AH13" s="121">
        <v>30</v>
      </c>
      <c r="AI13" s="82">
        <v>1</v>
      </c>
      <c r="AJ13" s="33"/>
      <c r="AK13" s="33"/>
      <c r="AL13" s="33"/>
    </row>
    <row r="14" spans="1:38" s="93" customFormat="1">
      <c r="A14" s="26" t="s">
        <v>98</v>
      </c>
      <c r="B14" s="58" t="s">
        <v>110</v>
      </c>
      <c r="C14" s="59" t="s">
        <v>111</v>
      </c>
      <c r="D14" s="26" t="s">
        <v>774</v>
      </c>
      <c r="E14" s="29"/>
      <c r="F14" s="30">
        <v>300</v>
      </c>
      <c r="G14" s="30"/>
      <c r="H14" s="30">
        <v>3</v>
      </c>
      <c r="I14" s="135"/>
      <c r="J14" s="137">
        <v>359625</v>
      </c>
      <c r="K14" s="24"/>
      <c r="L14" s="30">
        <v>1</v>
      </c>
      <c r="M14" s="23">
        <v>0.16</v>
      </c>
      <c r="N14" s="23">
        <v>3</v>
      </c>
      <c r="O14" s="23" t="s">
        <v>694</v>
      </c>
      <c r="P14" s="23">
        <v>7</v>
      </c>
      <c r="Q14" s="23">
        <v>10</v>
      </c>
      <c r="R14" s="23">
        <f t="shared" si="0"/>
        <v>8.5</v>
      </c>
      <c r="S14" s="23">
        <v>0</v>
      </c>
      <c r="T14" s="23">
        <v>1600</v>
      </c>
      <c r="U14" s="23">
        <f t="shared" si="1"/>
        <v>800</v>
      </c>
      <c r="V14" s="28">
        <v>3</v>
      </c>
      <c r="W14" s="88">
        <v>5</v>
      </c>
      <c r="X14" s="42">
        <v>2</v>
      </c>
      <c r="Y14" s="2" t="s">
        <v>766</v>
      </c>
      <c r="Z14" s="2" t="s">
        <v>767</v>
      </c>
      <c r="AA14" s="32">
        <v>0.23518914708442112</v>
      </c>
      <c r="AB14" s="33">
        <v>699.97</v>
      </c>
      <c r="AC14" s="33">
        <v>270.23232999999988</v>
      </c>
      <c r="AD14" s="33">
        <v>1.5104342852113799</v>
      </c>
      <c r="AE14" s="33">
        <v>0.20077356492359699</v>
      </c>
      <c r="AF14" s="33">
        <v>0.10374162998380798</v>
      </c>
      <c r="AG14" s="33">
        <v>0.19802816247064711</v>
      </c>
      <c r="AH14" s="121">
        <v>2</v>
      </c>
      <c r="AI14" s="82" t="s">
        <v>755</v>
      </c>
    </row>
    <row r="15" spans="1:38" s="93" customFormat="1">
      <c r="A15" s="26" t="s">
        <v>98</v>
      </c>
      <c r="B15" s="58" t="s">
        <v>112</v>
      </c>
      <c r="C15" s="59"/>
      <c r="D15" s="26" t="s">
        <v>774</v>
      </c>
      <c r="E15" s="29"/>
      <c r="F15" s="30">
        <v>1100</v>
      </c>
      <c r="G15" s="30"/>
      <c r="H15" s="47">
        <v>2</v>
      </c>
      <c r="I15" s="135"/>
      <c r="J15" s="137">
        <v>219000</v>
      </c>
      <c r="K15" s="24"/>
      <c r="L15" s="30">
        <v>1</v>
      </c>
      <c r="M15" s="23">
        <v>0.26</v>
      </c>
      <c r="N15" s="23">
        <v>3</v>
      </c>
      <c r="O15" s="23" t="s">
        <v>692</v>
      </c>
      <c r="P15" s="65">
        <v>16</v>
      </c>
      <c r="Q15" s="65">
        <v>28</v>
      </c>
      <c r="R15" s="23">
        <f t="shared" si="0"/>
        <v>22</v>
      </c>
      <c r="S15" s="23">
        <v>200</v>
      </c>
      <c r="T15" s="23">
        <v>2000</v>
      </c>
      <c r="U15" s="23">
        <f t="shared" si="1"/>
        <v>1100</v>
      </c>
      <c r="V15" s="28">
        <v>4</v>
      </c>
      <c r="W15" s="89">
        <v>10</v>
      </c>
      <c r="X15" s="42">
        <v>6</v>
      </c>
      <c r="Y15" s="2" t="s">
        <v>768</v>
      </c>
      <c r="Z15" s="2" t="s">
        <v>767</v>
      </c>
      <c r="AA15" s="32">
        <v>0.13833245082680595</v>
      </c>
      <c r="AB15" s="33">
        <v>698.47199999999998</v>
      </c>
      <c r="AC15" s="33">
        <v>158.94398600000005</v>
      </c>
      <c r="AD15" s="33">
        <v>1.9641547534948742</v>
      </c>
      <c r="AE15" s="33">
        <v>0.19571998234847002</v>
      </c>
      <c r="AF15" s="33">
        <v>8.8309021134717391E-2</v>
      </c>
      <c r="AG15" s="33">
        <v>0.2564842168380187</v>
      </c>
      <c r="AH15" s="121">
        <v>5</v>
      </c>
      <c r="AI15" s="82">
        <v>1</v>
      </c>
    </row>
    <row r="16" spans="1:38" s="93" customFormat="1">
      <c r="A16" s="26" t="s">
        <v>98</v>
      </c>
      <c r="B16" s="58" t="s">
        <v>114</v>
      </c>
      <c r="C16" s="59" t="s">
        <v>115</v>
      </c>
      <c r="D16" s="26" t="s">
        <v>21</v>
      </c>
      <c r="E16" s="29"/>
      <c r="F16" s="30">
        <v>218</v>
      </c>
      <c r="G16" s="30">
        <v>41</v>
      </c>
      <c r="H16" s="47">
        <v>31</v>
      </c>
      <c r="I16" s="29">
        <v>11.73</v>
      </c>
      <c r="J16" s="137">
        <v>194825</v>
      </c>
      <c r="K16" s="24">
        <v>7975</v>
      </c>
      <c r="L16" s="30">
        <v>10</v>
      </c>
      <c r="M16" s="23">
        <v>0.18</v>
      </c>
      <c r="N16" s="23">
        <v>3</v>
      </c>
      <c r="O16" s="23"/>
      <c r="P16" s="65">
        <v>12</v>
      </c>
      <c r="Q16" s="65">
        <v>20</v>
      </c>
      <c r="R16" s="23">
        <f t="shared" si="0"/>
        <v>16</v>
      </c>
      <c r="S16" s="23">
        <v>0</v>
      </c>
      <c r="T16" s="23">
        <v>100</v>
      </c>
      <c r="U16" s="23">
        <f t="shared" si="1"/>
        <v>50</v>
      </c>
      <c r="V16" s="28">
        <v>4</v>
      </c>
      <c r="W16" s="89">
        <v>7</v>
      </c>
      <c r="X16" s="42">
        <v>3</v>
      </c>
      <c r="Y16" s="2" t="s">
        <v>768</v>
      </c>
      <c r="Z16" s="2" t="s">
        <v>767</v>
      </c>
      <c r="AA16" s="116">
        <v>0.17622158688714806</v>
      </c>
      <c r="AB16" s="93">
        <v>699.21</v>
      </c>
      <c r="AC16" s="93">
        <v>202.47860333333313</v>
      </c>
      <c r="AD16" s="93">
        <v>1.4498548129121893</v>
      </c>
      <c r="AE16" s="93">
        <v>0.24093158547497628</v>
      </c>
      <c r="AF16" s="33">
        <v>1.0396341941948568E-3</v>
      </c>
      <c r="AG16" s="93">
        <v>0.28076890677208671</v>
      </c>
      <c r="AH16" s="121">
        <v>3</v>
      </c>
      <c r="AI16" s="124">
        <v>1</v>
      </c>
    </row>
    <row r="17" spans="1:38">
      <c r="A17" s="26" t="s">
        <v>98</v>
      </c>
      <c r="B17" s="58" t="s">
        <v>116</v>
      </c>
      <c r="C17" s="59" t="s">
        <v>117</v>
      </c>
      <c r="D17" s="26" t="s">
        <v>21</v>
      </c>
      <c r="E17" s="29"/>
      <c r="F17" s="30">
        <v>230</v>
      </c>
      <c r="G17" s="30">
        <v>43</v>
      </c>
      <c r="H17" s="47">
        <v>18</v>
      </c>
      <c r="I17" s="29">
        <v>11.43</v>
      </c>
      <c r="J17" s="137">
        <v>382</v>
      </c>
      <c r="K17" s="24">
        <v>10782</v>
      </c>
      <c r="L17" s="30">
        <v>10</v>
      </c>
      <c r="M17" s="23">
        <v>0.56999999999999995</v>
      </c>
      <c r="N17" s="23">
        <v>3</v>
      </c>
      <c r="O17" s="23"/>
      <c r="P17" s="65">
        <v>20</v>
      </c>
      <c r="Q17" s="65">
        <v>30</v>
      </c>
      <c r="R17" s="23">
        <f t="shared" si="0"/>
        <v>25</v>
      </c>
      <c r="S17" s="23">
        <v>0</v>
      </c>
      <c r="T17" s="23">
        <v>1200</v>
      </c>
      <c r="U17" s="23">
        <f t="shared" si="1"/>
        <v>600</v>
      </c>
      <c r="V17" s="28">
        <v>2</v>
      </c>
      <c r="W17" s="89">
        <v>6</v>
      </c>
      <c r="X17" s="42">
        <v>4</v>
      </c>
      <c r="Y17" s="2" t="s">
        <v>768</v>
      </c>
      <c r="Z17" s="2" t="s">
        <v>767</v>
      </c>
      <c r="AA17" s="116">
        <v>7.1883420365535244E-2</v>
      </c>
      <c r="AB17" s="93">
        <v>697.36333333333334</v>
      </c>
      <c r="AC17" s="93">
        <v>82.594049999999996</v>
      </c>
      <c r="AD17" s="93">
        <v>2.9530390505717947</v>
      </c>
      <c r="AE17" s="93">
        <v>0.22290928566144139</v>
      </c>
      <c r="AF17" s="33">
        <v>0.24897548596657246</v>
      </c>
      <c r="AG17" s="93">
        <v>0.30325019327568897</v>
      </c>
      <c r="AH17" s="121">
        <v>3</v>
      </c>
      <c r="AI17" s="124">
        <v>1</v>
      </c>
      <c r="AJ17" s="93"/>
      <c r="AK17" s="93"/>
      <c r="AL17" s="93"/>
    </row>
    <row r="18" spans="1:38" s="93" customFormat="1">
      <c r="A18" s="27" t="s">
        <v>98</v>
      </c>
      <c r="B18" s="61" t="s">
        <v>120</v>
      </c>
      <c r="C18" s="62"/>
      <c r="D18" s="27" t="s">
        <v>81</v>
      </c>
      <c r="E18" s="34"/>
      <c r="F18" s="22">
        <v>15</v>
      </c>
      <c r="G18" s="22">
        <v>6</v>
      </c>
      <c r="H18" s="50">
        <v>11</v>
      </c>
      <c r="I18" s="34">
        <v>14.9</v>
      </c>
      <c r="J18" s="136"/>
      <c r="K18" s="21"/>
      <c r="L18" s="22"/>
      <c r="M18" s="25"/>
      <c r="N18" s="25">
        <v>3</v>
      </c>
      <c r="O18" s="25" t="s">
        <v>693</v>
      </c>
      <c r="P18" s="65">
        <v>2</v>
      </c>
      <c r="Q18" s="65">
        <v>3.5</v>
      </c>
      <c r="R18" s="23">
        <f t="shared" si="0"/>
        <v>2.75</v>
      </c>
      <c r="S18" s="25">
        <v>0</v>
      </c>
      <c r="T18" s="25">
        <v>1750</v>
      </c>
      <c r="U18" s="23">
        <f t="shared" si="1"/>
        <v>875</v>
      </c>
      <c r="V18" s="32">
        <v>3</v>
      </c>
      <c r="W18" s="88">
        <v>11</v>
      </c>
      <c r="X18" s="42">
        <v>8</v>
      </c>
      <c r="Y18" s="2" t="s">
        <v>766</v>
      </c>
      <c r="Z18" s="2" t="s">
        <v>767</v>
      </c>
      <c r="AA18" s="32">
        <v>0.34776758282564552</v>
      </c>
      <c r="AB18" s="33">
        <v>556.62400000000014</v>
      </c>
      <c r="AC18" s="33">
        <v>399.58495266666677</v>
      </c>
      <c r="AD18" s="33">
        <v>1.3371061928016632</v>
      </c>
      <c r="AE18" s="33">
        <v>3.9653791223195914E-2</v>
      </c>
      <c r="AF18" s="33">
        <v>0.26520751695879391</v>
      </c>
      <c r="AG18" s="33">
        <v>0.14381853026322608</v>
      </c>
      <c r="AH18" s="121">
        <v>30</v>
      </c>
      <c r="AI18" s="82">
        <v>1</v>
      </c>
    </row>
    <row r="19" spans="1:38" s="93" customFormat="1">
      <c r="A19" s="27" t="s">
        <v>126</v>
      </c>
      <c r="B19" s="61" t="s">
        <v>131</v>
      </c>
      <c r="C19" s="62"/>
      <c r="D19" s="27" t="s">
        <v>105</v>
      </c>
      <c r="E19" s="34"/>
      <c r="F19" s="22">
        <v>0</v>
      </c>
      <c r="G19" s="22"/>
      <c r="H19" s="50">
        <v>30</v>
      </c>
      <c r="I19" s="34"/>
      <c r="J19" s="136">
        <v>112887</v>
      </c>
      <c r="K19" s="21">
        <v>24074.74</v>
      </c>
      <c r="L19" s="22">
        <v>10</v>
      </c>
      <c r="M19" s="25">
        <v>0.8</v>
      </c>
      <c r="N19" s="25">
        <v>3</v>
      </c>
      <c r="O19" s="25" t="s">
        <v>693</v>
      </c>
      <c r="P19" s="25">
        <v>14</v>
      </c>
      <c r="Q19" s="25">
        <v>26</v>
      </c>
      <c r="R19" s="23">
        <f t="shared" si="0"/>
        <v>20</v>
      </c>
      <c r="S19" s="25">
        <v>0</v>
      </c>
      <c r="T19" s="25">
        <v>1500</v>
      </c>
      <c r="U19" s="23">
        <f t="shared" si="1"/>
        <v>750</v>
      </c>
      <c r="V19" s="32">
        <v>12</v>
      </c>
      <c r="W19" s="89">
        <v>7</v>
      </c>
      <c r="X19" s="42">
        <v>5</v>
      </c>
      <c r="Y19" s="2" t="s">
        <v>766</v>
      </c>
      <c r="Z19" s="2" t="s">
        <v>769</v>
      </c>
      <c r="AA19" s="116">
        <v>0.47664243420065422</v>
      </c>
      <c r="AB19" s="93">
        <v>503.31620689655176</v>
      </c>
      <c r="AC19" s="93">
        <v>547.66215689655166</v>
      </c>
      <c r="AD19" s="93">
        <v>1.4282414230710532</v>
      </c>
      <c r="AE19" s="93">
        <v>1.4416868508596789E-2</v>
      </c>
      <c r="AF19" s="33">
        <v>0.32785496084980559</v>
      </c>
      <c r="AG19" s="93">
        <v>0.24209839836395308</v>
      </c>
      <c r="AH19" s="121">
        <v>29</v>
      </c>
      <c r="AI19" s="124">
        <v>1</v>
      </c>
      <c r="AJ19" s="33"/>
      <c r="AK19" s="33"/>
      <c r="AL19" s="33"/>
    </row>
    <row r="20" spans="1:38" s="93" customFormat="1">
      <c r="A20" s="27" t="s">
        <v>126</v>
      </c>
      <c r="B20" s="61" t="s">
        <v>132</v>
      </c>
      <c r="C20" s="62"/>
      <c r="D20" s="27" t="s">
        <v>105</v>
      </c>
      <c r="E20" s="34"/>
      <c r="F20" s="22">
        <v>0</v>
      </c>
      <c r="G20" s="22"/>
      <c r="H20" s="50">
        <v>30</v>
      </c>
      <c r="I20" s="34"/>
      <c r="J20" s="136">
        <v>64980</v>
      </c>
      <c r="K20" s="21">
        <v>13604.73</v>
      </c>
      <c r="L20" s="22">
        <v>10</v>
      </c>
      <c r="M20" s="25">
        <v>0.46</v>
      </c>
      <c r="N20" s="25">
        <v>3</v>
      </c>
      <c r="O20" s="25" t="s">
        <v>693</v>
      </c>
      <c r="P20" s="25">
        <v>10</v>
      </c>
      <c r="Q20" s="25">
        <v>20</v>
      </c>
      <c r="R20" s="23">
        <f t="shared" si="0"/>
        <v>15</v>
      </c>
      <c r="S20" s="25">
        <v>0</v>
      </c>
      <c r="T20" s="25">
        <v>100</v>
      </c>
      <c r="U20" s="23">
        <f t="shared" si="1"/>
        <v>50</v>
      </c>
      <c r="V20" s="32">
        <v>1</v>
      </c>
      <c r="W20" s="89">
        <v>7</v>
      </c>
      <c r="X20" s="42">
        <v>6</v>
      </c>
      <c r="Y20" s="2" t="s">
        <v>766</v>
      </c>
      <c r="Z20" s="2" t="s">
        <v>769</v>
      </c>
      <c r="AA20" s="116">
        <v>0.47278938439222501</v>
      </c>
      <c r="AB20" s="93">
        <v>582.02833333333331</v>
      </c>
      <c r="AC20" s="93">
        <v>543.23500266666656</v>
      </c>
      <c r="AD20" s="93">
        <v>1.4259990283447583</v>
      </c>
      <c r="AE20" s="93">
        <v>0.20395545081795821</v>
      </c>
      <c r="AF20" s="33">
        <v>0.30507890363238882</v>
      </c>
      <c r="AG20" s="93">
        <v>0.20503591331639145</v>
      </c>
      <c r="AH20" s="121">
        <v>30</v>
      </c>
      <c r="AI20" s="124">
        <v>1</v>
      </c>
      <c r="AJ20" s="33"/>
      <c r="AK20" s="33"/>
      <c r="AL20" s="33"/>
    </row>
    <row r="21" spans="1:38">
      <c r="A21" s="26" t="s">
        <v>126</v>
      </c>
      <c r="B21" s="58" t="s">
        <v>138</v>
      </c>
      <c r="C21" s="59" t="s">
        <v>139</v>
      </c>
      <c r="D21" s="26" t="s">
        <v>140</v>
      </c>
      <c r="E21" s="29"/>
      <c r="F21" s="30">
        <v>100</v>
      </c>
      <c r="G21" s="30"/>
      <c r="H21" s="47">
        <v>5</v>
      </c>
      <c r="I21" s="29"/>
      <c r="J21" s="137">
        <v>99160</v>
      </c>
      <c r="K21" s="24">
        <v>15556.35</v>
      </c>
      <c r="L21" s="30">
        <v>2</v>
      </c>
      <c r="M21" s="23">
        <v>0.62</v>
      </c>
      <c r="N21" s="23">
        <v>3</v>
      </c>
      <c r="O21" s="23" t="s">
        <v>692</v>
      </c>
      <c r="P21" s="23">
        <v>30</v>
      </c>
      <c r="Q21" s="23">
        <v>36</v>
      </c>
      <c r="R21" s="23">
        <f t="shared" si="0"/>
        <v>33</v>
      </c>
      <c r="S21" s="23">
        <v>0</v>
      </c>
      <c r="T21" s="23">
        <v>600</v>
      </c>
      <c r="U21" s="23">
        <f t="shared" si="1"/>
        <v>300</v>
      </c>
      <c r="V21" s="28">
        <v>2</v>
      </c>
      <c r="W21" s="89">
        <v>6</v>
      </c>
      <c r="X21" s="42">
        <v>4</v>
      </c>
      <c r="Y21" s="2" t="s">
        <v>766</v>
      </c>
      <c r="Z21" s="2" t="s">
        <v>769</v>
      </c>
      <c r="AA21" s="116">
        <v>0.33414955138855906</v>
      </c>
      <c r="AB21" s="93">
        <v>691.81272727272733</v>
      </c>
      <c r="AC21" s="93">
        <v>383.93783454545445</v>
      </c>
      <c r="AD21" s="93">
        <v>2.2529907024946563</v>
      </c>
      <c r="AE21" s="93">
        <v>3.0662255011678231E-2</v>
      </c>
      <c r="AF21" s="33">
        <v>0.1496270259340183</v>
      </c>
      <c r="AG21" s="93">
        <v>0.19331017201893416</v>
      </c>
      <c r="AH21" s="121">
        <v>11</v>
      </c>
      <c r="AI21" s="124">
        <v>1</v>
      </c>
      <c r="AJ21" s="93"/>
      <c r="AK21" s="93"/>
      <c r="AL21" s="93"/>
    </row>
    <row r="22" spans="1:38" s="93" customFormat="1">
      <c r="A22" s="26" t="s">
        <v>126</v>
      </c>
      <c r="B22" s="58" t="s">
        <v>143</v>
      </c>
      <c r="C22" s="59" t="s">
        <v>144</v>
      </c>
      <c r="D22" s="26" t="s">
        <v>25</v>
      </c>
      <c r="E22" s="29"/>
      <c r="F22" s="30">
        <v>176.18</v>
      </c>
      <c r="G22" s="30">
        <v>282.17</v>
      </c>
      <c r="H22" s="47">
        <v>17</v>
      </c>
      <c r="I22" s="29">
        <v>90.78</v>
      </c>
      <c r="J22" s="137">
        <v>343520</v>
      </c>
      <c r="K22" s="24">
        <v>62319.360000000001</v>
      </c>
      <c r="L22" s="30">
        <v>10</v>
      </c>
      <c r="M22" s="23">
        <v>1.8</v>
      </c>
      <c r="N22" s="23">
        <v>3</v>
      </c>
      <c r="O22" s="23" t="s">
        <v>692</v>
      </c>
      <c r="P22" s="23">
        <v>44</v>
      </c>
      <c r="Q22" s="23">
        <v>50</v>
      </c>
      <c r="R22" s="23">
        <f t="shared" si="0"/>
        <v>47</v>
      </c>
      <c r="S22" s="23">
        <v>300</v>
      </c>
      <c r="T22" s="23">
        <v>700</v>
      </c>
      <c r="U22" s="23">
        <f t="shared" si="1"/>
        <v>500</v>
      </c>
      <c r="V22" s="28">
        <v>3</v>
      </c>
      <c r="W22" s="89">
        <v>6</v>
      </c>
      <c r="X22" s="42">
        <v>3</v>
      </c>
      <c r="Y22" s="2" t="s">
        <v>766</v>
      </c>
      <c r="Z22" s="2" t="s">
        <v>769</v>
      </c>
      <c r="AA22" s="32">
        <v>0.20866316768204235</v>
      </c>
      <c r="AB22" s="33">
        <v>691.43266666666682</v>
      </c>
      <c r="AC22" s="33">
        <v>239.75397966666662</v>
      </c>
      <c r="AD22" s="33">
        <v>2.4552295664109907</v>
      </c>
      <c r="AE22" s="33">
        <v>0.13284918668367079</v>
      </c>
      <c r="AF22" s="33">
        <v>9.4924631448935717E-2</v>
      </c>
      <c r="AG22" s="33">
        <v>0.26824549459498032</v>
      </c>
      <c r="AH22" s="91">
        <v>30</v>
      </c>
      <c r="AI22" s="124">
        <v>1</v>
      </c>
    </row>
    <row r="23" spans="1:38" s="93" customFormat="1">
      <c r="A23" s="26" t="s">
        <v>126</v>
      </c>
      <c r="B23" s="58" t="s">
        <v>145</v>
      </c>
      <c r="C23" s="59"/>
      <c r="D23" s="26" t="s">
        <v>25</v>
      </c>
      <c r="E23" s="29"/>
      <c r="F23" s="30">
        <v>0</v>
      </c>
      <c r="G23" s="30"/>
      <c r="H23" s="30">
        <v>23</v>
      </c>
      <c r="I23" s="29"/>
      <c r="J23" s="137">
        <v>97800</v>
      </c>
      <c r="K23" s="24">
        <v>22488.22</v>
      </c>
      <c r="L23" s="30">
        <v>10</v>
      </c>
      <c r="M23" s="23">
        <v>0.54</v>
      </c>
      <c r="N23" s="23">
        <v>3</v>
      </c>
      <c r="O23" s="23" t="s">
        <v>693</v>
      </c>
      <c r="P23" s="23">
        <v>30</v>
      </c>
      <c r="Q23" s="23">
        <v>50</v>
      </c>
      <c r="R23" s="23">
        <f t="shared" si="0"/>
        <v>40</v>
      </c>
      <c r="S23" s="25">
        <v>0</v>
      </c>
      <c r="T23" s="25">
        <v>1500</v>
      </c>
      <c r="U23" s="23">
        <f t="shared" si="1"/>
        <v>750</v>
      </c>
      <c r="V23" s="28">
        <v>3</v>
      </c>
      <c r="W23" s="89">
        <v>6</v>
      </c>
      <c r="X23" s="42">
        <v>3</v>
      </c>
      <c r="Y23" s="2" t="s">
        <v>766</v>
      </c>
      <c r="Z23" s="2" t="s">
        <v>769</v>
      </c>
      <c r="AA23" s="116">
        <v>0.61775558949811404</v>
      </c>
      <c r="AB23" s="93">
        <v>361.06799999999998</v>
      </c>
      <c r="AC23" s="93">
        <v>709.80117233333306</v>
      </c>
      <c r="AD23" s="93">
        <v>0.64268568029946804</v>
      </c>
      <c r="AE23" s="93">
        <v>0.26838807141481502</v>
      </c>
      <c r="AF23" s="33">
        <v>0.32361788055372398</v>
      </c>
      <c r="AG23" s="93">
        <v>8.9816799864713706E-2</v>
      </c>
      <c r="AH23" s="91">
        <v>30</v>
      </c>
      <c r="AI23" s="124">
        <v>1</v>
      </c>
    </row>
    <row r="24" spans="1:38">
      <c r="A24" s="27" t="s">
        <v>151</v>
      </c>
      <c r="B24" s="61" t="s">
        <v>152</v>
      </c>
      <c r="C24" s="62"/>
      <c r="D24" s="27" t="s">
        <v>133</v>
      </c>
      <c r="E24" s="34"/>
      <c r="F24" s="22">
        <v>8.9999999999999993E-3</v>
      </c>
      <c r="G24" s="22"/>
      <c r="H24" s="22"/>
      <c r="I24" s="34"/>
      <c r="J24" s="136">
        <v>3410</v>
      </c>
      <c r="K24" s="21">
        <v>321</v>
      </c>
      <c r="L24" s="22">
        <v>3</v>
      </c>
      <c r="M24" s="25">
        <v>1.7000000000000001E-2</v>
      </c>
      <c r="N24" s="25">
        <v>3</v>
      </c>
      <c r="O24" s="25" t="s">
        <v>693</v>
      </c>
      <c r="P24" s="25">
        <v>1</v>
      </c>
      <c r="Q24" s="25">
        <v>2</v>
      </c>
      <c r="R24" s="23">
        <f t="shared" si="0"/>
        <v>1.5</v>
      </c>
      <c r="S24" s="25">
        <v>0</v>
      </c>
      <c r="T24" s="25">
        <v>1680</v>
      </c>
      <c r="U24" s="23">
        <f t="shared" si="1"/>
        <v>840</v>
      </c>
      <c r="V24" s="32">
        <v>3</v>
      </c>
      <c r="W24" s="89">
        <v>5</v>
      </c>
      <c r="X24" s="42">
        <v>2</v>
      </c>
      <c r="Y24" s="2" t="s">
        <v>766</v>
      </c>
      <c r="Z24" s="2" t="s">
        <v>767</v>
      </c>
      <c r="AA24" s="116">
        <v>0.30332180809399495</v>
      </c>
      <c r="AB24" s="93">
        <v>479.03500000000003</v>
      </c>
      <c r="AC24" s="93">
        <v>348.51675750000015</v>
      </c>
      <c r="AD24" s="93">
        <v>1.328535664457863</v>
      </c>
      <c r="AE24" s="93">
        <v>4.7528274625185607E-2</v>
      </c>
      <c r="AF24" s="33">
        <v>0.22358972011194825</v>
      </c>
      <c r="AG24" s="93">
        <v>0.13937540403080934</v>
      </c>
      <c r="AH24" s="121">
        <v>4</v>
      </c>
      <c r="AI24" s="124">
        <v>1</v>
      </c>
      <c r="AJ24" s="93"/>
      <c r="AK24" s="93"/>
      <c r="AL24" s="93"/>
    </row>
    <row r="25" spans="1:38">
      <c r="A25" s="27" t="s">
        <v>151</v>
      </c>
      <c r="B25" s="61" t="s">
        <v>153</v>
      </c>
      <c r="C25" s="62"/>
      <c r="D25" s="27" t="s">
        <v>105</v>
      </c>
      <c r="E25" s="34"/>
      <c r="F25" s="22">
        <v>21.95</v>
      </c>
      <c r="G25" s="22">
        <v>36.33</v>
      </c>
      <c r="H25" s="22">
        <v>23</v>
      </c>
      <c r="I25" s="34">
        <v>11.29</v>
      </c>
      <c r="J25" s="136"/>
      <c r="K25" s="21" t="s">
        <v>26</v>
      </c>
      <c r="L25" s="22" t="s">
        <v>26</v>
      </c>
      <c r="M25" s="25"/>
      <c r="N25" s="25">
        <v>3</v>
      </c>
      <c r="O25" s="25" t="s">
        <v>692</v>
      </c>
      <c r="P25" s="25">
        <v>13</v>
      </c>
      <c r="Q25" s="25">
        <v>26</v>
      </c>
      <c r="R25" s="23">
        <f t="shared" si="0"/>
        <v>19.5</v>
      </c>
      <c r="S25" s="25">
        <v>600</v>
      </c>
      <c r="T25" s="25">
        <v>3000</v>
      </c>
      <c r="U25" s="23">
        <f t="shared" si="1"/>
        <v>1800</v>
      </c>
      <c r="V25" s="32">
        <v>6</v>
      </c>
      <c r="W25" s="89">
        <v>9</v>
      </c>
      <c r="X25" s="42">
        <v>3</v>
      </c>
      <c r="Y25" s="2" t="s">
        <v>766</v>
      </c>
      <c r="Z25" s="2" t="s">
        <v>767</v>
      </c>
      <c r="AA25" s="116">
        <v>0.10275078241949519</v>
      </c>
      <c r="AB25" s="93">
        <v>662.26733333333334</v>
      </c>
      <c r="AC25" s="93">
        <v>118.060649</v>
      </c>
      <c r="AD25" s="93">
        <v>2.3255262104091816</v>
      </c>
      <c r="AE25" s="93">
        <v>0.13419026502138048</v>
      </c>
      <c r="AF25" s="33">
        <v>0.15598837853002662</v>
      </c>
      <c r="AG25" s="93">
        <v>0.29766218874400929</v>
      </c>
      <c r="AH25" s="121">
        <v>30</v>
      </c>
      <c r="AI25" s="124">
        <v>1</v>
      </c>
      <c r="AJ25" s="93"/>
      <c r="AK25" s="93"/>
      <c r="AL25" s="93"/>
    </row>
    <row r="26" spans="1:38">
      <c r="A26" s="27" t="s">
        <v>151</v>
      </c>
      <c r="B26" s="61" t="s">
        <v>748</v>
      </c>
      <c r="C26" s="62"/>
      <c r="D26" s="27" t="s">
        <v>156</v>
      </c>
      <c r="E26" s="34"/>
      <c r="F26" s="22">
        <v>0.04</v>
      </c>
      <c r="G26" s="22">
        <v>4.0000000000000001E-3</v>
      </c>
      <c r="H26" s="22">
        <v>29</v>
      </c>
      <c r="I26" s="34"/>
      <c r="J26" s="136">
        <v>80340</v>
      </c>
      <c r="K26" s="21">
        <v>6890.8</v>
      </c>
      <c r="L26" s="22">
        <v>10</v>
      </c>
      <c r="M26" s="25">
        <v>0.55000000000000004</v>
      </c>
      <c r="N26" s="25">
        <v>3</v>
      </c>
      <c r="O26" s="25" t="s">
        <v>693</v>
      </c>
      <c r="P26" s="25">
        <v>9</v>
      </c>
      <c r="Q26" s="25">
        <v>23</v>
      </c>
      <c r="R26" s="23">
        <f t="shared" ref="R26:R48" si="2">AVERAGE(P26:Q26)</f>
        <v>16</v>
      </c>
      <c r="S26" s="25">
        <v>0</v>
      </c>
      <c r="T26" s="25">
        <v>1200</v>
      </c>
      <c r="U26" s="23">
        <f t="shared" ref="U26:U48" si="3">AVERAGE(S26:T26)</f>
        <v>600</v>
      </c>
      <c r="V26" s="32">
        <v>4</v>
      </c>
      <c r="W26" s="89">
        <v>7</v>
      </c>
      <c r="X26" s="42">
        <v>3</v>
      </c>
      <c r="Y26" s="2" t="s">
        <v>766</v>
      </c>
      <c r="Z26" s="2" t="s">
        <v>767</v>
      </c>
      <c r="AA26" s="32">
        <v>9.2362664428695743E-2</v>
      </c>
      <c r="AB26" s="33">
        <v>660.29642857142858</v>
      </c>
      <c r="AC26" s="33">
        <v>106.1247014285714</v>
      </c>
      <c r="AD26" s="33">
        <v>2.4482754263552091</v>
      </c>
      <c r="AE26" s="33">
        <v>0.23145663878989117</v>
      </c>
      <c r="AF26" s="33">
        <v>0.23453539968405013</v>
      </c>
      <c r="AG26" s="33">
        <v>0.3358448087157701</v>
      </c>
      <c r="AH26" s="91">
        <v>13</v>
      </c>
      <c r="AI26" s="124">
        <v>1</v>
      </c>
    </row>
    <row r="27" spans="1:38">
      <c r="A27" s="27" t="s">
        <v>151</v>
      </c>
      <c r="B27" s="61" t="s">
        <v>157</v>
      </c>
      <c r="C27" s="62" t="s">
        <v>158</v>
      </c>
      <c r="D27" s="27" t="s">
        <v>49</v>
      </c>
      <c r="E27" s="34"/>
      <c r="F27" s="22">
        <v>200</v>
      </c>
      <c r="G27" s="22"/>
      <c r="H27" s="22">
        <v>2</v>
      </c>
      <c r="I27" s="34"/>
      <c r="J27" s="136"/>
      <c r="K27" s="21"/>
      <c r="L27" s="22"/>
      <c r="M27" s="25"/>
      <c r="N27" s="25">
        <v>3</v>
      </c>
      <c r="O27" s="25" t="s">
        <v>694</v>
      </c>
      <c r="P27" s="25">
        <v>13</v>
      </c>
      <c r="Q27" s="25">
        <v>21</v>
      </c>
      <c r="R27" s="23">
        <f t="shared" si="2"/>
        <v>17</v>
      </c>
      <c r="S27" s="25">
        <v>0</v>
      </c>
      <c r="T27" s="25">
        <v>2100</v>
      </c>
      <c r="U27" s="23">
        <f t="shared" si="3"/>
        <v>1050</v>
      </c>
      <c r="V27" s="32">
        <v>3</v>
      </c>
      <c r="W27" s="89">
        <v>7</v>
      </c>
      <c r="X27" s="42">
        <v>4</v>
      </c>
      <c r="Y27" s="2" t="s">
        <v>766</v>
      </c>
      <c r="Z27" s="2" t="s">
        <v>767</v>
      </c>
      <c r="AA27" s="116">
        <v>0.39024233536408465</v>
      </c>
      <c r="AB27" s="93">
        <v>694.85333333333347</v>
      </c>
      <c r="AC27" s="93">
        <v>448.38844333333327</v>
      </c>
      <c r="AD27" s="93">
        <v>1.4850988539442735</v>
      </c>
      <c r="AE27" s="93">
        <v>0.18021768576117916</v>
      </c>
      <c r="AF27" s="33">
        <v>0.20547852105612918</v>
      </c>
      <c r="AG27" s="93">
        <v>0.1635134730843433</v>
      </c>
      <c r="AH27" s="121">
        <v>3</v>
      </c>
      <c r="AI27" s="124">
        <v>1</v>
      </c>
    </row>
    <row r="28" spans="1:38" s="93" customFormat="1">
      <c r="A28" s="26" t="s">
        <v>162</v>
      </c>
      <c r="B28" s="58" t="s">
        <v>163</v>
      </c>
      <c r="C28" s="59" t="s">
        <v>164</v>
      </c>
      <c r="D28" s="27" t="s">
        <v>21</v>
      </c>
      <c r="E28" s="29"/>
      <c r="F28" s="30">
        <v>587</v>
      </c>
      <c r="G28" s="30">
        <v>124</v>
      </c>
      <c r="H28" s="47">
        <v>12</v>
      </c>
      <c r="I28" s="29">
        <v>24.08</v>
      </c>
      <c r="J28" s="137">
        <v>10185</v>
      </c>
      <c r="K28" s="24">
        <v>758</v>
      </c>
      <c r="L28" s="30">
        <v>10</v>
      </c>
      <c r="M28" s="23">
        <v>1.04</v>
      </c>
      <c r="N28" s="23">
        <v>2</v>
      </c>
      <c r="O28" s="23" t="s">
        <v>692</v>
      </c>
      <c r="P28" s="23">
        <v>23</v>
      </c>
      <c r="Q28" s="23">
        <v>47</v>
      </c>
      <c r="R28" s="23">
        <f t="shared" si="2"/>
        <v>35</v>
      </c>
      <c r="S28" s="23">
        <v>0</v>
      </c>
      <c r="T28" s="23">
        <v>900</v>
      </c>
      <c r="U28" s="23">
        <f t="shared" si="3"/>
        <v>450</v>
      </c>
      <c r="V28" s="28">
        <v>3</v>
      </c>
      <c r="W28" s="89">
        <v>6</v>
      </c>
      <c r="X28" s="42">
        <v>3</v>
      </c>
      <c r="Y28" s="2" t="s">
        <v>768</v>
      </c>
      <c r="Z28" s="2" t="s">
        <v>767</v>
      </c>
      <c r="AA28" s="116">
        <v>0.25781040324920201</v>
      </c>
      <c r="AB28" s="93">
        <v>683.95333333333338</v>
      </c>
      <c r="AC28" s="93">
        <v>296.22415333333311</v>
      </c>
      <c r="AD28" s="93">
        <v>1.5575007908203047</v>
      </c>
      <c r="AE28" s="93">
        <v>2.8079328746519371E-2</v>
      </c>
      <c r="AF28" s="33">
        <v>0.20856907051122106</v>
      </c>
      <c r="AG28" s="93">
        <v>0.21643689393449675</v>
      </c>
      <c r="AH28" s="121">
        <v>3</v>
      </c>
      <c r="AI28" s="124">
        <v>1</v>
      </c>
      <c r="AJ28" s="33"/>
      <c r="AK28" s="33"/>
      <c r="AL28" s="33"/>
    </row>
    <row r="29" spans="1:38" s="93" customFormat="1">
      <c r="A29" s="27" t="s">
        <v>167</v>
      </c>
      <c r="B29" s="61" t="s">
        <v>763</v>
      </c>
      <c r="C29" s="62"/>
      <c r="D29" s="27" t="s">
        <v>105</v>
      </c>
      <c r="E29" s="34"/>
      <c r="F29" s="22">
        <v>302.35000000000002</v>
      </c>
      <c r="G29" s="22">
        <v>276.08999999999997</v>
      </c>
      <c r="H29" s="50">
        <v>3</v>
      </c>
      <c r="I29" s="34">
        <v>21</v>
      </c>
      <c r="J29" s="136"/>
      <c r="K29" s="21"/>
      <c r="L29" s="22"/>
      <c r="M29" s="25"/>
      <c r="N29" s="25">
        <v>3</v>
      </c>
      <c r="O29" s="25"/>
      <c r="P29" s="25"/>
      <c r="Q29" s="25"/>
      <c r="R29" s="23" t="e">
        <f t="shared" si="2"/>
        <v>#DIV/0!</v>
      </c>
      <c r="S29" s="25"/>
      <c r="T29" s="25"/>
      <c r="U29" s="23" t="e">
        <f t="shared" si="3"/>
        <v>#DIV/0!</v>
      </c>
      <c r="V29" s="32"/>
      <c r="W29" s="88"/>
      <c r="X29" s="42">
        <v>0</v>
      </c>
      <c r="Y29" s="2" t="s">
        <v>766</v>
      </c>
      <c r="Z29" s="2" t="s">
        <v>767</v>
      </c>
      <c r="AA29" s="32">
        <v>0.24633082071366399</v>
      </c>
      <c r="AB29" s="33">
        <v>685.58400000000006</v>
      </c>
      <c r="AC29" s="33">
        <v>283.03411299999999</v>
      </c>
      <c r="AD29" s="33">
        <v>2.1249949361116305</v>
      </c>
      <c r="AE29" s="33">
        <v>5.2179828397288498E-2</v>
      </c>
      <c r="AF29" s="33">
        <v>8.4050750461438062E-2</v>
      </c>
      <c r="AG29" s="33">
        <v>0.19006176309886885</v>
      </c>
      <c r="AH29" s="91">
        <v>10</v>
      </c>
      <c r="AI29" s="124">
        <v>1</v>
      </c>
      <c r="AJ29" s="33"/>
      <c r="AK29" s="33"/>
      <c r="AL29" s="33"/>
    </row>
    <row r="30" spans="1:38" s="93" customFormat="1">
      <c r="A30" s="27" t="s">
        <v>167</v>
      </c>
      <c r="B30" s="61" t="s">
        <v>178</v>
      </c>
      <c r="C30" s="62"/>
      <c r="D30" s="27" t="s">
        <v>105</v>
      </c>
      <c r="E30" s="34"/>
      <c r="F30" s="22">
        <v>1016.83</v>
      </c>
      <c r="G30" s="22">
        <v>739.22</v>
      </c>
      <c r="H30" s="50">
        <v>29</v>
      </c>
      <c r="I30" s="34">
        <v>31.31</v>
      </c>
      <c r="J30" s="136">
        <v>14023</v>
      </c>
      <c r="K30" s="21">
        <v>1231.33</v>
      </c>
      <c r="L30" s="22">
        <v>10</v>
      </c>
      <c r="M30" s="25">
        <v>0.92</v>
      </c>
      <c r="N30" s="25">
        <v>3</v>
      </c>
      <c r="O30" s="25" t="s">
        <v>693</v>
      </c>
      <c r="P30" s="25">
        <v>10</v>
      </c>
      <c r="Q30" s="25">
        <v>24</v>
      </c>
      <c r="R30" s="23">
        <f t="shared" si="2"/>
        <v>17</v>
      </c>
      <c r="S30" s="25">
        <v>0</v>
      </c>
      <c r="T30" s="25">
        <v>1700</v>
      </c>
      <c r="U30" s="23">
        <f t="shared" si="3"/>
        <v>850</v>
      </c>
      <c r="V30" s="32">
        <v>1</v>
      </c>
      <c r="W30" s="89">
        <v>6</v>
      </c>
      <c r="X30" s="42">
        <v>5</v>
      </c>
      <c r="Y30" s="2" t="s">
        <v>766</v>
      </c>
      <c r="Z30" s="2" t="s">
        <v>767</v>
      </c>
      <c r="AA30" s="116">
        <v>0.29479068363794608</v>
      </c>
      <c r="AB30" s="93">
        <v>670.84333333333302</v>
      </c>
      <c r="AC30" s="93">
        <v>338.71449549999994</v>
      </c>
      <c r="AD30" s="93">
        <v>1.667100739831191</v>
      </c>
      <c r="AE30" s="93">
        <v>4.9762840138955981E-2</v>
      </c>
      <c r="AF30" s="93">
        <v>0.171890169204338</v>
      </c>
      <c r="AG30" s="93">
        <v>0.15407987021997599</v>
      </c>
      <c r="AH30" s="121">
        <v>30</v>
      </c>
      <c r="AI30" s="124">
        <v>1</v>
      </c>
    </row>
    <row r="31" spans="1:38">
      <c r="A31" s="27" t="s">
        <v>167</v>
      </c>
      <c r="B31" s="61" t="s">
        <v>183</v>
      </c>
      <c r="C31" s="62"/>
      <c r="D31" s="27" t="s">
        <v>105</v>
      </c>
      <c r="E31" s="34"/>
      <c r="F31" s="22">
        <v>84.4</v>
      </c>
      <c r="G31" s="22">
        <v>82.52</v>
      </c>
      <c r="H31" s="50">
        <v>20</v>
      </c>
      <c r="I31" s="34">
        <v>15.29</v>
      </c>
      <c r="J31" s="136">
        <v>21953</v>
      </c>
      <c r="K31" s="21">
        <v>5775</v>
      </c>
      <c r="L31" s="22" t="s">
        <v>22</v>
      </c>
      <c r="M31" s="25">
        <v>2.13</v>
      </c>
      <c r="N31" s="25">
        <v>3</v>
      </c>
      <c r="O31" s="25" t="s">
        <v>692</v>
      </c>
      <c r="P31" s="25">
        <v>10</v>
      </c>
      <c r="Q31" s="25">
        <v>20</v>
      </c>
      <c r="R31" s="23">
        <f t="shared" si="2"/>
        <v>15</v>
      </c>
      <c r="S31" s="25">
        <v>0</v>
      </c>
      <c r="T31" s="25">
        <v>2650</v>
      </c>
      <c r="U31" s="23">
        <f t="shared" si="3"/>
        <v>1325</v>
      </c>
      <c r="V31" s="32">
        <v>2</v>
      </c>
      <c r="W31" s="89">
        <v>7</v>
      </c>
      <c r="X31" s="42">
        <v>5</v>
      </c>
      <c r="Y31" s="2" t="s">
        <v>766</v>
      </c>
      <c r="Z31" s="2" t="s">
        <v>767</v>
      </c>
      <c r="AA31" s="32">
        <v>0.20769003162170011</v>
      </c>
      <c r="AB31" s="33">
        <v>570.45799999999986</v>
      </c>
      <c r="AC31" s="33">
        <v>238.63584633333332</v>
      </c>
      <c r="AD31" s="33">
        <v>1.4545598749516546</v>
      </c>
      <c r="AE31" s="33">
        <v>3.9618841067456702E-2</v>
      </c>
      <c r="AF31" s="33">
        <v>0.15588178627492899</v>
      </c>
      <c r="AG31" s="33">
        <v>0.18552360619395999</v>
      </c>
      <c r="AH31" s="91">
        <v>30</v>
      </c>
      <c r="AI31" s="124">
        <v>1</v>
      </c>
      <c r="AJ31" s="93"/>
      <c r="AK31" s="93"/>
      <c r="AL31" s="93"/>
    </row>
    <row r="32" spans="1:38">
      <c r="A32" s="26" t="s">
        <v>185</v>
      </c>
      <c r="B32" s="58" t="s">
        <v>186</v>
      </c>
      <c r="C32" s="59" t="s">
        <v>187</v>
      </c>
      <c r="D32" s="27" t="s">
        <v>21</v>
      </c>
      <c r="E32" s="29"/>
      <c r="F32" s="30">
        <v>302</v>
      </c>
      <c r="G32" s="30">
        <v>46</v>
      </c>
      <c r="H32" s="30">
        <v>16</v>
      </c>
      <c r="I32" s="29">
        <v>78.92</v>
      </c>
      <c r="J32" s="137">
        <v>233470</v>
      </c>
      <c r="K32" s="24">
        <v>13442</v>
      </c>
      <c r="L32" s="30">
        <v>10</v>
      </c>
      <c r="M32" s="23">
        <v>7.42</v>
      </c>
      <c r="N32" s="23">
        <v>2</v>
      </c>
      <c r="O32" s="23" t="s">
        <v>692</v>
      </c>
      <c r="P32" s="23">
        <v>40</v>
      </c>
      <c r="Q32" s="23">
        <v>50</v>
      </c>
      <c r="R32" s="23">
        <f t="shared" si="2"/>
        <v>45</v>
      </c>
      <c r="S32" s="23">
        <v>0</v>
      </c>
      <c r="T32" s="23">
        <v>1400</v>
      </c>
      <c r="U32" s="23">
        <f t="shared" si="3"/>
        <v>700</v>
      </c>
      <c r="V32" s="28">
        <v>2</v>
      </c>
      <c r="W32" s="89">
        <v>6</v>
      </c>
      <c r="X32" s="42">
        <v>4</v>
      </c>
      <c r="Y32" s="2" t="s">
        <v>766</v>
      </c>
      <c r="Z32" s="2" t="s">
        <v>769</v>
      </c>
      <c r="AA32" s="32">
        <v>0.27934734725848581</v>
      </c>
      <c r="AB32" s="33">
        <v>666.12199999999996</v>
      </c>
      <c r="AC32" s="33">
        <v>320.97010200000017</v>
      </c>
      <c r="AD32" s="33">
        <v>1.8423107552176627</v>
      </c>
      <c r="AE32" s="33">
        <v>4.7716383570332629E-2</v>
      </c>
      <c r="AF32" s="33">
        <v>0.12294119797504399</v>
      </c>
      <c r="AG32" s="33">
        <v>0.17694592904702522</v>
      </c>
      <c r="AH32" s="91">
        <v>5</v>
      </c>
      <c r="AI32" s="124">
        <v>1</v>
      </c>
      <c r="AJ32" s="93"/>
      <c r="AK32" s="93"/>
      <c r="AL32" s="93"/>
    </row>
    <row r="33" spans="1:38" s="93" customFormat="1">
      <c r="A33" s="26" t="s">
        <v>185</v>
      </c>
      <c r="B33" s="58" t="s">
        <v>188</v>
      </c>
      <c r="C33" s="59"/>
      <c r="D33" s="27" t="s">
        <v>21</v>
      </c>
      <c r="E33" s="29"/>
      <c r="F33" s="30">
        <v>388</v>
      </c>
      <c r="G33" s="30">
        <v>115</v>
      </c>
      <c r="H33" s="30">
        <v>12</v>
      </c>
      <c r="I33" s="29">
        <v>96.62</v>
      </c>
      <c r="J33" s="137">
        <v>170164</v>
      </c>
      <c r="K33" s="24">
        <v>11244</v>
      </c>
      <c r="L33" s="30">
        <v>10</v>
      </c>
      <c r="M33" s="23">
        <v>3.3</v>
      </c>
      <c r="N33" s="23">
        <v>2</v>
      </c>
      <c r="O33" s="23" t="s">
        <v>692</v>
      </c>
      <c r="P33" s="23">
        <v>24</v>
      </c>
      <c r="Q33" s="23">
        <v>40</v>
      </c>
      <c r="R33" s="23">
        <f t="shared" si="2"/>
        <v>32</v>
      </c>
      <c r="S33" s="23">
        <v>0</v>
      </c>
      <c r="T33" s="23">
        <v>900</v>
      </c>
      <c r="U33" s="23">
        <f t="shared" si="3"/>
        <v>450</v>
      </c>
      <c r="V33" s="28">
        <v>3</v>
      </c>
      <c r="W33" s="89">
        <v>6</v>
      </c>
      <c r="X33" s="42">
        <v>3</v>
      </c>
      <c r="Y33" s="2" t="s">
        <v>766</v>
      </c>
      <c r="Z33" s="2" t="s">
        <v>769</v>
      </c>
      <c r="AA33" s="32">
        <v>0.25017888598781551</v>
      </c>
      <c r="AB33" s="33">
        <v>695.07666666666671</v>
      </c>
      <c r="AC33" s="33">
        <v>287.45553999999998</v>
      </c>
      <c r="AD33" s="33">
        <v>1.8383560871653615</v>
      </c>
      <c r="AE33" s="33">
        <v>0.20727032097466691</v>
      </c>
      <c r="AF33" s="33">
        <v>8.1619024569589901E-2</v>
      </c>
      <c r="AG33" s="33">
        <v>0.29833270547897656</v>
      </c>
      <c r="AH33" s="91">
        <v>3</v>
      </c>
      <c r="AI33" s="124">
        <v>1</v>
      </c>
    </row>
    <row r="34" spans="1:38" s="93" customFormat="1">
      <c r="A34" s="26" t="s">
        <v>185</v>
      </c>
      <c r="B34" s="58" t="s">
        <v>189</v>
      </c>
      <c r="C34" s="59" t="s">
        <v>190</v>
      </c>
      <c r="D34" s="27" t="s">
        <v>21</v>
      </c>
      <c r="E34" s="29"/>
      <c r="F34" s="30">
        <v>522</v>
      </c>
      <c r="G34" s="30">
        <v>204</v>
      </c>
      <c r="H34" s="30">
        <v>10</v>
      </c>
      <c r="I34" s="29">
        <v>130.72999999999999</v>
      </c>
      <c r="J34" s="137">
        <v>359704</v>
      </c>
      <c r="K34" s="24">
        <v>12397</v>
      </c>
      <c r="L34" s="30">
        <v>10</v>
      </c>
      <c r="M34" s="23"/>
      <c r="N34" s="23">
        <v>2</v>
      </c>
      <c r="O34" s="23" t="s">
        <v>692</v>
      </c>
      <c r="P34" s="23"/>
      <c r="Q34" s="23"/>
      <c r="R34" s="23" t="e">
        <f t="shared" si="2"/>
        <v>#DIV/0!</v>
      </c>
      <c r="S34" s="23"/>
      <c r="T34" s="23"/>
      <c r="U34" s="23" t="e">
        <f t="shared" si="3"/>
        <v>#DIV/0!</v>
      </c>
      <c r="V34" s="28"/>
      <c r="W34" s="87"/>
      <c r="X34" s="42">
        <v>0</v>
      </c>
      <c r="Y34" s="2" t="s">
        <v>766</v>
      </c>
      <c r="Z34" s="2" t="s">
        <v>769</v>
      </c>
      <c r="AA34" s="32">
        <v>0.21501850014505383</v>
      </c>
      <c r="AB34" s="33">
        <v>692.0333333333333</v>
      </c>
      <c r="AC34" s="33">
        <v>247.05625666666685</v>
      </c>
      <c r="AD34" s="33">
        <v>1.8122246328231018</v>
      </c>
      <c r="AE34" s="33">
        <v>0.1405193005960417</v>
      </c>
      <c r="AF34" s="33">
        <v>2.5942677751702597E-2</v>
      </c>
      <c r="AG34" s="33">
        <v>0.23142793755763261</v>
      </c>
      <c r="AH34" s="91">
        <v>3</v>
      </c>
      <c r="AI34" s="124">
        <v>1</v>
      </c>
    </row>
    <row r="35" spans="1:38" s="93" customFormat="1">
      <c r="A35" s="26" t="s">
        <v>185</v>
      </c>
      <c r="B35" s="58" t="s">
        <v>191</v>
      </c>
      <c r="C35" s="59"/>
      <c r="D35" s="27" t="s">
        <v>21</v>
      </c>
      <c r="E35" s="29"/>
      <c r="F35" s="30">
        <v>1702</v>
      </c>
      <c r="G35" s="30">
        <v>538</v>
      </c>
      <c r="H35" s="30">
        <v>5</v>
      </c>
      <c r="I35" s="29">
        <v>90.3</v>
      </c>
      <c r="J35" s="137">
        <v>564623</v>
      </c>
      <c r="K35" s="24">
        <v>41557</v>
      </c>
      <c r="L35" s="30">
        <v>10</v>
      </c>
      <c r="M35" s="23">
        <v>30.01</v>
      </c>
      <c r="N35" s="23">
        <v>2</v>
      </c>
      <c r="O35" s="23" t="s">
        <v>692</v>
      </c>
      <c r="P35" s="23">
        <v>80</v>
      </c>
      <c r="Q35" s="23">
        <v>110</v>
      </c>
      <c r="R35" s="23">
        <f t="shared" si="2"/>
        <v>95</v>
      </c>
      <c r="S35" s="23">
        <v>0</v>
      </c>
      <c r="T35" s="23">
        <v>1500</v>
      </c>
      <c r="U35" s="23">
        <f t="shared" si="3"/>
        <v>750</v>
      </c>
      <c r="V35" s="28">
        <v>3</v>
      </c>
      <c r="W35" s="89">
        <v>6</v>
      </c>
      <c r="X35" s="42">
        <v>3</v>
      </c>
      <c r="Y35" s="2" t="s">
        <v>766</v>
      </c>
      <c r="Z35" s="2" t="s">
        <v>769</v>
      </c>
      <c r="AA35" s="116">
        <v>0.334363830867421</v>
      </c>
      <c r="AB35" s="93">
        <v>566.70833333333326</v>
      </c>
      <c r="AC35" s="93">
        <v>384.18404166666664</v>
      </c>
      <c r="AD35" s="93">
        <v>1.4262017371723223</v>
      </c>
      <c r="AE35" s="93">
        <v>1.1603202163053312E-2</v>
      </c>
      <c r="AF35" s="33">
        <v>0.27370732841528539</v>
      </c>
      <c r="AG35" s="93">
        <v>0.30015700311065968</v>
      </c>
      <c r="AH35" s="121">
        <v>6</v>
      </c>
      <c r="AI35" s="124">
        <v>1</v>
      </c>
    </row>
    <row r="36" spans="1:38" s="93" customFormat="1">
      <c r="A36" s="26" t="s">
        <v>185</v>
      </c>
      <c r="B36" s="58" t="s">
        <v>193</v>
      </c>
      <c r="C36" s="59"/>
      <c r="D36" s="27" t="s">
        <v>21</v>
      </c>
      <c r="E36" s="29"/>
      <c r="F36" s="30">
        <v>476</v>
      </c>
      <c r="G36" s="30">
        <v>186</v>
      </c>
      <c r="H36" s="30">
        <v>10</v>
      </c>
      <c r="I36" s="29">
        <v>103.3</v>
      </c>
      <c r="J36" s="137">
        <v>33418</v>
      </c>
      <c r="K36" s="24">
        <v>3105</v>
      </c>
      <c r="L36" s="30">
        <v>10</v>
      </c>
      <c r="M36" s="23">
        <v>1.36</v>
      </c>
      <c r="N36" s="23">
        <v>2</v>
      </c>
      <c r="O36" s="23" t="s">
        <v>692</v>
      </c>
      <c r="P36" s="23">
        <v>24</v>
      </c>
      <c r="Q36" s="23">
        <v>32</v>
      </c>
      <c r="R36" s="23">
        <f t="shared" si="2"/>
        <v>28</v>
      </c>
      <c r="S36" s="23">
        <v>0</v>
      </c>
      <c r="T36" s="23">
        <v>1200</v>
      </c>
      <c r="U36" s="23">
        <f t="shared" si="3"/>
        <v>600</v>
      </c>
      <c r="V36" s="28">
        <v>3</v>
      </c>
      <c r="W36" s="89">
        <v>6</v>
      </c>
      <c r="X36" s="42">
        <v>3</v>
      </c>
      <c r="Y36" s="2" t="s">
        <v>766</v>
      </c>
      <c r="Z36" s="2" t="s">
        <v>769</v>
      </c>
      <c r="AA36" s="32">
        <v>0.36252055990716542</v>
      </c>
      <c r="AB36" s="33">
        <v>568.18333333333328</v>
      </c>
      <c r="AC36" s="33">
        <v>416.53612333333308</v>
      </c>
      <c r="AD36" s="33">
        <v>1.4294033497312189</v>
      </c>
      <c r="AE36" s="33">
        <v>1.488754576311137E-2</v>
      </c>
      <c r="AF36" s="33">
        <v>0.28845360471583403</v>
      </c>
      <c r="AG36" s="33">
        <v>0.27892455766856944</v>
      </c>
      <c r="AH36" s="91">
        <v>3</v>
      </c>
      <c r="AI36" s="124">
        <v>1</v>
      </c>
    </row>
    <row r="37" spans="1:38" s="93" customFormat="1">
      <c r="A37" s="26" t="s">
        <v>185</v>
      </c>
      <c r="B37" s="58" t="s">
        <v>700</v>
      </c>
      <c r="C37" s="59" t="s">
        <v>197</v>
      </c>
      <c r="D37" s="27" t="s">
        <v>21</v>
      </c>
      <c r="E37" s="29"/>
      <c r="F37" s="30">
        <v>420</v>
      </c>
      <c r="G37" s="30">
        <v>182</v>
      </c>
      <c r="H37" s="47">
        <v>9</v>
      </c>
      <c r="I37" s="29">
        <v>105</v>
      </c>
      <c r="J37" s="137">
        <v>57258</v>
      </c>
      <c r="K37" s="24">
        <v>4683</v>
      </c>
      <c r="L37" s="30">
        <v>10</v>
      </c>
      <c r="M37" s="23">
        <v>2.56</v>
      </c>
      <c r="N37" s="23">
        <v>2</v>
      </c>
      <c r="O37" s="23" t="s">
        <v>692</v>
      </c>
      <c r="P37" s="23">
        <v>36</v>
      </c>
      <c r="Q37" s="23">
        <v>50</v>
      </c>
      <c r="R37" s="23">
        <f t="shared" si="2"/>
        <v>43</v>
      </c>
      <c r="S37" s="23">
        <v>0</v>
      </c>
      <c r="T37" s="23">
        <v>1100</v>
      </c>
      <c r="U37" s="23">
        <f t="shared" si="3"/>
        <v>550</v>
      </c>
      <c r="V37" s="28">
        <v>3</v>
      </c>
      <c r="W37" s="89">
        <v>6</v>
      </c>
      <c r="X37" s="42">
        <v>3</v>
      </c>
      <c r="Y37" s="2" t="s">
        <v>766</v>
      </c>
      <c r="Z37" s="2" t="s">
        <v>769</v>
      </c>
      <c r="AA37" s="116">
        <v>0.39052330577313604</v>
      </c>
      <c r="AB37" s="93">
        <v>594.59166666666658</v>
      </c>
      <c r="AC37" s="93">
        <v>448.71127833333321</v>
      </c>
      <c r="AD37" s="93">
        <v>1.4420245074389897</v>
      </c>
      <c r="AE37" s="93">
        <v>1.2917303546049684E-2</v>
      </c>
      <c r="AF37" s="33">
        <v>0.29221019600564863</v>
      </c>
      <c r="AG37" s="93">
        <v>0.26619849219648628</v>
      </c>
      <c r="AH37" s="121">
        <v>6</v>
      </c>
      <c r="AI37" s="124">
        <v>1</v>
      </c>
    </row>
    <row r="38" spans="1:38" s="93" customFormat="1">
      <c r="A38" s="26" t="s">
        <v>185</v>
      </c>
      <c r="B38" s="58" t="s">
        <v>735</v>
      </c>
      <c r="C38" s="59"/>
      <c r="D38" s="27" t="s">
        <v>21</v>
      </c>
      <c r="E38" s="29"/>
      <c r="F38" s="30">
        <v>0</v>
      </c>
      <c r="G38" s="30"/>
      <c r="H38" s="47"/>
      <c r="I38" s="29"/>
      <c r="J38" s="137">
        <v>24849</v>
      </c>
      <c r="K38" s="24">
        <v>2893</v>
      </c>
      <c r="L38" s="30">
        <v>10</v>
      </c>
      <c r="M38" s="23">
        <v>2.48</v>
      </c>
      <c r="N38" s="23">
        <v>2</v>
      </c>
      <c r="O38" s="23" t="s">
        <v>692</v>
      </c>
      <c r="P38" s="23">
        <v>20</v>
      </c>
      <c r="Q38" s="23">
        <v>26</v>
      </c>
      <c r="R38" s="23">
        <f t="shared" si="2"/>
        <v>23</v>
      </c>
      <c r="S38" s="23">
        <v>0</v>
      </c>
      <c r="T38" s="23">
        <v>650</v>
      </c>
      <c r="U38" s="23">
        <f t="shared" si="3"/>
        <v>325</v>
      </c>
      <c r="V38" s="28">
        <v>1</v>
      </c>
      <c r="W38" s="89">
        <v>7</v>
      </c>
      <c r="X38" s="42">
        <v>6</v>
      </c>
      <c r="Y38" s="2" t="s">
        <v>766</v>
      </c>
      <c r="Z38" s="2" t="s">
        <v>769</v>
      </c>
      <c r="AA38" s="116">
        <v>0.45243520017406458</v>
      </c>
      <c r="AB38" s="93">
        <v>580.40499999999997</v>
      </c>
      <c r="AC38" s="93">
        <v>519.8480450000003</v>
      </c>
      <c r="AD38" s="93">
        <v>1.2016019904563713</v>
      </c>
      <c r="AE38" s="93">
        <v>0.22080676206633065</v>
      </c>
      <c r="AF38" s="33">
        <v>0.29486359103121795</v>
      </c>
      <c r="AG38" s="93">
        <v>0.15043760761858074</v>
      </c>
      <c r="AH38" s="121">
        <v>4</v>
      </c>
      <c r="AI38" s="124">
        <v>1</v>
      </c>
    </row>
    <row r="39" spans="1:38">
      <c r="A39" s="26" t="s">
        <v>185</v>
      </c>
      <c r="B39" s="58" t="s">
        <v>201</v>
      </c>
      <c r="C39" s="59" t="s">
        <v>202</v>
      </c>
      <c r="D39" s="27" t="s">
        <v>21</v>
      </c>
      <c r="E39" s="29"/>
      <c r="F39" s="30">
        <v>0</v>
      </c>
      <c r="G39" s="30"/>
      <c r="H39" s="47"/>
      <c r="I39" s="29"/>
      <c r="J39" s="137">
        <v>44051</v>
      </c>
      <c r="K39" s="24">
        <v>2235</v>
      </c>
      <c r="L39" s="30">
        <v>10</v>
      </c>
      <c r="M39" s="23">
        <v>1.61</v>
      </c>
      <c r="N39" s="23">
        <v>2</v>
      </c>
      <c r="O39" s="23" t="s">
        <v>692</v>
      </c>
      <c r="P39" s="23">
        <v>16</v>
      </c>
      <c r="Q39" s="23">
        <v>20</v>
      </c>
      <c r="R39" s="23">
        <f t="shared" si="2"/>
        <v>18</v>
      </c>
      <c r="S39" s="23">
        <v>0</v>
      </c>
      <c r="T39" s="23">
        <v>1200</v>
      </c>
      <c r="U39" s="23">
        <f t="shared" si="3"/>
        <v>600</v>
      </c>
      <c r="V39" s="28">
        <v>3</v>
      </c>
      <c r="W39" s="87">
        <v>8</v>
      </c>
      <c r="X39" s="42">
        <v>5</v>
      </c>
      <c r="Y39" s="2" t="s">
        <v>766</v>
      </c>
      <c r="Z39" s="2" t="s">
        <v>769</v>
      </c>
      <c r="AA39" s="116">
        <v>0.30311013199883963</v>
      </c>
      <c r="AB39" s="93">
        <v>589.51333333333332</v>
      </c>
      <c r="AC39" s="93">
        <v>348.27354166666674</v>
      </c>
      <c r="AD39" s="93">
        <v>1.5196200501134658</v>
      </c>
      <c r="AE39" s="93">
        <v>0.20801240131267837</v>
      </c>
      <c r="AF39" s="33">
        <v>0.21895145776301361</v>
      </c>
      <c r="AG39" s="93">
        <v>0.27062209577557866</v>
      </c>
      <c r="AH39" s="91">
        <v>6</v>
      </c>
      <c r="AI39" s="124">
        <v>1</v>
      </c>
      <c r="AJ39" s="93"/>
      <c r="AK39" s="93"/>
      <c r="AL39" s="93"/>
    </row>
    <row r="40" spans="1:38" s="93" customFormat="1">
      <c r="A40" s="26" t="s">
        <v>211</v>
      </c>
      <c r="B40" s="58" t="s">
        <v>212</v>
      </c>
      <c r="C40" s="59"/>
      <c r="D40" s="26" t="s">
        <v>210</v>
      </c>
      <c r="E40" s="29"/>
      <c r="F40" s="30">
        <v>800</v>
      </c>
      <c r="G40" s="30"/>
      <c r="H40" s="47">
        <v>15</v>
      </c>
      <c r="I40" s="135"/>
      <c r="J40" s="137"/>
      <c r="K40" s="24"/>
      <c r="L40" s="30"/>
      <c r="M40" s="23"/>
      <c r="N40" s="23">
        <v>2</v>
      </c>
      <c r="O40" s="23" t="s">
        <v>692</v>
      </c>
      <c r="P40" s="23">
        <v>30</v>
      </c>
      <c r="Q40" s="23">
        <v>40</v>
      </c>
      <c r="R40" s="23">
        <f t="shared" si="2"/>
        <v>35</v>
      </c>
      <c r="S40" s="23">
        <v>0</v>
      </c>
      <c r="T40" s="23">
        <v>1500</v>
      </c>
      <c r="U40" s="23">
        <f t="shared" si="3"/>
        <v>750</v>
      </c>
      <c r="V40" s="28">
        <v>5</v>
      </c>
      <c r="W40" s="89">
        <v>7</v>
      </c>
      <c r="X40" s="42">
        <v>2</v>
      </c>
      <c r="Y40" s="2" t="s">
        <v>766</v>
      </c>
      <c r="Z40" s="2" t="s">
        <v>767</v>
      </c>
      <c r="AA40" s="116">
        <v>0.45014124746156092</v>
      </c>
      <c r="AB40" s="93">
        <v>652.79666666666674</v>
      </c>
      <c r="AC40" s="93">
        <v>517.21229333333361</v>
      </c>
      <c r="AD40" s="93">
        <v>1.5381679693789809</v>
      </c>
      <c r="AE40" s="93">
        <v>6.6974582408876035E-2</v>
      </c>
      <c r="AF40" s="33">
        <v>0.25192755265401057</v>
      </c>
      <c r="AG40" s="93">
        <v>0.11194825359619535</v>
      </c>
      <c r="AH40" s="121">
        <v>6</v>
      </c>
      <c r="AI40" s="124">
        <v>1</v>
      </c>
    </row>
    <row r="41" spans="1:38">
      <c r="A41" s="27" t="s">
        <v>211</v>
      </c>
      <c r="B41" s="61" t="s">
        <v>213</v>
      </c>
      <c r="C41" s="62"/>
      <c r="D41" s="27" t="s">
        <v>105</v>
      </c>
      <c r="E41" s="34"/>
      <c r="F41" s="22">
        <v>240.93</v>
      </c>
      <c r="G41" s="22">
        <v>152.38</v>
      </c>
      <c r="H41" s="50">
        <v>16</v>
      </c>
      <c r="I41" s="34">
        <v>22.24</v>
      </c>
      <c r="J41" s="136">
        <v>13700</v>
      </c>
      <c r="K41" s="21">
        <v>2177.2800000000002</v>
      </c>
      <c r="L41" s="22">
        <v>10</v>
      </c>
      <c r="M41" s="25">
        <v>1.23</v>
      </c>
      <c r="N41" s="25">
        <v>3</v>
      </c>
      <c r="O41" s="25" t="s">
        <v>692</v>
      </c>
      <c r="P41" s="25">
        <v>18</v>
      </c>
      <c r="Q41" s="25">
        <v>25</v>
      </c>
      <c r="R41" s="23">
        <f t="shared" si="2"/>
        <v>21.5</v>
      </c>
      <c r="S41" s="25">
        <v>0</v>
      </c>
      <c r="T41" s="25">
        <v>2500</v>
      </c>
      <c r="U41" s="23">
        <f t="shared" si="3"/>
        <v>1250</v>
      </c>
      <c r="V41" s="32">
        <v>4</v>
      </c>
      <c r="W41" s="88">
        <v>9</v>
      </c>
      <c r="X41" s="42">
        <v>5</v>
      </c>
      <c r="Y41" s="2" t="s">
        <v>766</v>
      </c>
      <c r="Z41" s="2" t="s">
        <v>767</v>
      </c>
      <c r="AA41" s="116">
        <v>0.54896587177255574</v>
      </c>
      <c r="AB41" s="93">
        <v>487.14571428571423</v>
      </c>
      <c r="AC41" s="93">
        <v>630.76178666666669</v>
      </c>
      <c r="AD41" s="93">
        <v>1.4070612270752203</v>
      </c>
      <c r="AE41" s="93">
        <v>1.8357827428232713E-2</v>
      </c>
      <c r="AF41" s="33">
        <v>0.3461491216866866</v>
      </c>
      <c r="AG41" s="93">
        <v>0.19655438078264845</v>
      </c>
      <c r="AH41" s="121">
        <v>21</v>
      </c>
      <c r="AI41" s="124">
        <v>1</v>
      </c>
      <c r="AJ41" s="93"/>
      <c r="AK41" s="93"/>
      <c r="AL41" s="93"/>
    </row>
    <row r="42" spans="1:38">
      <c r="A42" s="27" t="s">
        <v>211</v>
      </c>
      <c r="B42" s="61" t="s">
        <v>214</v>
      </c>
      <c r="C42" s="62"/>
      <c r="D42" s="27" t="s">
        <v>105</v>
      </c>
      <c r="E42" s="34"/>
      <c r="F42" s="22">
        <v>70.650000000000006</v>
      </c>
      <c r="G42" s="22">
        <v>117.76</v>
      </c>
      <c r="H42" s="50">
        <v>30</v>
      </c>
      <c r="I42" s="34">
        <v>9.8000000000000007</v>
      </c>
      <c r="J42" s="136">
        <v>44465</v>
      </c>
      <c r="K42" s="21">
        <v>903.71</v>
      </c>
      <c r="L42" s="22">
        <v>10</v>
      </c>
      <c r="M42" s="25">
        <v>3.71</v>
      </c>
      <c r="N42" s="25">
        <v>3</v>
      </c>
      <c r="O42" s="25" t="s">
        <v>693</v>
      </c>
      <c r="P42" s="25">
        <v>15</v>
      </c>
      <c r="Q42" s="25">
        <v>20</v>
      </c>
      <c r="R42" s="23">
        <f t="shared" si="2"/>
        <v>17.5</v>
      </c>
      <c r="S42" s="25">
        <v>30</v>
      </c>
      <c r="T42" s="25">
        <v>1400</v>
      </c>
      <c r="U42" s="23">
        <f t="shared" si="3"/>
        <v>715</v>
      </c>
      <c r="V42" s="32">
        <v>4</v>
      </c>
      <c r="W42" s="88">
        <v>6</v>
      </c>
      <c r="X42" s="42">
        <v>2</v>
      </c>
      <c r="Y42" s="2" t="s">
        <v>766</v>
      </c>
      <c r="Z42" s="2" t="s">
        <v>767</v>
      </c>
      <c r="AA42" s="116">
        <v>0.12575238207136638</v>
      </c>
      <c r="AB42" s="93">
        <v>674.12166666666644</v>
      </c>
      <c r="AC42" s="93">
        <v>144.48948699999997</v>
      </c>
      <c r="AD42" s="93">
        <v>2.9286833021573591</v>
      </c>
      <c r="AE42" s="93">
        <v>6.6882979966537873E-2</v>
      </c>
      <c r="AF42" s="33">
        <v>0.21664795292792766</v>
      </c>
      <c r="AG42" s="93">
        <v>0.21382006414962698</v>
      </c>
      <c r="AH42" s="121">
        <v>30</v>
      </c>
      <c r="AI42" s="124">
        <v>1</v>
      </c>
    </row>
    <row r="43" spans="1:38" s="93" customFormat="1">
      <c r="A43" s="27" t="s">
        <v>215</v>
      </c>
      <c r="B43" s="61" t="s">
        <v>733</v>
      </c>
      <c r="C43" s="62" t="s">
        <v>220</v>
      </c>
      <c r="D43" s="27" t="s">
        <v>25</v>
      </c>
      <c r="E43" s="34"/>
      <c r="F43" s="22"/>
      <c r="G43" s="22"/>
      <c r="H43" s="50"/>
      <c r="I43" s="34"/>
      <c r="J43" s="136">
        <v>261803</v>
      </c>
      <c r="K43" s="21">
        <v>14541.65</v>
      </c>
      <c r="L43" s="22">
        <v>2</v>
      </c>
      <c r="M43" s="23">
        <v>0.84</v>
      </c>
      <c r="N43" s="114">
        <v>3</v>
      </c>
      <c r="O43" s="114" t="s">
        <v>692</v>
      </c>
      <c r="P43" s="114">
        <v>12</v>
      </c>
      <c r="Q43" s="114">
        <v>18</v>
      </c>
      <c r="R43" s="114">
        <f t="shared" si="2"/>
        <v>15</v>
      </c>
      <c r="S43" s="114">
        <v>100</v>
      </c>
      <c r="T43" s="114">
        <v>2000</v>
      </c>
      <c r="U43" s="28">
        <f t="shared" si="3"/>
        <v>1050</v>
      </c>
      <c r="V43" s="28">
        <v>4</v>
      </c>
      <c r="W43" s="26">
        <v>7</v>
      </c>
      <c r="X43" s="92">
        <f>ABS(V43-W43)</f>
        <v>3</v>
      </c>
      <c r="Y43" s="33" t="s">
        <v>766</v>
      </c>
      <c r="Z43" s="33" t="s">
        <v>769</v>
      </c>
      <c r="AA43" s="32">
        <v>0.23507134029590945</v>
      </c>
      <c r="AB43" s="33">
        <v>579.15666666666664</v>
      </c>
      <c r="AC43" s="33">
        <v>270.09696999999994</v>
      </c>
      <c r="AD43" s="33">
        <v>1.522494261147749</v>
      </c>
      <c r="AE43" s="33">
        <v>0.18286082050715943</v>
      </c>
      <c r="AF43" s="33">
        <v>0.16092810658085305</v>
      </c>
      <c r="AG43" s="33">
        <v>0.27748371525194082</v>
      </c>
      <c r="AH43" s="121">
        <v>3</v>
      </c>
      <c r="AI43" s="124">
        <v>1</v>
      </c>
    </row>
    <row r="44" spans="1:38" s="93" customFormat="1">
      <c r="A44" s="27" t="s">
        <v>221</v>
      </c>
      <c r="B44" s="61" t="s">
        <v>749</v>
      </c>
      <c r="C44" s="62"/>
      <c r="D44" s="27" t="s">
        <v>25</v>
      </c>
      <c r="E44" s="34"/>
      <c r="F44" s="22"/>
      <c r="G44" s="22"/>
      <c r="H44" s="50"/>
      <c r="I44" s="34"/>
      <c r="J44" s="136">
        <v>29435</v>
      </c>
      <c r="K44" s="21">
        <v>4419.42</v>
      </c>
      <c r="L44" s="22">
        <v>2</v>
      </c>
      <c r="M44" s="25">
        <v>1.51</v>
      </c>
      <c r="N44" s="115">
        <v>3</v>
      </c>
      <c r="O44" s="115" t="s">
        <v>692</v>
      </c>
      <c r="P44" s="115">
        <v>7</v>
      </c>
      <c r="Q44" s="115">
        <v>11</v>
      </c>
      <c r="R44" s="114">
        <f t="shared" si="2"/>
        <v>9</v>
      </c>
      <c r="S44" s="116">
        <v>0</v>
      </c>
      <c r="T44" s="116">
        <v>1200</v>
      </c>
      <c r="U44" s="28">
        <f t="shared" si="3"/>
        <v>600</v>
      </c>
      <c r="V44" s="116">
        <v>2</v>
      </c>
      <c r="W44" s="93">
        <v>7</v>
      </c>
      <c r="X44" s="92">
        <f>ABS(V44-W44)</f>
        <v>5</v>
      </c>
      <c r="Y44" s="33" t="s">
        <v>766</v>
      </c>
      <c r="Z44" s="33" t="s">
        <v>769</v>
      </c>
      <c r="AA44" s="116">
        <v>0.40979413402959075</v>
      </c>
      <c r="AB44" s="93">
        <v>551.9899999999999</v>
      </c>
      <c r="AC44" s="93">
        <v>470.85345999999981</v>
      </c>
      <c r="AD44" s="93">
        <v>0.66496446149132549</v>
      </c>
      <c r="AE44" s="93">
        <v>0.19149050189750927</v>
      </c>
      <c r="AF44" s="33">
        <v>0.285711986182561</v>
      </c>
      <c r="AG44" s="93">
        <v>6.7336507932057574E-2</v>
      </c>
      <c r="AH44" s="121">
        <v>3</v>
      </c>
      <c r="AI44" s="124">
        <v>1</v>
      </c>
    </row>
    <row r="45" spans="1:38" s="93" customFormat="1">
      <c r="A45" s="27" t="s">
        <v>222</v>
      </c>
      <c r="B45" s="61" t="s">
        <v>224</v>
      </c>
      <c r="C45" s="62" t="s">
        <v>225</v>
      </c>
      <c r="D45" s="27" t="s">
        <v>226</v>
      </c>
      <c r="E45" s="34"/>
      <c r="F45" s="22">
        <v>976</v>
      </c>
      <c r="G45" s="22"/>
      <c r="H45" s="50">
        <v>30</v>
      </c>
      <c r="I45" s="34">
        <v>26</v>
      </c>
      <c r="J45" s="136"/>
      <c r="K45" s="21"/>
      <c r="L45" s="22"/>
      <c r="M45" s="25"/>
      <c r="N45" s="25">
        <v>3</v>
      </c>
      <c r="O45" s="25" t="s">
        <v>692</v>
      </c>
      <c r="P45" s="25">
        <v>9</v>
      </c>
      <c r="Q45" s="25">
        <v>21</v>
      </c>
      <c r="R45" s="23">
        <f t="shared" si="2"/>
        <v>15</v>
      </c>
      <c r="S45" s="25">
        <v>1</v>
      </c>
      <c r="T45" s="25">
        <v>2500</v>
      </c>
      <c r="U45" s="23">
        <f t="shared" si="3"/>
        <v>1250.5</v>
      </c>
      <c r="V45" s="32">
        <v>4</v>
      </c>
      <c r="W45" s="88">
        <v>10</v>
      </c>
      <c r="X45" s="42">
        <v>6</v>
      </c>
      <c r="Y45" s="2" t="s">
        <v>766</v>
      </c>
      <c r="Z45" s="2" t="s">
        <v>767</v>
      </c>
      <c r="AA45" s="116">
        <v>0.30476501429814756</v>
      </c>
      <c r="AB45" s="93">
        <v>660.28857142857134</v>
      </c>
      <c r="AC45" s="93">
        <v>350.17500142857153</v>
      </c>
      <c r="AD45" s="93">
        <v>1.7448455871441961</v>
      </c>
      <c r="AE45" s="93">
        <v>3.3719290503749992E-2</v>
      </c>
      <c r="AF45" s="33">
        <v>0.20908966456152386</v>
      </c>
      <c r="AG45" s="93">
        <v>0.20128181761118252</v>
      </c>
      <c r="AH45" s="121">
        <v>7</v>
      </c>
      <c r="AI45" s="124">
        <v>1</v>
      </c>
    </row>
    <row r="46" spans="1:38" s="93" customFormat="1">
      <c r="A46" s="26" t="s">
        <v>230</v>
      </c>
      <c r="B46" s="58" t="s">
        <v>233</v>
      </c>
      <c r="C46" s="59" t="s">
        <v>234</v>
      </c>
      <c r="D46" s="33" t="s">
        <v>21</v>
      </c>
      <c r="E46" s="29"/>
      <c r="F46" s="30">
        <v>46</v>
      </c>
      <c r="G46" s="30">
        <v>11</v>
      </c>
      <c r="H46" s="30">
        <v>11</v>
      </c>
      <c r="I46" s="29">
        <v>10.79</v>
      </c>
      <c r="J46" s="137"/>
      <c r="K46" s="24"/>
      <c r="L46" s="30"/>
      <c r="M46" s="23"/>
      <c r="N46" s="23">
        <v>2</v>
      </c>
      <c r="O46" s="23" t="s">
        <v>692</v>
      </c>
      <c r="P46" s="25">
        <v>2.5</v>
      </c>
      <c r="Q46" s="25">
        <v>3</v>
      </c>
      <c r="R46" s="23">
        <f t="shared" si="2"/>
        <v>2.75</v>
      </c>
      <c r="S46" s="23">
        <v>0</v>
      </c>
      <c r="T46" s="23">
        <v>2000</v>
      </c>
      <c r="U46" s="23">
        <f t="shared" si="3"/>
        <v>1000</v>
      </c>
      <c r="V46" s="28">
        <v>2</v>
      </c>
      <c r="W46" s="89">
        <v>4</v>
      </c>
      <c r="X46" s="42">
        <v>2</v>
      </c>
      <c r="Y46" s="2" t="s">
        <v>766</v>
      </c>
      <c r="Z46" s="2" t="s">
        <v>767</v>
      </c>
      <c r="AA46" s="32">
        <v>0.34396223962866285</v>
      </c>
      <c r="AB46" s="33">
        <v>516.88333333333333</v>
      </c>
      <c r="AC46" s="33">
        <v>395.21261333333365</v>
      </c>
      <c r="AD46" s="33">
        <v>1.223461841877227</v>
      </c>
      <c r="AE46" s="33">
        <v>6.003559373027046E-2</v>
      </c>
      <c r="AF46" s="33">
        <v>0.26504440579941835</v>
      </c>
      <c r="AG46" s="33">
        <v>0.10032191963891757</v>
      </c>
      <c r="AH46" s="91">
        <v>3</v>
      </c>
      <c r="AI46" s="124">
        <v>1</v>
      </c>
      <c r="AJ46" s="33"/>
      <c r="AK46" s="33"/>
      <c r="AL46" s="33"/>
    </row>
    <row r="47" spans="1:38">
      <c r="A47" s="26" t="s">
        <v>230</v>
      </c>
      <c r="B47" s="58" t="s">
        <v>235</v>
      </c>
      <c r="C47" s="59"/>
      <c r="D47" s="26" t="s">
        <v>49</v>
      </c>
      <c r="E47" s="29"/>
      <c r="F47" s="30">
        <v>400</v>
      </c>
      <c r="G47" s="30"/>
      <c r="H47" s="30">
        <v>27</v>
      </c>
      <c r="I47" s="29"/>
      <c r="J47" s="137">
        <v>10080</v>
      </c>
      <c r="K47" s="24"/>
      <c r="L47" s="30">
        <v>1</v>
      </c>
      <c r="M47" s="23"/>
      <c r="N47" s="23">
        <v>2</v>
      </c>
      <c r="O47" s="23" t="s">
        <v>692</v>
      </c>
      <c r="P47" s="25">
        <v>7.5</v>
      </c>
      <c r="Q47" s="25">
        <v>8.5</v>
      </c>
      <c r="R47" s="23">
        <f t="shared" si="2"/>
        <v>8</v>
      </c>
      <c r="S47" s="23">
        <v>0</v>
      </c>
      <c r="T47" s="23">
        <v>2000</v>
      </c>
      <c r="U47" s="23">
        <f t="shared" si="3"/>
        <v>1000</v>
      </c>
      <c r="V47" s="28">
        <v>12</v>
      </c>
      <c r="W47" s="88">
        <v>4</v>
      </c>
      <c r="X47" s="42">
        <v>8</v>
      </c>
      <c r="Y47" s="2" t="s">
        <v>766</v>
      </c>
      <c r="Z47" s="2" t="s">
        <v>767</v>
      </c>
      <c r="AA47" s="116">
        <v>0.2768467362924279</v>
      </c>
      <c r="AB47" s="93">
        <v>583.52666666666664</v>
      </c>
      <c r="AC47" s="93">
        <v>318.09689999999972</v>
      </c>
      <c r="AD47" s="93">
        <v>1.3926913309454803</v>
      </c>
      <c r="AE47" s="93">
        <v>5.3221120518317122E-2</v>
      </c>
      <c r="AF47" s="33">
        <v>0.17930598370218642</v>
      </c>
      <c r="AG47" s="93">
        <v>0.13932577113700015</v>
      </c>
      <c r="AH47" s="121">
        <v>3</v>
      </c>
      <c r="AI47" s="124">
        <v>1</v>
      </c>
    </row>
    <row r="48" spans="1:38">
      <c r="A48" s="26" t="s">
        <v>230</v>
      </c>
      <c r="B48" s="58" t="s">
        <v>239</v>
      </c>
      <c r="C48" s="59" t="s">
        <v>240</v>
      </c>
      <c r="D48" s="27" t="s">
        <v>21</v>
      </c>
      <c r="E48" s="29"/>
      <c r="F48" s="30">
        <v>36</v>
      </c>
      <c r="G48" s="30">
        <v>9</v>
      </c>
      <c r="H48" s="30">
        <v>23</v>
      </c>
      <c r="I48" s="29">
        <v>14.35</v>
      </c>
      <c r="J48" s="137">
        <v>5481</v>
      </c>
      <c r="K48" s="24">
        <v>487</v>
      </c>
      <c r="L48" s="30">
        <v>10</v>
      </c>
      <c r="M48" s="23">
        <v>0.26</v>
      </c>
      <c r="N48" s="23">
        <v>2</v>
      </c>
      <c r="O48" s="23" t="s">
        <v>692</v>
      </c>
      <c r="P48" s="25">
        <v>3.5</v>
      </c>
      <c r="Q48" s="25">
        <v>5</v>
      </c>
      <c r="R48" s="23">
        <f t="shared" si="2"/>
        <v>4.25</v>
      </c>
      <c r="S48" s="23">
        <v>0</v>
      </c>
      <c r="T48" s="23">
        <v>1500</v>
      </c>
      <c r="U48" s="23">
        <f t="shared" si="3"/>
        <v>750</v>
      </c>
      <c r="V48" s="28">
        <v>4</v>
      </c>
      <c r="W48" s="88">
        <v>6</v>
      </c>
      <c r="X48" s="42">
        <v>2</v>
      </c>
      <c r="Y48" s="2" t="s">
        <v>766</v>
      </c>
      <c r="Z48" s="2" t="s">
        <v>767</v>
      </c>
      <c r="AA48" s="116">
        <v>0.25459096605744114</v>
      </c>
      <c r="AB48" s="93">
        <v>656.40666666666664</v>
      </c>
      <c r="AC48" s="93">
        <v>292.52501999999987</v>
      </c>
      <c r="AD48" s="93">
        <v>1.8981087751006565</v>
      </c>
      <c r="AE48" s="93">
        <v>5.3089101385115751E-2</v>
      </c>
      <c r="AF48" s="33">
        <v>9.3524067895948915E-2</v>
      </c>
      <c r="AG48" s="93">
        <v>0.1777566790548375</v>
      </c>
      <c r="AH48" s="121">
        <v>3</v>
      </c>
      <c r="AI48" s="124">
        <v>1</v>
      </c>
      <c r="AJ48" s="93"/>
      <c r="AK48" s="93"/>
      <c r="AL48" s="93"/>
    </row>
    <row r="49" spans="1:38">
      <c r="A49" s="26" t="s">
        <v>245</v>
      </c>
      <c r="B49" s="58" t="s">
        <v>250</v>
      </c>
      <c r="C49" s="59" t="s">
        <v>251</v>
      </c>
      <c r="D49" s="27" t="s">
        <v>21</v>
      </c>
      <c r="E49" s="29"/>
      <c r="F49" s="30">
        <v>122</v>
      </c>
      <c r="G49" s="30">
        <v>22</v>
      </c>
      <c r="H49" s="30">
        <v>22</v>
      </c>
      <c r="I49" s="29">
        <v>17.61</v>
      </c>
      <c r="J49" s="137">
        <v>3569</v>
      </c>
      <c r="K49" s="24">
        <v>180</v>
      </c>
      <c r="L49" s="30">
        <v>10</v>
      </c>
      <c r="M49" s="23">
        <v>0.04</v>
      </c>
      <c r="N49" s="23">
        <v>2</v>
      </c>
      <c r="O49" s="23"/>
      <c r="P49" s="23">
        <v>10</v>
      </c>
      <c r="Q49" s="23">
        <v>13</v>
      </c>
      <c r="R49" s="23">
        <f t="shared" ref="R49:R70" si="4">AVERAGE(P49:Q49)</f>
        <v>11.5</v>
      </c>
      <c r="S49" s="23">
        <v>0</v>
      </c>
      <c r="T49" s="23">
        <v>1300</v>
      </c>
      <c r="U49" s="23">
        <f t="shared" ref="U49:U70" si="5">AVERAGE(S49:T49)</f>
        <v>650</v>
      </c>
      <c r="V49" s="28">
        <v>4</v>
      </c>
      <c r="W49" s="87">
        <v>6</v>
      </c>
      <c r="X49" s="42">
        <v>2</v>
      </c>
      <c r="Y49" s="2" t="s">
        <v>766</v>
      </c>
      <c r="Z49" s="2" t="s">
        <v>769</v>
      </c>
      <c r="AA49" s="116">
        <v>0.27692155497534104</v>
      </c>
      <c r="AB49" s="93">
        <v>587.1633333333333</v>
      </c>
      <c r="AC49" s="93">
        <v>318.18286666666683</v>
      </c>
      <c r="AD49" s="93">
        <v>1.3329794489917981</v>
      </c>
      <c r="AE49" s="93">
        <v>0.1488154459254323</v>
      </c>
      <c r="AF49" s="33">
        <v>0.21775870168092137</v>
      </c>
      <c r="AG49" s="93">
        <v>0.15404486488482672</v>
      </c>
      <c r="AH49" s="121">
        <v>3</v>
      </c>
      <c r="AI49" s="124">
        <v>1</v>
      </c>
      <c r="AJ49" s="93" t="s">
        <v>759</v>
      </c>
      <c r="AK49" s="93"/>
      <c r="AL49" s="93"/>
    </row>
    <row r="50" spans="1:38">
      <c r="A50" s="26" t="s">
        <v>245</v>
      </c>
      <c r="B50" s="58" t="s">
        <v>257</v>
      </c>
      <c r="C50" s="59"/>
      <c r="D50" s="26" t="s">
        <v>25</v>
      </c>
      <c r="E50" s="29"/>
      <c r="F50" s="30">
        <v>2.4</v>
      </c>
      <c r="G50" s="30">
        <v>5.62</v>
      </c>
      <c r="H50" s="30">
        <v>27</v>
      </c>
      <c r="I50" s="29">
        <v>15.33</v>
      </c>
      <c r="J50" s="137">
        <v>4480</v>
      </c>
      <c r="K50" s="24">
        <v>825.61</v>
      </c>
      <c r="L50" s="30">
        <v>10</v>
      </c>
      <c r="M50" s="23">
        <v>5.3999999999999999E-2</v>
      </c>
      <c r="N50" s="23">
        <v>3</v>
      </c>
      <c r="O50" s="23" t="s">
        <v>693</v>
      </c>
      <c r="P50" s="23">
        <v>6</v>
      </c>
      <c r="Q50" s="23">
        <v>11</v>
      </c>
      <c r="R50" s="23">
        <f t="shared" si="4"/>
        <v>8.5</v>
      </c>
      <c r="S50" s="23">
        <v>0</v>
      </c>
      <c r="T50" s="23">
        <v>1700</v>
      </c>
      <c r="U50" s="23">
        <f t="shared" si="5"/>
        <v>850</v>
      </c>
      <c r="V50" s="28">
        <v>4</v>
      </c>
      <c r="W50" s="87">
        <v>5</v>
      </c>
      <c r="X50" s="42">
        <v>1</v>
      </c>
      <c r="Y50" s="2" t="s">
        <v>768</v>
      </c>
      <c r="Z50" s="2" t="s">
        <v>769</v>
      </c>
      <c r="AA50" s="116">
        <v>0.21395077492133624</v>
      </c>
      <c r="AB50" s="93">
        <v>569.1061538461538</v>
      </c>
      <c r="AC50" s="93">
        <v>245.82944038461542</v>
      </c>
      <c r="AD50" s="93">
        <v>1.7291979980689289</v>
      </c>
      <c r="AE50" s="93">
        <v>1.4435723431364662E-2</v>
      </c>
      <c r="AF50" s="33">
        <v>0.19524738457570881</v>
      </c>
      <c r="AG50" s="93">
        <v>0.33195084240376677</v>
      </c>
      <c r="AH50" s="121">
        <v>26</v>
      </c>
      <c r="AI50" s="124">
        <v>1</v>
      </c>
      <c r="AJ50" s="93"/>
      <c r="AK50" s="93"/>
      <c r="AL50" s="93"/>
    </row>
    <row r="51" spans="1:38">
      <c r="A51" s="27" t="s">
        <v>245</v>
      </c>
      <c r="B51" s="61" t="s">
        <v>737</v>
      </c>
      <c r="C51" s="62"/>
      <c r="D51" s="27" t="s">
        <v>226</v>
      </c>
      <c r="E51" s="34"/>
      <c r="F51" s="22">
        <v>277</v>
      </c>
      <c r="G51" s="22"/>
      <c r="H51" s="22">
        <v>28</v>
      </c>
      <c r="I51" s="34">
        <v>21.3</v>
      </c>
      <c r="J51" s="136"/>
      <c r="K51" s="21"/>
      <c r="L51" s="22"/>
      <c r="M51" s="25"/>
      <c r="N51" s="25">
        <v>3</v>
      </c>
      <c r="O51" s="25" t="s">
        <v>692</v>
      </c>
      <c r="P51" s="25">
        <v>13</v>
      </c>
      <c r="Q51" s="25">
        <v>17</v>
      </c>
      <c r="R51" s="23">
        <f t="shared" si="4"/>
        <v>15</v>
      </c>
      <c r="S51" s="25">
        <v>0</v>
      </c>
      <c r="T51" s="25">
        <v>1250</v>
      </c>
      <c r="U51" s="23">
        <f t="shared" si="5"/>
        <v>625</v>
      </c>
      <c r="V51" s="32">
        <v>3</v>
      </c>
      <c r="W51" s="88">
        <v>7</v>
      </c>
      <c r="X51" s="42">
        <v>4</v>
      </c>
      <c r="Y51" s="2" t="s">
        <v>766</v>
      </c>
      <c r="Z51" s="2" t="s">
        <v>769</v>
      </c>
      <c r="AA51" s="116">
        <v>0.16433744821583982</v>
      </c>
      <c r="AB51" s="93">
        <v>697.75400000000013</v>
      </c>
      <c r="AC51" s="93">
        <v>188.82372799999996</v>
      </c>
      <c r="AD51" s="93">
        <v>2.4375921988836375</v>
      </c>
      <c r="AE51" s="93">
        <v>4.2609850000851685E-2</v>
      </c>
      <c r="AF51" s="33">
        <v>2.6594337340512642E-2</v>
      </c>
      <c r="AG51" s="93">
        <v>0.21855531001445394</v>
      </c>
      <c r="AH51" s="91">
        <v>5</v>
      </c>
      <c r="AI51" s="124">
        <v>1</v>
      </c>
      <c r="AJ51" s="93"/>
      <c r="AK51" s="93"/>
      <c r="AL51" s="93"/>
    </row>
    <row r="52" spans="1:38" s="93" customFormat="1">
      <c r="A52" s="26" t="s">
        <v>245</v>
      </c>
      <c r="B52" s="58" t="s">
        <v>260</v>
      </c>
      <c r="C52" s="59"/>
      <c r="D52" s="26" t="s">
        <v>30</v>
      </c>
      <c r="E52" s="29"/>
      <c r="F52" s="30">
        <v>0</v>
      </c>
      <c r="G52" s="30"/>
      <c r="H52" s="30"/>
      <c r="I52" s="29"/>
      <c r="J52" s="137"/>
      <c r="K52" s="24"/>
      <c r="L52" s="30"/>
      <c r="M52" s="23"/>
      <c r="N52" s="23">
        <v>2</v>
      </c>
      <c r="O52" s="23"/>
      <c r="P52" s="23">
        <v>12</v>
      </c>
      <c r="Q52" s="23">
        <v>15</v>
      </c>
      <c r="R52" s="23">
        <f t="shared" si="4"/>
        <v>13.5</v>
      </c>
      <c r="S52" s="23">
        <v>0</v>
      </c>
      <c r="T52" s="23">
        <v>1000</v>
      </c>
      <c r="U52" s="23">
        <f t="shared" si="5"/>
        <v>500</v>
      </c>
      <c r="V52" s="28">
        <v>3</v>
      </c>
      <c r="W52" s="87">
        <v>5</v>
      </c>
      <c r="X52" s="42">
        <v>2</v>
      </c>
      <c r="Y52" s="2" t="s">
        <v>768</v>
      </c>
      <c r="Z52" s="2" t="s">
        <v>769</v>
      </c>
      <c r="AA52" s="32">
        <v>0.28543456483899049</v>
      </c>
      <c r="AB52" s="33">
        <v>606.83000000000004</v>
      </c>
      <c r="AC52" s="33">
        <v>327.96431500000006</v>
      </c>
      <c r="AD52" s="33">
        <v>1.9311179340455387</v>
      </c>
      <c r="AE52" s="33">
        <v>5.3320981956890043E-2</v>
      </c>
      <c r="AF52" s="33">
        <v>0.23333603000760722</v>
      </c>
      <c r="AG52" s="33">
        <v>0.35906787618651476</v>
      </c>
      <c r="AH52" s="91">
        <v>2</v>
      </c>
      <c r="AI52" s="124">
        <v>1</v>
      </c>
      <c r="AJ52" s="33"/>
      <c r="AK52" s="33"/>
      <c r="AL52" s="33"/>
    </row>
    <row r="53" spans="1:38" s="93" customFormat="1">
      <c r="A53" s="26" t="s">
        <v>245</v>
      </c>
      <c r="B53" s="58" t="s">
        <v>750</v>
      </c>
      <c r="C53" s="59" t="s">
        <v>267</v>
      </c>
      <c r="D53" s="26" t="s">
        <v>30</v>
      </c>
      <c r="E53" s="29"/>
      <c r="F53" s="30">
        <v>0</v>
      </c>
      <c r="G53" s="30"/>
      <c r="H53" s="47"/>
      <c r="I53" s="29"/>
      <c r="J53" s="137"/>
      <c r="K53" s="24"/>
      <c r="L53" s="30"/>
      <c r="M53" s="23"/>
      <c r="N53" s="23">
        <v>3</v>
      </c>
      <c r="O53" s="23" t="s">
        <v>693</v>
      </c>
      <c r="P53" s="23">
        <v>9</v>
      </c>
      <c r="Q53" s="23">
        <v>13</v>
      </c>
      <c r="R53" s="23">
        <f t="shared" si="4"/>
        <v>11</v>
      </c>
      <c r="S53" s="23">
        <v>0</v>
      </c>
      <c r="T53" s="23">
        <v>1300</v>
      </c>
      <c r="U53" s="23">
        <f t="shared" si="5"/>
        <v>650</v>
      </c>
      <c r="V53" s="28">
        <v>1</v>
      </c>
      <c r="W53" s="87">
        <v>6</v>
      </c>
      <c r="X53" s="42">
        <v>5</v>
      </c>
      <c r="Y53" s="2" t="s">
        <v>768</v>
      </c>
      <c r="Z53" s="2" t="s">
        <v>769</v>
      </c>
      <c r="AA53" s="116">
        <v>0.2022353133159269</v>
      </c>
      <c r="AB53" s="93">
        <v>608.68000000000006</v>
      </c>
      <c r="AC53" s="93">
        <v>232.36837499999999</v>
      </c>
      <c r="AD53" s="93">
        <v>1.7892364859744809</v>
      </c>
      <c r="AE53" s="93">
        <v>7.4316706243026942E-2</v>
      </c>
      <c r="AF53" s="33">
        <v>0.15132261607854913</v>
      </c>
      <c r="AG53" s="93">
        <v>0.26408671279029261</v>
      </c>
      <c r="AH53" s="121">
        <v>2</v>
      </c>
      <c r="AI53" s="124">
        <v>1</v>
      </c>
      <c r="AJ53" s="33" t="s">
        <v>740</v>
      </c>
      <c r="AK53" s="33"/>
      <c r="AL53" s="33"/>
    </row>
    <row r="54" spans="1:38">
      <c r="A54" s="26" t="s">
        <v>245</v>
      </c>
      <c r="B54" s="58" t="s">
        <v>263</v>
      </c>
      <c r="C54" s="59" t="s">
        <v>264</v>
      </c>
      <c r="D54" s="27" t="s">
        <v>21</v>
      </c>
      <c r="E54" s="29"/>
      <c r="F54" s="30">
        <v>0</v>
      </c>
      <c r="G54" s="30"/>
      <c r="H54" s="47"/>
      <c r="I54" s="29"/>
      <c r="J54" s="137">
        <v>38280</v>
      </c>
      <c r="K54" s="24">
        <v>1485</v>
      </c>
      <c r="L54" s="30">
        <v>10</v>
      </c>
      <c r="M54" s="23">
        <v>7.0000000000000007E-2</v>
      </c>
      <c r="N54" s="23">
        <v>2</v>
      </c>
      <c r="O54" s="23" t="s">
        <v>692</v>
      </c>
      <c r="P54" s="23">
        <v>6</v>
      </c>
      <c r="Q54" s="23">
        <v>8.5</v>
      </c>
      <c r="R54" s="23">
        <f t="shared" si="4"/>
        <v>7.25</v>
      </c>
      <c r="S54" s="23">
        <v>0</v>
      </c>
      <c r="T54" s="23">
        <v>1100</v>
      </c>
      <c r="U54" s="23">
        <f t="shared" si="5"/>
        <v>550</v>
      </c>
      <c r="V54" s="28">
        <v>3</v>
      </c>
      <c r="W54" s="87">
        <v>7</v>
      </c>
      <c r="X54" s="42">
        <v>4</v>
      </c>
      <c r="Y54" s="2" t="s">
        <v>768</v>
      </c>
      <c r="Z54" s="2" t="s">
        <v>769</v>
      </c>
      <c r="AA54" s="116">
        <v>0.29774455468523353</v>
      </c>
      <c r="AB54" s="93">
        <v>603.11333333333323</v>
      </c>
      <c r="AC54" s="93">
        <v>342.10849333333334</v>
      </c>
      <c r="AD54" s="93">
        <v>1.8178475454644489</v>
      </c>
      <c r="AE54" s="93">
        <v>7.6579588556521125E-2</v>
      </c>
      <c r="AF54" s="33">
        <v>0.23403722248359402</v>
      </c>
      <c r="AG54" s="93">
        <v>0.25953891598071988</v>
      </c>
      <c r="AH54" s="121">
        <v>3</v>
      </c>
      <c r="AI54" s="124">
        <v>1</v>
      </c>
      <c r="AJ54" s="93"/>
      <c r="AK54" s="93"/>
      <c r="AL54" s="93"/>
    </row>
    <row r="55" spans="1:38" s="93" customFormat="1">
      <c r="A55" s="26" t="s">
        <v>245</v>
      </c>
      <c r="B55" s="58" t="s">
        <v>268</v>
      </c>
      <c r="C55" s="59"/>
      <c r="D55" s="27" t="s">
        <v>21</v>
      </c>
      <c r="E55" s="29"/>
      <c r="F55" s="30">
        <v>0</v>
      </c>
      <c r="G55" s="30"/>
      <c r="H55" s="47"/>
      <c r="I55" s="29"/>
      <c r="J55" s="137">
        <v>72889</v>
      </c>
      <c r="K55" s="24">
        <v>6481</v>
      </c>
      <c r="L55" s="30">
        <v>10</v>
      </c>
      <c r="M55" s="23">
        <v>0.4</v>
      </c>
      <c r="N55" s="23">
        <v>2</v>
      </c>
      <c r="O55" s="23"/>
      <c r="P55" s="23">
        <v>19</v>
      </c>
      <c r="Q55" s="23">
        <v>22</v>
      </c>
      <c r="R55" s="23">
        <f t="shared" si="4"/>
        <v>20.5</v>
      </c>
      <c r="S55" s="23">
        <v>0</v>
      </c>
      <c r="T55" s="23">
        <v>1600</v>
      </c>
      <c r="U55" s="23">
        <f t="shared" si="5"/>
        <v>800</v>
      </c>
      <c r="V55" s="28">
        <v>5</v>
      </c>
      <c r="W55" s="87">
        <v>6</v>
      </c>
      <c r="X55" s="42">
        <f>ABS(V55-W55)</f>
        <v>1</v>
      </c>
      <c r="Y55" s="2" t="s">
        <v>768</v>
      </c>
      <c r="Z55" s="2" t="s">
        <v>769</v>
      </c>
      <c r="AA55" s="116">
        <v>0.27360851174934731</v>
      </c>
      <c r="AB55" s="93">
        <v>603.52500000000009</v>
      </c>
      <c r="AC55" s="93">
        <v>314.37618000000009</v>
      </c>
      <c r="AD55" s="93">
        <v>1.7612114578745377</v>
      </c>
      <c r="AE55" s="93">
        <v>0.11016302767057282</v>
      </c>
      <c r="AF55" s="33">
        <v>0.20243067809128723</v>
      </c>
      <c r="AG55" s="93">
        <v>0.25415945335583945</v>
      </c>
      <c r="AH55" s="121">
        <v>4</v>
      </c>
      <c r="AI55" s="124">
        <v>1</v>
      </c>
    </row>
    <row r="56" spans="1:38" s="93" customFormat="1">
      <c r="A56" s="26" t="s">
        <v>245</v>
      </c>
      <c r="B56" s="58" t="s">
        <v>736</v>
      </c>
      <c r="C56" s="59"/>
      <c r="D56" s="27" t="s">
        <v>259</v>
      </c>
      <c r="E56" s="29"/>
      <c r="F56" s="30">
        <v>3008</v>
      </c>
      <c r="G56" s="30">
        <v>744</v>
      </c>
      <c r="H56" s="47">
        <v>15</v>
      </c>
      <c r="I56" s="29">
        <v>21.8</v>
      </c>
      <c r="J56" s="137">
        <v>306300</v>
      </c>
      <c r="K56" s="24">
        <v>27816</v>
      </c>
      <c r="L56" s="30">
        <v>12</v>
      </c>
      <c r="M56" s="23">
        <v>0.78</v>
      </c>
      <c r="N56" s="23">
        <v>3</v>
      </c>
      <c r="O56" s="23" t="s">
        <v>692</v>
      </c>
      <c r="P56" s="23">
        <v>25</v>
      </c>
      <c r="Q56" s="23">
        <v>38</v>
      </c>
      <c r="R56" s="23">
        <f t="shared" si="4"/>
        <v>31.5</v>
      </c>
      <c r="S56" s="23">
        <v>0</v>
      </c>
      <c r="T56" s="23" t="s">
        <v>701</v>
      </c>
      <c r="U56" s="23">
        <f t="shared" si="5"/>
        <v>0</v>
      </c>
      <c r="V56" s="28">
        <v>1</v>
      </c>
      <c r="W56" s="87">
        <v>5</v>
      </c>
      <c r="X56" s="42">
        <v>4</v>
      </c>
      <c r="Y56" s="2" t="s">
        <v>768</v>
      </c>
      <c r="Z56" s="2" t="s">
        <v>769</v>
      </c>
      <c r="AA56" s="116">
        <v>0.31890218392805342</v>
      </c>
      <c r="AB56" s="93">
        <v>535.41399999999987</v>
      </c>
      <c r="AC56" s="93">
        <v>366.41860933333345</v>
      </c>
      <c r="AD56" s="93">
        <v>1.4277362777702765</v>
      </c>
      <c r="AE56" s="93">
        <v>2.896825292636597E-2</v>
      </c>
      <c r="AF56" s="33">
        <v>0.25979496711465649</v>
      </c>
      <c r="AG56" s="93">
        <v>0.23283317597521069</v>
      </c>
      <c r="AH56" s="121">
        <v>30</v>
      </c>
      <c r="AI56" s="124">
        <v>1</v>
      </c>
    </row>
    <row r="57" spans="1:38">
      <c r="A57" s="26" t="s">
        <v>245</v>
      </c>
      <c r="B57" s="58" t="s">
        <v>278</v>
      </c>
      <c r="C57" s="59" t="s">
        <v>279</v>
      </c>
      <c r="D57" s="27" t="s">
        <v>21</v>
      </c>
      <c r="E57" s="29"/>
      <c r="F57" s="30">
        <v>0</v>
      </c>
      <c r="G57" s="30"/>
      <c r="H57" s="47"/>
      <c r="I57" s="29"/>
      <c r="J57" s="137">
        <v>4248</v>
      </c>
      <c r="K57" s="24">
        <v>361</v>
      </c>
      <c r="L57" s="30">
        <v>10</v>
      </c>
      <c r="M57" s="23">
        <v>7.1999999999999995E-2</v>
      </c>
      <c r="N57" s="23">
        <v>2</v>
      </c>
      <c r="O57" s="23" t="s">
        <v>692</v>
      </c>
      <c r="P57" s="23">
        <v>8</v>
      </c>
      <c r="Q57" s="23">
        <v>13</v>
      </c>
      <c r="R57" s="23">
        <f t="shared" si="4"/>
        <v>10.5</v>
      </c>
      <c r="S57" s="23">
        <v>0</v>
      </c>
      <c r="T57" s="23">
        <v>1450</v>
      </c>
      <c r="U57" s="23">
        <f t="shared" si="5"/>
        <v>725</v>
      </c>
      <c r="V57" s="28">
        <v>4</v>
      </c>
      <c r="W57" s="87">
        <v>6</v>
      </c>
      <c r="X57" s="42">
        <v>2</v>
      </c>
      <c r="Y57" s="2" t="s">
        <v>768</v>
      </c>
      <c r="Z57" s="2" t="s">
        <v>769</v>
      </c>
      <c r="AA57" s="116">
        <v>0.3302992254134029</v>
      </c>
      <c r="AB57" s="93">
        <v>604.68999999999994</v>
      </c>
      <c r="AC57" s="93">
        <v>379.51380999999992</v>
      </c>
      <c r="AD57" s="93">
        <v>1.8171209266507058</v>
      </c>
      <c r="AE57" s="93">
        <v>0.10703190161113324</v>
      </c>
      <c r="AF57" s="33">
        <v>0.23618959766371492</v>
      </c>
      <c r="AG57" s="93">
        <v>0.28140301692857322</v>
      </c>
      <c r="AH57" s="121">
        <v>3</v>
      </c>
      <c r="AI57" s="124">
        <v>1</v>
      </c>
    </row>
    <row r="58" spans="1:38" s="93" customFormat="1">
      <c r="A58" s="26" t="s">
        <v>245</v>
      </c>
      <c r="B58" s="58" t="s">
        <v>283</v>
      </c>
      <c r="C58" s="59" t="s">
        <v>284</v>
      </c>
      <c r="D58" s="27" t="s">
        <v>21</v>
      </c>
      <c r="E58" s="29"/>
      <c r="F58" s="30">
        <v>0</v>
      </c>
      <c r="G58" s="30"/>
      <c r="H58" s="47"/>
      <c r="I58" s="29"/>
      <c r="J58" s="137">
        <v>3823</v>
      </c>
      <c r="K58" s="24">
        <v>314</v>
      </c>
      <c r="L58" s="30">
        <v>10</v>
      </c>
      <c r="M58" s="23">
        <v>0.02</v>
      </c>
      <c r="N58" s="23">
        <v>2</v>
      </c>
      <c r="O58" s="23" t="s">
        <v>692</v>
      </c>
      <c r="P58" s="23">
        <v>4.5</v>
      </c>
      <c r="Q58" s="23">
        <v>6</v>
      </c>
      <c r="R58" s="23">
        <f t="shared" si="4"/>
        <v>5.25</v>
      </c>
      <c r="S58" s="23">
        <v>0</v>
      </c>
      <c r="T58" s="23">
        <v>1300</v>
      </c>
      <c r="U58" s="23">
        <f t="shared" si="5"/>
        <v>650</v>
      </c>
      <c r="V58" s="28">
        <v>4</v>
      </c>
      <c r="W58" s="87">
        <v>6</v>
      </c>
      <c r="X58" s="42">
        <v>2</v>
      </c>
      <c r="Y58" s="2" t="s">
        <v>768</v>
      </c>
      <c r="Z58" s="2" t="s">
        <v>769</v>
      </c>
      <c r="AA58" s="116">
        <v>0.28786792573252112</v>
      </c>
      <c r="AB58" s="93">
        <v>603.12</v>
      </c>
      <c r="AC58" s="93">
        <v>330.76024666666672</v>
      </c>
      <c r="AD58" s="93">
        <v>1.9832391167768995</v>
      </c>
      <c r="AE58" s="93">
        <v>7.1166095464364823E-2</v>
      </c>
      <c r="AF58" s="33">
        <v>0.22016814519498332</v>
      </c>
      <c r="AG58" s="93">
        <v>0.34861961800978786</v>
      </c>
      <c r="AH58" s="121">
        <v>3</v>
      </c>
      <c r="AI58" s="124">
        <v>1</v>
      </c>
    </row>
    <row r="59" spans="1:38" s="93" customFormat="1">
      <c r="A59" s="26" t="s">
        <v>245</v>
      </c>
      <c r="B59" s="58" t="s">
        <v>288</v>
      </c>
      <c r="C59" s="59"/>
      <c r="D59" s="26" t="s">
        <v>49</v>
      </c>
      <c r="E59" s="29"/>
      <c r="F59" s="30">
        <v>100</v>
      </c>
      <c r="G59" s="30"/>
      <c r="H59" s="47">
        <v>3</v>
      </c>
      <c r="I59" s="29"/>
      <c r="J59" s="137"/>
      <c r="K59" s="24"/>
      <c r="L59" s="30"/>
      <c r="M59" s="23"/>
      <c r="N59" s="23">
        <v>3</v>
      </c>
      <c r="O59" s="23" t="s">
        <v>693</v>
      </c>
      <c r="P59" s="23">
        <v>14</v>
      </c>
      <c r="Q59" s="23">
        <v>40</v>
      </c>
      <c r="R59" s="23">
        <f t="shared" si="4"/>
        <v>27</v>
      </c>
      <c r="S59" s="23">
        <v>50</v>
      </c>
      <c r="T59" s="23">
        <v>250</v>
      </c>
      <c r="U59" s="23">
        <f t="shared" si="5"/>
        <v>150</v>
      </c>
      <c r="V59" s="28">
        <v>4</v>
      </c>
      <c r="W59" s="87">
        <v>5</v>
      </c>
      <c r="X59" s="42">
        <v>1</v>
      </c>
      <c r="Y59" s="2" t="s">
        <v>768</v>
      </c>
      <c r="Z59" s="2" t="s">
        <v>769</v>
      </c>
      <c r="AA59" s="116">
        <v>0.15860167101827682</v>
      </c>
      <c r="AB59" s="93">
        <v>672.92499999999995</v>
      </c>
      <c r="AC59" s="93">
        <v>182.23332000000011</v>
      </c>
      <c r="AD59" s="93">
        <v>2.2917164471471594</v>
      </c>
      <c r="AE59" s="93">
        <v>9.7474388033042897E-2</v>
      </c>
      <c r="AF59" s="33">
        <v>9.9193340461246504E-2</v>
      </c>
      <c r="AG59" s="93">
        <v>0.19801546753933497</v>
      </c>
      <c r="AH59" s="121">
        <v>2</v>
      </c>
      <c r="AI59" s="124">
        <v>1</v>
      </c>
      <c r="AJ59" s="33"/>
      <c r="AK59" s="33"/>
      <c r="AL59" s="33"/>
    </row>
    <row r="60" spans="1:38">
      <c r="A60" s="26" t="s">
        <v>245</v>
      </c>
      <c r="B60" s="58" t="s">
        <v>296</v>
      </c>
      <c r="C60" s="59" t="s">
        <v>297</v>
      </c>
      <c r="D60" s="26" t="s">
        <v>30</v>
      </c>
      <c r="E60" s="29"/>
      <c r="F60" s="30">
        <v>1100</v>
      </c>
      <c r="G60" s="30"/>
      <c r="H60" s="47">
        <v>2</v>
      </c>
      <c r="I60" s="29"/>
      <c r="J60" s="137"/>
      <c r="K60" s="24"/>
      <c r="L60" s="30"/>
      <c r="M60" s="23"/>
      <c r="N60" s="23">
        <v>3</v>
      </c>
      <c r="O60" s="23" t="s">
        <v>693</v>
      </c>
      <c r="P60" s="23">
        <v>12</v>
      </c>
      <c r="Q60" s="23">
        <v>22</v>
      </c>
      <c r="R60" s="23">
        <f t="shared" si="4"/>
        <v>17</v>
      </c>
      <c r="S60" s="23">
        <v>0</v>
      </c>
      <c r="T60" s="23">
        <v>1500</v>
      </c>
      <c r="U60" s="23">
        <f t="shared" si="5"/>
        <v>750</v>
      </c>
      <c r="V60" s="28">
        <v>3</v>
      </c>
      <c r="W60" s="87">
        <v>7</v>
      </c>
      <c r="X60" s="42">
        <v>4</v>
      </c>
      <c r="Y60" s="2" t="s">
        <v>768</v>
      </c>
      <c r="Z60" s="2" t="s">
        <v>769</v>
      </c>
      <c r="AA60" s="116">
        <v>0.11411361038584274</v>
      </c>
      <c r="AB60" s="93">
        <v>699.6450000000001</v>
      </c>
      <c r="AC60" s="93">
        <v>131.1165383333333</v>
      </c>
      <c r="AD60" s="93">
        <v>2.8353753145283185</v>
      </c>
      <c r="AE60" s="93">
        <v>0.12129897607379604</v>
      </c>
      <c r="AF60" s="33">
        <v>0.16561828275457188</v>
      </c>
      <c r="AG60" s="93">
        <v>0.2231038437580245</v>
      </c>
      <c r="AH60" s="121">
        <v>6</v>
      </c>
      <c r="AI60" s="124">
        <v>1</v>
      </c>
    </row>
    <row r="61" spans="1:38" s="93" customFormat="1">
      <c r="A61" s="26" t="s">
        <v>245</v>
      </c>
      <c r="B61" s="58" t="s">
        <v>299</v>
      </c>
      <c r="C61" s="59" t="s">
        <v>300</v>
      </c>
      <c r="D61" s="26" t="s">
        <v>49</v>
      </c>
      <c r="E61" s="29"/>
      <c r="F61" s="30">
        <v>1100</v>
      </c>
      <c r="G61" s="30"/>
      <c r="H61" s="47">
        <v>2</v>
      </c>
      <c r="I61" s="29"/>
      <c r="J61" s="137"/>
      <c r="K61" s="24"/>
      <c r="L61" s="30"/>
      <c r="M61" s="23"/>
      <c r="N61" s="23">
        <v>3</v>
      </c>
      <c r="O61" s="23" t="s">
        <v>693</v>
      </c>
      <c r="P61" s="23">
        <v>25</v>
      </c>
      <c r="Q61" s="23">
        <v>35</v>
      </c>
      <c r="R61" s="23">
        <f t="shared" si="4"/>
        <v>30</v>
      </c>
      <c r="S61" s="23">
        <v>250</v>
      </c>
      <c r="T61" s="23">
        <v>850</v>
      </c>
      <c r="U61" s="23">
        <f t="shared" si="5"/>
        <v>550</v>
      </c>
      <c r="V61" s="28">
        <v>5</v>
      </c>
      <c r="W61" s="87">
        <v>7</v>
      </c>
      <c r="X61" s="42">
        <v>2</v>
      </c>
      <c r="Y61" s="2" t="s">
        <v>768</v>
      </c>
      <c r="Z61" s="2" t="s">
        <v>769</v>
      </c>
      <c r="AA61" s="116">
        <v>0.13731998433420367</v>
      </c>
      <c r="AB61" s="93">
        <v>697.952</v>
      </c>
      <c r="AC61" s="93">
        <v>157.78066200000004</v>
      </c>
      <c r="AD61" s="93">
        <v>2.9446859463406856</v>
      </c>
      <c r="AE61" s="93">
        <v>0.21329254287176197</v>
      </c>
      <c r="AF61" s="33">
        <v>0.21534648702026665</v>
      </c>
      <c r="AG61" s="93">
        <v>0.38837200783563663</v>
      </c>
      <c r="AH61" s="121">
        <v>5</v>
      </c>
      <c r="AI61" s="124">
        <v>1</v>
      </c>
    </row>
    <row r="62" spans="1:38" s="93" customFormat="1">
      <c r="A62" s="27" t="s">
        <v>245</v>
      </c>
      <c r="B62" s="61" t="s">
        <v>302</v>
      </c>
      <c r="C62" s="62" t="s">
        <v>303</v>
      </c>
      <c r="D62" s="27" t="s">
        <v>304</v>
      </c>
      <c r="E62" s="34"/>
      <c r="F62" s="22">
        <v>0</v>
      </c>
      <c r="G62" s="22"/>
      <c r="H62" s="50">
        <v>30</v>
      </c>
      <c r="I62" s="34"/>
      <c r="J62" s="136">
        <v>22018</v>
      </c>
      <c r="K62" s="21">
        <v>4683.83</v>
      </c>
      <c r="L62" s="22">
        <v>10</v>
      </c>
      <c r="M62" s="25">
        <v>0.28999999999999998</v>
      </c>
      <c r="N62" s="25">
        <v>3</v>
      </c>
      <c r="O62" s="25" t="s">
        <v>693</v>
      </c>
      <c r="P62" s="25">
        <v>12</v>
      </c>
      <c r="Q62" s="25">
        <v>14</v>
      </c>
      <c r="R62" s="23">
        <f t="shared" si="4"/>
        <v>13</v>
      </c>
      <c r="S62" s="25">
        <v>0</v>
      </c>
      <c r="T62" s="25">
        <v>1500</v>
      </c>
      <c r="U62" s="23">
        <f t="shared" si="5"/>
        <v>750</v>
      </c>
      <c r="V62" s="32">
        <v>2</v>
      </c>
      <c r="W62" s="88">
        <v>5</v>
      </c>
      <c r="X62" s="42">
        <v>3</v>
      </c>
      <c r="Y62" s="2" t="s">
        <v>768</v>
      </c>
      <c r="Z62" s="2" t="s">
        <v>769</v>
      </c>
      <c r="AA62" s="116">
        <v>0.20210013896141577</v>
      </c>
      <c r="AB62" s="93">
        <v>451.64633333333336</v>
      </c>
      <c r="AC62" s="93">
        <v>232.21305966666662</v>
      </c>
      <c r="AD62" s="93">
        <v>1.5116810203681861</v>
      </c>
      <c r="AE62" s="93">
        <v>7.6595414437732642E-2</v>
      </c>
      <c r="AF62" s="33">
        <v>0.11816221942565136</v>
      </c>
      <c r="AG62" s="93">
        <v>0.15809549720896018</v>
      </c>
      <c r="AH62" s="121">
        <v>30</v>
      </c>
      <c r="AI62" s="124">
        <v>1</v>
      </c>
      <c r="AJ62" s="33"/>
      <c r="AK62" s="33"/>
      <c r="AL62" s="33"/>
    </row>
    <row r="63" spans="1:38" s="93" customFormat="1">
      <c r="A63" s="27" t="s">
        <v>245</v>
      </c>
      <c r="B63" s="61" t="s">
        <v>305</v>
      </c>
      <c r="C63" s="62"/>
      <c r="D63" s="27" t="s">
        <v>105</v>
      </c>
      <c r="E63" s="34"/>
      <c r="F63" s="22">
        <v>0</v>
      </c>
      <c r="G63" s="22"/>
      <c r="H63" s="50">
        <v>30</v>
      </c>
      <c r="I63" s="34"/>
      <c r="J63" s="136">
        <v>17317</v>
      </c>
      <c r="K63" s="21">
        <v>2134.4299999999998</v>
      </c>
      <c r="L63" s="22">
        <v>4</v>
      </c>
      <c r="M63" s="25">
        <v>0.26</v>
      </c>
      <c r="N63" s="25">
        <v>3</v>
      </c>
      <c r="O63" s="25" t="s">
        <v>693</v>
      </c>
      <c r="P63" s="25">
        <v>12</v>
      </c>
      <c r="Q63" s="25">
        <v>14</v>
      </c>
      <c r="R63" s="23">
        <f t="shared" si="4"/>
        <v>13</v>
      </c>
      <c r="S63" s="25">
        <v>600</v>
      </c>
      <c r="T63" s="25">
        <v>1600</v>
      </c>
      <c r="U63" s="23">
        <f t="shared" si="5"/>
        <v>1100</v>
      </c>
      <c r="V63" s="32">
        <v>2</v>
      </c>
      <c r="W63" s="88">
        <v>5</v>
      </c>
      <c r="X63" s="42">
        <v>3</v>
      </c>
      <c r="Y63" s="2" t="s">
        <v>768</v>
      </c>
      <c r="Z63" s="2" t="s">
        <v>769</v>
      </c>
      <c r="AA63" s="116">
        <v>0.22230015216129972</v>
      </c>
      <c r="AB63" s="93">
        <v>661.00499999999977</v>
      </c>
      <c r="AC63" s="93">
        <v>255.42287483333334</v>
      </c>
      <c r="AD63" s="93">
        <v>2.0189507257284931</v>
      </c>
      <c r="AE63" s="93">
        <v>3.7247729030159563E-2</v>
      </c>
      <c r="AF63" s="33">
        <v>0.11995998356903294</v>
      </c>
      <c r="AG63" s="93">
        <v>0.20798178458390054</v>
      </c>
      <c r="AH63" s="121">
        <v>30</v>
      </c>
      <c r="AI63" s="124">
        <v>1</v>
      </c>
      <c r="AJ63" s="33"/>
      <c r="AK63" s="33"/>
      <c r="AL63" s="33"/>
    </row>
    <row r="64" spans="1:38" s="93" customFormat="1">
      <c r="A64" s="27" t="s">
        <v>245</v>
      </c>
      <c r="B64" s="61" t="s">
        <v>306</v>
      </c>
      <c r="C64" s="62" t="s">
        <v>307</v>
      </c>
      <c r="D64" s="27" t="s">
        <v>25</v>
      </c>
      <c r="E64" s="34"/>
      <c r="F64" s="22">
        <v>0</v>
      </c>
      <c r="G64" s="22"/>
      <c r="H64" s="50" t="s">
        <v>26</v>
      </c>
      <c r="I64" s="34"/>
      <c r="J64" s="136">
        <v>15075</v>
      </c>
      <c r="K64" s="21">
        <v>3075.91</v>
      </c>
      <c r="L64" s="22">
        <v>2</v>
      </c>
      <c r="M64" s="25">
        <v>0.23</v>
      </c>
      <c r="N64" s="25">
        <v>3</v>
      </c>
      <c r="O64" s="25" t="s">
        <v>693</v>
      </c>
      <c r="P64" s="25">
        <v>12</v>
      </c>
      <c r="Q64" s="25">
        <v>15</v>
      </c>
      <c r="R64" s="23">
        <f t="shared" si="4"/>
        <v>13.5</v>
      </c>
      <c r="S64" s="25">
        <v>0</v>
      </c>
      <c r="T64" s="25">
        <v>1100</v>
      </c>
      <c r="U64" s="23">
        <f t="shared" si="5"/>
        <v>550</v>
      </c>
      <c r="V64" s="32">
        <v>3</v>
      </c>
      <c r="W64" s="88">
        <v>5</v>
      </c>
      <c r="X64" s="42">
        <v>2</v>
      </c>
      <c r="Y64" s="2" t="s">
        <v>768</v>
      </c>
      <c r="Z64" s="2" t="s">
        <v>769</v>
      </c>
      <c r="AA64" s="116">
        <v>0.18135693556615948</v>
      </c>
      <c r="AB64" s="93">
        <v>585.69275862068957</v>
      </c>
      <c r="AC64" s="93">
        <v>208.37911896551725</v>
      </c>
      <c r="AD64" s="93">
        <v>2.3481334296240179</v>
      </c>
      <c r="AE64" s="93">
        <v>8.0115244522222673E-3</v>
      </c>
      <c r="AF64" s="33">
        <v>0.14666531740297162</v>
      </c>
      <c r="AG64" s="93">
        <v>0.52282183320024711</v>
      </c>
      <c r="AH64" s="121">
        <v>29</v>
      </c>
      <c r="AI64" s="124">
        <v>1</v>
      </c>
      <c r="AJ64" s="33"/>
      <c r="AK64" s="33"/>
      <c r="AL64" s="33"/>
    </row>
    <row r="65" spans="1:38">
      <c r="A65" s="26" t="s">
        <v>245</v>
      </c>
      <c r="B65" s="58" t="s">
        <v>311</v>
      </c>
      <c r="C65" s="59" t="s">
        <v>312</v>
      </c>
      <c r="D65" s="27" t="s">
        <v>21</v>
      </c>
      <c r="E65" s="29"/>
      <c r="F65" s="30">
        <v>0</v>
      </c>
      <c r="G65" s="30"/>
      <c r="H65" s="47"/>
      <c r="I65" s="29"/>
      <c r="J65" s="136">
        <v>49600</v>
      </c>
      <c r="K65" s="21">
        <v>14129.18</v>
      </c>
      <c r="L65" s="22">
        <v>5</v>
      </c>
      <c r="M65" s="23">
        <v>5.8999999999999997E-2</v>
      </c>
      <c r="N65" s="23">
        <v>3</v>
      </c>
      <c r="O65" s="23" t="s">
        <v>693</v>
      </c>
      <c r="P65" s="23">
        <v>10</v>
      </c>
      <c r="Q65" s="23">
        <v>17</v>
      </c>
      <c r="R65" s="23">
        <f t="shared" si="4"/>
        <v>13.5</v>
      </c>
      <c r="S65" s="23">
        <v>0</v>
      </c>
      <c r="T65" s="23">
        <v>50</v>
      </c>
      <c r="U65" s="23">
        <f t="shared" si="5"/>
        <v>25</v>
      </c>
      <c r="V65" s="28">
        <v>5</v>
      </c>
      <c r="W65" s="88">
        <v>7</v>
      </c>
      <c r="X65" s="42">
        <v>2</v>
      </c>
      <c r="Y65" s="2" t="s">
        <v>768</v>
      </c>
      <c r="Z65" s="2" t="s">
        <v>769</v>
      </c>
      <c r="AA65" s="32">
        <v>0.21146301240208873</v>
      </c>
      <c r="AB65" s="33">
        <v>695.40375000000006</v>
      </c>
      <c r="AC65" s="33">
        <v>242.97100124999997</v>
      </c>
      <c r="AD65" s="33">
        <v>2.175300285436252</v>
      </c>
      <c r="AE65" s="33">
        <v>1.0130751318759467E-2</v>
      </c>
      <c r="AF65" s="33">
        <v>8.8857045532237097E-2</v>
      </c>
      <c r="AG65" s="33">
        <v>0.26698029581380534</v>
      </c>
      <c r="AH65" s="91">
        <v>8</v>
      </c>
      <c r="AI65" s="82">
        <v>1</v>
      </c>
      <c r="AJ65" s="93"/>
      <c r="AK65" s="93"/>
      <c r="AL65" s="93"/>
    </row>
    <row r="66" spans="1:38">
      <c r="A66" s="26" t="s">
        <v>245</v>
      </c>
      <c r="B66" s="58" t="s">
        <v>313</v>
      </c>
      <c r="C66" s="62" t="s">
        <v>314</v>
      </c>
      <c r="D66" s="33" t="s">
        <v>21</v>
      </c>
      <c r="E66" s="34"/>
      <c r="F66" s="47">
        <v>0</v>
      </c>
      <c r="G66" s="30"/>
      <c r="H66" s="47"/>
      <c r="I66" s="29"/>
      <c r="J66" s="137"/>
      <c r="K66" s="24"/>
      <c r="L66" s="30"/>
      <c r="M66" s="23"/>
      <c r="N66" s="25">
        <v>3</v>
      </c>
      <c r="O66" s="23" t="s">
        <v>692</v>
      </c>
      <c r="P66" s="23">
        <v>14</v>
      </c>
      <c r="Q66" s="23">
        <v>20</v>
      </c>
      <c r="R66" s="23">
        <f t="shared" si="4"/>
        <v>17</v>
      </c>
      <c r="S66" s="23">
        <v>0</v>
      </c>
      <c r="T66" s="23">
        <v>1000</v>
      </c>
      <c r="U66" s="23">
        <f t="shared" si="5"/>
        <v>500</v>
      </c>
      <c r="V66" s="28">
        <v>5</v>
      </c>
      <c r="W66" s="88">
        <v>10</v>
      </c>
      <c r="X66" s="42">
        <v>5</v>
      </c>
      <c r="Y66" s="2" t="s">
        <v>768</v>
      </c>
      <c r="Z66" s="2" t="s">
        <v>769</v>
      </c>
      <c r="AA66" s="116">
        <v>0.23299819263127375</v>
      </c>
      <c r="AB66" s="93">
        <v>692.90333333333331</v>
      </c>
      <c r="AC66" s="93">
        <v>267.7149233333335</v>
      </c>
      <c r="AD66" s="93">
        <v>2.2723594339624391</v>
      </c>
      <c r="AE66" s="93">
        <v>4.7354377979237611E-2</v>
      </c>
      <c r="AF66" s="33">
        <v>6.3325306221213684E-2</v>
      </c>
      <c r="AG66" s="93">
        <v>0.16790327993755685</v>
      </c>
      <c r="AH66" s="121">
        <v>3</v>
      </c>
      <c r="AI66" s="82">
        <v>1</v>
      </c>
      <c r="AJ66" s="93"/>
      <c r="AK66" s="93"/>
      <c r="AL66" s="93"/>
    </row>
    <row r="67" spans="1:38">
      <c r="A67" s="26" t="s">
        <v>245</v>
      </c>
      <c r="B67" s="58" t="s">
        <v>320</v>
      </c>
      <c r="C67" s="62"/>
      <c r="D67" s="33" t="s">
        <v>226</v>
      </c>
      <c r="E67" s="34"/>
      <c r="F67" s="30">
        <v>0</v>
      </c>
      <c r="G67" s="30"/>
      <c r="H67" s="47">
        <v>7</v>
      </c>
      <c r="I67" s="29"/>
      <c r="J67" s="137"/>
      <c r="K67" s="24"/>
      <c r="L67" s="30"/>
      <c r="M67" s="23"/>
      <c r="N67" s="25">
        <v>3</v>
      </c>
      <c r="O67" s="23" t="s">
        <v>693</v>
      </c>
      <c r="P67" s="23">
        <v>8</v>
      </c>
      <c r="Q67" s="23">
        <v>16</v>
      </c>
      <c r="R67" s="23">
        <f t="shared" si="4"/>
        <v>12</v>
      </c>
      <c r="S67" s="23">
        <v>0</v>
      </c>
      <c r="T67" s="23">
        <v>800</v>
      </c>
      <c r="U67" s="23">
        <f t="shared" si="5"/>
        <v>400</v>
      </c>
      <c r="V67" s="28">
        <v>3</v>
      </c>
      <c r="W67" s="89">
        <v>7</v>
      </c>
      <c r="X67" s="42">
        <v>4</v>
      </c>
      <c r="Y67" s="2" t="s">
        <v>768</v>
      </c>
      <c r="Z67" s="2" t="s">
        <v>769</v>
      </c>
      <c r="AA67" s="116">
        <v>0.31777353350739801</v>
      </c>
      <c r="AB67" s="93">
        <v>699.97</v>
      </c>
      <c r="AC67" s="93">
        <v>365.12179000000032</v>
      </c>
      <c r="AD67" s="93">
        <v>1.7110613146369587</v>
      </c>
      <c r="AE67" s="93">
        <v>0.14778890627152103</v>
      </c>
      <c r="AF67" s="33">
        <v>0.24234258095295502</v>
      </c>
      <c r="AG67" s="93">
        <v>0.34090675712023449</v>
      </c>
      <c r="AH67" s="91">
        <v>1</v>
      </c>
      <c r="AI67" s="124">
        <v>1</v>
      </c>
      <c r="AJ67" s="93"/>
      <c r="AK67" s="93"/>
      <c r="AL67" s="93"/>
    </row>
    <row r="68" spans="1:38">
      <c r="A68" s="26" t="s">
        <v>245</v>
      </c>
      <c r="B68" s="58" t="s">
        <v>667</v>
      </c>
      <c r="C68" s="62" t="s">
        <v>321</v>
      </c>
      <c r="D68" s="33" t="s">
        <v>25</v>
      </c>
      <c r="E68" s="34"/>
      <c r="F68" s="30">
        <v>0</v>
      </c>
      <c r="G68" s="30"/>
      <c r="H68" s="47"/>
      <c r="I68" s="29"/>
      <c r="J68" s="137"/>
      <c r="K68" s="24"/>
      <c r="L68" s="30"/>
      <c r="M68" s="23"/>
      <c r="N68" s="25">
        <v>3</v>
      </c>
      <c r="O68" s="23" t="s">
        <v>693</v>
      </c>
      <c r="P68" s="23">
        <v>9</v>
      </c>
      <c r="Q68" s="23">
        <v>15</v>
      </c>
      <c r="R68" s="23">
        <f t="shared" si="4"/>
        <v>12</v>
      </c>
      <c r="S68" s="23">
        <v>0</v>
      </c>
      <c r="T68" s="23">
        <v>800</v>
      </c>
      <c r="U68" s="23">
        <f t="shared" si="5"/>
        <v>400</v>
      </c>
      <c r="V68" s="28">
        <v>5</v>
      </c>
      <c r="W68" s="87">
        <v>7</v>
      </c>
      <c r="X68" s="42">
        <v>2</v>
      </c>
      <c r="Y68" s="2" t="s">
        <v>768</v>
      </c>
      <c r="Z68" s="2" t="s">
        <v>769</v>
      </c>
      <c r="AA68" s="32">
        <v>0.30766635987815488</v>
      </c>
      <c r="AB68" s="33">
        <v>657.71375000000012</v>
      </c>
      <c r="AC68" s="33">
        <v>353.50864749999994</v>
      </c>
      <c r="AD68" s="33">
        <v>1.6531572456525752</v>
      </c>
      <c r="AE68" s="33">
        <v>0.12106532118217395</v>
      </c>
      <c r="AF68" s="33">
        <v>0.22766846729478557</v>
      </c>
      <c r="AG68" s="33">
        <v>0.24590918229686937</v>
      </c>
      <c r="AH68" s="91">
        <v>8</v>
      </c>
      <c r="AI68" s="124">
        <v>1</v>
      </c>
      <c r="AJ68" s="93"/>
      <c r="AK68" s="93"/>
      <c r="AL68" s="93"/>
    </row>
    <row r="69" spans="1:38">
      <c r="A69" s="27" t="s">
        <v>245</v>
      </c>
      <c r="B69" s="61" t="s">
        <v>323</v>
      </c>
      <c r="C69" s="62" t="s">
        <v>324</v>
      </c>
      <c r="D69" s="27" t="s">
        <v>81</v>
      </c>
      <c r="E69" s="34"/>
      <c r="F69" s="22">
        <v>44</v>
      </c>
      <c r="G69" s="22">
        <v>9</v>
      </c>
      <c r="H69" s="22">
        <v>8</v>
      </c>
      <c r="I69" s="34">
        <v>24.89</v>
      </c>
      <c r="J69" s="136"/>
      <c r="K69" s="21"/>
      <c r="L69" s="22"/>
      <c r="M69" s="25"/>
      <c r="N69" s="25">
        <v>3</v>
      </c>
      <c r="O69" s="25" t="s">
        <v>693</v>
      </c>
      <c r="P69" s="25">
        <v>8</v>
      </c>
      <c r="Q69" s="25">
        <v>12</v>
      </c>
      <c r="R69" s="23">
        <f t="shared" si="4"/>
        <v>10</v>
      </c>
      <c r="S69" s="25">
        <v>0</v>
      </c>
      <c r="T69" s="25">
        <v>800</v>
      </c>
      <c r="U69" s="23">
        <f t="shared" si="5"/>
        <v>400</v>
      </c>
      <c r="V69" s="32">
        <v>3</v>
      </c>
      <c r="W69" s="88">
        <v>5</v>
      </c>
      <c r="X69" s="42">
        <v>2</v>
      </c>
      <c r="Y69" s="2" t="s">
        <v>766</v>
      </c>
      <c r="Z69" s="2" t="s">
        <v>769</v>
      </c>
      <c r="AA69" s="116">
        <v>0.35878040034812875</v>
      </c>
      <c r="AB69" s="93">
        <v>589.43999999999994</v>
      </c>
      <c r="AC69" s="93">
        <v>412.23867999999993</v>
      </c>
      <c r="AD69" s="93">
        <v>1.6361128647483012</v>
      </c>
      <c r="AE69" s="93">
        <v>2.7081036717604617E-2</v>
      </c>
      <c r="AF69" s="33">
        <v>0.2286963873411276</v>
      </c>
      <c r="AG69" s="93">
        <v>0.19980430358347578</v>
      </c>
      <c r="AH69" s="121">
        <v>3</v>
      </c>
      <c r="AI69" s="82">
        <v>1</v>
      </c>
    </row>
    <row r="70" spans="1:38" s="93" customFormat="1">
      <c r="A70" s="26" t="s">
        <v>245</v>
      </c>
      <c r="B70" s="58" t="s">
        <v>326</v>
      </c>
      <c r="C70" s="59"/>
      <c r="D70" s="26" t="s">
        <v>30</v>
      </c>
      <c r="E70" s="29"/>
      <c r="F70" s="30">
        <v>8.9999999999999993E-3</v>
      </c>
      <c r="G70" s="30"/>
      <c r="H70" s="30"/>
      <c r="I70" s="29"/>
      <c r="J70" s="137">
        <v>7140</v>
      </c>
      <c r="K70" s="24">
        <v>1033</v>
      </c>
      <c r="L70" s="30">
        <v>5</v>
      </c>
      <c r="M70" s="23">
        <v>3.7999999999999999E-2</v>
      </c>
      <c r="N70" s="23">
        <v>2</v>
      </c>
      <c r="O70" s="23" t="s">
        <v>692</v>
      </c>
      <c r="P70" s="23">
        <v>9</v>
      </c>
      <c r="Q70" s="23">
        <v>13</v>
      </c>
      <c r="R70" s="23">
        <f t="shared" si="4"/>
        <v>11</v>
      </c>
      <c r="S70" s="23">
        <v>0</v>
      </c>
      <c r="T70" s="23">
        <v>300</v>
      </c>
      <c r="U70" s="23">
        <f t="shared" si="5"/>
        <v>150</v>
      </c>
      <c r="V70" s="28">
        <v>1</v>
      </c>
      <c r="W70" s="88">
        <v>4</v>
      </c>
      <c r="X70" s="42">
        <v>3</v>
      </c>
      <c r="Y70" s="2" t="s">
        <v>768</v>
      </c>
      <c r="Z70" s="2" t="s">
        <v>769</v>
      </c>
      <c r="AA70" s="32">
        <v>0.36645274731650673</v>
      </c>
      <c r="AB70" s="33">
        <v>588.45999999999992</v>
      </c>
      <c r="AC70" s="33">
        <v>421.05420666666629</v>
      </c>
      <c r="AD70" s="33">
        <v>1.3011025823950446</v>
      </c>
      <c r="AE70" s="33">
        <v>2.7407538488470568E-2</v>
      </c>
      <c r="AF70" s="33">
        <v>0.28061529272458735</v>
      </c>
      <c r="AG70" s="33">
        <v>0.17740500422801431</v>
      </c>
      <c r="AH70" s="91">
        <v>3</v>
      </c>
      <c r="AI70" s="124">
        <v>1</v>
      </c>
    </row>
    <row r="71" spans="1:38">
      <c r="A71" s="26" t="s">
        <v>245</v>
      </c>
      <c r="B71" s="58" t="s">
        <v>327</v>
      </c>
      <c r="C71" s="59" t="s">
        <v>328</v>
      </c>
      <c r="D71" s="27" t="s">
        <v>21</v>
      </c>
      <c r="E71" s="29"/>
      <c r="F71" s="47">
        <v>8.9999999999999993E-3</v>
      </c>
      <c r="G71" s="30"/>
      <c r="H71" s="47"/>
      <c r="I71" s="29"/>
      <c r="J71" s="137">
        <v>3448</v>
      </c>
      <c r="K71" s="24">
        <v>108</v>
      </c>
      <c r="L71" s="30">
        <v>10</v>
      </c>
      <c r="M71" s="23">
        <v>2E-3</v>
      </c>
      <c r="N71" s="23">
        <v>2</v>
      </c>
      <c r="O71" s="23" t="s">
        <v>692</v>
      </c>
      <c r="P71" s="23">
        <v>4</v>
      </c>
      <c r="Q71" s="23">
        <v>8</v>
      </c>
      <c r="R71" s="23">
        <f t="shared" ref="R71:R92" si="6">AVERAGE(P71:Q71)</f>
        <v>6</v>
      </c>
      <c r="S71" s="23">
        <v>0</v>
      </c>
      <c r="T71" s="23">
        <v>1400</v>
      </c>
      <c r="U71" s="23">
        <f t="shared" ref="U71:U92" si="7">AVERAGE(S71:T71)</f>
        <v>700</v>
      </c>
      <c r="V71" s="28">
        <v>4</v>
      </c>
      <c r="W71" s="87">
        <v>7</v>
      </c>
      <c r="X71" s="42">
        <v>3</v>
      </c>
      <c r="Y71" s="2" t="s">
        <v>768</v>
      </c>
      <c r="Z71" s="2" t="s">
        <v>769</v>
      </c>
      <c r="AA71" s="116">
        <v>0.1695822563098347</v>
      </c>
      <c r="AB71" s="93">
        <v>645.71249999999998</v>
      </c>
      <c r="AC71" s="93">
        <v>194.8500125000001</v>
      </c>
      <c r="AD71" s="93">
        <v>1.7595314173612848</v>
      </c>
      <c r="AE71" s="93">
        <v>4.4788683573715002E-2</v>
      </c>
      <c r="AF71" s="33">
        <v>0.12185280873229787</v>
      </c>
      <c r="AG71" s="93">
        <v>0.23874826520490464</v>
      </c>
      <c r="AH71" s="121">
        <v>4</v>
      </c>
      <c r="AI71" s="82">
        <v>1</v>
      </c>
      <c r="AJ71" s="93"/>
      <c r="AK71" s="93"/>
      <c r="AL71" s="93"/>
    </row>
    <row r="72" spans="1:38" s="93" customFormat="1">
      <c r="A72" s="27" t="s">
        <v>245</v>
      </c>
      <c r="B72" s="61" t="s">
        <v>331</v>
      </c>
      <c r="C72" s="62"/>
      <c r="D72" s="27" t="s">
        <v>25</v>
      </c>
      <c r="E72" s="34"/>
      <c r="F72" s="22">
        <v>1.65</v>
      </c>
      <c r="G72" s="22">
        <v>4.1500000000000004</v>
      </c>
      <c r="H72" s="22">
        <v>21</v>
      </c>
      <c r="I72" s="34">
        <v>20.56</v>
      </c>
      <c r="J72" s="136">
        <v>44913</v>
      </c>
      <c r="K72" s="21">
        <v>4436.84</v>
      </c>
      <c r="L72" s="22">
        <v>8</v>
      </c>
      <c r="M72" s="25">
        <v>7.0000000000000007E-2</v>
      </c>
      <c r="N72" s="25">
        <v>3</v>
      </c>
      <c r="O72" s="25" t="s">
        <v>693</v>
      </c>
      <c r="P72" s="25">
        <v>5</v>
      </c>
      <c r="Q72" s="25">
        <v>8</v>
      </c>
      <c r="R72" s="23">
        <f t="shared" si="6"/>
        <v>6.5</v>
      </c>
      <c r="S72" s="25">
        <v>0</v>
      </c>
      <c r="T72" s="25">
        <v>800</v>
      </c>
      <c r="U72" s="23">
        <f t="shared" si="7"/>
        <v>400</v>
      </c>
      <c r="V72" s="32">
        <v>4</v>
      </c>
      <c r="W72" s="88">
        <v>6</v>
      </c>
      <c r="X72" s="42">
        <v>2</v>
      </c>
      <c r="Y72" s="2" t="s">
        <v>768</v>
      </c>
      <c r="Z72" s="2" t="s">
        <v>769</v>
      </c>
      <c r="AA72" s="116">
        <v>0.28001819756309843</v>
      </c>
      <c r="AB72" s="93">
        <v>627.07999999999993</v>
      </c>
      <c r="AC72" s="93">
        <v>321.7409090000001</v>
      </c>
      <c r="AD72" s="93">
        <v>2.0565965816476042</v>
      </c>
      <c r="AE72" s="93">
        <v>4.7716563266922113E-2</v>
      </c>
      <c r="AF72" s="33">
        <v>0.21382948916353661</v>
      </c>
      <c r="AG72" s="93">
        <v>0.36930574644891168</v>
      </c>
      <c r="AH72" s="121">
        <v>10</v>
      </c>
      <c r="AI72" s="124">
        <v>1</v>
      </c>
      <c r="AJ72" s="33"/>
      <c r="AK72" s="33"/>
      <c r="AL72" s="33"/>
    </row>
    <row r="73" spans="1:38">
      <c r="A73" s="27" t="s">
        <v>245</v>
      </c>
      <c r="B73" s="61" t="s">
        <v>334</v>
      </c>
      <c r="C73" s="62"/>
      <c r="D73" s="27" t="s">
        <v>49</v>
      </c>
      <c r="E73" s="34"/>
      <c r="F73" s="22">
        <v>0</v>
      </c>
      <c r="G73" s="22"/>
      <c r="H73" s="22"/>
      <c r="I73" s="34"/>
      <c r="J73" s="136"/>
      <c r="K73" s="21"/>
      <c r="L73" s="22"/>
      <c r="M73" s="25"/>
      <c r="N73" s="25">
        <v>2</v>
      </c>
      <c r="O73" s="25"/>
      <c r="P73" s="25">
        <v>20</v>
      </c>
      <c r="Q73" s="25">
        <v>30</v>
      </c>
      <c r="R73" s="23">
        <f t="shared" si="6"/>
        <v>25</v>
      </c>
      <c r="S73" s="25">
        <v>400</v>
      </c>
      <c r="T73" s="25">
        <v>1000</v>
      </c>
      <c r="U73" s="23">
        <f t="shared" si="7"/>
        <v>700</v>
      </c>
      <c r="V73" s="32">
        <v>4</v>
      </c>
      <c r="W73" s="88">
        <v>7</v>
      </c>
      <c r="X73" s="42">
        <v>3</v>
      </c>
      <c r="Y73" s="2" t="s">
        <v>768</v>
      </c>
      <c r="Z73" s="2" t="s">
        <v>769</v>
      </c>
      <c r="AA73" s="32">
        <v>0.36440748767043818</v>
      </c>
      <c r="AB73" s="33">
        <v>595.42999999999995</v>
      </c>
      <c r="AC73" s="33">
        <v>418.70420333333345</v>
      </c>
      <c r="AD73" s="33">
        <v>1.7646436093279227</v>
      </c>
      <c r="AE73" s="33">
        <v>0.10984833022259739</v>
      </c>
      <c r="AF73" s="33">
        <v>0.2704363022490443</v>
      </c>
      <c r="AG73" s="33">
        <v>0.29659449575920593</v>
      </c>
      <c r="AH73" s="91">
        <v>3</v>
      </c>
      <c r="AI73" s="82">
        <v>1</v>
      </c>
      <c r="AJ73" s="93"/>
      <c r="AK73" s="93"/>
      <c r="AL73" s="93"/>
    </row>
    <row r="74" spans="1:38">
      <c r="A74" s="26" t="s">
        <v>245</v>
      </c>
      <c r="B74" s="58" t="s">
        <v>345</v>
      </c>
      <c r="C74" s="59" t="s">
        <v>346</v>
      </c>
      <c r="D74" s="27" t="s">
        <v>21</v>
      </c>
      <c r="E74" s="29"/>
      <c r="F74" s="30">
        <v>0</v>
      </c>
      <c r="G74" s="30"/>
      <c r="H74" s="30"/>
      <c r="I74" s="29"/>
      <c r="J74" s="137">
        <v>6830</v>
      </c>
      <c r="K74" s="24">
        <v>230</v>
      </c>
      <c r="L74" s="30">
        <v>10</v>
      </c>
      <c r="M74" s="23">
        <v>7.8E-2</v>
      </c>
      <c r="N74" s="23">
        <v>2</v>
      </c>
      <c r="O74" s="23" t="s">
        <v>692</v>
      </c>
      <c r="P74" s="23" t="s">
        <v>22</v>
      </c>
      <c r="Q74" s="23" t="s">
        <v>22</v>
      </c>
      <c r="R74" s="23" t="e">
        <f t="shared" si="6"/>
        <v>#DIV/0!</v>
      </c>
      <c r="S74" s="23">
        <v>100</v>
      </c>
      <c r="T74" s="23">
        <v>500</v>
      </c>
      <c r="U74" s="23">
        <f t="shared" si="7"/>
        <v>300</v>
      </c>
      <c r="V74" s="28">
        <v>11</v>
      </c>
      <c r="W74" s="87">
        <v>3</v>
      </c>
      <c r="X74" s="42">
        <v>8</v>
      </c>
      <c r="Y74" s="2" t="s">
        <v>768</v>
      </c>
      <c r="Z74" s="2" t="s">
        <v>769</v>
      </c>
      <c r="AA74" s="32">
        <v>0.22835434580794881</v>
      </c>
      <c r="AB74" s="33">
        <v>595.54</v>
      </c>
      <c r="AC74" s="33">
        <v>262.37914333333322</v>
      </c>
      <c r="AD74" s="33">
        <v>1.8528292326995615</v>
      </c>
      <c r="AE74" s="33">
        <v>5.7712617118645927E-2</v>
      </c>
      <c r="AF74" s="33">
        <v>0.18279608184190035</v>
      </c>
      <c r="AG74" s="33">
        <v>0.21116678486245624</v>
      </c>
      <c r="AH74" s="91">
        <v>3</v>
      </c>
      <c r="AI74" s="124">
        <v>1</v>
      </c>
      <c r="AJ74" s="93"/>
      <c r="AK74" s="93"/>
      <c r="AL74" s="93"/>
    </row>
    <row r="75" spans="1:38" s="93" customFormat="1">
      <c r="A75" s="26" t="s">
        <v>245</v>
      </c>
      <c r="B75" s="58" t="s">
        <v>349</v>
      </c>
      <c r="C75" s="59"/>
      <c r="D75" s="26" t="s">
        <v>30</v>
      </c>
      <c r="E75" s="29"/>
      <c r="F75" s="30">
        <v>100</v>
      </c>
      <c r="G75" s="30"/>
      <c r="H75" s="30">
        <v>2</v>
      </c>
      <c r="I75" s="29"/>
      <c r="J75" s="137"/>
      <c r="K75" s="24"/>
      <c r="L75" s="30"/>
      <c r="M75" s="23"/>
      <c r="N75" s="23">
        <v>3</v>
      </c>
      <c r="O75" s="23" t="s">
        <v>693</v>
      </c>
      <c r="P75" s="23">
        <v>10</v>
      </c>
      <c r="Q75" s="23">
        <v>18</v>
      </c>
      <c r="R75" s="23">
        <f t="shared" si="6"/>
        <v>14</v>
      </c>
      <c r="S75" s="23">
        <v>0</v>
      </c>
      <c r="T75" s="23">
        <v>600</v>
      </c>
      <c r="U75" s="23">
        <f t="shared" si="7"/>
        <v>300</v>
      </c>
      <c r="V75" s="28">
        <v>4</v>
      </c>
      <c r="W75" s="87">
        <v>6</v>
      </c>
      <c r="X75" s="42">
        <v>2</v>
      </c>
      <c r="Y75" s="2" t="s">
        <v>768</v>
      </c>
      <c r="Z75" s="2" t="s">
        <v>769</v>
      </c>
      <c r="AA75" s="116">
        <v>9.3228133159268978E-2</v>
      </c>
      <c r="AB75" s="93">
        <v>696.875</v>
      </c>
      <c r="AC75" s="93">
        <v>107.11912500000005</v>
      </c>
      <c r="AD75" s="93">
        <v>1.9687404805371469</v>
      </c>
      <c r="AE75" s="93">
        <v>0.22810385526972826</v>
      </c>
      <c r="AF75" s="33">
        <v>0.19879432295322003</v>
      </c>
      <c r="AG75" s="93">
        <v>0.29858634997758349</v>
      </c>
      <c r="AH75" s="121">
        <v>2</v>
      </c>
      <c r="AI75" s="124">
        <v>1</v>
      </c>
    </row>
    <row r="76" spans="1:38" s="93" customFormat="1">
      <c r="A76" s="26" t="s">
        <v>245</v>
      </c>
      <c r="B76" s="58" t="s">
        <v>350</v>
      </c>
      <c r="C76" s="59"/>
      <c r="D76" s="37" t="s">
        <v>21</v>
      </c>
      <c r="E76" s="39"/>
      <c r="F76" s="30">
        <v>161</v>
      </c>
      <c r="G76" s="30">
        <v>66</v>
      </c>
      <c r="H76" s="30">
        <v>10</v>
      </c>
      <c r="I76" s="29">
        <v>22.6</v>
      </c>
      <c r="J76" s="137"/>
      <c r="K76" s="24"/>
      <c r="L76" s="30"/>
      <c r="M76" s="23"/>
      <c r="N76" s="38">
        <v>3</v>
      </c>
      <c r="O76" s="23" t="s">
        <v>693</v>
      </c>
      <c r="P76" s="23">
        <v>24</v>
      </c>
      <c r="Q76" s="23">
        <v>33</v>
      </c>
      <c r="R76" s="23">
        <f t="shared" si="6"/>
        <v>28.5</v>
      </c>
      <c r="S76" s="23">
        <v>0</v>
      </c>
      <c r="T76" s="23">
        <v>750</v>
      </c>
      <c r="U76" s="23">
        <f t="shared" si="7"/>
        <v>375</v>
      </c>
      <c r="V76" s="28">
        <v>2</v>
      </c>
      <c r="W76" s="89">
        <v>5</v>
      </c>
      <c r="X76" s="42">
        <v>7</v>
      </c>
      <c r="Y76" s="2" t="s">
        <v>768</v>
      </c>
      <c r="Z76" s="2" t="s">
        <v>769</v>
      </c>
      <c r="AA76" s="116">
        <v>0.26664900348128828</v>
      </c>
      <c r="AB76" s="93">
        <v>508.56</v>
      </c>
      <c r="AC76" s="93">
        <v>306.37970500000029</v>
      </c>
      <c r="AD76" s="93">
        <v>1.3243641229523155</v>
      </c>
      <c r="AE76" s="93">
        <v>3.1125253818925343E-2</v>
      </c>
      <c r="AF76" s="33">
        <v>0.22783109040332117</v>
      </c>
      <c r="AG76" s="93">
        <v>0.20359342274748571</v>
      </c>
      <c r="AH76" s="121">
        <v>2</v>
      </c>
      <c r="AI76" s="124">
        <v>1</v>
      </c>
      <c r="AJ76" s="33"/>
      <c r="AK76" s="33"/>
      <c r="AL76" s="33"/>
    </row>
    <row r="77" spans="1:38" s="93" customFormat="1">
      <c r="A77" s="26" t="s">
        <v>245</v>
      </c>
      <c r="B77" s="58" t="s">
        <v>351</v>
      </c>
      <c r="C77" s="59" t="s">
        <v>352</v>
      </c>
      <c r="D77" s="36" t="s">
        <v>30</v>
      </c>
      <c r="E77" s="39"/>
      <c r="F77" s="30">
        <v>0</v>
      </c>
      <c r="G77" s="30"/>
      <c r="H77" s="47"/>
      <c r="I77" s="29"/>
      <c r="J77" s="137"/>
      <c r="K77" s="24"/>
      <c r="L77" s="30"/>
      <c r="M77" s="23"/>
      <c r="N77" s="38">
        <v>3</v>
      </c>
      <c r="O77" s="23" t="s">
        <v>693</v>
      </c>
      <c r="P77" s="23">
        <v>20</v>
      </c>
      <c r="Q77" s="23">
        <v>30</v>
      </c>
      <c r="R77" s="23">
        <f t="shared" si="6"/>
        <v>25</v>
      </c>
      <c r="S77" s="23">
        <v>0</v>
      </c>
      <c r="T77" s="23">
        <v>1700</v>
      </c>
      <c r="U77" s="23">
        <f t="shared" si="7"/>
        <v>850</v>
      </c>
      <c r="V77" s="28">
        <v>3</v>
      </c>
      <c r="W77" s="87">
        <v>5</v>
      </c>
      <c r="X77" s="42">
        <v>2</v>
      </c>
      <c r="Y77" s="2" t="s">
        <v>768</v>
      </c>
      <c r="Z77" s="2" t="s">
        <v>769</v>
      </c>
      <c r="AA77" s="116">
        <v>0.26082093704670734</v>
      </c>
      <c r="AB77" s="93">
        <v>584.85666666666668</v>
      </c>
      <c r="AC77" s="93">
        <v>299.68325666666669</v>
      </c>
      <c r="AD77" s="93">
        <v>1.6326606908035093</v>
      </c>
      <c r="AE77" s="93">
        <v>6.7902392272259256E-3</v>
      </c>
      <c r="AF77" s="33">
        <v>0.22530399869405096</v>
      </c>
      <c r="AG77" s="93">
        <v>0.36573961878478101</v>
      </c>
      <c r="AH77" s="121">
        <v>3</v>
      </c>
      <c r="AI77" s="124">
        <v>1</v>
      </c>
    </row>
    <row r="78" spans="1:38">
      <c r="A78" s="26" t="s">
        <v>245</v>
      </c>
      <c r="B78" s="58" t="s">
        <v>353</v>
      </c>
      <c r="C78" s="59"/>
      <c r="D78" s="36" t="s">
        <v>49</v>
      </c>
      <c r="E78" s="39"/>
      <c r="F78" s="30">
        <v>0</v>
      </c>
      <c r="G78" s="30"/>
      <c r="H78" s="47"/>
      <c r="I78" s="29"/>
      <c r="J78" s="137"/>
      <c r="K78" s="24"/>
      <c r="L78" s="30"/>
      <c r="M78" s="23"/>
      <c r="N78" s="38">
        <v>3</v>
      </c>
      <c r="O78" s="23" t="s">
        <v>693</v>
      </c>
      <c r="P78" s="23">
        <v>10</v>
      </c>
      <c r="Q78" s="23">
        <v>27</v>
      </c>
      <c r="R78" s="23">
        <f t="shared" si="6"/>
        <v>18.5</v>
      </c>
      <c r="S78" s="23">
        <v>0</v>
      </c>
      <c r="T78" s="23">
        <v>1000</v>
      </c>
      <c r="U78" s="23">
        <f t="shared" si="7"/>
        <v>500</v>
      </c>
      <c r="V78" s="28">
        <v>3</v>
      </c>
      <c r="W78" s="87">
        <v>6</v>
      </c>
      <c r="X78" s="42">
        <v>3</v>
      </c>
      <c r="Y78" s="2" t="s">
        <v>768</v>
      </c>
      <c r="Z78" s="2" t="s">
        <v>769</v>
      </c>
      <c r="AA78" s="116">
        <v>2.7084699738903369E-2</v>
      </c>
      <c r="AB78" s="93">
        <v>466.53999999999996</v>
      </c>
      <c r="AC78" s="93">
        <v>31.120319999999975</v>
      </c>
      <c r="AD78" s="93">
        <v>4.8884214136739308</v>
      </c>
      <c r="AE78" s="93">
        <v>4.1318673690390439E-2</v>
      </c>
      <c r="AF78" s="122">
        <v>0.22411249476835046</v>
      </c>
      <c r="AG78" s="93">
        <v>0.1242534923669153</v>
      </c>
      <c r="AH78" s="121">
        <v>2</v>
      </c>
      <c r="AI78" s="124">
        <v>1</v>
      </c>
      <c r="AJ78" s="93" t="s">
        <v>745</v>
      </c>
      <c r="AK78" s="93"/>
      <c r="AL78" s="93"/>
    </row>
    <row r="79" spans="1:38">
      <c r="A79" s="26" t="s">
        <v>363</v>
      </c>
      <c r="B79" s="58" t="s">
        <v>697</v>
      </c>
      <c r="C79" s="59" t="s">
        <v>369</v>
      </c>
      <c r="D79" s="26" t="s">
        <v>25</v>
      </c>
      <c r="E79" s="29"/>
      <c r="F79" s="30">
        <v>0</v>
      </c>
      <c r="G79" s="30"/>
      <c r="H79" s="47"/>
      <c r="I79" s="29"/>
      <c r="J79" s="137">
        <v>40853</v>
      </c>
      <c r="K79" s="24">
        <v>13600.22</v>
      </c>
      <c r="L79" s="30">
        <v>5</v>
      </c>
      <c r="M79" s="23">
        <v>0.22</v>
      </c>
      <c r="N79" s="23">
        <v>3</v>
      </c>
      <c r="O79" s="23" t="s">
        <v>693</v>
      </c>
      <c r="P79" s="23">
        <v>12</v>
      </c>
      <c r="Q79" s="23">
        <v>17</v>
      </c>
      <c r="R79" s="23">
        <f t="shared" si="6"/>
        <v>14.5</v>
      </c>
      <c r="S79" s="23">
        <v>0</v>
      </c>
      <c r="T79" s="23">
        <v>1600</v>
      </c>
      <c r="U79" s="23">
        <f t="shared" si="7"/>
        <v>800</v>
      </c>
      <c r="V79" s="32">
        <v>4</v>
      </c>
      <c r="W79" s="88">
        <v>11</v>
      </c>
      <c r="X79" s="42">
        <f>ABS(W79-V79)</f>
        <v>7</v>
      </c>
      <c r="Y79" s="2" t="s">
        <v>766</v>
      </c>
      <c r="Z79" s="2" t="s">
        <v>767</v>
      </c>
      <c r="AA79" s="116">
        <v>0.21151394952132282</v>
      </c>
      <c r="AB79" s="93">
        <v>579.74399999999991</v>
      </c>
      <c r="AC79" s="93">
        <v>243.02952799999994</v>
      </c>
      <c r="AD79" s="93">
        <v>1.7295780472220712</v>
      </c>
      <c r="AE79" s="33">
        <v>0.12550526422487857</v>
      </c>
      <c r="AF79" s="33">
        <v>0.1492355024400685</v>
      </c>
      <c r="AG79" s="93">
        <v>0.24183093495560945</v>
      </c>
      <c r="AH79" s="121">
        <v>10</v>
      </c>
      <c r="AI79" s="124">
        <v>1</v>
      </c>
    </row>
    <row r="80" spans="1:38" s="93" customFormat="1">
      <c r="A80" s="26" t="s">
        <v>363</v>
      </c>
      <c r="B80" s="58" t="s">
        <v>364</v>
      </c>
      <c r="C80" s="59" t="s">
        <v>670</v>
      </c>
      <c r="D80" s="26" t="s">
        <v>25</v>
      </c>
      <c r="E80" s="29"/>
      <c r="F80" s="30">
        <v>0</v>
      </c>
      <c r="G80" s="30"/>
      <c r="H80" s="47"/>
      <c r="I80" s="29"/>
      <c r="J80" s="137">
        <v>117429</v>
      </c>
      <c r="K80" s="24">
        <v>20764.89</v>
      </c>
      <c r="L80" s="30">
        <v>10</v>
      </c>
      <c r="M80" s="23">
        <v>0.72</v>
      </c>
      <c r="N80" s="23">
        <v>3</v>
      </c>
      <c r="O80" s="23"/>
      <c r="P80" s="25">
        <v>6</v>
      </c>
      <c r="Q80" s="25">
        <v>19</v>
      </c>
      <c r="R80" s="23">
        <f t="shared" si="6"/>
        <v>12.5</v>
      </c>
      <c r="S80" s="23">
        <v>0</v>
      </c>
      <c r="T80" s="23">
        <v>1500</v>
      </c>
      <c r="U80" s="23">
        <f t="shared" si="7"/>
        <v>750</v>
      </c>
      <c r="V80" s="32">
        <v>4</v>
      </c>
      <c r="W80" s="88">
        <v>11</v>
      </c>
      <c r="X80" s="42">
        <f>ABS(W80-V80)</f>
        <v>7</v>
      </c>
      <c r="Y80" s="2" t="s">
        <v>766</v>
      </c>
      <c r="Z80" s="2" t="s">
        <v>767</v>
      </c>
      <c r="AA80" s="116">
        <v>0.22076213228894689</v>
      </c>
      <c r="AB80" s="93">
        <v>699.86333333333323</v>
      </c>
      <c r="AC80" s="93">
        <v>253.65568999999999</v>
      </c>
      <c r="AD80" s="93">
        <v>2.0289510617717932</v>
      </c>
      <c r="AE80" s="93">
        <v>0.13729549887953396</v>
      </c>
      <c r="AF80" s="33">
        <v>4.680334601267569E-2</v>
      </c>
      <c r="AG80" s="93">
        <v>0.26452128985668133</v>
      </c>
      <c r="AH80" s="121">
        <v>9</v>
      </c>
      <c r="AI80" s="124">
        <v>1</v>
      </c>
      <c r="AJ80" s="33"/>
      <c r="AK80" s="33"/>
      <c r="AL80" s="33"/>
    </row>
    <row r="81" spans="1:38">
      <c r="A81" s="27" t="s">
        <v>363</v>
      </c>
      <c r="B81" s="61" t="s">
        <v>370</v>
      </c>
      <c r="C81" s="62"/>
      <c r="D81" s="27" t="s">
        <v>105</v>
      </c>
      <c r="E81" s="34"/>
      <c r="F81" s="22">
        <v>175.96</v>
      </c>
      <c r="G81" s="22">
        <v>163.08000000000001</v>
      </c>
      <c r="H81" s="50">
        <v>26</v>
      </c>
      <c r="I81" s="34">
        <v>20.67</v>
      </c>
      <c r="J81" s="136"/>
      <c r="K81" s="21"/>
      <c r="L81" s="22"/>
      <c r="M81" s="25"/>
      <c r="N81" s="25">
        <v>3</v>
      </c>
      <c r="O81" s="25" t="s">
        <v>692</v>
      </c>
      <c r="P81" s="25">
        <v>22</v>
      </c>
      <c r="Q81" s="25">
        <v>40</v>
      </c>
      <c r="R81" s="23">
        <f t="shared" si="6"/>
        <v>31</v>
      </c>
      <c r="S81" s="25">
        <v>2100</v>
      </c>
      <c r="T81" s="25">
        <v>3160</v>
      </c>
      <c r="U81" s="23">
        <f t="shared" si="7"/>
        <v>2630</v>
      </c>
      <c r="V81" s="32">
        <v>5</v>
      </c>
      <c r="W81" s="89">
        <v>10</v>
      </c>
      <c r="X81" s="42">
        <v>1</v>
      </c>
      <c r="Y81" s="2" t="s">
        <v>766</v>
      </c>
      <c r="Z81" s="2" t="s">
        <v>767</v>
      </c>
      <c r="AA81" s="116">
        <v>9.7072317854034543E-2</v>
      </c>
      <c r="AB81" s="93">
        <v>643.97285714285704</v>
      </c>
      <c r="AC81" s="93">
        <v>111.53609321428573</v>
      </c>
      <c r="AD81" s="93">
        <v>2.2909704808239453</v>
      </c>
      <c r="AE81" s="93">
        <v>0.15939717682914262</v>
      </c>
      <c r="AF81" s="33">
        <v>0.11481745873270408</v>
      </c>
      <c r="AG81" s="93">
        <v>0.28940066755843602</v>
      </c>
      <c r="AH81" s="121">
        <v>28</v>
      </c>
      <c r="AI81" s="124">
        <v>1</v>
      </c>
      <c r="AJ81" s="33" t="s">
        <v>722</v>
      </c>
    </row>
    <row r="82" spans="1:38" s="93" customFormat="1">
      <c r="A82" s="27" t="s">
        <v>374</v>
      </c>
      <c r="B82" s="61" t="s">
        <v>375</v>
      </c>
      <c r="C82" s="62" t="s">
        <v>376</v>
      </c>
      <c r="D82" s="27" t="s">
        <v>25</v>
      </c>
      <c r="E82" s="82"/>
      <c r="F82" s="50"/>
      <c r="G82" s="22"/>
      <c r="H82" s="50"/>
      <c r="I82" s="34"/>
      <c r="J82" s="136">
        <v>572340</v>
      </c>
      <c r="K82" s="21">
        <v>209925.86</v>
      </c>
      <c r="L82" s="22">
        <v>2</v>
      </c>
      <c r="M82" s="25">
        <v>1.42</v>
      </c>
      <c r="N82" s="114">
        <v>3</v>
      </c>
      <c r="O82" s="114" t="s">
        <v>692</v>
      </c>
      <c r="P82" s="114">
        <v>16</v>
      </c>
      <c r="Q82" s="114">
        <v>24</v>
      </c>
      <c r="R82" s="114">
        <f t="shared" si="6"/>
        <v>20</v>
      </c>
      <c r="S82" s="114">
        <v>0</v>
      </c>
      <c r="T82" s="114">
        <v>1000</v>
      </c>
      <c r="U82" s="23">
        <f t="shared" si="7"/>
        <v>500</v>
      </c>
      <c r="V82" s="32">
        <v>5</v>
      </c>
      <c r="W82" s="89">
        <v>7</v>
      </c>
      <c r="X82" s="42">
        <f>ABS(V82-W82)</f>
        <v>2</v>
      </c>
      <c r="Y82" s="2" t="s">
        <v>766</v>
      </c>
      <c r="Z82" s="2" t="s">
        <v>769</v>
      </c>
      <c r="AA82" s="32">
        <v>0.29029343196982893</v>
      </c>
      <c r="AB82" s="33">
        <v>602.07333333333338</v>
      </c>
      <c r="AC82" s="33">
        <v>333.54715333333337</v>
      </c>
      <c r="AD82" s="33">
        <v>1.7331322949380474</v>
      </c>
      <c r="AE82" s="33">
        <v>0.15345150617029332</v>
      </c>
      <c r="AF82" s="33">
        <v>0.20087241082399251</v>
      </c>
      <c r="AG82" s="33">
        <v>0.28840619583073046</v>
      </c>
      <c r="AH82" s="91">
        <v>3</v>
      </c>
      <c r="AI82" s="82">
        <v>1</v>
      </c>
    </row>
    <row r="83" spans="1:38" s="93" customFormat="1">
      <c r="A83" s="26" t="s">
        <v>374</v>
      </c>
      <c r="B83" s="58" t="s">
        <v>377</v>
      </c>
      <c r="C83" s="59"/>
      <c r="D83" s="27" t="s">
        <v>21</v>
      </c>
      <c r="E83" s="66"/>
      <c r="F83" s="66">
        <v>0</v>
      </c>
      <c r="G83" s="30"/>
      <c r="H83" s="47"/>
      <c r="I83" s="29"/>
      <c r="J83" s="137"/>
      <c r="K83" s="24"/>
      <c r="L83" s="30"/>
      <c r="M83" s="80"/>
      <c r="N83" s="80">
        <v>3</v>
      </c>
      <c r="O83" s="80" t="s">
        <v>692</v>
      </c>
      <c r="P83" s="3">
        <v>20</v>
      </c>
      <c r="Q83" s="80">
        <v>30</v>
      </c>
      <c r="R83" s="3">
        <f t="shared" si="6"/>
        <v>25</v>
      </c>
      <c r="S83" s="3">
        <v>0</v>
      </c>
      <c r="T83" s="3">
        <v>1900</v>
      </c>
      <c r="U83" s="3">
        <f t="shared" si="7"/>
        <v>950</v>
      </c>
      <c r="V83" s="2">
        <v>5</v>
      </c>
      <c r="W83" s="87">
        <v>9</v>
      </c>
      <c r="X83" s="2">
        <v>4</v>
      </c>
      <c r="Y83" s="2" t="s">
        <v>766</v>
      </c>
      <c r="Z83" s="2" t="s">
        <v>769</v>
      </c>
      <c r="AA83" s="116">
        <v>0.35767368146214085</v>
      </c>
      <c r="AB83" s="93">
        <v>636.07500000000005</v>
      </c>
      <c r="AC83" s="93">
        <v>410.96705999999983</v>
      </c>
      <c r="AD83" s="93">
        <v>1.6147400246531403</v>
      </c>
      <c r="AE83" s="93">
        <v>0.20950760012676789</v>
      </c>
      <c r="AF83" s="33">
        <v>0.2232986386856301</v>
      </c>
      <c r="AG83" s="93">
        <v>0.29614880045731962</v>
      </c>
      <c r="AH83" s="121">
        <v>2</v>
      </c>
      <c r="AI83" s="124">
        <v>1</v>
      </c>
      <c r="AJ83" s="33"/>
      <c r="AK83" s="33"/>
      <c r="AL83" s="33"/>
    </row>
    <row r="84" spans="1:38" s="93" customFormat="1">
      <c r="A84" s="26" t="s">
        <v>379</v>
      </c>
      <c r="B84" s="58" t="s">
        <v>380</v>
      </c>
      <c r="C84" s="59"/>
      <c r="D84" s="26" t="s">
        <v>25</v>
      </c>
      <c r="E84" s="80"/>
      <c r="F84" s="30"/>
      <c r="G84" s="30"/>
      <c r="H84" s="30"/>
      <c r="I84" s="29"/>
      <c r="J84" s="137">
        <v>28080</v>
      </c>
      <c r="K84" s="24">
        <v>3775.95</v>
      </c>
      <c r="L84" s="30">
        <v>2</v>
      </c>
      <c r="M84" s="23">
        <v>2.78</v>
      </c>
      <c r="N84" s="114">
        <v>3</v>
      </c>
      <c r="O84" s="114" t="s">
        <v>692</v>
      </c>
      <c r="P84" s="117">
        <v>16</v>
      </c>
      <c r="Q84" s="117">
        <v>22</v>
      </c>
      <c r="R84" s="114">
        <f t="shared" si="6"/>
        <v>19</v>
      </c>
      <c r="S84" s="114">
        <v>50</v>
      </c>
      <c r="T84" s="114">
        <v>1500</v>
      </c>
      <c r="U84" s="23">
        <f t="shared" si="7"/>
        <v>775</v>
      </c>
      <c r="V84" s="32">
        <v>4</v>
      </c>
      <c r="W84" s="90">
        <v>9</v>
      </c>
      <c r="X84" s="42">
        <f>ABS(V84-W84)</f>
        <v>5</v>
      </c>
      <c r="Y84" s="2" t="s">
        <v>768</v>
      </c>
      <c r="Z84" s="2" t="s">
        <v>769</v>
      </c>
      <c r="AA84" s="32">
        <v>0.39099678851174979</v>
      </c>
      <c r="AB84" s="33">
        <v>684.95</v>
      </c>
      <c r="AC84" s="33">
        <v>449.25531000000052</v>
      </c>
      <c r="AD84" s="33">
        <v>1.1962758102959306</v>
      </c>
      <c r="AE84" s="33">
        <v>0.22719279600724121</v>
      </c>
      <c r="AF84" s="33">
        <v>0.17913525002451658</v>
      </c>
      <c r="AG84" s="33">
        <v>0.1876823088532118</v>
      </c>
      <c r="AH84" s="121">
        <v>1</v>
      </c>
      <c r="AI84" s="82" t="s">
        <v>743</v>
      </c>
      <c r="AJ84" s="33"/>
      <c r="AK84" s="33"/>
      <c r="AL84" s="33"/>
    </row>
    <row r="85" spans="1:38">
      <c r="A85" s="26" t="s">
        <v>388</v>
      </c>
      <c r="B85" s="58" t="s">
        <v>731</v>
      </c>
      <c r="C85" s="59"/>
      <c r="D85" s="26" t="s">
        <v>30</v>
      </c>
      <c r="E85" s="80" t="str">
        <f>IFERROR(INDEX('[1]Color-recompensa'!$A$4:$N$190,MATCH([1]Todo!B92,'[1]Color-recompensa'!$B$4:$B$190,0),13),"")</f>
        <v/>
      </c>
      <c r="F85" s="30">
        <v>30</v>
      </c>
      <c r="G85" s="30"/>
      <c r="H85" s="30">
        <v>10</v>
      </c>
      <c r="I85" s="29"/>
      <c r="J85" s="137"/>
      <c r="K85" s="24"/>
      <c r="L85" s="30"/>
      <c r="M85" s="23"/>
      <c r="N85" s="115">
        <v>3</v>
      </c>
      <c r="O85" s="115" t="s">
        <v>692</v>
      </c>
      <c r="P85" s="115">
        <v>8</v>
      </c>
      <c r="Q85" s="115">
        <v>12</v>
      </c>
      <c r="R85" s="114">
        <f t="shared" si="6"/>
        <v>10</v>
      </c>
      <c r="S85" s="116">
        <v>0</v>
      </c>
      <c r="T85" s="116">
        <v>1700</v>
      </c>
      <c r="U85" s="28">
        <f t="shared" si="7"/>
        <v>850</v>
      </c>
      <c r="V85" s="116">
        <v>9</v>
      </c>
      <c r="W85" s="93">
        <v>12</v>
      </c>
      <c r="X85" s="92">
        <f>ABS(V85-W85)</f>
        <v>3</v>
      </c>
      <c r="Y85" s="33" t="s">
        <v>768</v>
      </c>
      <c r="Z85" s="33" t="s">
        <v>767</v>
      </c>
      <c r="AA85" s="116">
        <v>0.29373268929503915</v>
      </c>
      <c r="AB85" s="93">
        <v>696.71</v>
      </c>
      <c r="AC85" s="93">
        <v>337.49885999999992</v>
      </c>
      <c r="AD85" s="93">
        <v>1.5469500808040366</v>
      </c>
      <c r="AE85" s="93">
        <v>3.9926778407026298E-2</v>
      </c>
      <c r="AF85" s="33">
        <v>0.20770086450487885</v>
      </c>
      <c r="AG85" s="93">
        <v>0.15698460706643019</v>
      </c>
      <c r="AH85" s="121">
        <v>2</v>
      </c>
      <c r="AI85" s="124">
        <v>1</v>
      </c>
      <c r="AJ85" s="93"/>
      <c r="AK85" s="93"/>
      <c r="AL85" s="93"/>
    </row>
    <row r="86" spans="1:38">
      <c r="A86" s="26" t="s">
        <v>388</v>
      </c>
      <c r="B86" s="58" t="s">
        <v>397</v>
      </c>
      <c r="C86" s="59"/>
      <c r="D86" s="27" t="s">
        <v>21</v>
      </c>
      <c r="E86" s="29"/>
      <c r="F86" s="30">
        <v>205</v>
      </c>
      <c r="G86" s="30">
        <v>16</v>
      </c>
      <c r="H86" s="30">
        <v>32</v>
      </c>
      <c r="I86" s="29">
        <v>19.47</v>
      </c>
      <c r="J86" s="137">
        <v>3396</v>
      </c>
      <c r="K86" s="24">
        <v>166</v>
      </c>
      <c r="L86" s="30">
        <v>10</v>
      </c>
      <c r="M86" s="23">
        <v>0.04</v>
      </c>
      <c r="N86" s="23">
        <v>2</v>
      </c>
      <c r="O86" s="23" t="s">
        <v>692</v>
      </c>
      <c r="P86" s="65">
        <v>6</v>
      </c>
      <c r="Q86" s="65">
        <v>9</v>
      </c>
      <c r="R86" s="23">
        <f t="shared" si="6"/>
        <v>7.5</v>
      </c>
      <c r="S86" s="23">
        <v>0</v>
      </c>
      <c r="T86" s="23">
        <v>1700</v>
      </c>
      <c r="U86" s="23">
        <f t="shared" si="7"/>
        <v>850</v>
      </c>
      <c r="V86" s="32">
        <v>1</v>
      </c>
      <c r="W86" s="88">
        <v>11</v>
      </c>
      <c r="X86" s="42">
        <f>ABS(W86-V86)</f>
        <v>10</v>
      </c>
      <c r="Y86" s="2" t="s">
        <v>766</v>
      </c>
      <c r="Z86" s="2" t="s">
        <v>767</v>
      </c>
      <c r="AA86" s="116">
        <v>0.16075557296199589</v>
      </c>
      <c r="AB86" s="93">
        <v>699.75666666666666</v>
      </c>
      <c r="AC86" s="93">
        <v>184.70815333333329</v>
      </c>
      <c r="AD86" s="93">
        <v>2.1393138210584275</v>
      </c>
      <c r="AE86" s="93">
        <v>0.11668226722110477</v>
      </c>
      <c r="AF86" s="33">
        <v>3.4153131877869426E-2</v>
      </c>
      <c r="AG86" s="93">
        <v>0.21124463228505463</v>
      </c>
      <c r="AH86" s="121">
        <v>3</v>
      </c>
      <c r="AI86" s="124" t="s">
        <v>762</v>
      </c>
      <c r="AJ86" s="93"/>
      <c r="AK86" s="93"/>
      <c r="AL86" s="93"/>
    </row>
    <row r="87" spans="1:38">
      <c r="A87" s="27" t="s">
        <v>388</v>
      </c>
      <c r="B87" s="61" t="s">
        <v>401</v>
      </c>
      <c r="C87" s="62"/>
      <c r="D87" s="27" t="s">
        <v>81</v>
      </c>
      <c r="E87" s="34"/>
      <c r="F87" s="22">
        <v>8.9999999999999993E-3</v>
      </c>
      <c r="G87" s="22"/>
      <c r="H87" s="50"/>
      <c r="I87" s="34"/>
      <c r="J87" s="136"/>
      <c r="K87" s="21"/>
      <c r="L87" s="22"/>
      <c r="M87" s="25"/>
      <c r="N87" s="25">
        <v>3</v>
      </c>
      <c r="O87" s="25" t="s">
        <v>692</v>
      </c>
      <c r="P87" s="25">
        <v>2.2999999999999998</v>
      </c>
      <c r="Q87" s="25">
        <v>3.3</v>
      </c>
      <c r="R87" s="23">
        <f t="shared" si="6"/>
        <v>2.8</v>
      </c>
      <c r="S87" s="25">
        <v>5</v>
      </c>
      <c r="T87" s="25">
        <v>1640</v>
      </c>
      <c r="U87" s="23">
        <f t="shared" si="7"/>
        <v>822.5</v>
      </c>
      <c r="V87" s="32">
        <v>7</v>
      </c>
      <c r="W87" s="88">
        <v>9</v>
      </c>
      <c r="X87" s="42">
        <v>2</v>
      </c>
      <c r="Y87" s="2" t="s">
        <v>766</v>
      </c>
      <c r="Z87" s="2" t="s">
        <v>767</v>
      </c>
      <c r="AA87" s="32">
        <v>0.15477166956774008</v>
      </c>
      <c r="AB87" s="33">
        <v>557.93166666666673</v>
      </c>
      <c r="AC87" s="33">
        <v>177.83264833333331</v>
      </c>
      <c r="AD87" s="33">
        <v>1.4418429098233529</v>
      </c>
      <c r="AE87" s="33">
        <v>5.8126825916871301E-2</v>
      </c>
      <c r="AF87" s="33">
        <v>0.12935281828630751</v>
      </c>
      <c r="AG87" s="33">
        <v>0.13272439313390769</v>
      </c>
      <c r="AH87" s="121">
        <v>12</v>
      </c>
      <c r="AI87" s="82">
        <v>1</v>
      </c>
      <c r="AJ87" s="93"/>
      <c r="AK87" s="93"/>
      <c r="AL87" s="93"/>
    </row>
    <row r="88" spans="1:38" s="93" customFormat="1">
      <c r="A88" s="26" t="s">
        <v>388</v>
      </c>
      <c r="B88" s="58" t="s">
        <v>402</v>
      </c>
      <c r="C88" s="59"/>
      <c r="D88" s="26" t="s">
        <v>30</v>
      </c>
      <c r="E88" s="29"/>
      <c r="F88" s="30">
        <v>8.9999999999999993E-3</v>
      </c>
      <c r="G88" s="30"/>
      <c r="H88" s="47"/>
      <c r="I88" s="29"/>
      <c r="J88" s="137"/>
      <c r="K88" s="24"/>
      <c r="L88" s="30"/>
      <c r="M88" s="23"/>
      <c r="N88" s="23">
        <v>2</v>
      </c>
      <c r="O88" s="23" t="s">
        <v>692</v>
      </c>
      <c r="P88" s="23">
        <v>5</v>
      </c>
      <c r="Q88" s="23">
        <v>7</v>
      </c>
      <c r="R88" s="23">
        <f t="shared" si="6"/>
        <v>6</v>
      </c>
      <c r="S88" s="23">
        <v>10</v>
      </c>
      <c r="T88" s="23">
        <v>1420</v>
      </c>
      <c r="U88" s="23">
        <f t="shared" si="7"/>
        <v>715</v>
      </c>
      <c r="V88" s="28">
        <v>2</v>
      </c>
      <c r="W88" s="87">
        <v>7</v>
      </c>
      <c r="X88" s="42">
        <v>5</v>
      </c>
      <c r="Y88" s="2" t="s">
        <v>768</v>
      </c>
      <c r="Z88" s="2" t="s">
        <v>767</v>
      </c>
      <c r="AA88" s="32">
        <v>0.28611615317667533</v>
      </c>
      <c r="AB88" s="33">
        <v>673.56999999999994</v>
      </c>
      <c r="AC88" s="33">
        <v>328.74745999999993</v>
      </c>
      <c r="AD88" s="33">
        <v>1.6601130673843345</v>
      </c>
      <c r="AE88" s="33">
        <v>5.0167517794554486E-2</v>
      </c>
      <c r="AF88" s="33">
        <v>0.17962552272174515</v>
      </c>
      <c r="AG88" s="33">
        <v>0.15113265621161881</v>
      </c>
      <c r="AH88" s="91">
        <v>2</v>
      </c>
      <c r="AI88" s="124">
        <v>1</v>
      </c>
      <c r="AJ88" s="33"/>
      <c r="AK88" s="33"/>
      <c r="AL88" s="33"/>
    </row>
    <row r="89" spans="1:38" s="93" customFormat="1">
      <c r="A89" s="26" t="s">
        <v>388</v>
      </c>
      <c r="B89" s="58" t="s">
        <v>407</v>
      </c>
      <c r="C89" s="59" t="s">
        <v>408</v>
      </c>
      <c r="D89" s="26" t="s">
        <v>25</v>
      </c>
      <c r="E89" s="29"/>
      <c r="F89" s="30">
        <v>1382.54</v>
      </c>
      <c r="G89" s="30">
        <v>863.05</v>
      </c>
      <c r="H89" s="30">
        <v>27</v>
      </c>
      <c r="I89" s="29">
        <v>41.67</v>
      </c>
      <c r="J89" s="137">
        <v>66060</v>
      </c>
      <c r="K89" s="24">
        <v>5238.8599999999997</v>
      </c>
      <c r="L89" s="30">
        <v>10</v>
      </c>
      <c r="M89" s="23">
        <v>0.75</v>
      </c>
      <c r="N89" s="23">
        <v>2</v>
      </c>
      <c r="O89" s="23" t="s">
        <v>692</v>
      </c>
      <c r="P89" s="25">
        <v>23</v>
      </c>
      <c r="Q89" s="25">
        <v>28</v>
      </c>
      <c r="R89" s="23">
        <f t="shared" si="6"/>
        <v>25.5</v>
      </c>
      <c r="S89" s="23">
        <v>20</v>
      </c>
      <c r="T89" s="23">
        <v>2000</v>
      </c>
      <c r="U89" s="23">
        <f t="shared" si="7"/>
        <v>1010</v>
      </c>
      <c r="V89" s="28">
        <v>3</v>
      </c>
      <c r="W89" s="87">
        <v>6</v>
      </c>
      <c r="X89" s="42">
        <v>3</v>
      </c>
      <c r="Y89" s="2" t="s">
        <v>768</v>
      </c>
      <c r="Z89" s="2" t="s">
        <v>767</v>
      </c>
      <c r="AA89" s="116">
        <v>0.27024923411662327</v>
      </c>
      <c r="AB89" s="93">
        <v>574.95299999999997</v>
      </c>
      <c r="AC89" s="93">
        <v>310.51637000000011</v>
      </c>
      <c r="AD89" s="93">
        <v>2.0595234691800921</v>
      </c>
      <c r="AE89" s="93">
        <v>3.6314135956724711E-2</v>
      </c>
      <c r="AF89" s="33">
        <v>0.230692608733924</v>
      </c>
      <c r="AG89" s="93">
        <v>0.25696013808886031</v>
      </c>
      <c r="AH89" s="121">
        <v>10</v>
      </c>
      <c r="AI89" s="82">
        <v>1</v>
      </c>
    </row>
    <row r="90" spans="1:38" s="93" customFormat="1">
      <c r="A90" s="26" t="s">
        <v>388</v>
      </c>
      <c r="B90" s="58" t="s">
        <v>409</v>
      </c>
      <c r="C90" s="59" t="s">
        <v>410</v>
      </c>
      <c r="D90" s="26" t="s">
        <v>25</v>
      </c>
      <c r="E90" s="29"/>
      <c r="F90" s="47">
        <v>1939.01</v>
      </c>
      <c r="G90" s="30">
        <v>876.6</v>
      </c>
      <c r="H90" s="30">
        <v>30</v>
      </c>
      <c r="I90" s="29">
        <v>38.200000000000003</v>
      </c>
      <c r="J90" s="137">
        <v>46086</v>
      </c>
      <c r="K90" s="24">
        <v>8288.23</v>
      </c>
      <c r="L90" s="30">
        <v>10</v>
      </c>
      <c r="M90" s="23">
        <v>5.5E-2</v>
      </c>
      <c r="N90" s="23">
        <v>2</v>
      </c>
      <c r="O90" s="23" t="s">
        <v>692</v>
      </c>
      <c r="P90" s="23">
        <v>25</v>
      </c>
      <c r="Q90" s="23">
        <v>28</v>
      </c>
      <c r="R90" s="23">
        <f t="shared" si="6"/>
        <v>26.5</v>
      </c>
      <c r="S90" s="23">
        <v>20</v>
      </c>
      <c r="T90" s="23">
        <v>1000</v>
      </c>
      <c r="U90" s="23">
        <f t="shared" si="7"/>
        <v>510</v>
      </c>
      <c r="V90" s="28">
        <v>3</v>
      </c>
      <c r="W90" s="88">
        <v>6</v>
      </c>
      <c r="X90" s="42">
        <v>3</v>
      </c>
      <c r="Y90" s="2" t="s">
        <v>768</v>
      </c>
      <c r="Z90" s="2" t="s">
        <v>767</v>
      </c>
      <c r="AA90" s="32">
        <v>0.32459958137510869</v>
      </c>
      <c r="AB90" s="33">
        <v>625.63600000000008</v>
      </c>
      <c r="AC90" s="33">
        <v>372.9649189999999</v>
      </c>
      <c r="AD90" s="33">
        <v>1.4354003187975759</v>
      </c>
      <c r="AE90" s="93">
        <v>3.9217494353069635E-2</v>
      </c>
      <c r="AF90" s="33">
        <v>0.23910248741196399</v>
      </c>
      <c r="AG90" s="33">
        <v>0.29145814489313809</v>
      </c>
      <c r="AH90" s="121">
        <v>10</v>
      </c>
      <c r="AI90" s="124">
        <v>1</v>
      </c>
    </row>
    <row r="91" spans="1:38">
      <c r="A91" s="26" t="s">
        <v>388</v>
      </c>
      <c r="B91" s="58" t="s">
        <v>412</v>
      </c>
      <c r="C91" s="59"/>
      <c r="D91" s="27" t="s">
        <v>21</v>
      </c>
      <c r="E91" s="29"/>
      <c r="F91" s="30">
        <v>285</v>
      </c>
      <c r="G91" s="30">
        <v>35</v>
      </c>
      <c r="H91" s="30">
        <v>50</v>
      </c>
      <c r="I91" s="29">
        <v>19.440000000000001</v>
      </c>
      <c r="J91" s="137">
        <v>5492</v>
      </c>
      <c r="K91" s="24">
        <v>135</v>
      </c>
      <c r="L91" s="30">
        <v>10</v>
      </c>
      <c r="M91" s="23">
        <v>0.14000000000000001</v>
      </c>
      <c r="N91" s="23">
        <v>2</v>
      </c>
      <c r="O91" s="23" t="s">
        <v>692</v>
      </c>
      <c r="P91" s="25">
        <v>8.5</v>
      </c>
      <c r="Q91" s="25">
        <v>13</v>
      </c>
      <c r="R91" s="23">
        <f t="shared" si="6"/>
        <v>10.75</v>
      </c>
      <c r="S91" s="23">
        <v>0</v>
      </c>
      <c r="T91" s="23">
        <v>1600</v>
      </c>
      <c r="U91" s="23">
        <f t="shared" si="7"/>
        <v>800</v>
      </c>
      <c r="V91" s="28">
        <v>9</v>
      </c>
      <c r="W91" s="88">
        <v>5</v>
      </c>
      <c r="X91" s="42">
        <v>4</v>
      </c>
      <c r="Y91" s="2" t="s">
        <v>768</v>
      </c>
      <c r="Z91" s="2" t="s">
        <v>767</v>
      </c>
      <c r="AA91" s="116">
        <v>0.26328840731070507</v>
      </c>
      <c r="AB91" s="93">
        <v>694.85666666666657</v>
      </c>
      <c r="AC91" s="93">
        <v>302.51838000000015</v>
      </c>
      <c r="AD91" s="93">
        <v>1.473526135347309</v>
      </c>
      <c r="AE91" s="93">
        <v>5.2864837432074985E-2</v>
      </c>
      <c r="AF91" s="33">
        <v>0.19197733295121341</v>
      </c>
      <c r="AG91" s="93">
        <v>0.1371818352834048</v>
      </c>
      <c r="AH91" s="121">
        <v>3</v>
      </c>
      <c r="AI91" s="124">
        <v>1</v>
      </c>
      <c r="AJ91" s="93"/>
      <c r="AK91" s="93"/>
      <c r="AL91" s="93"/>
    </row>
    <row r="92" spans="1:38">
      <c r="A92" s="27" t="s">
        <v>388</v>
      </c>
      <c r="B92" s="61" t="s">
        <v>415</v>
      </c>
      <c r="C92" s="62"/>
      <c r="D92" s="27" t="s">
        <v>304</v>
      </c>
      <c r="E92" s="34"/>
      <c r="F92" s="22">
        <v>170.05</v>
      </c>
      <c r="G92" s="22">
        <v>142.63</v>
      </c>
      <c r="H92" s="22">
        <v>30</v>
      </c>
      <c r="I92" s="34">
        <v>18.899999999999999</v>
      </c>
      <c r="J92" s="136">
        <v>4973</v>
      </c>
      <c r="K92" s="21">
        <v>8686.08</v>
      </c>
      <c r="L92" s="22">
        <v>10</v>
      </c>
      <c r="M92" s="25">
        <v>0.14000000000000001</v>
      </c>
      <c r="N92" s="25">
        <v>3</v>
      </c>
      <c r="O92" s="25" t="s">
        <v>692</v>
      </c>
      <c r="P92" s="25">
        <v>10</v>
      </c>
      <c r="Q92" s="25">
        <v>17</v>
      </c>
      <c r="R92" s="23">
        <f t="shared" si="6"/>
        <v>13.5</v>
      </c>
      <c r="S92" s="25">
        <v>0</v>
      </c>
      <c r="T92" s="25">
        <v>1750</v>
      </c>
      <c r="U92" s="23">
        <f t="shared" si="7"/>
        <v>875</v>
      </c>
      <c r="V92" s="32">
        <v>2</v>
      </c>
      <c r="W92" s="88">
        <v>6</v>
      </c>
      <c r="X92" s="42">
        <v>4</v>
      </c>
      <c r="Y92" s="2" t="s">
        <v>768</v>
      </c>
      <c r="Z92" s="2" t="s">
        <v>767</v>
      </c>
      <c r="AA92" s="32">
        <v>0.13947511517261385</v>
      </c>
      <c r="AB92" s="33">
        <v>695.50333333333344</v>
      </c>
      <c r="AC92" s="33">
        <v>160.25690733333337</v>
      </c>
      <c r="AD92" s="33">
        <v>2.1148860865272008</v>
      </c>
      <c r="AE92" s="33">
        <v>7.4093420187671927E-2</v>
      </c>
      <c r="AF92" s="33">
        <v>5.1824446093685132E-2</v>
      </c>
      <c r="AG92" s="33">
        <v>0.18400746850969943</v>
      </c>
      <c r="AH92" s="91">
        <v>30</v>
      </c>
      <c r="AI92" s="124"/>
      <c r="AJ92" s="93"/>
      <c r="AK92" s="93"/>
      <c r="AL92" s="93"/>
    </row>
    <row r="93" spans="1:38">
      <c r="A93" s="27" t="s">
        <v>388</v>
      </c>
      <c r="B93" s="61" t="s">
        <v>416</v>
      </c>
      <c r="C93" s="62"/>
      <c r="D93" s="27" t="s">
        <v>30</v>
      </c>
      <c r="E93" s="34"/>
      <c r="F93" s="22">
        <v>100</v>
      </c>
      <c r="G93" s="22"/>
      <c r="H93" s="22">
        <v>3</v>
      </c>
      <c r="I93" s="34"/>
      <c r="J93" s="136"/>
      <c r="K93" s="21"/>
      <c r="L93" s="22"/>
      <c r="M93" s="25"/>
      <c r="N93" s="25">
        <v>3</v>
      </c>
      <c r="O93" s="25" t="s">
        <v>693</v>
      </c>
      <c r="P93" s="25">
        <v>10</v>
      </c>
      <c r="Q93" s="25">
        <v>14</v>
      </c>
      <c r="R93" s="23">
        <f t="shared" ref="R93:R113" si="8">AVERAGE(P93:Q93)</f>
        <v>12</v>
      </c>
      <c r="S93" s="25">
        <v>0</v>
      </c>
      <c r="T93" s="25">
        <v>500</v>
      </c>
      <c r="U93" s="23">
        <f t="shared" ref="U93:U113" si="9">AVERAGE(S93:T93)</f>
        <v>250</v>
      </c>
      <c r="V93" s="32">
        <v>3</v>
      </c>
      <c r="W93" s="88">
        <v>5</v>
      </c>
      <c r="X93" s="42">
        <v>2</v>
      </c>
      <c r="Y93" s="2" t="s">
        <v>768</v>
      </c>
      <c r="Z93" s="2" t="s">
        <v>767</v>
      </c>
      <c r="AA93" s="116">
        <v>0.27208543080939951</v>
      </c>
      <c r="AB93" s="93">
        <v>686.09500000000003</v>
      </c>
      <c r="AC93" s="93">
        <v>312.62616000000003</v>
      </c>
      <c r="AD93" s="93">
        <v>1.8405621524476974</v>
      </c>
      <c r="AE93" s="93">
        <v>2.3065340345376575E-2</v>
      </c>
      <c r="AF93" s="33">
        <v>0.17161488183064227</v>
      </c>
      <c r="AG93" s="93">
        <v>0.21865144626013647</v>
      </c>
      <c r="AH93" s="121">
        <v>2</v>
      </c>
      <c r="AI93" s="82">
        <v>1</v>
      </c>
      <c r="AJ93" s="93"/>
      <c r="AK93" s="93"/>
      <c r="AL93" s="93"/>
    </row>
    <row r="94" spans="1:38" s="93" customFormat="1">
      <c r="A94" s="27" t="s">
        <v>388</v>
      </c>
      <c r="B94" s="61" t="s">
        <v>422</v>
      </c>
      <c r="C94" s="62"/>
      <c r="D94" s="27" t="s">
        <v>105</v>
      </c>
      <c r="E94" s="34"/>
      <c r="F94" s="22">
        <v>311.60000000000002</v>
      </c>
      <c r="G94" s="22">
        <v>169.27</v>
      </c>
      <c r="H94" s="22">
        <v>29</v>
      </c>
      <c r="I94" s="34">
        <v>22.14</v>
      </c>
      <c r="J94" s="136">
        <v>36720</v>
      </c>
      <c r="K94" s="21">
        <v>6263.49</v>
      </c>
      <c r="L94" s="22">
        <v>10</v>
      </c>
      <c r="M94" s="25">
        <v>0.15</v>
      </c>
      <c r="N94" s="25">
        <v>3</v>
      </c>
      <c r="O94" s="25" t="s">
        <v>693</v>
      </c>
      <c r="P94" s="25">
        <v>13</v>
      </c>
      <c r="Q94" s="25">
        <v>16</v>
      </c>
      <c r="R94" s="23">
        <f t="shared" si="8"/>
        <v>14.5</v>
      </c>
      <c r="S94" s="25">
        <v>0</v>
      </c>
      <c r="T94" s="25">
        <v>1000</v>
      </c>
      <c r="U94" s="23">
        <f t="shared" si="9"/>
        <v>500</v>
      </c>
      <c r="V94" s="32">
        <v>3</v>
      </c>
      <c r="W94" s="88">
        <v>6</v>
      </c>
      <c r="X94" s="42">
        <v>3</v>
      </c>
      <c r="Y94" s="2" t="s">
        <v>768</v>
      </c>
      <c r="Z94" s="2" t="s">
        <v>767</v>
      </c>
      <c r="AA94" s="32">
        <v>0.35975104844792571</v>
      </c>
      <c r="AB94" s="33">
        <v>562.25333333333322</v>
      </c>
      <c r="AC94" s="33">
        <v>413.35395466666671</v>
      </c>
      <c r="AD94" s="33">
        <v>1.4897809641985105</v>
      </c>
      <c r="AE94" s="93">
        <v>2.2366069123697652E-2</v>
      </c>
      <c r="AF94" s="33">
        <v>0.29151033837163598</v>
      </c>
      <c r="AG94" s="93">
        <v>0.27152323633265152</v>
      </c>
      <c r="AH94" s="91">
        <v>30</v>
      </c>
      <c r="AI94" s="124"/>
      <c r="AJ94" s="33"/>
      <c r="AK94" s="33"/>
      <c r="AL94" s="33"/>
    </row>
    <row r="95" spans="1:38" s="93" customFormat="1">
      <c r="A95" s="26" t="s">
        <v>388</v>
      </c>
      <c r="B95" s="58" t="s">
        <v>423</v>
      </c>
      <c r="C95" s="59" t="s">
        <v>424</v>
      </c>
      <c r="D95" s="27" t="s">
        <v>21</v>
      </c>
      <c r="E95" s="29"/>
      <c r="F95" s="30">
        <v>87</v>
      </c>
      <c r="G95" s="30">
        <v>15</v>
      </c>
      <c r="H95" s="30">
        <v>12</v>
      </c>
      <c r="I95" s="29">
        <v>30.09</v>
      </c>
      <c r="J95" s="137">
        <v>7792</v>
      </c>
      <c r="K95" s="24">
        <v>338</v>
      </c>
      <c r="L95" s="30">
        <v>10</v>
      </c>
      <c r="M95" s="23">
        <v>0.06</v>
      </c>
      <c r="N95" s="23">
        <v>2</v>
      </c>
      <c r="O95" s="23"/>
      <c r="P95" s="25">
        <v>3</v>
      </c>
      <c r="Q95" s="25">
        <v>6</v>
      </c>
      <c r="R95" s="23">
        <f t="shared" si="8"/>
        <v>4.5</v>
      </c>
      <c r="S95" s="23">
        <v>0</v>
      </c>
      <c r="T95" s="23">
        <v>1800</v>
      </c>
      <c r="U95" s="23">
        <f t="shared" si="9"/>
        <v>900</v>
      </c>
      <c r="V95" s="28">
        <v>2</v>
      </c>
      <c r="W95" s="88">
        <v>11</v>
      </c>
      <c r="X95" s="42">
        <v>9</v>
      </c>
      <c r="Y95" s="2" t="s">
        <v>768</v>
      </c>
      <c r="Z95" s="2" t="s">
        <v>767</v>
      </c>
      <c r="AA95" s="116">
        <v>0.36445375398897611</v>
      </c>
      <c r="AB95" s="93">
        <v>491.89000000000004</v>
      </c>
      <c r="AC95" s="93">
        <v>418.75736333333356</v>
      </c>
      <c r="AD95" s="93">
        <v>1.3134749066053308</v>
      </c>
      <c r="AE95" s="93">
        <v>3.1652038226993834E-2</v>
      </c>
      <c r="AF95" s="33">
        <v>0.28496283912570203</v>
      </c>
      <c r="AG95" s="93">
        <v>0.17545702423027543</v>
      </c>
      <c r="AH95" s="121">
        <v>3</v>
      </c>
      <c r="AI95" s="124">
        <v>1</v>
      </c>
    </row>
    <row r="96" spans="1:38" s="93" customFormat="1">
      <c r="A96" s="26" t="s">
        <v>388</v>
      </c>
      <c r="B96" s="58" t="s">
        <v>425</v>
      </c>
      <c r="C96" s="59" t="s">
        <v>426</v>
      </c>
      <c r="D96" s="27" t="s">
        <v>21</v>
      </c>
      <c r="E96" s="29"/>
      <c r="F96" s="30">
        <v>656</v>
      </c>
      <c r="G96" s="30">
        <v>61</v>
      </c>
      <c r="H96" s="30">
        <v>29</v>
      </c>
      <c r="I96" s="29">
        <v>21.48</v>
      </c>
      <c r="J96" s="137">
        <v>10144</v>
      </c>
      <c r="K96" s="24">
        <v>485</v>
      </c>
      <c r="L96" s="30">
        <v>10</v>
      </c>
      <c r="M96" s="23">
        <v>0.16</v>
      </c>
      <c r="N96" s="23">
        <v>2</v>
      </c>
      <c r="O96" s="23" t="s">
        <v>692</v>
      </c>
      <c r="P96" s="25">
        <v>23</v>
      </c>
      <c r="Q96" s="25">
        <v>30</v>
      </c>
      <c r="R96" s="23">
        <f t="shared" si="8"/>
        <v>26.5</v>
      </c>
      <c r="S96" s="23">
        <v>0</v>
      </c>
      <c r="T96" s="23">
        <v>1200</v>
      </c>
      <c r="U96" s="23">
        <f t="shared" si="9"/>
        <v>600</v>
      </c>
      <c r="V96" s="28">
        <v>2</v>
      </c>
      <c r="W96" s="87">
        <v>6</v>
      </c>
      <c r="X96" s="42">
        <v>4</v>
      </c>
      <c r="Y96" s="2" t="s">
        <v>768</v>
      </c>
      <c r="Z96" s="2" t="s">
        <v>767</v>
      </c>
      <c r="AA96" s="32">
        <v>0.28689464171743523</v>
      </c>
      <c r="AB96" s="33">
        <v>692.68333333333339</v>
      </c>
      <c r="AC96" s="33">
        <v>329.64194333333313</v>
      </c>
      <c r="AD96" s="33">
        <v>1.7405288034380675</v>
      </c>
      <c r="AE96" s="33">
        <v>5.3240211903937885E-2</v>
      </c>
      <c r="AF96" s="33">
        <v>0.17246492420966117</v>
      </c>
      <c r="AG96" s="33">
        <v>0.14720553899890279</v>
      </c>
      <c r="AH96" s="91">
        <v>3</v>
      </c>
      <c r="AI96" s="124">
        <v>1</v>
      </c>
    </row>
    <row r="97" spans="1:38" s="93" customFormat="1">
      <c r="A97" s="26" t="s">
        <v>388</v>
      </c>
      <c r="B97" s="58" t="s">
        <v>428</v>
      </c>
      <c r="C97" s="59" t="s">
        <v>429</v>
      </c>
      <c r="D97" s="26" t="s">
        <v>210</v>
      </c>
      <c r="E97" s="29"/>
      <c r="F97" s="30">
        <v>290</v>
      </c>
      <c r="G97" s="30"/>
      <c r="H97" s="30"/>
      <c r="I97" s="29">
        <v>20.8</v>
      </c>
      <c r="J97" s="137"/>
      <c r="K97" s="24"/>
      <c r="L97" s="30"/>
      <c r="M97" s="23"/>
      <c r="N97" s="23">
        <v>2</v>
      </c>
      <c r="O97" s="23"/>
      <c r="P97" s="25">
        <v>10</v>
      </c>
      <c r="Q97" s="25">
        <v>23</v>
      </c>
      <c r="R97" s="23">
        <f t="shared" si="8"/>
        <v>16.5</v>
      </c>
      <c r="S97" s="23">
        <v>0</v>
      </c>
      <c r="T97" s="23">
        <v>1500</v>
      </c>
      <c r="U97" s="23">
        <f t="shared" si="9"/>
        <v>750</v>
      </c>
      <c r="V97" s="28">
        <v>4</v>
      </c>
      <c r="W97" s="87">
        <v>6</v>
      </c>
      <c r="X97" s="42">
        <v>2</v>
      </c>
      <c r="Y97" s="2" t="s">
        <v>768</v>
      </c>
      <c r="Z97" s="2" t="s">
        <v>767</v>
      </c>
      <c r="AA97" s="116">
        <v>0.42420827966347563</v>
      </c>
      <c r="AB97" s="93">
        <v>535.92666666666673</v>
      </c>
      <c r="AC97" s="93">
        <v>487.41531333333359</v>
      </c>
      <c r="AD97" s="93">
        <v>1.3131205969276543</v>
      </c>
      <c r="AE97" s="93">
        <v>3.5053256332671416E-2</v>
      </c>
      <c r="AF97" s="33">
        <v>0.29664520286586499</v>
      </c>
      <c r="AG97" s="93">
        <v>0.15375957230953743</v>
      </c>
      <c r="AH97" s="121">
        <v>3</v>
      </c>
      <c r="AI97" s="124">
        <v>1</v>
      </c>
      <c r="AJ97" s="33"/>
      <c r="AK97" s="33"/>
      <c r="AL97" s="33"/>
    </row>
    <row r="98" spans="1:38" s="93" customFormat="1">
      <c r="A98" s="26" t="s">
        <v>388</v>
      </c>
      <c r="B98" s="58" t="s">
        <v>435</v>
      </c>
      <c r="C98" s="59"/>
      <c r="D98" s="27" t="s">
        <v>21</v>
      </c>
      <c r="E98" s="29" t="s">
        <v>438</v>
      </c>
      <c r="F98" s="30">
        <v>19</v>
      </c>
      <c r="G98" s="30">
        <v>7</v>
      </c>
      <c r="H98" s="30">
        <v>10</v>
      </c>
      <c r="I98" s="29">
        <v>15.59</v>
      </c>
      <c r="J98" s="137">
        <v>2338</v>
      </c>
      <c r="K98" s="24">
        <v>86</v>
      </c>
      <c r="L98" s="30">
        <v>10</v>
      </c>
      <c r="M98" s="23">
        <v>0.03</v>
      </c>
      <c r="N98" s="23">
        <v>2</v>
      </c>
      <c r="O98" s="23" t="s">
        <v>692</v>
      </c>
      <c r="P98" s="23" t="s">
        <v>22</v>
      </c>
      <c r="Q98" s="23" t="s">
        <v>22</v>
      </c>
      <c r="R98" s="23" t="e">
        <f t="shared" si="8"/>
        <v>#DIV/0!</v>
      </c>
      <c r="S98" s="23">
        <v>10</v>
      </c>
      <c r="T98" s="23">
        <v>1800</v>
      </c>
      <c r="U98" s="23">
        <f t="shared" si="9"/>
        <v>905</v>
      </c>
      <c r="V98" s="28">
        <v>4</v>
      </c>
      <c r="W98" s="87">
        <v>6</v>
      </c>
      <c r="X98" s="42">
        <f>ABS(V98-W98)</f>
        <v>2</v>
      </c>
      <c r="Y98" s="2" t="s">
        <v>768</v>
      </c>
      <c r="Z98" s="2" t="s">
        <v>767</v>
      </c>
      <c r="AA98" s="116">
        <v>0.34996790832608099</v>
      </c>
      <c r="AB98" s="93">
        <v>564.79666666666697</v>
      </c>
      <c r="AC98" s="93">
        <v>402.11312666666697</v>
      </c>
      <c r="AD98" s="93">
        <v>1.3196533651770801</v>
      </c>
      <c r="AE98" s="93">
        <v>3.0751167172292201E-2</v>
      </c>
      <c r="AF98" s="93">
        <v>0.27483485424099102</v>
      </c>
      <c r="AG98" s="93">
        <v>0.19213881825877499</v>
      </c>
      <c r="AH98" s="121">
        <v>3</v>
      </c>
      <c r="AI98" s="124">
        <v>1</v>
      </c>
    </row>
    <row r="99" spans="1:38" s="93" customFormat="1">
      <c r="A99" s="26" t="s">
        <v>442</v>
      </c>
      <c r="B99" s="58" t="s">
        <v>446</v>
      </c>
      <c r="C99" s="59"/>
      <c r="D99" s="26" t="s">
        <v>226</v>
      </c>
      <c r="E99" s="29"/>
      <c r="F99" s="22">
        <v>365</v>
      </c>
      <c r="G99" s="22" t="s">
        <v>170</v>
      </c>
      <c r="H99" s="22">
        <v>15</v>
      </c>
      <c r="I99" s="34">
        <v>10.6</v>
      </c>
      <c r="J99" s="136">
        <v>30960</v>
      </c>
      <c r="K99" s="21">
        <v>3648.67</v>
      </c>
      <c r="L99" s="22">
        <v>2</v>
      </c>
      <c r="M99" s="23">
        <v>0.67</v>
      </c>
      <c r="N99" s="23">
        <v>3</v>
      </c>
      <c r="O99" s="23" t="s">
        <v>692</v>
      </c>
      <c r="P99" s="25">
        <v>18</v>
      </c>
      <c r="Q99" s="25">
        <v>25</v>
      </c>
      <c r="R99" s="23">
        <f t="shared" si="8"/>
        <v>21.5</v>
      </c>
      <c r="S99" s="23">
        <v>0</v>
      </c>
      <c r="T99" s="23">
        <v>1350</v>
      </c>
      <c r="U99" s="23">
        <f t="shared" si="9"/>
        <v>675</v>
      </c>
      <c r="V99" s="28">
        <v>4</v>
      </c>
      <c r="W99" s="90">
        <v>5</v>
      </c>
      <c r="X99" s="42">
        <v>1</v>
      </c>
      <c r="Y99" s="2" t="s">
        <v>766</v>
      </c>
      <c r="Z99" s="2" t="s">
        <v>769</v>
      </c>
      <c r="AA99" s="116">
        <v>0.29218729329852045</v>
      </c>
      <c r="AB99" s="93">
        <v>666.87</v>
      </c>
      <c r="AC99" s="93">
        <v>335.72319999999996</v>
      </c>
      <c r="AD99" s="93">
        <v>1.4576496354178987</v>
      </c>
      <c r="AE99" s="93">
        <v>1.012292907918692E-2</v>
      </c>
      <c r="AF99" s="33">
        <v>0.2368236299889025</v>
      </c>
      <c r="AG99" s="93">
        <v>0.24999567554023761</v>
      </c>
      <c r="AH99" s="121">
        <v>2</v>
      </c>
      <c r="AI99" s="124">
        <v>1</v>
      </c>
    </row>
    <row r="100" spans="1:38" s="93" customFormat="1">
      <c r="A100" s="26" t="s">
        <v>442</v>
      </c>
      <c r="B100" s="58" t="s">
        <v>447</v>
      </c>
      <c r="C100" s="59"/>
      <c r="D100" s="26" t="s">
        <v>140</v>
      </c>
      <c r="E100" s="29"/>
      <c r="F100" s="30">
        <v>400</v>
      </c>
      <c r="G100" s="30"/>
      <c r="H100" s="30">
        <v>7</v>
      </c>
      <c r="I100" s="29"/>
      <c r="J100" s="137"/>
      <c r="K100" s="24"/>
      <c r="L100" s="30"/>
      <c r="M100" s="23"/>
      <c r="N100" s="23">
        <v>3</v>
      </c>
      <c r="O100" s="23" t="s">
        <v>692</v>
      </c>
      <c r="P100" s="25">
        <v>20</v>
      </c>
      <c r="Q100" s="25">
        <v>30</v>
      </c>
      <c r="R100" s="23">
        <f t="shared" si="8"/>
        <v>25</v>
      </c>
      <c r="S100" s="23">
        <v>0</v>
      </c>
      <c r="T100" s="23">
        <v>850</v>
      </c>
      <c r="U100" s="23">
        <f t="shared" si="9"/>
        <v>425</v>
      </c>
      <c r="V100" s="28">
        <v>3</v>
      </c>
      <c r="W100" s="87">
        <v>5</v>
      </c>
      <c r="X100" s="42">
        <v>2</v>
      </c>
      <c r="Y100" s="2" t="s">
        <v>766</v>
      </c>
      <c r="Z100" s="2" t="s">
        <v>769</v>
      </c>
      <c r="AA100" s="116">
        <v>0.33738764722947479</v>
      </c>
      <c r="AB100" s="93">
        <v>449.42666666666668</v>
      </c>
      <c r="AC100" s="93">
        <v>387.65840666666651</v>
      </c>
      <c r="AD100" s="93">
        <v>1.1722938460823715</v>
      </c>
      <c r="AE100" s="93">
        <v>6.4492550976572929E-2</v>
      </c>
      <c r="AF100" s="33">
        <v>0.26150956264214342</v>
      </c>
      <c r="AG100" s="93">
        <v>0.10072309316999957</v>
      </c>
      <c r="AH100" s="121">
        <v>3</v>
      </c>
      <c r="AI100" s="124">
        <v>1</v>
      </c>
    </row>
    <row r="101" spans="1:38" s="93" customFormat="1">
      <c r="A101" s="26" t="s">
        <v>442</v>
      </c>
      <c r="B101" s="58" t="s">
        <v>451</v>
      </c>
      <c r="C101" s="59"/>
      <c r="D101" s="26" t="s">
        <v>210</v>
      </c>
      <c r="E101" s="29"/>
      <c r="F101" s="30">
        <v>1400</v>
      </c>
      <c r="G101" s="30"/>
      <c r="H101" s="30">
        <v>15</v>
      </c>
      <c r="I101" s="135"/>
      <c r="J101" s="137"/>
      <c r="K101" s="24"/>
      <c r="L101" s="30"/>
      <c r="M101" s="23"/>
      <c r="N101" s="23">
        <v>3</v>
      </c>
      <c r="O101" s="23" t="s">
        <v>692</v>
      </c>
      <c r="P101" s="23">
        <v>34</v>
      </c>
      <c r="Q101" s="23">
        <v>46</v>
      </c>
      <c r="R101" s="23">
        <f t="shared" si="8"/>
        <v>40</v>
      </c>
      <c r="S101" s="23">
        <v>0</v>
      </c>
      <c r="T101" s="23">
        <v>2400</v>
      </c>
      <c r="U101" s="23">
        <f t="shared" si="9"/>
        <v>1200</v>
      </c>
      <c r="V101" s="28">
        <v>2</v>
      </c>
      <c r="W101" s="87">
        <v>6</v>
      </c>
      <c r="X101" s="42">
        <v>4</v>
      </c>
      <c r="Y101" s="2" t="s">
        <v>766</v>
      </c>
      <c r="Z101" s="2" t="s">
        <v>769</v>
      </c>
      <c r="AA101" s="116">
        <v>0.38278044676530337</v>
      </c>
      <c r="AB101" s="93">
        <v>413.25666666666666</v>
      </c>
      <c r="AC101" s="93">
        <v>439.81473333333361</v>
      </c>
      <c r="AD101" s="93">
        <v>1.2340011104753288</v>
      </c>
      <c r="AE101" s="93">
        <v>0.11194380226846982</v>
      </c>
      <c r="AF101" s="33">
        <v>0.27465603157613866</v>
      </c>
      <c r="AG101" s="93">
        <v>7.2902348535528419E-2</v>
      </c>
      <c r="AH101" s="121">
        <v>3</v>
      </c>
      <c r="AI101" s="124">
        <v>1</v>
      </c>
      <c r="AJ101" s="33"/>
      <c r="AK101" s="33"/>
      <c r="AL101" s="33"/>
    </row>
    <row r="102" spans="1:38" s="93" customFormat="1">
      <c r="A102" s="26" t="s">
        <v>442</v>
      </c>
      <c r="B102" s="58" t="s">
        <v>452</v>
      </c>
      <c r="C102" s="59" t="s">
        <v>24</v>
      </c>
      <c r="D102" s="26" t="s">
        <v>25</v>
      </c>
      <c r="E102" s="66"/>
      <c r="F102" s="66">
        <v>2.21</v>
      </c>
      <c r="G102" s="30">
        <v>4.92</v>
      </c>
      <c r="H102" s="30">
        <v>15</v>
      </c>
      <c r="I102" s="29">
        <v>24</v>
      </c>
      <c r="J102" s="136">
        <v>2488</v>
      </c>
      <c r="K102" s="21">
        <v>699.66</v>
      </c>
      <c r="L102" s="22">
        <v>8</v>
      </c>
      <c r="M102" s="23">
        <v>0.61</v>
      </c>
      <c r="N102" s="23">
        <v>3</v>
      </c>
      <c r="O102" s="23"/>
      <c r="P102" s="23">
        <v>16</v>
      </c>
      <c r="Q102" s="23">
        <v>20</v>
      </c>
      <c r="R102" s="23">
        <f t="shared" si="8"/>
        <v>18</v>
      </c>
      <c r="S102" s="23">
        <v>0</v>
      </c>
      <c r="T102" s="80">
        <v>900</v>
      </c>
      <c r="U102" s="80">
        <f t="shared" si="9"/>
        <v>450</v>
      </c>
      <c r="V102" s="2">
        <v>1</v>
      </c>
      <c r="W102" s="87">
        <v>6</v>
      </c>
      <c r="X102" s="42">
        <v>5</v>
      </c>
      <c r="Y102" s="2" t="s">
        <v>766</v>
      </c>
      <c r="Z102" s="2" t="s">
        <v>769</v>
      </c>
      <c r="AA102" s="116">
        <v>0.34800969277632732</v>
      </c>
      <c r="AB102" s="93">
        <v>563.673</v>
      </c>
      <c r="AC102" s="93">
        <v>399.86313699999999</v>
      </c>
      <c r="AD102" s="93">
        <v>1.4029152167253678</v>
      </c>
      <c r="AE102" s="93">
        <v>2.7967843052601842E-2</v>
      </c>
      <c r="AF102" s="33">
        <v>0.41964035937742189</v>
      </c>
      <c r="AG102" s="93">
        <v>0.16837207514667926</v>
      </c>
      <c r="AH102" s="121">
        <v>10</v>
      </c>
      <c r="AI102" s="124">
        <v>1</v>
      </c>
      <c r="AJ102" s="33"/>
      <c r="AK102" s="33"/>
      <c r="AL102" s="33"/>
    </row>
    <row r="103" spans="1:38" s="93" customFormat="1">
      <c r="A103" s="26" t="s">
        <v>442</v>
      </c>
      <c r="B103" s="58" t="s">
        <v>453</v>
      </c>
      <c r="C103" s="59"/>
      <c r="D103" s="26" t="s">
        <v>775</v>
      </c>
      <c r="E103" s="29"/>
      <c r="F103" s="30">
        <v>1214</v>
      </c>
      <c r="G103" s="30"/>
      <c r="H103" s="30">
        <v>20</v>
      </c>
      <c r="I103" s="29">
        <v>12.8</v>
      </c>
      <c r="J103" s="137"/>
      <c r="K103" s="24"/>
      <c r="L103" s="30"/>
      <c r="M103" s="23"/>
      <c r="N103" s="23">
        <v>3</v>
      </c>
      <c r="O103" s="23" t="s">
        <v>692</v>
      </c>
      <c r="P103" s="23">
        <v>32</v>
      </c>
      <c r="Q103" s="23">
        <v>44</v>
      </c>
      <c r="R103" s="23">
        <f t="shared" si="8"/>
        <v>38</v>
      </c>
      <c r="S103" s="23">
        <v>0</v>
      </c>
      <c r="T103" s="23">
        <v>1400</v>
      </c>
      <c r="U103" s="23">
        <f t="shared" si="9"/>
        <v>700</v>
      </c>
      <c r="V103" s="28">
        <v>2</v>
      </c>
      <c r="W103" s="87">
        <v>6</v>
      </c>
      <c r="X103" s="42">
        <v>4</v>
      </c>
      <c r="Y103" s="2" t="s">
        <v>768</v>
      </c>
      <c r="Z103" s="2" t="s">
        <v>769</v>
      </c>
      <c r="AA103" s="116">
        <v>0.28824154046997363</v>
      </c>
      <c r="AB103" s="93">
        <v>544.96500000000003</v>
      </c>
      <c r="AC103" s="93">
        <v>331.18952999999976</v>
      </c>
      <c r="AD103" s="93">
        <v>1.4371041895489989</v>
      </c>
      <c r="AE103" s="93">
        <v>9.8444192081083959E-2</v>
      </c>
      <c r="AF103" s="33">
        <v>0.23091737102020471</v>
      </c>
      <c r="AG103" s="93">
        <v>8.1131277539293445E-2</v>
      </c>
      <c r="AH103" s="121">
        <v>2</v>
      </c>
      <c r="AI103" s="124">
        <v>1</v>
      </c>
    </row>
    <row r="104" spans="1:38" s="93" customFormat="1">
      <c r="A104" s="26" t="s">
        <v>442</v>
      </c>
      <c r="B104" s="58" t="s">
        <v>454</v>
      </c>
      <c r="C104" s="59" t="s">
        <v>455</v>
      </c>
      <c r="D104" s="26" t="s">
        <v>25</v>
      </c>
      <c r="E104" s="66"/>
      <c r="F104" s="66">
        <v>35.6</v>
      </c>
      <c r="G104" s="30">
        <v>66.64</v>
      </c>
      <c r="H104" s="30">
        <v>29</v>
      </c>
      <c r="I104" s="29">
        <v>17.43</v>
      </c>
      <c r="J104" s="136">
        <v>4472</v>
      </c>
      <c r="K104" s="21">
        <v>892</v>
      </c>
      <c r="L104" s="22">
        <v>9</v>
      </c>
      <c r="M104" s="23">
        <v>0.23</v>
      </c>
      <c r="N104" s="23">
        <v>3</v>
      </c>
      <c r="O104" s="23" t="s">
        <v>692</v>
      </c>
      <c r="P104" s="23">
        <v>24</v>
      </c>
      <c r="Q104" s="23">
        <v>30</v>
      </c>
      <c r="R104" s="23">
        <f t="shared" si="8"/>
        <v>27</v>
      </c>
      <c r="S104" s="23">
        <v>0</v>
      </c>
      <c r="T104" s="80">
        <v>1900</v>
      </c>
      <c r="U104" s="23">
        <f t="shared" si="9"/>
        <v>950</v>
      </c>
      <c r="V104" s="28">
        <v>2</v>
      </c>
      <c r="W104" s="87">
        <v>5</v>
      </c>
      <c r="X104" s="42">
        <v>3</v>
      </c>
      <c r="Y104" s="2" t="s">
        <v>766</v>
      </c>
      <c r="Z104" s="2" t="s">
        <v>767</v>
      </c>
      <c r="AA104" s="116">
        <v>0.13002114302291848</v>
      </c>
      <c r="AB104" s="93">
        <v>693.50433333333342</v>
      </c>
      <c r="AC104" s="93">
        <v>149.39429333333334</v>
      </c>
      <c r="AD104" s="93">
        <v>1.733893954623543</v>
      </c>
      <c r="AE104" s="93">
        <v>0.13605615429473436</v>
      </c>
      <c r="AF104" s="33">
        <v>6.9785578642754351E-2</v>
      </c>
      <c r="AG104" s="93">
        <v>8.3748000236166353E-2</v>
      </c>
      <c r="AH104" s="121">
        <v>30</v>
      </c>
      <c r="AI104" s="124">
        <v>1</v>
      </c>
      <c r="AJ104" s="33"/>
      <c r="AK104" s="33"/>
      <c r="AL104" s="33"/>
    </row>
    <row r="105" spans="1:38" s="93" customFormat="1">
      <c r="A105" s="26" t="s">
        <v>442</v>
      </c>
      <c r="B105" s="58" t="s">
        <v>738</v>
      </c>
      <c r="C105" s="59" t="s">
        <v>460</v>
      </c>
      <c r="D105" s="26" t="s">
        <v>25</v>
      </c>
      <c r="E105" s="29"/>
      <c r="F105" s="30">
        <v>52.77</v>
      </c>
      <c r="G105" s="30">
        <v>82.99</v>
      </c>
      <c r="H105" s="30">
        <v>16</v>
      </c>
      <c r="I105" s="29">
        <v>25</v>
      </c>
      <c r="J105" s="136">
        <v>38288</v>
      </c>
      <c r="K105" s="21">
        <v>9481.76</v>
      </c>
      <c r="L105" s="22">
        <v>8</v>
      </c>
      <c r="M105" s="23">
        <v>1.99</v>
      </c>
      <c r="N105" s="23">
        <v>3</v>
      </c>
      <c r="O105" s="23" t="s">
        <v>692</v>
      </c>
      <c r="P105" s="23">
        <v>30</v>
      </c>
      <c r="Q105" s="23">
        <v>42</v>
      </c>
      <c r="R105" s="23">
        <f t="shared" si="8"/>
        <v>36</v>
      </c>
      <c r="S105" s="23">
        <v>0</v>
      </c>
      <c r="T105" s="23">
        <v>1600</v>
      </c>
      <c r="U105" s="23">
        <f t="shared" si="9"/>
        <v>800</v>
      </c>
      <c r="V105" s="28">
        <v>2</v>
      </c>
      <c r="W105" s="87">
        <v>5</v>
      </c>
      <c r="X105" s="42">
        <v>3</v>
      </c>
      <c r="Y105" s="2" t="s">
        <v>766</v>
      </c>
      <c r="Z105" s="2" t="s">
        <v>769</v>
      </c>
      <c r="AA105" s="116">
        <v>0.41333175540167266</v>
      </c>
      <c r="AB105" s="93">
        <v>490.29217391304354</v>
      </c>
      <c r="AC105" s="93">
        <v>474.91818695652165</v>
      </c>
      <c r="AD105" s="93">
        <v>1.3181087258812449</v>
      </c>
      <c r="AE105" s="93">
        <v>7.936491726242742E-2</v>
      </c>
      <c r="AF105" s="33">
        <v>0.32427707184833626</v>
      </c>
      <c r="AG105" s="93">
        <v>8.1330193944027809E-2</v>
      </c>
      <c r="AH105" s="121">
        <v>23</v>
      </c>
      <c r="AI105" s="124">
        <v>1</v>
      </c>
    </row>
    <row r="106" spans="1:38" s="93" customFormat="1">
      <c r="A106" s="26" t="s">
        <v>442</v>
      </c>
      <c r="B106" s="58" t="s">
        <v>713</v>
      </c>
      <c r="C106" s="59" t="s">
        <v>708</v>
      </c>
      <c r="D106" s="26" t="s">
        <v>709</v>
      </c>
      <c r="E106" s="80"/>
      <c r="F106" s="47">
        <v>0</v>
      </c>
      <c r="G106" s="30"/>
      <c r="H106" s="30">
        <v>15</v>
      </c>
      <c r="I106" s="29"/>
      <c r="J106" s="136"/>
      <c r="K106" s="21"/>
      <c r="L106" s="22"/>
      <c r="M106" s="23"/>
      <c r="N106" s="23">
        <v>3</v>
      </c>
      <c r="O106" s="23" t="s">
        <v>692</v>
      </c>
      <c r="P106" s="23">
        <v>8</v>
      </c>
      <c r="Q106" s="23">
        <v>10</v>
      </c>
      <c r="R106" s="23">
        <f t="shared" si="8"/>
        <v>9</v>
      </c>
      <c r="S106" s="23">
        <v>0</v>
      </c>
      <c r="T106" s="28">
        <v>1300</v>
      </c>
      <c r="U106" s="23">
        <f t="shared" si="9"/>
        <v>650</v>
      </c>
      <c r="V106" s="28">
        <v>10</v>
      </c>
      <c r="W106" s="118">
        <v>11</v>
      </c>
      <c r="X106" s="119">
        <v>1</v>
      </c>
      <c r="Y106" s="93" t="s">
        <v>766</v>
      </c>
      <c r="Z106" s="93" t="s">
        <v>767</v>
      </c>
      <c r="AA106" s="116">
        <v>0.12428894255874673</v>
      </c>
      <c r="AB106" s="93">
        <v>698.66750000000002</v>
      </c>
      <c r="AC106" s="93">
        <v>142.80799500000001</v>
      </c>
      <c r="AD106" s="93">
        <v>1.8752563526847454</v>
      </c>
      <c r="AE106" s="93">
        <v>3.7371514857841667E-2</v>
      </c>
      <c r="AF106" s="33">
        <v>2.9914912101198163E-2</v>
      </c>
      <c r="AG106" s="93">
        <v>0.21710113758709237</v>
      </c>
      <c r="AH106" s="121">
        <v>4</v>
      </c>
      <c r="AI106" s="124">
        <v>1</v>
      </c>
      <c r="AJ106" s="33"/>
      <c r="AK106" s="33"/>
      <c r="AL106" s="33"/>
    </row>
    <row r="107" spans="1:38" s="93" customFormat="1">
      <c r="A107" s="26" t="s">
        <v>442</v>
      </c>
      <c r="B107" s="58" t="s">
        <v>461</v>
      </c>
      <c r="C107" s="59"/>
      <c r="D107" s="26" t="s">
        <v>140</v>
      </c>
      <c r="E107" s="29"/>
      <c r="F107" s="30">
        <v>200</v>
      </c>
      <c r="G107" s="30"/>
      <c r="H107" s="30">
        <v>13</v>
      </c>
      <c r="I107" s="29"/>
      <c r="J107" s="137"/>
      <c r="K107" s="24"/>
      <c r="L107" s="30"/>
      <c r="M107" s="23"/>
      <c r="N107" s="23">
        <v>3</v>
      </c>
      <c r="O107" s="23" t="s">
        <v>692</v>
      </c>
      <c r="P107" s="23">
        <v>18</v>
      </c>
      <c r="Q107" s="23">
        <v>22</v>
      </c>
      <c r="R107" s="23">
        <f t="shared" si="8"/>
        <v>20</v>
      </c>
      <c r="S107" s="23">
        <v>5</v>
      </c>
      <c r="T107" s="23">
        <v>1100</v>
      </c>
      <c r="U107" s="23">
        <f t="shared" si="9"/>
        <v>552.5</v>
      </c>
      <c r="V107" s="28">
        <v>3</v>
      </c>
      <c r="W107" s="88">
        <v>5</v>
      </c>
      <c r="X107" s="42">
        <v>2</v>
      </c>
      <c r="Y107" s="2" t="s">
        <v>766</v>
      </c>
      <c r="Z107" s="2" t="s">
        <v>767</v>
      </c>
      <c r="AA107" s="116">
        <v>0.29819117783579907</v>
      </c>
      <c r="AB107" s="93">
        <v>389.65666666666669</v>
      </c>
      <c r="AC107" s="93">
        <v>342.62166333333317</v>
      </c>
      <c r="AD107" s="93">
        <v>1.7474072140283241</v>
      </c>
      <c r="AE107" s="93">
        <v>0.20236454378888277</v>
      </c>
      <c r="AF107" s="33">
        <v>0.13831874407573364</v>
      </c>
      <c r="AG107" s="93">
        <v>0.22060585463290958</v>
      </c>
      <c r="AH107" s="121">
        <v>3</v>
      </c>
      <c r="AI107" s="124">
        <v>1</v>
      </c>
    </row>
    <row r="108" spans="1:38">
      <c r="A108" s="26" t="s">
        <v>442</v>
      </c>
      <c r="B108" s="58" t="s">
        <v>463</v>
      </c>
      <c r="C108" s="59" t="s">
        <v>464</v>
      </c>
      <c r="D108" s="26" t="s">
        <v>25</v>
      </c>
      <c r="E108" s="80"/>
      <c r="F108" s="47">
        <v>85.3</v>
      </c>
      <c r="G108" s="30">
        <v>171.66</v>
      </c>
      <c r="H108" s="30">
        <v>23</v>
      </c>
      <c r="I108" s="29">
        <v>29.04</v>
      </c>
      <c r="J108" s="137">
        <v>60636</v>
      </c>
      <c r="K108" s="24">
        <v>6740.24</v>
      </c>
      <c r="L108" s="30">
        <v>8</v>
      </c>
      <c r="M108" s="23">
        <v>1.93</v>
      </c>
      <c r="N108" s="23">
        <v>3</v>
      </c>
      <c r="O108" s="23" t="s">
        <v>692</v>
      </c>
      <c r="P108" s="23">
        <v>18</v>
      </c>
      <c r="Q108" s="23">
        <v>24</v>
      </c>
      <c r="R108" s="23">
        <f t="shared" si="8"/>
        <v>21</v>
      </c>
      <c r="S108" s="23">
        <v>0</v>
      </c>
      <c r="T108" s="28">
        <v>1000</v>
      </c>
      <c r="U108" s="23">
        <f t="shared" si="9"/>
        <v>500</v>
      </c>
      <c r="V108" s="32">
        <v>9</v>
      </c>
      <c r="W108" s="118">
        <v>10</v>
      </c>
      <c r="X108" s="42">
        <v>1</v>
      </c>
      <c r="Y108" s="2" t="s">
        <v>766</v>
      </c>
      <c r="Z108" s="2" t="s">
        <v>769</v>
      </c>
      <c r="AA108" s="116">
        <v>0.24669230374238457</v>
      </c>
      <c r="AB108" s="93">
        <v>468.70699999999999</v>
      </c>
      <c r="AC108" s="93">
        <v>283.44945699999988</v>
      </c>
      <c r="AD108" s="93">
        <v>1.2882923586717729</v>
      </c>
      <c r="AE108" s="93">
        <v>8.0998528710676504E-2</v>
      </c>
      <c r="AF108" s="33">
        <v>0.39651270788552484</v>
      </c>
      <c r="AG108" s="93">
        <v>0.10278746627370383</v>
      </c>
      <c r="AH108" s="121">
        <v>10</v>
      </c>
      <c r="AI108" s="124">
        <v>1</v>
      </c>
    </row>
    <row r="109" spans="1:38" s="93" customFormat="1">
      <c r="A109" s="26" t="s">
        <v>465</v>
      </c>
      <c r="B109" s="58" t="s">
        <v>469</v>
      </c>
      <c r="C109" s="59"/>
      <c r="D109" s="26" t="s">
        <v>25</v>
      </c>
      <c r="E109" s="29"/>
      <c r="F109" s="30"/>
      <c r="G109" s="30"/>
      <c r="H109" s="30"/>
      <c r="I109" s="29"/>
      <c r="J109" s="137">
        <v>3560</v>
      </c>
      <c r="K109" s="24">
        <v>282.83999999999997</v>
      </c>
      <c r="L109" s="30">
        <v>2</v>
      </c>
      <c r="M109" s="23">
        <v>0.27</v>
      </c>
      <c r="N109" s="114">
        <v>3</v>
      </c>
      <c r="O109" s="114" t="s">
        <v>693</v>
      </c>
      <c r="P109" s="114">
        <v>22</v>
      </c>
      <c r="Q109" s="114">
        <v>42</v>
      </c>
      <c r="R109" s="114">
        <f t="shared" si="8"/>
        <v>32</v>
      </c>
      <c r="S109" s="114">
        <v>0</v>
      </c>
      <c r="T109" s="114">
        <v>1400</v>
      </c>
      <c r="U109" s="28">
        <f t="shared" si="9"/>
        <v>700</v>
      </c>
      <c r="V109" s="28">
        <v>2</v>
      </c>
      <c r="W109" s="26">
        <v>4</v>
      </c>
      <c r="X109" s="92">
        <f>ABS(V109-W109)</f>
        <v>2</v>
      </c>
      <c r="Y109" s="33" t="s">
        <v>766</v>
      </c>
      <c r="Z109" s="33" t="s">
        <v>769</v>
      </c>
      <c r="AA109" s="32">
        <v>0.28563303307223686</v>
      </c>
      <c r="AB109" s="33">
        <v>699.97</v>
      </c>
      <c r="AC109" s="33">
        <v>328.19235500000013</v>
      </c>
      <c r="AD109" s="33">
        <v>1.6392178841188951</v>
      </c>
      <c r="AE109" s="33">
        <v>0.10602390252582575</v>
      </c>
      <c r="AF109" s="33">
        <v>0.17701350623166451</v>
      </c>
      <c r="AG109" s="33">
        <v>0.14156683427181005</v>
      </c>
      <c r="AH109" s="91">
        <v>2</v>
      </c>
      <c r="AI109" s="124">
        <v>1</v>
      </c>
    </row>
    <row r="110" spans="1:38" s="93" customFormat="1">
      <c r="A110" s="26" t="s">
        <v>473</v>
      </c>
      <c r="B110" s="58" t="s">
        <v>732</v>
      </c>
      <c r="C110" s="59"/>
      <c r="D110" s="26" t="s">
        <v>25</v>
      </c>
      <c r="E110" s="80"/>
      <c r="F110" s="30"/>
      <c r="G110" s="30"/>
      <c r="H110" s="30"/>
      <c r="I110" s="29"/>
      <c r="J110" s="137">
        <v>5004</v>
      </c>
      <c r="K110" s="24">
        <v>991.36</v>
      </c>
      <c r="L110" s="30">
        <v>2</v>
      </c>
      <c r="M110" s="23">
        <v>7.39</v>
      </c>
      <c r="N110" s="114">
        <v>3</v>
      </c>
      <c r="O110" s="114" t="s">
        <v>693</v>
      </c>
      <c r="P110" s="114">
        <v>60</v>
      </c>
      <c r="Q110" s="114">
        <v>110</v>
      </c>
      <c r="R110" s="114">
        <f t="shared" si="8"/>
        <v>85</v>
      </c>
      <c r="S110" s="114">
        <v>30</v>
      </c>
      <c r="T110" s="114">
        <v>900</v>
      </c>
      <c r="U110" s="23">
        <f t="shared" si="9"/>
        <v>465</v>
      </c>
      <c r="V110" s="32">
        <v>4</v>
      </c>
      <c r="W110" s="89">
        <v>7</v>
      </c>
      <c r="X110" s="42">
        <f>ABS(V110-W110)</f>
        <v>3</v>
      </c>
      <c r="Y110" s="2" t="s">
        <v>766</v>
      </c>
      <c r="Z110" s="2" t="s">
        <v>767</v>
      </c>
      <c r="AA110" s="32">
        <v>0.51772827241079178</v>
      </c>
      <c r="AB110" s="33">
        <v>529.56999999999994</v>
      </c>
      <c r="AC110" s="33">
        <v>594.86978499999975</v>
      </c>
      <c r="AD110" s="33">
        <v>1.3888577170154206</v>
      </c>
      <c r="AE110" s="33">
        <v>9.4809604838541089E-2</v>
      </c>
      <c r="AF110" s="33">
        <v>0.29889874653381349</v>
      </c>
      <c r="AG110" s="33">
        <v>7.8720209543349101E-2</v>
      </c>
      <c r="AH110" s="121">
        <v>2</v>
      </c>
      <c r="AI110" s="124">
        <v>1</v>
      </c>
    </row>
    <row r="111" spans="1:38">
      <c r="A111" s="26" t="s">
        <v>478</v>
      </c>
      <c r="B111" s="58" t="s">
        <v>485</v>
      </c>
      <c r="C111" s="59" t="s">
        <v>486</v>
      </c>
      <c r="D111" s="27" t="s">
        <v>21</v>
      </c>
      <c r="E111" s="29"/>
      <c r="F111" s="30">
        <v>0</v>
      </c>
      <c r="G111" s="30"/>
      <c r="H111" s="30"/>
      <c r="I111" s="29"/>
      <c r="J111" s="137">
        <v>1330295</v>
      </c>
      <c r="K111" s="24">
        <v>83447</v>
      </c>
      <c r="L111" s="30">
        <v>10</v>
      </c>
      <c r="M111" s="23">
        <v>2.66</v>
      </c>
      <c r="N111" s="23">
        <v>2</v>
      </c>
      <c r="O111" s="23" t="s">
        <v>692</v>
      </c>
      <c r="P111" s="23">
        <v>14</v>
      </c>
      <c r="Q111" s="23">
        <v>30</v>
      </c>
      <c r="R111" s="23">
        <f t="shared" si="8"/>
        <v>22</v>
      </c>
      <c r="S111" s="23">
        <v>0</v>
      </c>
      <c r="T111" s="23">
        <v>1000</v>
      </c>
      <c r="U111" s="23">
        <f t="shared" si="9"/>
        <v>500</v>
      </c>
      <c r="V111" s="28">
        <v>5</v>
      </c>
      <c r="W111" s="87">
        <v>7</v>
      </c>
      <c r="X111" s="42">
        <v>2</v>
      </c>
      <c r="Y111" s="2" t="s">
        <v>766</v>
      </c>
      <c r="Z111" s="2" t="s">
        <v>769</v>
      </c>
      <c r="AA111" s="116">
        <v>0.37754600522193232</v>
      </c>
      <c r="AB111" s="93">
        <v>543.98666666666668</v>
      </c>
      <c r="AC111" s="93">
        <v>433.80036000000024</v>
      </c>
      <c r="AD111" s="93">
        <v>1.405658663104435</v>
      </c>
      <c r="AE111" s="93">
        <v>2.0689544114382646E-2</v>
      </c>
      <c r="AF111" s="33">
        <v>0.29108980114606225</v>
      </c>
      <c r="AG111" s="93">
        <v>0.20277089898698994</v>
      </c>
      <c r="AH111" s="121">
        <v>3</v>
      </c>
      <c r="AI111" s="124">
        <v>1</v>
      </c>
    </row>
    <row r="112" spans="1:38" s="93" customFormat="1">
      <c r="A112" s="26" t="s">
        <v>493</v>
      </c>
      <c r="B112" s="58" t="s">
        <v>496</v>
      </c>
      <c r="C112" s="59"/>
      <c r="D112" s="27" t="s">
        <v>226</v>
      </c>
      <c r="E112" s="29"/>
      <c r="F112" s="30">
        <v>166</v>
      </c>
      <c r="G112" s="30"/>
      <c r="H112" s="30">
        <v>20</v>
      </c>
      <c r="I112" s="29">
        <v>11.3</v>
      </c>
      <c r="J112" s="137">
        <v>119</v>
      </c>
      <c r="K112" s="24">
        <v>0</v>
      </c>
      <c r="L112" s="30">
        <v>1</v>
      </c>
      <c r="M112" s="23"/>
      <c r="N112" s="23">
        <v>3</v>
      </c>
      <c r="O112" s="23"/>
      <c r="P112" s="25">
        <v>14</v>
      </c>
      <c r="Q112" s="25">
        <v>22</v>
      </c>
      <c r="R112" s="23">
        <f t="shared" si="8"/>
        <v>18</v>
      </c>
      <c r="S112" s="23">
        <v>0</v>
      </c>
      <c r="T112" s="23">
        <v>1100</v>
      </c>
      <c r="U112" s="23">
        <f t="shared" si="9"/>
        <v>550</v>
      </c>
      <c r="V112" s="28">
        <v>3</v>
      </c>
      <c r="W112" s="87">
        <v>5</v>
      </c>
      <c r="X112" s="42">
        <v>2</v>
      </c>
      <c r="Y112" s="2" t="s">
        <v>768</v>
      </c>
      <c r="Z112" s="2" t="s">
        <v>767</v>
      </c>
      <c r="AA112" s="32">
        <v>0.10960146214099194</v>
      </c>
      <c r="AB112" s="33">
        <v>699.97</v>
      </c>
      <c r="AC112" s="33">
        <v>125.93207999999973</v>
      </c>
      <c r="AD112" s="33">
        <v>1.8755224244688127</v>
      </c>
      <c r="AE112" s="33">
        <v>0.16764687758671221</v>
      </c>
      <c r="AF112" s="33">
        <v>7.6130096901457833E-2</v>
      </c>
      <c r="AG112" s="33">
        <v>0.15387305357626097</v>
      </c>
      <c r="AH112" s="91">
        <v>1</v>
      </c>
      <c r="AI112" s="124">
        <v>1</v>
      </c>
      <c r="AJ112" s="33" t="s">
        <v>740</v>
      </c>
      <c r="AK112" s="33"/>
      <c r="AL112" s="33"/>
    </row>
    <row r="113" spans="1:38">
      <c r="A113" s="27" t="s">
        <v>509</v>
      </c>
      <c r="B113" s="61" t="s">
        <v>514</v>
      </c>
      <c r="C113" s="62" t="s">
        <v>515</v>
      </c>
      <c r="D113" s="27" t="s">
        <v>25</v>
      </c>
      <c r="E113" s="82"/>
      <c r="F113" s="22"/>
      <c r="G113" s="22"/>
      <c r="H113" s="22"/>
      <c r="I113" s="34"/>
      <c r="J113" s="136">
        <v>111178</v>
      </c>
      <c r="K113" s="21">
        <v>19724.740000000002</v>
      </c>
      <c r="L113" s="22">
        <v>2</v>
      </c>
      <c r="M113" s="25">
        <v>0.62</v>
      </c>
      <c r="N113" s="114">
        <v>3</v>
      </c>
      <c r="O113" s="114" t="s">
        <v>693</v>
      </c>
      <c r="P113" s="114">
        <v>20</v>
      </c>
      <c r="Q113" s="114">
        <v>30</v>
      </c>
      <c r="R113" s="114">
        <f t="shared" si="8"/>
        <v>25</v>
      </c>
      <c r="S113" s="114">
        <v>0</v>
      </c>
      <c r="T113" s="114">
        <v>2000</v>
      </c>
      <c r="U113" s="23">
        <f t="shared" si="9"/>
        <v>1000</v>
      </c>
      <c r="V113" s="32">
        <v>3</v>
      </c>
      <c r="W113" s="89">
        <v>5</v>
      </c>
      <c r="X113" s="42">
        <f>ABS(V113-W113)</f>
        <v>2</v>
      </c>
      <c r="Y113" s="2" t="s">
        <v>766</v>
      </c>
      <c r="Z113" s="2" t="s">
        <v>769</v>
      </c>
      <c r="AA113" s="32">
        <v>0.11862572671888592</v>
      </c>
      <c r="AB113" s="33">
        <v>696.82</v>
      </c>
      <c r="AC113" s="33">
        <v>136.30095999999992</v>
      </c>
      <c r="AD113" s="33">
        <v>2.7820183145622117</v>
      </c>
      <c r="AE113" s="33">
        <v>0.22646152083709006</v>
      </c>
      <c r="AF113" s="33">
        <v>0.24463015909635075</v>
      </c>
      <c r="AG113" s="33">
        <v>0.36217449808424607</v>
      </c>
      <c r="AH113" s="91">
        <v>3</v>
      </c>
      <c r="AI113" s="124">
        <v>1</v>
      </c>
    </row>
    <row r="114" spans="1:38">
      <c r="A114" s="26" t="s">
        <v>517</v>
      </c>
      <c r="B114" s="58" t="s">
        <v>521</v>
      </c>
      <c r="C114" s="59" t="s">
        <v>522</v>
      </c>
      <c r="D114" s="27" t="s">
        <v>49</v>
      </c>
      <c r="E114" s="29"/>
      <c r="F114" s="30">
        <v>0</v>
      </c>
      <c r="G114" s="30"/>
      <c r="H114" s="30"/>
      <c r="I114" s="29"/>
      <c r="J114" s="137">
        <v>1808</v>
      </c>
      <c r="K114" s="24"/>
      <c r="L114" s="30">
        <v>1</v>
      </c>
      <c r="M114" s="23"/>
      <c r="N114" s="23">
        <v>2</v>
      </c>
      <c r="O114" s="23"/>
      <c r="P114" s="23">
        <v>15</v>
      </c>
      <c r="Q114" s="23">
        <v>25</v>
      </c>
      <c r="R114" s="23">
        <f t="shared" ref="R114:R136" si="10">AVERAGE(P114:Q114)</f>
        <v>20</v>
      </c>
      <c r="S114" s="23">
        <v>0</v>
      </c>
      <c r="T114" s="23">
        <v>100</v>
      </c>
      <c r="U114" s="23">
        <f t="shared" ref="U114:U136" si="11">AVERAGE(S114:T114)</f>
        <v>50</v>
      </c>
      <c r="V114" s="28">
        <v>4</v>
      </c>
      <c r="W114" s="87">
        <v>11</v>
      </c>
      <c r="X114" s="42">
        <v>7</v>
      </c>
      <c r="Y114" s="2" t="s">
        <v>766</v>
      </c>
      <c r="Z114" s="2" t="s">
        <v>767</v>
      </c>
      <c r="AA114" s="116">
        <v>0.2083871235857267</v>
      </c>
      <c r="AB114" s="93">
        <v>693.60500000000002</v>
      </c>
      <c r="AC114" s="93">
        <v>239.43680499999999</v>
      </c>
      <c r="AD114" s="93">
        <v>2.0250617324690929</v>
      </c>
      <c r="AE114" s="93">
        <v>4.1580668682341136E-2</v>
      </c>
      <c r="AF114" s="33">
        <v>5.0053978744047267E-2</v>
      </c>
      <c r="AG114" s="93">
        <v>0.21053413784697611</v>
      </c>
      <c r="AH114" s="121">
        <v>2</v>
      </c>
      <c r="AI114" s="124">
        <v>1</v>
      </c>
      <c r="AJ114" s="93"/>
      <c r="AK114" s="93"/>
      <c r="AL114" s="93"/>
    </row>
    <row r="115" spans="1:38" s="93" customFormat="1">
      <c r="A115" s="26" t="s">
        <v>528</v>
      </c>
      <c r="B115" s="58" t="s">
        <v>529</v>
      </c>
      <c r="C115" s="59"/>
      <c r="D115" s="27" t="s">
        <v>21</v>
      </c>
      <c r="E115" s="29"/>
      <c r="F115" s="30">
        <v>0</v>
      </c>
      <c r="G115" s="30"/>
      <c r="H115" s="30"/>
      <c r="I115" s="29"/>
      <c r="J115" s="137">
        <v>80920</v>
      </c>
      <c r="K115" s="24">
        <v>46000</v>
      </c>
      <c r="L115" s="30">
        <v>10</v>
      </c>
      <c r="M115" s="23">
        <v>0.22</v>
      </c>
      <c r="N115" s="23">
        <v>3</v>
      </c>
      <c r="O115" s="23" t="s">
        <v>692</v>
      </c>
      <c r="P115" s="23">
        <v>10</v>
      </c>
      <c r="Q115" s="23">
        <v>21</v>
      </c>
      <c r="R115" s="23">
        <f t="shared" si="10"/>
        <v>15.5</v>
      </c>
      <c r="S115" s="23">
        <v>0</v>
      </c>
      <c r="T115" s="23">
        <v>1450</v>
      </c>
      <c r="U115" s="23">
        <f t="shared" si="11"/>
        <v>725</v>
      </c>
      <c r="V115" s="28">
        <v>3</v>
      </c>
      <c r="W115" s="87">
        <v>6</v>
      </c>
      <c r="X115" s="42">
        <v>3</v>
      </c>
      <c r="Y115" s="2" t="s">
        <v>766</v>
      </c>
      <c r="Z115" s="2" t="s">
        <v>769</v>
      </c>
      <c r="AA115" s="116">
        <v>0.16669129677980846</v>
      </c>
      <c r="AB115" s="93">
        <v>487.19333333333333</v>
      </c>
      <c r="AC115" s="93">
        <v>191.52829999999994</v>
      </c>
      <c r="AD115" s="93">
        <v>2.0351322624218082</v>
      </c>
      <c r="AE115" s="93">
        <v>0.3395041257036337</v>
      </c>
      <c r="AF115" s="33">
        <v>7.0254359581979064E-2</v>
      </c>
      <c r="AG115" s="93">
        <v>0.36161755283973962</v>
      </c>
      <c r="AH115" s="121">
        <v>12</v>
      </c>
      <c r="AI115" s="124">
        <v>1</v>
      </c>
    </row>
    <row r="116" spans="1:38" s="93" customFormat="1">
      <c r="A116" s="26" t="s">
        <v>533</v>
      </c>
      <c r="B116" s="58" t="s">
        <v>534</v>
      </c>
      <c r="C116" s="59" t="s">
        <v>535</v>
      </c>
      <c r="D116" s="27" t="s">
        <v>21</v>
      </c>
      <c r="E116" s="29"/>
      <c r="F116" s="30">
        <v>0</v>
      </c>
      <c r="G116" s="30"/>
      <c r="H116" s="47"/>
      <c r="I116" s="29"/>
      <c r="J116" s="137">
        <v>239444</v>
      </c>
      <c r="K116" s="24">
        <v>14108</v>
      </c>
      <c r="L116" s="30">
        <v>10</v>
      </c>
      <c r="M116" s="23">
        <v>1.1000000000000001</v>
      </c>
      <c r="N116" s="23">
        <v>3</v>
      </c>
      <c r="O116" s="23" t="s">
        <v>692</v>
      </c>
      <c r="P116" s="23">
        <v>18</v>
      </c>
      <c r="Q116" s="23">
        <v>26</v>
      </c>
      <c r="R116" s="23">
        <f t="shared" si="10"/>
        <v>22</v>
      </c>
      <c r="S116" s="23">
        <v>0</v>
      </c>
      <c r="T116" s="23">
        <v>1300</v>
      </c>
      <c r="U116" s="23">
        <f t="shared" si="11"/>
        <v>650</v>
      </c>
      <c r="V116" s="28">
        <v>6</v>
      </c>
      <c r="W116" s="87">
        <v>9</v>
      </c>
      <c r="X116" s="42">
        <v>3</v>
      </c>
      <c r="Y116" s="2" t="s">
        <v>766</v>
      </c>
      <c r="Z116" s="2" t="s">
        <v>769</v>
      </c>
      <c r="AA116" s="116">
        <v>0.51746224833188315</v>
      </c>
      <c r="AB116" s="93">
        <v>540.5866666666667</v>
      </c>
      <c r="AC116" s="93">
        <v>594.56412333333367</v>
      </c>
      <c r="AD116" s="93">
        <v>1.353839272413276</v>
      </c>
      <c r="AE116" s="93">
        <v>2.4968867238107279E-2</v>
      </c>
      <c r="AF116" s="33">
        <v>0.33760257189819304</v>
      </c>
      <c r="AG116" s="93">
        <v>0.16912152456002297</v>
      </c>
      <c r="AH116" s="121">
        <v>3</v>
      </c>
      <c r="AI116" s="124">
        <v>1</v>
      </c>
    </row>
    <row r="117" spans="1:38" s="93" customFormat="1">
      <c r="A117" s="27" t="s">
        <v>533</v>
      </c>
      <c r="B117" s="61" t="s">
        <v>548</v>
      </c>
      <c r="C117" s="62" t="s">
        <v>549</v>
      </c>
      <c r="D117" s="27" t="s">
        <v>25</v>
      </c>
      <c r="E117" s="34"/>
      <c r="F117" s="22"/>
      <c r="G117" s="22"/>
      <c r="H117" s="22"/>
      <c r="I117" s="34"/>
      <c r="J117" s="136">
        <v>11120</v>
      </c>
      <c r="K117" s="21"/>
      <c r="L117" s="22">
        <v>1</v>
      </c>
      <c r="M117" s="25">
        <v>0.38</v>
      </c>
      <c r="N117" s="25">
        <v>3</v>
      </c>
      <c r="O117" s="25" t="s">
        <v>693</v>
      </c>
      <c r="P117" s="25">
        <v>10</v>
      </c>
      <c r="Q117" s="25">
        <v>15</v>
      </c>
      <c r="R117" s="23">
        <f t="shared" si="10"/>
        <v>12.5</v>
      </c>
      <c r="S117" s="25">
        <v>0</v>
      </c>
      <c r="T117" s="25">
        <v>1600</v>
      </c>
      <c r="U117" s="23">
        <f t="shared" si="11"/>
        <v>800</v>
      </c>
      <c r="V117" s="32">
        <v>3</v>
      </c>
      <c r="W117" s="88">
        <v>6</v>
      </c>
      <c r="X117" s="42">
        <v>3</v>
      </c>
      <c r="Y117" s="2" t="s">
        <v>766</v>
      </c>
      <c r="Z117" s="2" t="s">
        <v>769</v>
      </c>
      <c r="AA117" s="116">
        <v>0.38080327627888999</v>
      </c>
      <c r="AB117" s="93">
        <v>588.20777777777778</v>
      </c>
      <c r="AC117" s="93">
        <v>437.54296444444458</v>
      </c>
      <c r="AD117" s="93">
        <v>1.7200702526151834</v>
      </c>
      <c r="AE117" s="93">
        <v>0.15308532828441773</v>
      </c>
      <c r="AF117" s="33">
        <v>0.26294722331336856</v>
      </c>
      <c r="AG117" s="93">
        <v>0.37748167287416351</v>
      </c>
      <c r="AH117" s="121">
        <v>9</v>
      </c>
      <c r="AI117" s="124">
        <v>1</v>
      </c>
    </row>
    <row r="118" spans="1:38" s="93" customFormat="1">
      <c r="A118" s="27" t="s">
        <v>533</v>
      </c>
      <c r="B118" s="61" t="s">
        <v>550</v>
      </c>
      <c r="C118" s="62"/>
      <c r="D118" s="27" t="s">
        <v>25</v>
      </c>
      <c r="E118" s="34"/>
      <c r="F118" s="22"/>
      <c r="G118" s="22"/>
      <c r="H118" s="22"/>
      <c r="I118" s="34"/>
      <c r="J118" s="136">
        <v>284715</v>
      </c>
      <c r="K118" s="21">
        <v>30356.09</v>
      </c>
      <c r="L118" s="22">
        <v>2</v>
      </c>
      <c r="M118" s="25">
        <v>3.98</v>
      </c>
      <c r="N118" s="25">
        <v>3</v>
      </c>
      <c r="O118" s="25" t="s">
        <v>692</v>
      </c>
      <c r="P118" s="25">
        <v>15</v>
      </c>
      <c r="Q118" s="25">
        <v>30</v>
      </c>
      <c r="R118" s="23">
        <f t="shared" si="10"/>
        <v>22.5</v>
      </c>
      <c r="S118" s="25">
        <v>0</v>
      </c>
      <c r="T118" s="25">
        <v>1800</v>
      </c>
      <c r="U118" s="23">
        <f t="shared" si="11"/>
        <v>900</v>
      </c>
      <c r="V118" s="32">
        <v>3</v>
      </c>
      <c r="W118" s="88">
        <v>5</v>
      </c>
      <c r="X118" s="42">
        <v>2</v>
      </c>
      <c r="Y118" s="2" t="s">
        <v>766</v>
      </c>
      <c r="Z118" s="2" t="s">
        <v>769</v>
      </c>
      <c r="AA118" s="116">
        <v>0.30947160429358883</v>
      </c>
      <c r="AB118" s="93">
        <v>610.20333333333326</v>
      </c>
      <c r="AC118" s="93">
        <v>355.58287333333351</v>
      </c>
      <c r="AD118" s="93">
        <v>2.1200783485774521</v>
      </c>
      <c r="AE118" s="93">
        <v>7.4856272358841167E-2</v>
      </c>
      <c r="AF118" s="33">
        <v>0.23338643642153853</v>
      </c>
      <c r="AG118" s="93">
        <v>0.53718914213848434</v>
      </c>
      <c r="AH118" s="121">
        <v>3</v>
      </c>
      <c r="AI118" s="124">
        <v>1</v>
      </c>
      <c r="AJ118" s="33"/>
      <c r="AK118" s="33"/>
      <c r="AL118" s="33"/>
    </row>
    <row r="119" spans="1:38" s="93" customFormat="1">
      <c r="A119" s="27" t="s">
        <v>554</v>
      </c>
      <c r="B119" s="61" t="s">
        <v>556</v>
      </c>
      <c r="C119" s="62" t="s">
        <v>557</v>
      </c>
      <c r="D119" s="27" t="s">
        <v>21</v>
      </c>
      <c r="E119" s="34" t="s">
        <v>36</v>
      </c>
      <c r="F119" s="50">
        <v>0</v>
      </c>
      <c r="G119" s="22"/>
      <c r="H119" s="22"/>
      <c r="I119" s="34"/>
      <c r="J119" s="136">
        <v>20668</v>
      </c>
      <c r="K119" s="21">
        <v>841</v>
      </c>
      <c r="L119" s="22">
        <v>10</v>
      </c>
      <c r="M119" s="25">
        <v>0.06</v>
      </c>
      <c r="N119" s="25">
        <v>2</v>
      </c>
      <c r="O119" s="25" t="s">
        <v>692</v>
      </c>
      <c r="P119" s="25">
        <v>2</v>
      </c>
      <c r="Q119" s="25">
        <v>6</v>
      </c>
      <c r="R119" s="23">
        <f t="shared" si="10"/>
        <v>4</v>
      </c>
      <c r="S119" s="25">
        <v>0</v>
      </c>
      <c r="T119" s="25">
        <v>1300</v>
      </c>
      <c r="U119" s="23">
        <f t="shared" si="11"/>
        <v>650</v>
      </c>
      <c r="V119" s="32">
        <v>3</v>
      </c>
      <c r="W119" s="88">
        <v>5</v>
      </c>
      <c r="X119" s="42">
        <v>2</v>
      </c>
      <c r="Y119" s="2" t="s">
        <v>766</v>
      </c>
      <c r="Z119" s="2" t="s">
        <v>769</v>
      </c>
      <c r="AA119" s="116">
        <v>9.8745256744995694E-2</v>
      </c>
      <c r="AB119" s="93">
        <v>545.82666666666671</v>
      </c>
      <c r="AC119" s="93">
        <v>113.45830000000005</v>
      </c>
      <c r="AD119" s="93">
        <v>1.90783518047248</v>
      </c>
      <c r="AE119" s="93">
        <v>0.10201700421097597</v>
      </c>
      <c r="AF119" s="33">
        <v>3.9108857600057077E-2</v>
      </c>
      <c r="AG119" s="93">
        <v>0.11545947413839715</v>
      </c>
      <c r="AH119" s="121">
        <v>3</v>
      </c>
      <c r="AI119" s="82">
        <v>1</v>
      </c>
      <c r="AJ119" s="33"/>
      <c r="AK119" s="33"/>
      <c r="AL119" s="33"/>
    </row>
    <row r="120" spans="1:38" s="93" customFormat="1">
      <c r="A120" s="27" t="s">
        <v>559</v>
      </c>
      <c r="B120" s="61" t="s">
        <v>560</v>
      </c>
      <c r="C120" s="62" t="s">
        <v>561</v>
      </c>
      <c r="D120" s="27" t="s">
        <v>21</v>
      </c>
      <c r="E120" s="34"/>
      <c r="F120" s="22">
        <v>98</v>
      </c>
      <c r="G120" s="22">
        <v>15</v>
      </c>
      <c r="H120" s="50">
        <v>33</v>
      </c>
      <c r="I120" s="34">
        <v>14.05</v>
      </c>
      <c r="J120" s="136">
        <v>24141</v>
      </c>
      <c r="K120" s="21">
        <v>1651</v>
      </c>
      <c r="L120" s="22">
        <v>10</v>
      </c>
      <c r="M120" s="25">
        <v>6.7000000000000004E-2</v>
      </c>
      <c r="N120" s="25">
        <v>2</v>
      </c>
      <c r="O120" s="25" t="s">
        <v>692</v>
      </c>
      <c r="P120" s="25">
        <v>8</v>
      </c>
      <c r="Q120" s="25">
        <v>18</v>
      </c>
      <c r="R120" s="23">
        <f t="shared" si="10"/>
        <v>13</v>
      </c>
      <c r="S120" s="25">
        <v>0</v>
      </c>
      <c r="T120" s="25">
        <v>2200</v>
      </c>
      <c r="U120" s="23">
        <f t="shared" si="11"/>
        <v>1100</v>
      </c>
      <c r="V120" s="32">
        <v>3</v>
      </c>
      <c r="W120" s="88">
        <v>5</v>
      </c>
      <c r="X120" s="42">
        <v>2</v>
      </c>
      <c r="Y120" s="2" t="s">
        <v>766</v>
      </c>
      <c r="Z120" s="2" t="s">
        <v>769</v>
      </c>
      <c r="AA120" s="116">
        <v>0.50016366840731108</v>
      </c>
      <c r="AB120" s="93">
        <v>475.63499999999999</v>
      </c>
      <c r="AC120" s="93">
        <v>574.68805500000042</v>
      </c>
      <c r="AD120" s="93">
        <v>1.3911795651862553</v>
      </c>
      <c r="AE120" s="93">
        <v>2.1718987943303486E-2</v>
      </c>
      <c r="AF120" s="33">
        <v>0.33834601136436415</v>
      </c>
      <c r="AG120" s="93">
        <v>0.2075237178615516</v>
      </c>
      <c r="AH120" s="121">
        <v>2</v>
      </c>
      <c r="AI120" s="124">
        <v>1</v>
      </c>
    </row>
    <row r="121" spans="1:38" s="93" customFormat="1">
      <c r="A121" s="26" t="s">
        <v>559</v>
      </c>
      <c r="B121" s="58" t="s">
        <v>570</v>
      </c>
      <c r="C121" s="59" t="s">
        <v>571</v>
      </c>
      <c r="D121" s="27" t="s">
        <v>21</v>
      </c>
      <c r="E121" s="29"/>
      <c r="F121" s="30">
        <v>173</v>
      </c>
      <c r="G121" s="30">
        <v>61</v>
      </c>
      <c r="H121" s="30">
        <v>33</v>
      </c>
      <c r="I121" s="29">
        <v>17.68</v>
      </c>
      <c r="J121" s="137">
        <v>641366</v>
      </c>
      <c r="K121" s="24">
        <v>15912</v>
      </c>
      <c r="L121" s="30">
        <v>10</v>
      </c>
      <c r="M121" s="23">
        <v>3.21</v>
      </c>
      <c r="N121" s="23">
        <v>2</v>
      </c>
      <c r="O121" s="23" t="s">
        <v>692</v>
      </c>
      <c r="P121" s="25">
        <v>18</v>
      </c>
      <c r="Q121" s="25">
        <v>28</v>
      </c>
      <c r="R121" s="23">
        <f t="shared" si="10"/>
        <v>23</v>
      </c>
      <c r="S121" s="23">
        <v>0</v>
      </c>
      <c r="T121" s="23">
        <v>1700</v>
      </c>
      <c r="U121" s="23">
        <f t="shared" si="11"/>
        <v>850</v>
      </c>
      <c r="V121" s="28">
        <v>5</v>
      </c>
      <c r="W121" s="88">
        <v>9</v>
      </c>
      <c r="X121" s="42">
        <v>4</v>
      </c>
      <c r="Y121" s="2" t="s">
        <v>766</v>
      </c>
      <c r="Z121" s="2" t="s">
        <v>769</v>
      </c>
      <c r="AA121" s="116">
        <v>0.36363210617928643</v>
      </c>
      <c r="AB121" s="93">
        <v>695.51666666666677</v>
      </c>
      <c r="AC121" s="93">
        <v>417.81329000000005</v>
      </c>
      <c r="AD121" s="93">
        <v>1.5169520739517719</v>
      </c>
      <c r="AE121" s="93">
        <v>3.5241894930640789E-2</v>
      </c>
      <c r="AF121" s="33">
        <v>0.24865887384356067</v>
      </c>
      <c r="AG121" s="93">
        <v>0.15214497071261893</v>
      </c>
      <c r="AH121" s="121">
        <v>3</v>
      </c>
      <c r="AI121" s="82">
        <v>1</v>
      </c>
    </row>
    <row r="122" spans="1:38">
      <c r="A122" s="26" t="s">
        <v>572</v>
      </c>
      <c r="B122" s="58" t="s">
        <v>573</v>
      </c>
      <c r="C122" s="59" t="s">
        <v>574</v>
      </c>
      <c r="D122" s="27" t="s">
        <v>49</v>
      </c>
      <c r="E122" s="29"/>
      <c r="F122" s="30">
        <v>10</v>
      </c>
      <c r="G122" s="30"/>
      <c r="H122" s="30">
        <v>30</v>
      </c>
      <c r="I122" s="29"/>
      <c r="J122" s="137"/>
      <c r="K122" s="24"/>
      <c r="L122" s="30"/>
      <c r="M122" s="23"/>
      <c r="N122" s="40" t="s">
        <v>776</v>
      </c>
      <c r="O122" s="23" t="s">
        <v>692</v>
      </c>
      <c r="P122" s="23">
        <v>6.5</v>
      </c>
      <c r="Q122" s="23">
        <v>11</v>
      </c>
      <c r="R122" s="23">
        <f t="shared" si="10"/>
        <v>8.75</v>
      </c>
      <c r="S122" s="23">
        <v>0</v>
      </c>
      <c r="T122" s="23">
        <v>1800</v>
      </c>
      <c r="U122" s="23">
        <f t="shared" si="11"/>
        <v>900</v>
      </c>
      <c r="V122" s="28">
        <v>3</v>
      </c>
      <c r="W122" s="88">
        <v>7</v>
      </c>
      <c r="X122" s="42">
        <v>4</v>
      </c>
      <c r="Y122" s="2" t="s">
        <v>766</v>
      </c>
      <c r="Z122" s="2" t="s">
        <v>767</v>
      </c>
      <c r="AA122" s="116">
        <v>0.1982576501305483</v>
      </c>
      <c r="AB122" s="93">
        <v>659.81999999999994</v>
      </c>
      <c r="AC122" s="93">
        <v>227.79804000000001</v>
      </c>
      <c r="AD122" s="93">
        <v>1.329458921207181</v>
      </c>
      <c r="AE122" s="93">
        <v>4.166539600741509E-2</v>
      </c>
      <c r="AF122" s="33">
        <v>0.1413645252994124</v>
      </c>
      <c r="AG122" s="93">
        <v>0.16890810586539654</v>
      </c>
      <c r="AH122" s="121">
        <v>2</v>
      </c>
      <c r="AI122" s="124">
        <v>1</v>
      </c>
      <c r="AJ122" s="93"/>
      <c r="AK122" s="93"/>
      <c r="AL122" s="93"/>
    </row>
    <row r="123" spans="1:38" s="93" customFormat="1">
      <c r="A123" s="26" t="s">
        <v>572</v>
      </c>
      <c r="B123" s="58" t="s">
        <v>575</v>
      </c>
      <c r="C123" s="59" t="s">
        <v>576</v>
      </c>
      <c r="D123" s="27" t="s">
        <v>49</v>
      </c>
      <c r="E123" s="29"/>
      <c r="F123" s="30">
        <v>100</v>
      </c>
      <c r="G123" s="30"/>
      <c r="H123" s="47">
        <v>10</v>
      </c>
      <c r="I123" s="29"/>
      <c r="J123" s="137">
        <v>14835</v>
      </c>
      <c r="K123" s="24">
        <v>7884.71</v>
      </c>
      <c r="L123" s="30">
        <v>4</v>
      </c>
      <c r="M123" s="23">
        <v>0.09</v>
      </c>
      <c r="N123" s="23">
        <v>2</v>
      </c>
      <c r="O123" s="23" t="s">
        <v>693</v>
      </c>
      <c r="P123" s="23">
        <v>10</v>
      </c>
      <c r="Q123" s="23">
        <v>14</v>
      </c>
      <c r="R123" s="23">
        <f t="shared" si="10"/>
        <v>12</v>
      </c>
      <c r="S123" s="23">
        <v>0</v>
      </c>
      <c r="T123" s="23">
        <v>10</v>
      </c>
      <c r="U123" s="23">
        <f t="shared" si="11"/>
        <v>5</v>
      </c>
      <c r="V123" s="28">
        <v>5</v>
      </c>
      <c r="W123" s="88">
        <v>8</v>
      </c>
      <c r="X123" s="42">
        <v>3</v>
      </c>
      <c r="Y123" s="2" t="s">
        <v>766</v>
      </c>
      <c r="Z123" s="2" t="s">
        <v>767</v>
      </c>
      <c r="AA123" s="116">
        <v>9.6301923411662285E-2</v>
      </c>
      <c r="AB123" s="93">
        <v>699.96999999999991</v>
      </c>
      <c r="AC123" s="93">
        <v>110.65090999999997</v>
      </c>
      <c r="AD123" s="93">
        <v>1.9983446265116072</v>
      </c>
      <c r="AE123" s="93">
        <v>9.8364912347968389E-2</v>
      </c>
      <c r="AF123" s="33">
        <v>4.1224466453414023E-2</v>
      </c>
      <c r="AG123" s="93">
        <v>0.11276370066647989</v>
      </c>
      <c r="AH123" s="121">
        <v>3</v>
      </c>
      <c r="AI123" s="124">
        <v>1</v>
      </c>
    </row>
    <row r="124" spans="1:38" s="93" customFormat="1">
      <c r="A124" s="26" t="s">
        <v>590</v>
      </c>
      <c r="B124" s="58" t="s">
        <v>739</v>
      </c>
      <c r="C124" s="59" t="s">
        <v>596</v>
      </c>
      <c r="D124" s="27" t="s">
        <v>25</v>
      </c>
      <c r="E124" s="29"/>
      <c r="F124" s="30">
        <v>0</v>
      </c>
      <c r="G124" s="30"/>
      <c r="H124" s="30">
        <v>30</v>
      </c>
      <c r="I124" s="29"/>
      <c r="J124" s="137">
        <v>34865</v>
      </c>
      <c r="K124" s="24">
        <v>5498.08</v>
      </c>
      <c r="L124" s="30">
        <v>10</v>
      </c>
      <c r="M124" s="23">
        <v>0.48</v>
      </c>
      <c r="N124" s="23">
        <v>3</v>
      </c>
      <c r="O124" s="23" t="s">
        <v>693</v>
      </c>
      <c r="P124" s="25">
        <v>17</v>
      </c>
      <c r="Q124" s="25">
        <v>25</v>
      </c>
      <c r="R124" s="23">
        <f t="shared" si="10"/>
        <v>21</v>
      </c>
      <c r="S124" s="23">
        <v>0</v>
      </c>
      <c r="T124" s="23">
        <v>1300</v>
      </c>
      <c r="U124" s="23">
        <f t="shared" si="11"/>
        <v>650</v>
      </c>
      <c r="V124" s="28">
        <v>3</v>
      </c>
      <c r="W124" s="87">
        <v>6</v>
      </c>
      <c r="X124" s="42">
        <v>3</v>
      </c>
      <c r="Y124" s="2" t="s">
        <v>768</v>
      </c>
      <c r="Z124" s="2" t="s">
        <v>767</v>
      </c>
      <c r="AA124" s="116">
        <v>0.44630496953872922</v>
      </c>
      <c r="AB124" s="93">
        <v>525.34300000000007</v>
      </c>
      <c r="AC124" s="93">
        <v>512.80440999999996</v>
      </c>
      <c r="AD124" s="93">
        <v>1.4176643896348584</v>
      </c>
      <c r="AE124" s="93">
        <v>1.7677322126485019E-2</v>
      </c>
      <c r="AF124" s="33">
        <v>0.31933477363102586</v>
      </c>
      <c r="AG124" s="93">
        <v>0.23747614709482073</v>
      </c>
      <c r="AH124" s="121">
        <v>10</v>
      </c>
      <c r="AI124" s="124">
        <v>1</v>
      </c>
      <c r="AJ124" s="33"/>
      <c r="AK124" s="33"/>
      <c r="AL124" s="33"/>
    </row>
    <row r="125" spans="1:38" s="93" customFormat="1">
      <c r="A125" s="27" t="s">
        <v>590</v>
      </c>
      <c r="B125" s="61" t="s">
        <v>602</v>
      </c>
      <c r="C125" s="62"/>
      <c r="D125" s="27" t="s">
        <v>105</v>
      </c>
      <c r="E125" s="34"/>
      <c r="F125" s="22">
        <v>237.23</v>
      </c>
      <c r="G125" s="22">
        <v>161.87</v>
      </c>
      <c r="H125" s="50">
        <v>6</v>
      </c>
      <c r="I125" s="34">
        <v>17</v>
      </c>
      <c r="J125" s="136"/>
      <c r="K125" s="21"/>
      <c r="L125" s="22"/>
      <c r="M125" s="25"/>
      <c r="N125" s="25">
        <v>3</v>
      </c>
      <c r="O125" s="25" t="s">
        <v>693</v>
      </c>
      <c r="P125" s="25">
        <v>12</v>
      </c>
      <c r="Q125" s="25">
        <v>30</v>
      </c>
      <c r="R125" s="23">
        <f t="shared" si="10"/>
        <v>21</v>
      </c>
      <c r="S125" s="25">
        <v>250</v>
      </c>
      <c r="T125" s="25">
        <v>3300</v>
      </c>
      <c r="U125" s="23">
        <f t="shared" si="11"/>
        <v>1775</v>
      </c>
      <c r="V125" s="32">
        <v>6</v>
      </c>
      <c r="W125" s="88">
        <v>9</v>
      </c>
      <c r="X125" s="42">
        <v>3</v>
      </c>
      <c r="Y125" s="2" t="s">
        <v>768</v>
      </c>
      <c r="Z125" s="2" t="s">
        <v>767</v>
      </c>
      <c r="AA125" s="32">
        <v>5.0604048738033057E-2</v>
      </c>
      <c r="AB125" s="33">
        <v>699.90599999999995</v>
      </c>
      <c r="AC125" s="33">
        <v>58.144051999999988</v>
      </c>
      <c r="AD125" s="33">
        <v>2.7139794857898583</v>
      </c>
      <c r="AE125" s="33">
        <v>0.12292554956523002</v>
      </c>
      <c r="AF125" s="33">
        <v>0.263853012792228</v>
      </c>
      <c r="AG125" s="33">
        <v>0.20408359034184853</v>
      </c>
      <c r="AH125" s="121">
        <v>5</v>
      </c>
      <c r="AI125" s="82">
        <v>1</v>
      </c>
    </row>
    <row r="126" spans="1:38" s="93" customFormat="1">
      <c r="A126" s="27" t="s">
        <v>590</v>
      </c>
      <c r="B126" s="61" t="s">
        <v>608</v>
      </c>
      <c r="C126" s="62"/>
      <c r="D126" s="27" t="s">
        <v>105</v>
      </c>
      <c r="E126" s="34"/>
      <c r="F126" s="22">
        <v>154.63999999999999</v>
      </c>
      <c r="G126" s="22">
        <v>93.28</v>
      </c>
      <c r="H126" s="22">
        <v>32</v>
      </c>
      <c r="I126" s="34">
        <v>18.66</v>
      </c>
      <c r="J126" s="136">
        <v>207080</v>
      </c>
      <c r="K126" s="21">
        <v>20004.3</v>
      </c>
      <c r="L126" s="22">
        <v>10</v>
      </c>
      <c r="M126" s="25">
        <v>0.25</v>
      </c>
      <c r="N126" s="25">
        <v>3</v>
      </c>
      <c r="O126" s="25" t="s">
        <v>693</v>
      </c>
      <c r="P126" s="25">
        <v>24</v>
      </c>
      <c r="Q126" s="25">
        <v>30</v>
      </c>
      <c r="R126" s="23">
        <f t="shared" si="10"/>
        <v>27</v>
      </c>
      <c r="S126" s="25">
        <v>0</v>
      </c>
      <c r="T126" s="25">
        <v>2600</v>
      </c>
      <c r="U126" s="23">
        <f t="shared" si="11"/>
        <v>1300</v>
      </c>
      <c r="V126" s="32">
        <v>2</v>
      </c>
      <c r="W126" s="88">
        <v>6</v>
      </c>
      <c r="X126" s="42">
        <v>4</v>
      </c>
      <c r="Y126" s="2" t="s">
        <v>768</v>
      </c>
      <c r="Z126" s="2" t="s">
        <v>767</v>
      </c>
      <c r="AA126" s="116">
        <v>0.3014600425999725</v>
      </c>
      <c r="AB126" s="93">
        <v>581.77263157894743</v>
      </c>
      <c r="AC126" s="93">
        <v>346.37758894736839</v>
      </c>
      <c r="AD126" s="93">
        <v>1.9241527475285019</v>
      </c>
      <c r="AE126" s="93">
        <v>2.7999832951896435E-2</v>
      </c>
      <c r="AF126" s="33">
        <v>0.25947767619944395</v>
      </c>
      <c r="AG126" s="93">
        <v>0.36754718748730719</v>
      </c>
      <c r="AH126" s="121">
        <v>19</v>
      </c>
      <c r="AI126" s="124">
        <v>1</v>
      </c>
    </row>
    <row r="127" spans="1:38" s="93" customFormat="1">
      <c r="A127" s="27" t="s">
        <v>590</v>
      </c>
      <c r="B127" s="61" t="s">
        <v>609</v>
      </c>
      <c r="C127" s="62"/>
      <c r="D127" s="27" t="s">
        <v>105</v>
      </c>
      <c r="E127" s="34"/>
      <c r="F127" s="22">
        <v>67.680000000000007</v>
      </c>
      <c r="G127" s="22">
        <v>79.27</v>
      </c>
      <c r="H127" s="50">
        <v>26</v>
      </c>
      <c r="I127" s="34">
        <v>21.92</v>
      </c>
      <c r="J127" s="136">
        <v>51534</v>
      </c>
      <c r="K127" s="21">
        <v>8099.11</v>
      </c>
      <c r="L127" s="22">
        <v>10</v>
      </c>
      <c r="M127" s="25">
        <v>0.23</v>
      </c>
      <c r="N127" s="25">
        <v>3</v>
      </c>
      <c r="O127" s="25" t="s">
        <v>693</v>
      </c>
      <c r="P127" s="25">
        <v>9</v>
      </c>
      <c r="Q127" s="25">
        <v>22</v>
      </c>
      <c r="R127" s="23">
        <f t="shared" si="10"/>
        <v>15.5</v>
      </c>
      <c r="S127" s="25">
        <v>0</v>
      </c>
      <c r="T127" s="25">
        <v>1200</v>
      </c>
      <c r="U127" s="23">
        <f t="shared" si="11"/>
        <v>600</v>
      </c>
      <c r="V127" s="32">
        <v>3</v>
      </c>
      <c r="W127" s="88">
        <v>5</v>
      </c>
      <c r="X127" s="42">
        <v>2</v>
      </c>
      <c r="Y127" s="2" t="s">
        <v>768</v>
      </c>
      <c r="Z127" s="2" t="s">
        <v>767</v>
      </c>
      <c r="AA127" s="32">
        <v>0.11762004032492022</v>
      </c>
      <c r="AB127" s="33">
        <v>697.87699999999995</v>
      </c>
      <c r="AC127" s="33">
        <v>135.14542633333332</v>
      </c>
      <c r="AD127" s="33">
        <v>2.0951098698818944</v>
      </c>
      <c r="AE127" s="33">
        <v>3.426461819769807E-2</v>
      </c>
      <c r="AF127" s="33">
        <v>8.8084044911219045E-2</v>
      </c>
      <c r="AG127" s="33">
        <v>0.18976262821137932</v>
      </c>
      <c r="AH127" s="121">
        <v>30</v>
      </c>
      <c r="AI127" s="82">
        <v>1</v>
      </c>
    </row>
    <row r="128" spans="1:38" s="93" customFormat="1">
      <c r="A128" s="26" t="s">
        <v>590</v>
      </c>
      <c r="B128" s="58" t="s">
        <v>610</v>
      </c>
      <c r="C128" s="59" t="s">
        <v>611</v>
      </c>
      <c r="D128" s="26" t="s">
        <v>25</v>
      </c>
      <c r="E128" s="29"/>
      <c r="F128" s="30">
        <v>0.49</v>
      </c>
      <c r="G128" s="30">
        <v>2.2000000000000002</v>
      </c>
      <c r="H128" s="47">
        <v>30</v>
      </c>
      <c r="I128" s="29">
        <v>25.5</v>
      </c>
      <c r="J128" s="137">
        <v>27336</v>
      </c>
      <c r="K128" s="24">
        <v>2523.11</v>
      </c>
      <c r="L128" s="30">
        <v>5</v>
      </c>
      <c r="M128" s="23">
        <v>0.38</v>
      </c>
      <c r="N128" s="23">
        <v>3</v>
      </c>
      <c r="O128" s="23" t="s">
        <v>693</v>
      </c>
      <c r="P128" s="25">
        <v>15</v>
      </c>
      <c r="Q128" s="25">
        <v>25</v>
      </c>
      <c r="R128" s="23">
        <f t="shared" si="10"/>
        <v>20</v>
      </c>
      <c r="S128" s="23">
        <v>0</v>
      </c>
      <c r="T128" s="23">
        <v>1400</v>
      </c>
      <c r="U128" s="23">
        <f t="shared" si="11"/>
        <v>700</v>
      </c>
      <c r="V128" s="28">
        <v>3</v>
      </c>
      <c r="W128" s="87">
        <v>6</v>
      </c>
      <c r="X128" s="42">
        <v>3</v>
      </c>
      <c r="Y128" s="2" t="s">
        <v>768</v>
      </c>
      <c r="Z128" s="2" t="s">
        <v>767</v>
      </c>
      <c r="AA128" s="116">
        <v>0.33813012793733688</v>
      </c>
      <c r="AB128" s="93">
        <v>579.24800000000005</v>
      </c>
      <c r="AC128" s="93">
        <v>388.51151700000003</v>
      </c>
      <c r="AD128" s="93">
        <v>1.9700285527393262</v>
      </c>
      <c r="AE128" s="93">
        <v>1.2280748363017568E-2</v>
      </c>
      <c r="AF128" s="122">
        <v>0.28131538350884949</v>
      </c>
      <c r="AG128" s="93">
        <v>0.46335330548806236</v>
      </c>
      <c r="AH128" s="121">
        <v>10</v>
      </c>
      <c r="AI128" s="124">
        <v>1</v>
      </c>
    </row>
    <row r="129" spans="1:38">
      <c r="A129" s="27" t="s">
        <v>590</v>
      </c>
      <c r="B129" s="61" t="s">
        <v>612</v>
      </c>
      <c r="C129" s="62"/>
      <c r="D129" s="27" t="s">
        <v>105</v>
      </c>
      <c r="E129" s="34"/>
      <c r="F129" s="22">
        <v>86.53</v>
      </c>
      <c r="G129" s="22">
        <v>100.64</v>
      </c>
      <c r="H129" s="22">
        <v>28</v>
      </c>
      <c r="I129" s="34">
        <v>11.18</v>
      </c>
      <c r="J129" s="136"/>
      <c r="K129" s="21"/>
      <c r="L129" s="22"/>
      <c r="M129" s="82"/>
      <c r="N129" s="82">
        <v>3</v>
      </c>
      <c r="O129" s="82" t="s">
        <v>693</v>
      </c>
      <c r="P129" s="82">
        <v>18</v>
      </c>
      <c r="Q129" s="82">
        <v>28</v>
      </c>
      <c r="R129" s="80">
        <f t="shared" si="10"/>
        <v>23</v>
      </c>
      <c r="S129" s="82">
        <v>0</v>
      </c>
      <c r="T129" s="82">
        <v>2400</v>
      </c>
      <c r="U129" s="23">
        <f t="shared" si="11"/>
        <v>1200</v>
      </c>
      <c r="V129" s="32">
        <v>3</v>
      </c>
      <c r="W129" s="88">
        <v>5</v>
      </c>
      <c r="X129" s="42">
        <v>2</v>
      </c>
      <c r="Y129" s="2" t="s">
        <v>768</v>
      </c>
      <c r="Z129" s="2" t="s">
        <v>767</v>
      </c>
      <c r="AA129" s="116">
        <v>0.10852948738033072</v>
      </c>
      <c r="AB129" s="93">
        <v>678.33833333333314</v>
      </c>
      <c r="AC129" s="93">
        <v>124.70038100000001</v>
      </c>
      <c r="AD129" s="93">
        <v>1.5831333754064447</v>
      </c>
      <c r="AE129" s="93">
        <v>8.6776619170509231E-2</v>
      </c>
      <c r="AF129" s="33">
        <v>0.1054652147025716</v>
      </c>
      <c r="AG129" s="93">
        <v>0.11735012068791076</v>
      </c>
      <c r="AH129" s="121">
        <v>30</v>
      </c>
      <c r="AI129" s="82">
        <v>1</v>
      </c>
      <c r="AJ129" s="93"/>
      <c r="AK129" s="93"/>
      <c r="AL129" s="93"/>
    </row>
    <row r="130" spans="1:38">
      <c r="A130" s="26" t="s">
        <v>590</v>
      </c>
      <c r="B130" s="58" t="s">
        <v>617</v>
      </c>
      <c r="C130" s="59" t="s">
        <v>618</v>
      </c>
      <c r="D130" s="27" t="s">
        <v>21</v>
      </c>
      <c r="E130" s="29"/>
      <c r="F130" s="30">
        <v>106</v>
      </c>
      <c r="G130" s="30">
        <v>14</v>
      </c>
      <c r="H130" s="30">
        <v>30</v>
      </c>
      <c r="I130" s="29">
        <v>12.59</v>
      </c>
      <c r="J130" s="137">
        <v>22984</v>
      </c>
      <c r="K130" s="24">
        <v>1231</v>
      </c>
      <c r="L130" s="30">
        <v>10</v>
      </c>
      <c r="M130" s="80">
        <v>0.14000000000000001</v>
      </c>
      <c r="N130" s="80">
        <v>2</v>
      </c>
      <c r="O130" s="80"/>
      <c r="P130" s="82">
        <v>4</v>
      </c>
      <c r="Q130" s="82">
        <v>5</v>
      </c>
      <c r="R130" s="80">
        <f t="shared" si="10"/>
        <v>4.5</v>
      </c>
      <c r="S130" s="80">
        <v>0</v>
      </c>
      <c r="T130" s="80">
        <v>50</v>
      </c>
      <c r="U130" s="23">
        <f t="shared" si="11"/>
        <v>25</v>
      </c>
      <c r="V130" s="28">
        <v>2</v>
      </c>
      <c r="W130" s="88">
        <v>5</v>
      </c>
      <c r="X130" s="42">
        <v>3</v>
      </c>
      <c r="Y130" s="2" t="s">
        <v>768</v>
      </c>
      <c r="Z130" s="2" t="s">
        <v>767</v>
      </c>
      <c r="AA130" s="32">
        <v>0.11364972149695392</v>
      </c>
      <c r="AB130" s="33">
        <v>699.97</v>
      </c>
      <c r="AC130" s="33">
        <v>130.58353000000005</v>
      </c>
      <c r="AD130" s="33">
        <v>3.9708497180926727</v>
      </c>
      <c r="AE130" s="33">
        <v>0.14076053807461569</v>
      </c>
      <c r="AF130" s="33">
        <v>0.18448682500503</v>
      </c>
      <c r="AG130" s="33">
        <v>0.21074660080391017</v>
      </c>
      <c r="AH130" s="91">
        <v>2</v>
      </c>
      <c r="AI130" s="82">
        <v>1</v>
      </c>
      <c r="AJ130" s="93"/>
      <c r="AK130" s="93"/>
      <c r="AL130" s="93"/>
    </row>
    <row r="131" spans="1:38">
      <c r="A131" s="26" t="s">
        <v>590</v>
      </c>
      <c r="B131" s="58" t="s">
        <v>619</v>
      </c>
      <c r="C131" s="59" t="s">
        <v>620</v>
      </c>
      <c r="D131" s="26" t="s">
        <v>140</v>
      </c>
      <c r="E131" s="29"/>
      <c r="F131" s="30">
        <v>3600</v>
      </c>
      <c r="G131" s="30"/>
      <c r="H131" s="30">
        <v>16</v>
      </c>
      <c r="I131" s="29"/>
      <c r="J131" s="137"/>
      <c r="K131" s="24"/>
      <c r="L131" s="30"/>
      <c r="M131" s="80"/>
      <c r="N131" s="80">
        <v>3</v>
      </c>
      <c r="O131" s="80" t="s">
        <v>692</v>
      </c>
      <c r="P131" s="82">
        <v>12</v>
      </c>
      <c r="Q131" s="82">
        <v>23</v>
      </c>
      <c r="R131" s="80">
        <f t="shared" si="10"/>
        <v>17.5</v>
      </c>
      <c r="S131" s="80">
        <v>0</v>
      </c>
      <c r="T131" s="80">
        <v>1300</v>
      </c>
      <c r="U131" s="23">
        <f t="shared" si="11"/>
        <v>650</v>
      </c>
      <c r="V131" s="28">
        <v>3</v>
      </c>
      <c r="W131" s="87">
        <v>4</v>
      </c>
      <c r="X131" s="42">
        <v>1</v>
      </c>
      <c r="Y131" s="2" t="s">
        <v>768</v>
      </c>
      <c r="Z131" s="2" t="s">
        <v>767</v>
      </c>
      <c r="AA131" s="32">
        <v>0.20938590658543674</v>
      </c>
      <c r="AB131" s="33">
        <v>699.96999999999991</v>
      </c>
      <c r="AC131" s="33">
        <v>240.58440666666675</v>
      </c>
      <c r="AD131" s="33">
        <v>1.8986342458815759</v>
      </c>
      <c r="AE131" s="33">
        <v>9.4480766466373101E-2</v>
      </c>
      <c r="AF131" s="33">
        <v>0.15652146232149836</v>
      </c>
      <c r="AG131" s="33">
        <v>4.1337672587215324E-2</v>
      </c>
      <c r="AH131" s="91">
        <v>3</v>
      </c>
      <c r="AI131" s="82" t="s">
        <v>730</v>
      </c>
      <c r="AJ131" s="93"/>
      <c r="AK131" s="93"/>
      <c r="AL131" s="93"/>
    </row>
    <row r="132" spans="1:38">
      <c r="A132" s="26" t="s">
        <v>630</v>
      </c>
      <c r="B132" s="58" t="s">
        <v>634</v>
      </c>
      <c r="C132" s="59" t="s">
        <v>635</v>
      </c>
      <c r="D132" s="26" t="s">
        <v>25</v>
      </c>
      <c r="E132" s="80"/>
      <c r="F132" s="30"/>
      <c r="G132" s="30"/>
      <c r="H132" s="47"/>
      <c r="I132" s="29"/>
      <c r="J132" s="137">
        <v>55775</v>
      </c>
      <c r="K132" s="24">
        <v>12126.88129734929</v>
      </c>
      <c r="L132" s="30">
        <v>2</v>
      </c>
      <c r="M132" s="80">
        <v>0.5</v>
      </c>
      <c r="N132" s="120">
        <v>3</v>
      </c>
      <c r="O132" s="120" t="s">
        <v>693</v>
      </c>
      <c r="P132" s="120">
        <v>5</v>
      </c>
      <c r="Q132" s="120">
        <v>8</v>
      </c>
      <c r="R132" s="120">
        <f t="shared" si="10"/>
        <v>6.5</v>
      </c>
      <c r="S132" s="120">
        <v>0</v>
      </c>
      <c r="T132" s="120">
        <v>1200</v>
      </c>
      <c r="U132" s="23">
        <f t="shared" si="11"/>
        <v>600</v>
      </c>
      <c r="V132" s="32">
        <v>1</v>
      </c>
      <c r="W132" s="89">
        <v>1</v>
      </c>
      <c r="X132" s="42">
        <v>12</v>
      </c>
      <c r="Y132" s="2" t="s">
        <v>766</v>
      </c>
      <c r="Z132" s="2" t="s">
        <v>769</v>
      </c>
      <c r="AA132" s="32">
        <v>0.31564232550043486</v>
      </c>
      <c r="AB132" s="33">
        <v>545.83199999999999</v>
      </c>
      <c r="AC132" s="33">
        <v>362.67303199999964</v>
      </c>
      <c r="AD132" s="33">
        <v>1.2753385045445085</v>
      </c>
      <c r="AE132" s="33">
        <v>3.7571682060698317E-2</v>
      </c>
      <c r="AF132" s="33">
        <v>0.24548155430044744</v>
      </c>
      <c r="AG132" s="33">
        <v>0.17301853883838814</v>
      </c>
      <c r="AH132" s="91">
        <v>5</v>
      </c>
      <c r="AI132" s="82">
        <v>1</v>
      </c>
      <c r="AJ132" s="93"/>
      <c r="AK132" s="93"/>
      <c r="AL132" s="93"/>
    </row>
    <row r="133" spans="1:38">
      <c r="A133" s="26" t="s">
        <v>637</v>
      </c>
      <c r="B133" s="58" t="s">
        <v>638</v>
      </c>
      <c r="C133" s="59" t="s">
        <v>639</v>
      </c>
      <c r="D133" s="27" t="s">
        <v>21</v>
      </c>
      <c r="E133" s="29"/>
      <c r="F133" s="30">
        <v>8.9999999999999993E-3</v>
      </c>
      <c r="G133" s="30"/>
      <c r="H133" s="30"/>
      <c r="I133" s="29"/>
      <c r="J133" s="137">
        <v>9570</v>
      </c>
      <c r="K133" s="24">
        <v>420</v>
      </c>
      <c r="L133" s="30">
        <v>10</v>
      </c>
      <c r="M133" s="80">
        <v>0.04</v>
      </c>
      <c r="N133" s="80">
        <v>2</v>
      </c>
      <c r="O133" s="80" t="s">
        <v>692</v>
      </c>
      <c r="P133" s="80">
        <v>3.6</v>
      </c>
      <c r="Q133" s="80">
        <v>4</v>
      </c>
      <c r="R133" s="80">
        <f t="shared" si="10"/>
        <v>3.8</v>
      </c>
      <c r="S133" s="80">
        <v>0</v>
      </c>
      <c r="T133" s="80">
        <v>800</v>
      </c>
      <c r="U133" s="23">
        <f t="shared" si="11"/>
        <v>400</v>
      </c>
      <c r="V133" s="28">
        <v>5</v>
      </c>
      <c r="W133" s="87">
        <v>6</v>
      </c>
      <c r="X133" s="2">
        <v>1</v>
      </c>
      <c r="Y133" s="28" t="s">
        <v>766</v>
      </c>
      <c r="Z133" s="2" t="s">
        <v>769</v>
      </c>
      <c r="AA133" s="116">
        <v>0.12725516971279383</v>
      </c>
      <c r="AB133" s="93">
        <v>604.54999999999995</v>
      </c>
      <c r="AC133" s="93">
        <v>146.21619000000007</v>
      </c>
      <c r="AD133" s="93">
        <v>1.3196471688256433</v>
      </c>
      <c r="AE133" s="93">
        <v>4.263057404720702E-2</v>
      </c>
      <c r="AF133" s="33">
        <v>8.9570534446622774E-2</v>
      </c>
      <c r="AG133" s="93">
        <v>0.18088261047836965</v>
      </c>
      <c r="AH133" s="121">
        <v>3</v>
      </c>
      <c r="AI133" s="82">
        <v>1</v>
      </c>
      <c r="AJ133" s="93"/>
      <c r="AK133" s="93"/>
      <c r="AL133" s="93"/>
    </row>
    <row r="134" spans="1:38" s="93" customFormat="1">
      <c r="A134" s="27" t="s">
        <v>640</v>
      </c>
      <c r="B134" s="61" t="s">
        <v>641</v>
      </c>
      <c r="C134" s="62"/>
      <c r="D134" s="33" t="s">
        <v>81</v>
      </c>
      <c r="E134" s="34"/>
      <c r="F134" s="50">
        <v>25</v>
      </c>
      <c r="G134" s="50">
        <v>8</v>
      </c>
      <c r="H134" s="50">
        <v>33</v>
      </c>
      <c r="I134" s="34">
        <v>29.59</v>
      </c>
      <c r="J134" s="136">
        <v>3276</v>
      </c>
      <c r="K134" s="21">
        <v>281</v>
      </c>
      <c r="L134" s="50">
        <v>10</v>
      </c>
      <c r="M134" s="82">
        <v>0.02</v>
      </c>
      <c r="N134" s="91">
        <v>2</v>
      </c>
      <c r="O134" s="25" t="s">
        <v>692</v>
      </c>
      <c r="P134" s="25">
        <v>4.5</v>
      </c>
      <c r="Q134" s="25">
        <v>6.5</v>
      </c>
      <c r="R134" s="23">
        <f t="shared" si="10"/>
        <v>5.5</v>
      </c>
      <c r="S134" s="25">
        <v>0</v>
      </c>
      <c r="T134" s="25">
        <v>1400</v>
      </c>
      <c r="U134" s="23">
        <f t="shared" si="11"/>
        <v>700</v>
      </c>
      <c r="V134" s="32">
        <v>7</v>
      </c>
      <c r="W134" s="88">
        <v>9</v>
      </c>
      <c r="X134" s="2">
        <v>2</v>
      </c>
      <c r="Y134" s="28" t="s">
        <v>766</v>
      </c>
      <c r="Z134" s="2" t="s">
        <v>767</v>
      </c>
      <c r="AA134" s="32">
        <v>0.21824635697708142</v>
      </c>
      <c r="AB134" s="33">
        <v>544.33166666666682</v>
      </c>
      <c r="AC134" s="33">
        <v>250.76506416666655</v>
      </c>
      <c r="AD134" s="33">
        <v>1.4971873211800004</v>
      </c>
      <c r="AE134" s="33">
        <v>4.6120490714595057E-2</v>
      </c>
      <c r="AF134" s="33">
        <v>0.17550982319815392</v>
      </c>
      <c r="AG134" s="33">
        <v>0.17183087303326094</v>
      </c>
      <c r="AH134" s="91">
        <v>12</v>
      </c>
      <c r="AI134" s="124">
        <v>1</v>
      </c>
    </row>
    <row r="135" spans="1:38">
      <c r="A135" s="26" t="s">
        <v>646</v>
      </c>
      <c r="B135" s="58" t="s">
        <v>647</v>
      </c>
      <c r="C135" s="59"/>
      <c r="D135" s="26" t="s">
        <v>226</v>
      </c>
      <c r="E135" s="52"/>
      <c r="F135" s="67">
        <v>8.9999999999999993E-3</v>
      </c>
      <c r="G135" s="67"/>
      <c r="H135" s="3">
        <v>10</v>
      </c>
      <c r="I135" s="80"/>
      <c r="J135" s="138">
        <v>2303</v>
      </c>
      <c r="K135" s="68">
        <v>88.39</v>
      </c>
      <c r="L135" s="67">
        <v>2</v>
      </c>
      <c r="M135" s="23">
        <v>0.14000000000000001</v>
      </c>
      <c r="N135" s="23">
        <v>3</v>
      </c>
      <c r="O135" s="23" t="s">
        <v>693</v>
      </c>
      <c r="P135" s="23">
        <v>8</v>
      </c>
      <c r="Q135" s="23">
        <v>16</v>
      </c>
      <c r="R135" s="23">
        <f t="shared" si="10"/>
        <v>12</v>
      </c>
      <c r="S135" s="23">
        <v>0</v>
      </c>
      <c r="T135" s="23">
        <v>1200</v>
      </c>
      <c r="U135" s="23">
        <f t="shared" si="11"/>
        <v>600</v>
      </c>
      <c r="V135" s="28">
        <v>2</v>
      </c>
      <c r="W135" s="87">
        <v>5</v>
      </c>
      <c r="X135" s="2">
        <v>3</v>
      </c>
      <c r="Y135" s="28" t="s">
        <v>768</v>
      </c>
      <c r="Z135" s="2" t="s">
        <v>767</v>
      </c>
      <c r="AA135" s="116">
        <v>0.22884450536698595</v>
      </c>
      <c r="AB135" s="93">
        <v>692.13</v>
      </c>
      <c r="AC135" s="93">
        <v>262.94233666666685</v>
      </c>
      <c r="AD135" s="93">
        <v>1.5822255552442728</v>
      </c>
      <c r="AE135" s="93">
        <v>7.7434507896009974E-2</v>
      </c>
      <c r="AF135" s="33">
        <v>9.7562390439174848E-2</v>
      </c>
      <c r="AG135" s="93">
        <v>0.15811670004530357</v>
      </c>
      <c r="AH135" s="121">
        <v>3</v>
      </c>
      <c r="AI135" s="82">
        <v>1</v>
      </c>
      <c r="AJ135" s="93"/>
      <c r="AK135" s="93"/>
      <c r="AL135" s="93"/>
    </row>
    <row r="136" spans="1:38">
      <c r="A136" s="26" t="s">
        <v>648</v>
      </c>
      <c r="B136" s="58" t="s">
        <v>649</v>
      </c>
      <c r="C136" s="59" t="s">
        <v>650</v>
      </c>
      <c r="D136" s="26" t="s">
        <v>25</v>
      </c>
      <c r="E136" s="80"/>
      <c r="F136" s="26"/>
      <c r="G136" s="26"/>
      <c r="H136" s="26"/>
      <c r="I136" s="52"/>
      <c r="J136" s="136">
        <v>2268</v>
      </c>
      <c r="K136" s="21">
        <v>194.45</v>
      </c>
      <c r="L136" s="22">
        <v>2</v>
      </c>
      <c r="M136" s="23">
        <v>1.7000000000000001E-2</v>
      </c>
      <c r="N136" s="114">
        <v>3</v>
      </c>
      <c r="O136" s="114" t="s">
        <v>692</v>
      </c>
      <c r="P136" s="114">
        <v>4.5</v>
      </c>
      <c r="Q136" s="114">
        <v>6.5</v>
      </c>
      <c r="R136" s="114">
        <f t="shared" si="10"/>
        <v>5.5</v>
      </c>
      <c r="S136" s="114">
        <v>0</v>
      </c>
      <c r="T136" s="114">
        <v>1600</v>
      </c>
      <c r="U136" s="23">
        <f t="shared" si="11"/>
        <v>800</v>
      </c>
      <c r="V136" s="32">
        <v>6</v>
      </c>
      <c r="W136" s="89">
        <v>10</v>
      </c>
      <c r="X136" s="2">
        <f>ABS(V136-W136)</f>
        <v>4</v>
      </c>
      <c r="Y136" s="28" t="s">
        <v>768</v>
      </c>
      <c r="Z136" s="2" t="s">
        <v>767</v>
      </c>
      <c r="AA136" s="32">
        <v>0.18904092254134031</v>
      </c>
      <c r="AB136" s="33">
        <v>698.34333333333336</v>
      </c>
      <c r="AC136" s="33">
        <v>217.20802</v>
      </c>
      <c r="AD136" s="33">
        <v>1.7150026345818461</v>
      </c>
      <c r="AE136" s="33">
        <v>4.3013377070645016E-2</v>
      </c>
      <c r="AF136" s="33">
        <v>0.10222779621875826</v>
      </c>
      <c r="AG136" s="33">
        <v>0.18672032520619142</v>
      </c>
      <c r="AH136" s="91">
        <v>3</v>
      </c>
      <c r="AI136" s="82">
        <v>1</v>
      </c>
    </row>
  </sheetData>
  <sortState ref="A4:AI138">
    <sortCondition ref="A4:A138"/>
    <sortCondition ref="B4:B138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6"/>
  <sheetViews>
    <sheetView tabSelected="1" workbookViewId="0"/>
  </sheetViews>
  <sheetFormatPr defaultRowHeight="15"/>
  <cols>
    <col min="1" max="1" width="9.140625" style="140"/>
    <col min="2" max="2" width="21.140625" customWidth="1"/>
    <col min="3" max="3" width="22" customWidth="1"/>
    <col min="4" max="4" width="17.5703125" customWidth="1"/>
  </cols>
  <sheetData>
    <row r="1" spans="1:37">
      <c r="A1" s="140" t="s">
        <v>817</v>
      </c>
      <c r="B1" t="s">
        <v>777</v>
      </c>
      <c r="C1" t="s">
        <v>778</v>
      </c>
      <c r="D1" s="140" t="s">
        <v>1088</v>
      </c>
      <c r="E1" t="s">
        <v>779</v>
      </c>
      <c r="F1" t="s">
        <v>780</v>
      </c>
      <c r="G1" t="s">
        <v>781</v>
      </c>
      <c r="H1" t="s">
        <v>782</v>
      </c>
      <c r="I1" t="s">
        <v>783</v>
      </c>
      <c r="J1" t="s">
        <v>784</v>
      </c>
      <c r="K1" t="s">
        <v>811</v>
      </c>
      <c r="L1" t="s">
        <v>785</v>
      </c>
      <c r="M1" t="s">
        <v>786</v>
      </c>
      <c r="N1" t="s">
        <v>787</v>
      </c>
      <c r="O1" t="s">
        <v>788</v>
      </c>
      <c r="P1" t="s">
        <v>789</v>
      </c>
      <c r="Q1" t="s">
        <v>790</v>
      </c>
      <c r="R1" t="s">
        <v>791</v>
      </c>
      <c r="S1" t="s">
        <v>792</v>
      </c>
      <c r="T1" t="s">
        <v>793</v>
      </c>
      <c r="U1" t="s">
        <v>794</v>
      </c>
      <c r="V1" t="s">
        <v>795</v>
      </c>
      <c r="W1" t="s">
        <v>796</v>
      </c>
      <c r="X1" t="s">
        <v>797</v>
      </c>
      <c r="Y1" t="s">
        <v>798</v>
      </c>
      <c r="Z1" t="s">
        <v>799</v>
      </c>
      <c r="AA1" t="s">
        <v>800</v>
      </c>
      <c r="AB1" t="s">
        <v>801</v>
      </c>
      <c r="AC1" t="s">
        <v>802</v>
      </c>
      <c r="AD1" t="s">
        <v>803</v>
      </c>
      <c r="AE1" t="s">
        <v>804</v>
      </c>
      <c r="AF1" t="s">
        <v>805</v>
      </c>
      <c r="AG1" t="s">
        <v>806</v>
      </c>
      <c r="AH1" t="s">
        <v>807</v>
      </c>
      <c r="AI1" t="s">
        <v>808</v>
      </c>
      <c r="AJ1" t="s">
        <v>809</v>
      </c>
      <c r="AK1" t="s">
        <v>810</v>
      </c>
    </row>
    <row r="2" spans="1:37">
      <c r="A2" s="140" t="s">
        <v>818</v>
      </c>
      <c r="B2" t="s">
        <v>19</v>
      </c>
      <c r="C2" t="s">
        <v>20</v>
      </c>
      <c r="D2" s="140" t="s">
        <v>1079</v>
      </c>
      <c r="F2" t="s">
        <v>712</v>
      </c>
      <c r="H2">
        <v>0</v>
      </c>
      <c r="P2">
        <v>3</v>
      </c>
      <c r="Q2" t="s">
        <v>692</v>
      </c>
      <c r="R2">
        <v>14</v>
      </c>
      <c r="S2">
        <v>24</v>
      </c>
      <c r="T2">
        <v>19</v>
      </c>
      <c r="U2">
        <v>0</v>
      </c>
      <c r="V2">
        <v>850</v>
      </c>
      <c r="W2">
        <v>425</v>
      </c>
      <c r="X2">
        <v>9</v>
      </c>
      <c r="Y2">
        <v>11</v>
      </c>
      <c r="Z2">
        <v>2</v>
      </c>
      <c r="AA2" t="s">
        <v>766</v>
      </c>
      <c r="AB2" t="s">
        <v>767</v>
      </c>
      <c r="AC2">
        <v>0.4225734325500432</v>
      </c>
      <c r="AD2">
        <v>522.06600000000003</v>
      </c>
      <c r="AE2">
        <v>485.53687399999973</v>
      </c>
      <c r="AF2">
        <v>1.2580211664751895</v>
      </c>
      <c r="AG2">
        <v>5.6670301088313682E-2</v>
      </c>
      <c r="AH2">
        <v>0.29742069850354536</v>
      </c>
      <c r="AI2">
        <v>9.920482058534541E-2</v>
      </c>
      <c r="AJ2">
        <v>5</v>
      </c>
      <c r="AK2">
        <v>1</v>
      </c>
    </row>
    <row r="3" spans="1:37">
      <c r="A3" s="140" t="s">
        <v>819</v>
      </c>
      <c r="B3" t="s">
        <v>19</v>
      </c>
      <c r="C3" t="s">
        <v>23</v>
      </c>
      <c r="D3" s="140" t="s">
        <v>1080</v>
      </c>
      <c r="E3" t="s">
        <v>24</v>
      </c>
      <c r="F3" t="s">
        <v>25</v>
      </c>
      <c r="H3">
        <v>0</v>
      </c>
      <c r="J3">
        <v>30</v>
      </c>
      <c r="L3">
        <v>119083</v>
      </c>
      <c r="M3">
        <v>25499.32</v>
      </c>
      <c r="N3">
        <v>7</v>
      </c>
      <c r="O3">
        <v>0.24958982370358854</v>
      </c>
      <c r="P3">
        <v>3</v>
      </c>
      <c r="Q3" t="s">
        <v>692</v>
      </c>
      <c r="R3">
        <v>18</v>
      </c>
      <c r="S3">
        <v>42</v>
      </c>
      <c r="T3">
        <v>30</v>
      </c>
      <c r="U3">
        <v>0</v>
      </c>
      <c r="V3">
        <v>700</v>
      </c>
      <c r="W3">
        <v>350</v>
      </c>
      <c r="X3">
        <v>2</v>
      </c>
      <c r="Y3">
        <v>5</v>
      </c>
      <c r="Z3">
        <v>3</v>
      </c>
      <c r="AA3" t="s">
        <v>766</v>
      </c>
      <c r="AB3" t="s">
        <v>767</v>
      </c>
      <c r="AC3">
        <v>0.45250865887521258</v>
      </c>
      <c r="AD3">
        <v>510.67857142857127</v>
      </c>
      <c r="AE3">
        <v>519.93244904761923</v>
      </c>
      <c r="AF3">
        <v>1.3471278871074415</v>
      </c>
      <c r="AG3">
        <v>2.9038593919491876E-2</v>
      </c>
      <c r="AH3">
        <v>0.36613419193372704</v>
      </c>
      <c r="AI3">
        <v>0.15840156003099631</v>
      </c>
      <c r="AJ3">
        <v>21</v>
      </c>
      <c r="AK3">
        <v>1</v>
      </c>
    </row>
    <row r="4" spans="1:37">
      <c r="A4" s="140" t="s">
        <v>820</v>
      </c>
      <c r="B4" t="s">
        <v>45</v>
      </c>
      <c r="C4" t="s">
        <v>48</v>
      </c>
      <c r="D4" s="140" t="s">
        <v>983</v>
      </c>
      <c r="E4" t="s">
        <v>49</v>
      </c>
      <c r="G4">
        <v>1300</v>
      </c>
      <c r="I4">
        <v>25</v>
      </c>
      <c r="K4">
        <v>1600</v>
      </c>
      <c r="M4">
        <v>1</v>
      </c>
      <c r="N4">
        <v>0.23969080565287165</v>
      </c>
      <c r="O4">
        <v>3</v>
      </c>
      <c r="P4" t="s">
        <v>692</v>
      </c>
      <c r="Q4">
        <v>23</v>
      </c>
      <c r="R4">
        <v>45</v>
      </c>
      <c r="S4">
        <v>34</v>
      </c>
      <c r="T4">
        <v>0</v>
      </c>
      <c r="U4">
        <v>1500</v>
      </c>
      <c r="V4">
        <v>750</v>
      </c>
      <c r="W4">
        <v>2</v>
      </c>
      <c r="X4">
        <v>5</v>
      </c>
      <c r="Y4">
        <v>3</v>
      </c>
      <c r="Z4" t="s">
        <v>766</v>
      </c>
      <c r="AA4" t="s">
        <v>767</v>
      </c>
      <c r="AB4">
        <v>0.29147702639976786</v>
      </c>
      <c r="AC4">
        <v>699.75333333333344</v>
      </c>
      <c r="AD4">
        <v>334.90710333333328</v>
      </c>
      <c r="AE4">
        <v>1.8074990157308599</v>
      </c>
      <c r="AF4">
        <v>6.7824318492374913E-2</v>
      </c>
      <c r="AG4">
        <v>0.18100649274695121</v>
      </c>
      <c r="AH4">
        <v>0.14315068113421778</v>
      </c>
      <c r="AI4">
        <v>3</v>
      </c>
      <c r="AJ4">
        <v>1</v>
      </c>
    </row>
    <row r="5" spans="1:37">
      <c r="A5" s="140" t="s">
        <v>821</v>
      </c>
      <c r="B5" t="s">
        <v>64</v>
      </c>
      <c r="C5" t="s">
        <v>66</v>
      </c>
      <c r="D5" s="140" t="s">
        <v>997</v>
      </c>
      <c r="F5" t="s">
        <v>21</v>
      </c>
      <c r="H5">
        <v>8.9999999999999993E-3</v>
      </c>
      <c r="P5">
        <v>3</v>
      </c>
      <c r="Q5" t="s">
        <v>693</v>
      </c>
      <c r="R5">
        <v>15</v>
      </c>
      <c r="S5">
        <v>25</v>
      </c>
      <c r="T5">
        <v>20</v>
      </c>
      <c r="U5">
        <v>0</v>
      </c>
      <c r="V5">
        <v>1400</v>
      </c>
      <c r="W5">
        <v>700</v>
      </c>
      <c r="X5">
        <v>2</v>
      </c>
      <c r="Y5">
        <v>5</v>
      </c>
      <c r="Z5">
        <v>3</v>
      </c>
      <c r="AA5" t="s">
        <v>766</v>
      </c>
      <c r="AB5" t="s">
        <v>767</v>
      </c>
      <c r="AC5">
        <v>0.27437509138381216</v>
      </c>
      <c r="AD5">
        <v>591.4666666666667</v>
      </c>
      <c r="AE5">
        <v>315.25698000000011</v>
      </c>
      <c r="AF5">
        <v>1.9077361565156874</v>
      </c>
      <c r="AG5">
        <v>0.11307304920658624</v>
      </c>
      <c r="AH5">
        <v>0.21308504524087976</v>
      </c>
      <c r="AI5">
        <v>0.42723916007616597</v>
      </c>
      <c r="AJ5">
        <v>3</v>
      </c>
      <c r="AK5">
        <v>1</v>
      </c>
    </row>
    <row r="6" spans="1:37">
      <c r="A6" s="140" t="s">
        <v>822</v>
      </c>
      <c r="B6" t="s">
        <v>64</v>
      </c>
      <c r="C6" t="s">
        <v>80</v>
      </c>
      <c r="D6" s="140" t="s">
        <v>998</v>
      </c>
      <c r="F6" t="s">
        <v>771</v>
      </c>
      <c r="H6">
        <v>116</v>
      </c>
      <c r="J6">
        <v>15</v>
      </c>
      <c r="K6">
        <v>44</v>
      </c>
      <c r="L6">
        <v>81740</v>
      </c>
      <c r="M6">
        <v>6351</v>
      </c>
      <c r="N6">
        <v>10</v>
      </c>
      <c r="O6">
        <v>0.6</v>
      </c>
      <c r="P6">
        <v>2</v>
      </c>
      <c r="Q6" t="s">
        <v>693</v>
      </c>
      <c r="R6">
        <v>8</v>
      </c>
      <c r="S6">
        <v>11.6</v>
      </c>
      <c r="T6">
        <v>9.8000000000000007</v>
      </c>
      <c r="U6">
        <v>0</v>
      </c>
      <c r="V6">
        <v>1500</v>
      </c>
      <c r="W6">
        <v>750</v>
      </c>
      <c r="X6">
        <v>8</v>
      </c>
      <c r="Y6">
        <v>11</v>
      </c>
      <c r="Z6">
        <v>3</v>
      </c>
      <c r="AA6" t="s">
        <v>766</v>
      </c>
      <c r="AB6" t="s">
        <v>767</v>
      </c>
      <c r="AC6">
        <v>0.32060215259646069</v>
      </c>
      <c r="AD6">
        <v>584.93166666666662</v>
      </c>
      <c r="AE6">
        <v>368.37187333333333</v>
      </c>
      <c r="AF6">
        <v>1.6865027501962413</v>
      </c>
      <c r="AG6">
        <v>0.15120578229250042</v>
      </c>
      <c r="AH6">
        <v>0.24384173622578609</v>
      </c>
      <c r="AI6">
        <v>0.31504890257008533</v>
      </c>
      <c r="AJ6">
        <v>12</v>
      </c>
      <c r="AK6">
        <v>1</v>
      </c>
    </row>
    <row r="7" spans="1:37">
      <c r="A7" s="140" t="s">
        <v>823</v>
      </c>
      <c r="B7" t="s">
        <v>64</v>
      </c>
      <c r="C7" t="s">
        <v>82</v>
      </c>
      <c r="D7" s="140" t="s">
        <v>996</v>
      </c>
      <c r="F7" t="s">
        <v>83</v>
      </c>
      <c r="H7">
        <v>8.9999999999999993E-3</v>
      </c>
      <c r="O7">
        <v>0.6</v>
      </c>
      <c r="P7">
        <v>3</v>
      </c>
      <c r="Q7" t="s">
        <v>693</v>
      </c>
      <c r="U7">
        <v>0</v>
      </c>
      <c r="V7">
        <v>1000</v>
      </c>
      <c r="W7">
        <v>500</v>
      </c>
      <c r="X7">
        <v>2</v>
      </c>
      <c r="Y7">
        <v>6</v>
      </c>
      <c r="Z7">
        <v>4</v>
      </c>
      <c r="AA7" t="s">
        <v>766</v>
      </c>
      <c r="AB7" t="s">
        <v>767</v>
      </c>
      <c r="AC7">
        <v>0.16848244560487374</v>
      </c>
      <c r="AD7">
        <v>667.02</v>
      </c>
      <c r="AE7">
        <v>193.58632999999995</v>
      </c>
      <c r="AF7">
        <v>2.1662251694208234</v>
      </c>
      <c r="AG7">
        <v>9.8321857999571823E-3</v>
      </c>
      <c r="AH7">
        <v>9.6227371428995678E-2</v>
      </c>
      <c r="AI7">
        <v>0.28795888257409163</v>
      </c>
      <c r="AJ7">
        <v>2</v>
      </c>
      <c r="AK7">
        <v>1</v>
      </c>
    </row>
    <row r="8" spans="1:37">
      <c r="A8" s="140" t="s">
        <v>824</v>
      </c>
      <c r="B8" t="s">
        <v>64</v>
      </c>
      <c r="C8" t="s">
        <v>91</v>
      </c>
      <c r="D8" s="140" t="s">
        <v>999</v>
      </c>
      <c r="E8" t="s">
        <v>92</v>
      </c>
      <c r="F8" t="s">
        <v>49</v>
      </c>
      <c r="H8">
        <v>8.9999999999999993E-3</v>
      </c>
      <c r="O8">
        <v>0.6</v>
      </c>
      <c r="P8">
        <v>3</v>
      </c>
      <c r="Q8" t="s">
        <v>692</v>
      </c>
      <c r="R8">
        <v>16</v>
      </c>
      <c r="S8">
        <v>25</v>
      </c>
      <c r="T8">
        <v>20.5</v>
      </c>
      <c r="U8">
        <v>0</v>
      </c>
      <c r="V8">
        <v>1500</v>
      </c>
      <c r="W8">
        <v>750</v>
      </c>
      <c r="X8">
        <v>5</v>
      </c>
      <c r="Y8">
        <v>7</v>
      </c>
      <c r="Z8">
        <v>2</v>
      </c>
      <c r="AA8" t="s">
        <v>766</v>
      </c>
      <c r="AB8" t="s">
        <v>767</v>
      </c>
      <c r="AC8">
        <v>0.28755815201624607</v>
      </c>
      <c r="AD8">
        <v>617.36666666666667</v>
      </c>
      <c r="AE8">
        <v>330.40431666666677</v>
      </c>
      <c r="AF8">
        <v>1.7027513288967759</v>
      </c>
      <c r="AG8">
        <v>0.19693093596931666</v>
      </c>
      <c r="AH8">
        <v>0.19201446541461964</v>
      </c>
      <c r="AI8">
        <v>0.31596408328408826</v>
      </c>
      <c r="AJ8">
        <v>3</v>
      </c>
      <c r="AK8">
        <v>1</v>
      </c>
    </row>
    <row r="9" spans="1:37">
      <c r="A9" s="140" t="s">
        <v>825</v>
      </c>
      <c r="B9" t="s">
        <v>98</v>
      </c>
      <c r="C9" t="s">
        <v>99</v>
      </c>
      <c r="D9" s="140" t="s">
        <v>991</v>
      </c>
      <c r="F9" t="s">
        <v>81</v>
      </c>
      <c r="H9">
        <v>930</v>
      </c>
      <c r="I9">
        <v>109</v>
      </c>
      <c r="J9">
        <v>36</v>
      </c>
      <c r="K9">
        <v>21.82</v>
      </c>
      <c r="L9">
        <v>24360</v>
      </c>
      <c r="M9">
        <v>2240</v>
      </c>
      <c r="N9">
        <v>10</v>
      </c>
      <c r="O9">
        <v>0.46</v>
      </c>
      <c r="P9">
        <v>3</v>
      </c>
      <c r="Q9" t="s">
        <v>692</v>
      </c>
      <c r="R9">
        <v>10</v>
      </c>
      <c r="S9">
        <v>16</v>
      </c>
      <c r="T9">
        <v>13</v>
      </c>
      <c r="U9">
        <v>0</v>
      </c>
      <c r="V9">
        <v>1900</v>
      </c>
      <c r="W9">
        <v>950</v>
      </c>
      <c r="X9">
        <v>3</v>
      </c>
      <c r="Y9">
        <v>8</v>
      </c>
      <c r="Z9">
        <v>5</v>
      </c>
      <c r="AA9" t="s">
        <v>766</v>
      </c>
      <c r="AB9" t="s">
        <v>767</v>
      </c>
      <c r="AC9">
        <v>0.12777185697708154</v>
      </c>
      <c r="AD9">
        <v>697.42766666666682</v>
      </c>
      <c r="AE9">
        <v>146.80986366666667</v>
      </c>
      <c r="AF9">
        <v>2.4751469758373048</v>
      </c>
      <c r="AG9">
        <v>0.16200892320059268</v>
      </c>
      <c r="AH9">
        <v>0.10257586652583398</v>
      </c>
      <c r="AI9">
        <v>0.29756650116320532</v>
      </c>
      <c r="AJ9">
        <v>30</v>
      </c>
      <c r="AK9">
        <v>1</v>
      </c>
    </row>
    <row r="10" spans="1:37">
      <c r="A10" s="140" t="s">
        <v>826</v>
      </c>
      <c r="B10" t="s">
        <v>98</v>
      </c>
      <c r="C10" t="s">
        <v>100</v>
      </c>
      <c r="D10" s="140" t="s">
        <v>989</v>
      </c>
      <c r="E10" t="s">
        <v>101</v>
      </c>
      <c r="F10" t="s">
        <v>21</v>
      </c>
      <c r="H10">
        <v>408</v>
      </c>
      <c r="I10">
        <v>81</v>
      </c>
      <c r="J10">
        <v>34</v>
      </c>
      <c r="K10">
        <v>17.510000000000002</v>
      </c>
      <c r="L10">
        <v>25370</v>
      </c>
      <c r="M10">
        <v>716</v>
      </c>
      <c r="N10">
        <v>10</v>
      </c>
      <c r="O10">
        <v>0.6</v>
      </c>
      <c r="P10">
        <v>3</v>
      </c>
      <c r="Q10" t="s">
        <v>692</v>
      </c>
      <c r="R10">
        <v>7</v>
      </c>
      <c r="S10">
        <v>11</v>
      </c>
      <c r="T10">
        <v>9</v>
      </c>
      <c r="U10">
        <v>0</v>
      </c>
      <c r="V10">
        <v>150</v>
      </c>
      <c r="W10">
        <v>75</v>
      </c>
      <c r="X10">
        <v>2</v>
      </c>
      <c r="Y10">
        <v>6</v>
      </c>
      <c r="Z10">
        <v>4</v>
      </c>
      <c r="AA10" t="s">
        <v>768</v>
      </c>
      <c r="AB10" t="s">
        <v>767</v>
      </c>
      <c r="AC10">
        <v>0.18362634754859278</v>
      </c>
      <c r="AD10">
        <v>695.8366666666667</v>
      </c>
      <c r="AE10">
        <v>210.98667333333313</v>
      </c>
      <c r="AF10">
        <v>1.974876768875669</v>
      </c>
      <c r="AG10">
        <v>9.1935010428586608E-2</v>
      </c>
      <c r="AH10">
        <v>4.7129959199607684E-2</v>
      </c>
      <c r="AI10">
        <v>0.21491885360393662</v>
      </c>
      <c r="AJ10">
        <v>3</v>
      </c>
      <c r="AK10">
        <v>1</v>
      </c>
    </row>
    <row r="11" spans="1:37">
      <c r="A11" s="140" t="s">
        <v>827</v>
      </c>
      <c r="B11" t="s">
        <v>98</v>
      </c>
      <c r="C11" t="s">
        <v>102</v>
      </c>
      <c r="D11" s="140" t="s">
        <v>992</v>
      </c>
      <c r="F11" t="s">
        <v>773</v>
      </c>
      <c r="H11">
        <v>2100</v>
      </c>
      <c r="J11">
        <v>6</v>
      </c>
      <c r="P11">
        <v>3</v>
      </c>
      <c r="Q11" t="s">
        <v>693</v>
      </c>
      <c r="R11">
        <v>25</v>
      </c>
      <c r="S11">
        <v>30</v>
      </c>
      <c r="T11">
        <v>27.5</v>
      </c>
      <c r="U11">
        <v>0</v>
      </c>
      <c r="V11">
        <v>900</v>
      </c>
      <c r="W11">
        <v>450</v>
      </c>
      <c r="X11">
        <v>2</v>
      </c>
      <c r="Y11">
        <v>6</v>
      </c>
      <c r="Z11">
        <v>4</v>
      </c>
      <c r="AA11" t="s">
        <v>766</v>
      </c>
      <c r="AB11" t="s">
        <v>767</v>
      </c>
      <c r="AC11">
        <v>0.1357706309834637</v>
      </c>
      <c r="AD11">
        <v>698.34</v>
      </c>
      <c r="AE11">
        <v>156.00045499999982</v>
      </c>
      <c r="AF11">
        <v>2.6113650955578569</v>
      </c>
      <c r="AG11">
        <v>0.1514441566241449</v>
      </c>
      <c r="AH11">
        <v>0.10179918726669393</v>
      </c>
      <c r="AI11">
        <v>0.31828283589535156</v>
      </c>
      <c r="AJ11">
        <v>2</v>
      </c>
      <c r="AK11">
        <v>1</v>
      </c>
    </row>
    <row r="12" spans="1:37">
      <c r="A12" s="140" t="s">
        <v>828</v>
      </c>
      <c r="B12" t="s">
        <v>98</v>
      </c>
      <c r="C12" t="s">
        <v>104</v>
      </c>
      <c r="D12" s="140" t="s">
        <v>986</v>
      </c>
      <c r="F12" t="s">
        <v>105</v>
      </c>
      <c r="H12">
        <v>425.99</v>
      </c>
      <c r="I12">
        <v>425.14</v>
      </c>
      <c r="J12">
        <v>28</v>
      </c>
      <c r="K12">
        <v>22.11</v>
      </c>
      <c r="L12">
        <v>295080</v>
      </c>
      <c r="M12">
        <v>51044.57</v>
      </c>
      <c r="N12">
        <v>10</v>
      </c>
      <c r="O12">
        <v>0.44985439547253325</v>
      </c>
      <c r="P12">
        <v>3</v>
      </c>
      <c r="Q12" t="s">
        <v>693</v>
      </c>
      <c r="R12">
        <v>7</v>
      </c>
      <c r="S12">
        <v>8</v>
      </c>
      <c r="T12">
        <v>7.5</v>
      </c>
      <c r="U12">
        <v>0</v>
      </c>
      <c r="V12">
        <v>800</v>
      </c>
      <c r="W12">
        <v>400</v>
      </c>
      <c r="X12">
        <v>2</v>
      </c>
      <c r="Y12">
        <v>5</v>
      </c>
      <c r="Z12">
        <v>3</v>
      </c>
      <c r="AA12" t="s">
        <v>766</v>
      </c>
      <c r="AB12" t="s">
        <v>767</v>
      </c>
      <c r="AC12">
        <v>0.28109787902523925</v>
      </c>
      <c r="AD12">
        <v>558.77600000000007</v>
      </c>
      <c r="AE12">
        <v>322.98146299999991</v>
      </c>
      <c r="AF12">
        <v>1.3848748187509266</v>
      </c>
      <c r="AG12">
        <v>3.8176215950369914E-2</v>
      </c>
      <c r="AH12">
        <v>0.22465641936686132</v>
      </c>
      <c r="AI12">
        <v>0.1847631329047334</v>
      </c>
      <c r="AJ12">
        <v>30</v>
      </c>
      <c r="AK12">
        <v>1</v>
      </c>
    </row>
    <row r="13" spans="1:37">
      <c r="A13" s="140" t="s">
        <v>829</v>
      </c>
      <c r="B13" t="s">
        <v>98</v>
      </c>
      <c r="C13" t="s">
        <v>106</v>
      </c>
      <c r="D13" s="140" t="s">
        <v>994</v>
      </c>
      <c r="F13" t="s">
        <v>105</v>
      </c>
      <c r="H13">
        <v>1630.15</v>
      </c>
      <c r="I13" t="s">
        <v>107</v>
      </c>
      <c r="J13">
        <v>34</v>
      </c>
      <c r="K13">
        <v>28.73</v>
      </c>
      <c r="L13">
        <v>649680</v>
      </c>
      <c r="M13">
        <v>67096.69</v>
      </c>
      <c r="N13">
        <v>10</v>
      </c>
      <c r="O13">
        <v>0.72</v>
      </c>
      <c r="P13">
        <v>3</v>
      </c>
      <c r="Q13" t="s">
        <v>693</v>
      </c>
      <c r="R13">
        <v>6</v>
      </c>
      <c r="S13">
        <v>9</v>
      </c>
      <c r="T13">
        <v>7.5</v>
      </c>
      <c r="U13">
        <v>0</v>
      </c>
      <c r="V13">
        <v>800</v>
      </c>
      <c r="W13">
        <v>400</v>
      </c>
      <c r="X13">
        <v>2</v>
      </c>
      <c r="Y13">
        <v>5</v>
      </c>
      <c r="Z13">
        <v>3</v>
      </c>
      <c r="AA13" t="s">
        <v>766</v>
      </c>
      <c r="AB13" t="s">
        <v>767</v>
      </c>
      <c r="AC13">
        <v>0.1014661293878735</v>
      </c>
      <c r="AD13">
        <v>699.59133333333341</v>
      </c>
      <c r="AE13">
        <v>116.58458266666665</v>
      </c>
      <c r="AF13">
        <v>2.3757219036713653</v>
      </c>
      <c r="AG13">
        <v>0.26356150516193338</v>
      </c>
      <c r="AH13">
        <v>0.1960556921217986</v>
      </c>
      <c r="AI13">
        <v>0.31026859608666385</v>
      </c>
      <c r="AJ13">
        <v>30</v>
      </c>
      <c r="AK13">
        <v>1</v>
      </c>
    </row>
    <row r="14" spans="1:37">
      <c r="A14" s="140" t="s">
        <v>830</v>
      </c>
      <c r="B14" t="s">
        <v>98</v>
      </c>
      <c r="C14" t="s">
        <v>110</v>
      </c>
      <c r="D14" s="140" t="s">
        <v>990</v>
      </c>
      <c r="E14" t="s">
        <v>111</v>
      </c>
      <c r="F14" t="s">
        <v>774</v>
      </c>
      <c r="H14">
        <v>300</v>
      </c>
      <c r="J14">
        <v>3</v>
      </c>
      <c r="L14">
        <v>359625</v>
      </c>
      <c r="N14">
        <v>1</v>
      </c>
      <c r="O14">
        <v>0.16</v>
      </c>
      <c r="P14">
        <v>3</v>
      </c>
      <c r="Q14" t="s">
        <v>694</v>
      </c>
      <c r="R14">
        <v>7</v>
      </c>
      <c r="S14">
        <v>10</v>
      </c>
      <c r="T14">
        <v>8.5</v>
      </c>
      <c r="U14">
        <v>0</v>
      </c>
      <c r="V14">
        <v>1600</v>
      </c>
      <c r="W14">
        <v>800</v>
      </c>
      <c r="X14">
        <v>3</v>
      </c>
      <c r="Y14">
        <v>5</v>
      </c>
      <c r="Z14">
        <v>2</v>
      </c>
      <c r="AA14" t="s">
        <v>766</v>
      </c>
      <c r="AB14" t="s">
        <v>767</v>
      </c>
      <c r="AC14">
        <v>0.23518914708442112</v>
      </c>
      <c r="AD14">
        <v>699.97</v>
      </c>
      <c r="AE14">
        <v>270.23232999999988</v>
      </c>
      <c r="AF14">
        <v>1.5104342852113799</v>
      </c>
      <c r="AG14">
        <v>0.20077356492359699</v>
      </c>
      <c r="AH14">
        <v>0.10374162998380798</v>
      </c>
      <c r="AI14">
        <v>0.19802816247064711</v>
      </c>
      <c r="AJ14">
        <v>2</v>
      </c>
      <c r="AK14" t="s">
        <v>755</v>
      </c>
    </row>
    <row r="15" spans="1:37">
      <c r="A15" s="140" t="s">
        <v>831</v>
      </c>
      <c r="B15" t="s">
        <v>98</v>
      </c>
      <c r="C15" t="s">
        <v>112</v>
      </c>
      <c r="D15" s="140" t="s">
        <v>987</v>
      </c>
      <c r="F15" t="s">
        <v>774</v>
      </c>
      <c r="H15">
        <v>1100</v>
      </c>
      <c r="J15">
        <v>2</v>
      </c>
      <c r="L15">
        <v>219000</v>
      </c>
      <c r="N15">
        <v>1</v>
      </c>
      <c r="O15">
        <v>0.26</v>
      </c>
      <c r="P15">
        <v>3</v>
      </c>
      <c r="Q15" t="s">
        <v>692</v>
      </c>
      <c r="R15">
        <v>16</v>
      </c>
      <c r="S15">
        <v>28</v>
      </c>
      <c r="T15">
        <v>22</v>
      </c>
      <c r="U15">
        <v>200</v>
      </c>
      <c r="V15">
        <v>2000</v>
      </c>
      <c r="W15">
        <v>1100</v>
      </c>
      <c r="X15">
        <v>4</v>
      </c>
      <c r="Y15">
        <v>10</v>
      </c>
      <c r="Z15">
        <v>6</v>
      </c>
      <c r="AA15" t="s">
        <v>768</v>
      </c>
      <c r="AB15" t="s">
        <v>767</v>
      </c>
      <c r="AC15">
        <v>0.13833245082680595</v>
      </c>
      <c r="AD15">
        <v>698.47199999999998</v>
      </c>
      <c r="AE15">
        <v>158.94398600000005</v>
      </c>
      <c r="AF15">
        <v>1.9641547534948742</v>
      </c>
      <c r="AG15">
        <v>0.19571998234847002</v>
      </c>
      <c r="AH15">
        <v>8.8309021134717391E-2</v>
      </c>
      <c r="AI15">
        <v>0.2564842168380187</v>
      </c>
      <c r="AJ15">
        <v>5</v>
      </c>
      <c r="AK15">
        <v>1</v>
      </c>
    </row>
    <row r="16" spans="1:37">
      <c r="A16" s="140" t="s">
        <v>832</v>
      </c>
      <c r="B16" t="s">
        <v>98</v>
      </c>
      <c r="C16" t="s">
        <v>114</v>
      </c>
      <c r="D16" s="140" t="s">
        <v>988</v>
      </c>
      <c r="E16" t="s">
        <v>115</v>
      </c>
      <c r="F16" t="s">
        <v>21</v>
      </c>
      <c r="H16">
        <v>218</v>
      </c>
      <c r="I16">
        <v>41</v>
      </c>
      <c r="J16">
        <v>31</v>
      </c>
      <c r="K16">
        <v>11.73</v>
      </c>
      <c r="L16">
        <v>194825</v>
      </c>
      <c r="M16">
        <v>7975</v>
      </c>
      <c r="N16">
        <v>10</v>
      </c>
      <c r="O16">
        <v>0.18</v>
      </c>
      <c r="P16">
        <v>3</v>
      </c>
      <c r="R16">
        <v>12</v>
      </c>
      <c r="S16">
        <v>20</v>
      </c>
      <c r="T16">
        <v>16</v>
      </c>
      <c r="U16">
        <v>0</v>
      </c>
      <c r="V16">
        <v>100</v>
      </c>
      <c r="W16">
        <v>50</v>
      </c>
      <c r="X16">
        <v>4</v>
      </c>
      <c r="Y16">
        <v>7</v>
      </c>
      <c r="Z16">
        <v>3</v>
      </c>
      <c r="AA16" t="s">
        <v>768</v>
      </c>
      <c r="AB16" t="s">
        <v>767</v>
      </c>
      <c r="AC16">
        <v>0.17622158688714806</v>
      </c>
      <c r="AD16">
        <v>699.21</v>
      </c>
      <c r="AE16">
        <v>202.47860333333313</v>
      </c>
      <c r="AF16">
        <v>1.4498548129121893</v>
      </c>
      <c r="AG16">
        <v>0.24093158547497628</v>
      </c>
      <c r="AH16">
        <v>1.0396341941948568E-3</v>
      </c>
      <c r="AI16">
        <v>0.28076890677208671</v>
      </c>
      <c r="AJ16">
        <v>3</v>
      </c>
      <c r="AK16">
        <v>1</v>
      </c>
    </row>
    <row r="17" spans="1:37">
      <c r="A17" s="140" t="s">
        <v>833</v>
      </c>
      <c r="B17" t="s">
        <v>98</v>
      </c>
      <c r="C17" t="s">
        <v>116</v>
      </c>
      <c r="D17" s="140" t="s">
        <v>993</v>
      </c>
      <c r="E17" t="s">
        <v>117</v>
      </c>
      <c r="F17" t="s">
        <v>21</v>
      </c>
      <c r="H17">
        <v>230</v>
      </c>
      <c r="I17">
        <v>43</v>
      </c>
      <c r="J17">
        <v>18</v>
      </c>
      <c r="K17">
        <v>11.43</v>
      </c>
      <c r="L17">
        <v>382</v>
      </c>
      <c r="M17">
        <v>10782</v>
      </c>
      <c r="N17">
        <v>10</v>
      </c>
      <c r="O17">
        <v>0.56999999999999995</v>
      </c>
      <c r="P17">
        <v>3</v>
      </c>
      <c r="R17">
        <v>20</v>
      </c>
      <c r="S17">
        <v>30</v>
      </c>
      <c r="T17">
        <v>25</v>
      </c>
      <c r="U17">
        <v>0</v>
      </c>
      <c r="V17">
        <v>1200</v>
      </c>
      <c r="W17">
        <v>600</v>
      </c>
      <c r="X17">
        <v>2</v>
      </c>
      <c r="Y17">
        <v>6</v>
      </c>
      <c r="Z17">
        <v>4</v>
      </c>
      <c r="AA17" t="s">
        <v>768</v>
      </c>
      <c r="AB17" t="s">
        <v>767</v>
      </c>
      <c r="AC17">
        <v>7.1883420365535244E-2</v>
      </c>
      <c r="AD17">
        <v>697.36333333333334</v>
      </c>
      <c r="AE17">
        <v>82.594049999999996</v>
      </c>
      <c r="AF17">
        <v>2.9530390505717947</v>
      </c>
      <c r="AG17">
        <v>0.22290928566144139</v>
      </c>
      <c r="AH17">
        <v>0.24897548596657246</v>
      </c>
      <c r="AI17">
        <v>0.30325019327568897</v>
      </c>
      <c r="AJ17">
        <v>3</v>
      </c>
      <c r="AK17">
        <v>1</v>
      </c>
    </row>
    <row r="18" spans="1:37">
      <c r="A18" s="140" t="s">
        <v>834</v>
      </c>
      <c r="B18" t="s">
        <v>98</v>
      </c>
      <c r="C18" t="s">
        <v>120</v>
      </c>
      <c r="D18" s="140" t="s">
        <v>995</v>
      </c>
      <c r="F18" t="s">
        <v>81</v>
      </c>
      <c r="H18">
        <v>15</v>
      </c>
      <c r="I18">
        <v>6</v>
      </c>
      <c r="J18">
        <v>11</v>
      </c>
      <c r="K18">
        <v>14.9</v>
      </c>
      <c r="P18">
        <v>3</v>
      </c>
      <c r="Q18" t="s">
        <v>693</v>
      </c>
      <c r="R18">
        <v>2</v>
      </c>
      <c r="S18">
        <v>3.5</v>
      </c>
      <c r="T18">
        <v>2.75</v>
      </c>
      <c r="U18">
        <v>0</v>
      </c>
      <c r="V18">
        <v>1750</v>
      </c>
      <c r="W18">
        <v>875</v>
      </c>
      <c r="X18">
        <v>3</v>
      </c>
      <c r="Y18">
        <v>11</v>
      </c>
      <c r="Z18">
        <v>8</v>
      </c>
      <c r="AA18" t="s">
        <v>766</v>
      </c>
      <c r="AB18" t="s">
        <v>767</v>
      </c>
      <c r="AC18">
        <v>0.34776758282564552</v>
      </c>
      <c r="AD18">
        <v>556.62400000000014</v>
      </c>
      <c r="AE18">
        <v>399.58495266666677</v>
      </c>
      <c r="AF18">
        <v>1.3371061928016632</v>
      </c>
      <c r="AG18">
        <v>3.9653791223195914E-2</v>
      </c>
      <c r="AH18">
        <v>0.26520751695879391</v>
      </c>
      <c r="AI18">
        <v>0.14381853026322608</v>
      </c>
      <c r="AJ18">
        <v>30</v>
      </c>
      <c r="AK18">
        <v>1</v>
      </c>
    </row>
    <row r="19" spans="1:37">
      <c r="A19" s="140" t="s">
        <v>835</v>
      </c>
      <c r="B19" t="s">
        <v>126</v>
      </c>
      <c r="C19" t="s">
        <v>131</v>
      </c>
      <c r="D19" s="140" t="s">
        <v>1019</v>
      </c>
      <c r="F19" t="s">
        <v>105</v>
      </c>
      <c r="H19">
        <v>0</v>
      </c>
      <c r="J19">
        <v>30</v>
      </c>
      <c r="L19">
        <v>112887</v>
      </c>
      <c r="M19">
        <v>24074.74</v>
      </c>
      <c r="N19">
        <v>10</v>
      </c>
      <c r="O19">
        <v>0.8</v>
      </c>
      <c r="P19">
        <v>3</v>
      </c>
      <c r="Q19" t="s">
        <v>693</v>
      </c>
      <c r="R19">
        <v>14</v>
      </c>
      <c r="S19">
        <v>26</v>
      </c>
      <c r="T19">
        <v>20</v>
      </c>
      <c r="U19">
        <v>0</v>
      </c>
      <c r="V19">
        <v>1500</v>
      </c>
      <c r="W19">
        <v>750</v>
      </c>
      <c r="X19">
        <v>12</v>
      </c>
      <c r="Y19">
        <v>7</v>
      </c>
      <c r="Z19">
        <v>5</v>
      </c>
      <c r="AA19" t="s">
        <v>766</v>
      </c>
      <c r="AB19" t="s">
        <v>769</v>
      </c>
      <c r="AC19">
        <v>0.47664243420065422</v>
      </c>
      <c r="AD19">
        <v>503.31620689655176</v>
      </c>
      <c r="AE19">
        <v>547.66215689655166</v>
      </c>
      <c r="AF19">
        <v>1.4282414230710532</v>
      </c>
      <c r="AG19">
        <v>1.4416868508596789E-2</v>
      </c>
      <c r="AH19">
        <v>0.32785496084980559</v>
      </c>
      <c r="AI19">
        <v>0.24209839836395308</v>
      </c>
      <c r="AJ19">
        <v>29</v>
      </c>
      <c r="AK19">
        <v>1</v>
      </c>
    </row>
    <row r="20" spans="1:37">
      <c r="A20" s="140" t="s">
        <v>836</v>
      </c>
      <c r="B20" t="s">
        <v>126</v>
      </c>
      <c r="C20" t="s">
        <v>132</v>
      </c>
      <c r="D20" s="140" t="s">
        <v>1016</v>
      </c>
      <c r="F20" t="s">
        <v>105</v>
      </c>
      <c r="H20">
        <v>0</v>
      </c>
      <c r="J20">
        <v>30</v>
      </c>
      <c r="L20">
        <v>64980</v>
      </c>
      <c r="M20">
        <v>13604.73</v>
      </c>
      <c r="N20">
        <v>10</v>
      </c>
      <c r="O20">
        <v>0.46</v>
      </c>
      <c r="P20">
        <v>3</v>
      </c>
      <c r="Q20" t="s">
        <v>693</v>
      </c>
      <c r="R20">
        <v>10</v>
      </c>
      <c r="S20">
        <v>20</v>
      </c>
      <c r="T20">
        <v>15</v>
      </c>
      <c r="U20">
        <v>0</v>
      </c>
      <c r="V20">
        <v>100</v>
      </c>
      <c r="W20">
        <v>50</v>
      </c>
      <c r="X20">
        <v>1</v>
      </c>
      <c r="Y20">
        <v>7</v>
      </c>
      <c r="Z20">
        <v>6</v>
      </c>
      <c r="AA20" t="s">
        <v>766</v>
      </c>
      <c r="AB20" t="s">
        <v>769</v>
      </c>
      <c r="AC20">
        <v>0.47278938439222501</v>
      </c>
      <c r="AD20">
        <v>582.02833333333331</v>
      </c>
      <c r="AE20">
        <v>543.23500266666656</v>
      </c>
      <c r="AF20">
        <v>1.4259990283447583</v>
      </c>
      <c r="AG20">
        <v>0.20395545081795821</v>
      </c>
      <c r="AH20">
        <v>0.30507890363238882</v>
      </c>
      <c r="AI20">
        <v>0.20503591331639145</v>
      </c>
      <c r="AJ20">
        <v>30</v>
      </c>
      <c r="AK20">
        <v>1</v>
      </c>
    </row>
    <row r="21" spans="1:37">
      <c r="A21" s="140" t="s">
        <v>837</v>
      </c>
      <c r="B21" t="s">
        <v>126</v>
      </c>
      <c r="C21" t="s">
        <v>138</v>
      </c>
      <c r="D21" s="140" t="s">
        <v>1020</v>
      </c>
      <c r="E21" t="s">
        <v>139</v>
      </c>
      <c r="F21" t="s">
        <v>140</v>
      </c>
      <c r="H21">
        <v>100</v>
      </c>
      <c r="J21">
        <v>5</v>
      </c>
      <c r="L21">
        <v>99160</v>
      </c>
      <c r="M21">
        <v>15556.35</v>
      </c>
      <c r="N21">
        <v>2</v>
      </c>
      <c r="O21">
        <v>0.62</v>
      </c>
      <c r="P21">
        <v>3</v>
      </c>
      <c r="Q21" t="s">
        <v>692</v>
      </c>
      <c r="R21">
        <v>30</v>
      </c>
      <c r="S21">
        <v>36</v>
      </c>
      <c r="T21">
        <v>33</v>
      </c>
      <c r="U21">
        <v>0</v>
      </c>
      <c r="V21">
        <v>600</v>
      </c>
      <c r="W21">
        <v>300</v>
      </c>
      <c r="X21">
        <v>2</v>
      </c>
      <c r="Y21">
        <v>6</v>
      </c>
      <c r="Z21">
        <v>4</v>
      </c>
      <c r="AA21" t="s">
        <v>766</v>
      </c>
      <c r="AB21" t="s">
        <v>769</v>
      </c>
      <c r="AC21">
        <v>0.33414955138855906</v>
      </c>
      <c r="AD21">
        <v>691.81272727272733</v>
      </c>
      <c r="AE21">
        <v>383.93783454545445</v>
      </c>
      <c r="AF21">
        <v>2.2529907024946563</v>
      </c>
      <c r="AG21">
        <v>3.0662255011678231E-2</v>
      </c>
      <c r="AH21">
        <v>0.1496270259340183</v>
      </c>
      <c r="AI21">
        <v>0.19331017201893416</v>
      </c>
      <c r="AJ21">
        <v>11</v>
      </c>
      <c r="AK21">
        <v>1</v>
      </c>
    </row>
    <row r="22" spans="1:37">
      <c r="A22" s="140" t="s">
        <v>838</v>
      </c>
      <c r="B22" t="s">
        <v>126</v>
      </c>
      <c r="C22" t="s">
        <v>143</v>
      </c>
      <c r="D22" s="140" t="s">
        <v>1017</v>
      </c>
      <c r="E22" t="s">
        <v>144</v>
      </c>
      <c r="F22" t="s">
        <v>25</v>
      </c>
      <c r="H22">
        <v>176.18</v>
      </c>
      <c r="I22">
        <v>282.17</v>
      </c>
      <c r="J22">
        <v>17</v>
      </c>
      <c r="K22">
        <v>90.78</v>
      </c>
      <c r="L22">
        <v>343520</v>
      </c>
      <c r="M22">
        <v>62319.360000000001</v>
      </c>
      <c r="N22">
        <v>10</v>
      </c>
      <c r="O22">
        <v>1.8</v>
      </c>
      <c r="P22">
        <v>3</v>
      </c>
      <c r="Q22" t="s">
        <v>692</v>
      </c>
      <c r="R22">
        <v>44</v>
      </c>
      <c r="S22">
        <v>50</v>
      </c>
      <c r="T22">
        <v>47</v>
      </c>
      <c r="U22">
        <v>300</v>
      </c>
      <c r="V22">
        <v>700</v>
      </c>
      <c r="W22">
        <v>500</v>
      </c>
      <c r="X22">
        <v>3</v>
      </c>
      <c r="Y22">
        <v>6</v>
      </c>
      <c r="Z22">
        <v>3</v>
      </c>
      <c r="AA22" t="s">
        <v>766</v>
      </c>
      <c r="AB22" t="s">
        <v>769</v>
      </c>
      <c r="AC22">
        <v>0.20866316768204235</v>
      </c>
      <c r="AD22">
        <v>691.43266666666682</v>
      </c>
      <c r="AE22">
        <v>239.75397966666662</v>
      </c>
      <c r="AF22">
        <v>2.4552295664109907</v>
      </c>
      <c r="AG22">
        <v>0.13284918668367079</v>
      </c>
      <c r="AH22">
        <v>9.4924631448935717E-2</v>
      </c>
      <c r="AI22">
        <v>0.26824549459498032</v>
      </c>
      <c r="AJ22">
        <v>30</v>
      </c>
      <c r="AK22">
        <v>1</v>
      </c>
    </row>
    <row r="23" spans="1:37">
      <c r="A23" s="140" t="s">
        <v>839</v>
      </c>
      <c r="B23" t="s">
        <v>126</v>
      </c>
      <c r="C23" t="s">
        <v>145</v>
      </c>
      <c r="D23" s="140" t="s">
        <v>1018</v>
      </c>
      <c r="F23" t="s">
        <v>25</v>
      </c>
      <c r="H23">
        <v>0</v>
      </c>
      <c r="J23">
        <v>23</v>
      </c>
      <c r="L23">
        <v>97800</v>
      </c>
      <c r="M23">
        <v>22488.22</v>
      </c>
      <c r="N23">
        <v>10</v>
      </c>
      <c r="O23">
        <v>0.54</v>
      </c>
      <c r="P23">
        <v>3</v>
      </c>
      <c r="Q23" t="s">
        <v>693</v>
      </c>
      <c r="R23">
        <v>30</v>
      </c>
      <c r="S23">
        <v>50</v>
      </c>
      <c r="T23">
        <v>40</v>
      </c>
      <c r="U23">
        <v>0</v>
      </c>
      <c r="V23">
        <v>1500</v>
      </c>
      <c r="W23">
        <v>750</v>
      </c>
      <c r="X23">
        <v>3</v>
      </c>
      <c r="Y23">
        <v>6</v>
      </c>
      <c r="Z23">
        <v>3</v>
      </c>
      <c r="AA23" t="s">
        <v>766</v>
      </c>
      <c r="AB23" t="s">
        <v>769</v>
      </c>
      <c r="AC23">
        <v>0.61775558949811404</v>
      </c>
      <c r="AD23">
        <v>361.06799999999998</v>
      </c>
      <c r="AE23">
        <v>709.80117233333306</v>
      </c>
      <c r="AF23">
        <v>0.64268568029946804</v>
      </c>
      <c r="AG23">
        <v>0.26838807141481502</v>
      </c>
      <c r="AH23">
        <v>0.32361788055372398</v>
      </c>
      <c r="AI23">
        <v>8.9816799864713706E-2</v>
      </c>
      <c r="AJ23">
        <v>30</v>
      </c>
      <c r="AK23">
        <v>1</v>
      </c>
    </row>
    <row r="24" spans="1:37">
      <c r="A24" s="140" t="s">
        <v>840</v>
      </c>
      <c r="B24" t="s">
        <v>151</v>
      </c>
      <c r="C24" t="s">
        <v>152</v>
      </c>
      <c r="D24" s="140" t="s">
        <v>1002</v>
      </c>
      <c r="F24" t="s">
        <v>133</v>
      </c>
      <c r="H24">
        <v>8.9999999999999993E-3</v>
      </c>
      <c r="L24">
        <v>3410</v>
      </c>
      <c r="M24">
        <v>321</v>
      </c>
      <c r="N24">
        <v>3</v>
      </c>
      <c r="O24">
        <v>1.7000000000000001E-2</v>
      </c>
      <c r="P24">
        <v>3</v>
      </c>
      <c r="Q24" t="s">
        <v>693</v>
      </c>
      <c r="R24">
        <v>1</v>
      </c>
      <c r="S24">
        <v>2</v>
      </c>
      <c r="T24">
        <v>1.5</v>
      </c>
      <c r="U24">
        <v>0</v>
      </c>
      <c r="V24">
        <v>1680</v>
      </c>
      <c r="W24">
        <v>840</v>
      </c>
      <c r="X24">
        <v>3</v>
      </c>
      <c r="Y24">
        <v>5</v>
      </c>
      <c r="Z24">
        <v>2</v>
      </c>
      <c r="AA24" t="s">
        <v>766</v>
      </c>
      <c r="AB24" t="s">
        <v>767</v>
      </c>
      <c r="AC24">
        <v>0.30332180809399495</v>
      </c>
      <c r="AD24">
        <v>479.03500000000003</v>
      </c>
      <c r="AE24">
        <v>348.51675750000015</v>
      </c>
      <c r="AF24">
        <v>1.328535664457863</v>
      </c>
      <c r="AG24">
        <v>4.7528274625185607E-2</v>
      </c>
      <c r="AH24">
        <v>0.22358972011194825</v>
      </c>
      <c r="AI24">
        <v>0.13937540403080934</v>
      </c>
      <c r="AJ24">
        <v>4</v>
      </c>
      <c r="AK24">
        <v>1</v>
      </c>
    </row>
    <row r="25" spans="1:37">
      <c r="A25" s="140" t="s">
        <v>841</v>
      </c>
      <c r="B25" t="s">
        <v>151</v>
      </c>
      <c r="C25" t="s">
        <v>153</v>
      </c>
      <c r="D25" s="140" t="s">
        <v>1000</v>
      </c>
      <c r="F25" t="s">
        <v>105</v>
      </c>
      <c r="H25">
        <v>21.95</v>
      </c>
      <c r="I25">
        <v>36.33</v>
      </c>
      <c r="J25">
        <v>23</v>
      </c>
      <c r="K25">
        <v>11.29</v>
      </c>
      <c r="M25" t="s">
        <v>26</v>
      </c>
      <c r="N25" t="s">
        <v>26</v>
      </c>
      <c r="P25">
        <v>3</v>
      </c>
      <c r="Q25" t="s">
        <v>692</v>
      </c>
      <c r="R25">
        <v>13</v>
      </c>
      <c r="S25">
        <v>26</v>
      </c>
      <c r="T25">
        <v>19.5</v>
      </c>
      <c r="U25">
        <v>600</v>
      </c>
      <c r="V25">
        <v>3000</v>
      </c>
      <c r="W25">
        <v>1800</v>
      </c>
      <c r="X25">
        <v>6</v>
      </c>
      <c r="Y25">
        <v>9</v>
      </c>
      <c r="Z25">
        <v>3</v>
      </c>
      <c r="AA25" t="s">
        <v>766</v>
      </c>
      <c r="AB25" t="s">
        <v>767</v>
      </c>
      <c r="AC25">
        <v>0.10275078241949519</v>
      </c>
      <c r="AD25">
        <v>662.26733333333334</v>
      </c>
      <c r="AE25">
        <v>118.060649</v>
      </c>
      <c r="AF25">
        <v>2.3255262104091816</v>
      </c>
      <c r="AG25">
        <v>0.13419026502138048</v>
      </c>
      <c r="AH25">
        <v>0.15598837853002662</v>
      </c>
      <c r="AI25">
        <v>0.29766218874400929</v>
      </c>
      <c r="AJ25">
        <v>30</v>
      </c>
      <c r="AK25">
        <v>1</v>
      </c>
    </row>
    <row r="26" spans="1:37">
      <c r="A26" s="140" t="s">
        <v>842</v>
      </c>
      <c r="B26" t="s">
        <v>151</v>
      </c>
      <c r="C26" t="s">
        <v>812</v>
      </c>
      <c r="D26" s="140" t="s">
        <v>1001</v>
      </c>
      <c r="F26" t="s">
        <v>156</v>
      </c>
      <c r="H26">
        <v>0.04</v>
      </c>
      <c r="I26">
        <v>4.0000000000000001E-3</v>
      </c>
      <c r="J26">
        <v>29</v>
      </c>
      <c r="L26">
        <v>80340</v>
      </c>
      <c r="M26">
        <v>6890.8</v>
      </c>
      <c r="N26">
        <v>10</v>
      </c>
      <c r="O26">
        <v>0.55000000000000004</v>
      </c>
      <c r="P26">
        <v>3</v>
      </c>
      <c r="Q26" t="s">
        <v>693</v>
      </c>
      <c r="R26">
        <v>9</v>
      </c>
      <c r="S26">
        <v>23</v>
      </c>
      <c r="T26">
        <v>16</v>
      </c>
      <c r="U26">
        <v>0</v>
      </c>
      <c r="V26">
        <v>1200</v>
      </c>
      <c r="W26">
        <v>600</v>
      </c>
      <c r="X26">
        <v>4</v>
      </c>
      <c r="Y26">
        <v>7</v>
      </c>
      <c r="Z26">
        <v>3</v>
      </c>
      <c r="AA26" t="s">
        <v>766</v>
      </c>
      <c r="AB26" t="s">
        <v>767</v>
      </c>
      <c r="AC26">
        <v>9.2362664428695743E-2</v>
      </c>
      <c r="AD26">
        <v>660.29642857142858</v>
      </c>
      <c r="AE26">
        <v>106.1247014285714</v>
      </c>
      <c r="AF26">
        <v>2.4482754263552091</v>
      </c>
      <c r="AG26">
        <v>0.23145663878989117</v>
      </c>
      <c r="AH26">
        <v>0.23453539968405013</v>
      </c>
      <c r="AI26">
        <v>0.3358448087157701</v>
      </c>
      <c r="AJ26">
        <v>13</v>
      </c>
      <c r="AK26">
        <v>1</v>
      </c>
    </row>
    <row r="27" spans="1:37">
      <c r="A27" s="140" t="s">
        <v>843</v>
      </c>
      <c r="B27" t="s">
        <v>151</v>
      </c>
      <c r="C27" t="s">
        <v>157</v>
      </c>
      <c r="D27" s="140" t="s">
        <v>1003</v>
      </c>
      <c r="E27" t="s">
        <v>158</v>
      </c>
      <c r="F27" t="s">
        <v>49</v>
      </c>
      <c r="H27">
        <v>200</v>
      </c>
      <c r="J27">
        <v>2</v>
      </c>
      <c r="P27">
        <v>3</v>
      </c>
      <c r="Q27" t="s">
        <v>694</v>
      </c>
      <c r="R27">
        <v>13</v>
      </c>
      <c r="S27">
        <v>21</v>
      </c>
      <c r="T27">
        <v>17</v>
      </c>
      <c r="U27">
        <v>0</v>
      </c>
      <c r="V27">
        <v>2100</v>
      </c>
      <c r="W27">
        <v>1050</v>
      </c>
      <c r="X27">
        <v>3</v>
      </c>
      <c r="Y27">
        <v>7</v>
      </c>
      <c r="Z27">
        <v>4</v>
      </c>
      <c r="AA27" t="s">
        <v>766</v>
      </c>
      <c r="AB27" t="s">
        <v>767</v>
      </c>
      <c r="AC27">
        <v>0.39024233536408465</v>
      </c>
      <c r="AD27">
        <v>694.85333333333347</v>
      </c>
      <c r="AE27">
        <v>448.38844333333327</v>
      </c>
      <c r="AF27">
        <v>1.4850988539442735</v>
      </c>
      <c r="AG27">
        <v>0.18021768576117916</v>
      </c>
      <c r="AH27">
        <v>0.20547852105612918</v>
      </c>
      <c r="AI27">
        <v>0.1635134730843433</v>
      </c>
      <c r="AJ27">
        <v>3</v>
      </c>
      <c r="AK27">
        <v>1</v>
      </c>
    </row>
    <row r="28" spans="1:37">
      <c r="A28" s="140" t="s">
        <v>844</v>
      </c>
      <c r="B28" t="s">
        <v>162</v>
      </c>
      <c r="C28" t="s">
        <v>163</v>
      </c>
      <c r="D28" s="140" t="s">
        <v>1004</v>
      </c>
      <c r="E28" t="s">
        <v>164</v>
      </c>
      <c r="F28" t="s">
        <v>21</v>
      </c>
      <c r="H28">
        <v>587</v>
      </c>
      <c r="I28">
        <v>124</v>
      </c>
      <c r="J28">
        <v>12</v>
      </c>
      <c r="K28">
        <v>24.08</v>
      </c>
      <c r="L28">
        <v>10185</v>
      </c>
      <c r="M28">
        <v>758</v>
      </c>
      <c r="N28">
        <v>10</v>
      </c>
      <c r="O28">
        <v>1.04</v>
      </c>
      <c r="P28">
        <v>2</v>
      </c>
      <c r="Q28" t="s">
        <v>692</v>
      </c>
      <c r="R28">
        <v>23</v>
      </c>
      <c r="S28">
        <v>47</v>
      </c>
      <c r="T28">
        <v>35</v>
      </c>
      <c r="U28">
        <v>0</v>
      </c>
      <c r="V28">
        <v>900</v>
      </c>
      <c r="W28">
        <v>450</v>
      </c>
      <c r="X28">
        <v>3</v>
      </c>
      <c r="Y28">
        <v>6</v>
      </c>
      <c r="Z28">
        <v>3</v>
      </c>
      <c r="AA28" t="s">
        <v>768</v>
      </c>
      <c r="AB28" t="s">
        <v>767</v>
      </c>
      <c r="AC28">
        <v>0.25781040324920201</v>
      </c>
      <c r="AD28">
        <v>683.95333333333338</v>
      </c>
      <c r="AE28">
        <v>296.22415333333311</v>
      </c>
      <c r="AF28">
        <v>1.5575007908203047</v>
      </c>
      <c r="AG28">
        <v>2.8079328746519371E-2</v>
      </c>
      <c r="AH28">
        <v>0.20856907051122106</v>
      </c>
      <c r="AI28">
        <v>0.21643689393449675</v>
      </c>
      <c r="AJ28">
        <v>3</v>
      </c>
      <c r="AK28">
        <v>1</v>
      </c>
    </row>
    <row r="29" spans="1:37">
      <c r="A29" s="140" t="s">
        <v>845</v>
      </c>
      <c r="B29" t="s">
        <v>167</v>
      </c>
      <c r="C29" t="s">
        <v>813</v>
      </c>
      <c r="D29" s="140" t="s">
        <v>1011</v>
      </c>
      <c r="F29" t="s">
        <v>105</v>
      </c>
      <c r="H29">
        <v>302.35000000000002</v>
      </c>
      <c r="I29">
        <v>276.08999999999997</v>
      </c>
      <c r="J29">
        <v>3</v>
      </c>
      <c r="K29">
        <v>21</v>
      </c>
      <c r="P29">
        <v>3</v>
      </c>
      <c r="Z29">
        <v>0</v>
      </c>
      <c r="AA29" t="s">
        <v>766</v>
      </c>
      <c r="AB29" t="s">
        <v>767</v>
      </c>
      <c r="AC29">
        <v>0.24633082071366399</v>
      </c>
      <c r="AD29">
        <v>685.58400000000006</v>
      </c>
      <c r="AE29">
        <v>283.03411299999999</v>
      </c>
      <c r="AF29">
        <v>2.1249949361116305</v>
      </c>
      <c r="AG29">
        <v>5.2179828397288498E-2</v>
      </c>
      <c r="AH29">
        <v>8.4050750461438062E-2</v>
      </c>
      <c r="AI29">
        <v>0.19006176309886885</v>
      </c>
      <c r="AJ29">
        <v>10</v>
      </c>
      <c r="AK29">
        <v>1</v>
      </c>
    </row>
    <row r="30" spans="1:37">
      <c r="A30" s="140" t="s">
        <v>846</v>
      </c>
      <c r="B30" t="s">
        <v>167</v>
      </c>
      <c r="C30" t="s">
        <v>178</v>
      </c>
      <c r="D30" s="140" t="s">
        <v>1012</v>
      </c>
      <c r="F30" t="s">
        <v>105</v>
      </c>
      <c r="H30">
        <v>1016.83</v>
      </c>
      <c r="I30">
        <v>739.22</v>
      </c>
      <c r="J30">
        <v>29</v>
      </c>
      <c r="K30">
        <v>31.31</v>
      </c>
      <c r="L30">
        <v>14023</v>
      </c>
      <c r="M30">
        <v>1231.33</v>
      </c>
      <c r="N30">
        <v>10</v>
      </c>
      <c r="O30">
        <v>0.92</v>
      </c>
      <c r="P30">
        <v>3</v>
      </c>
      <c r="Q30" t="s">
        <v>693</v>
      </c>
      <c r="R30">
        <v>10</v>
      </c>
      <c r="S30">
        <v>24</v>
      </c>
      <c r="T30">
        <v>17</v>
      </c>
      <c r="U30">
        <v>0</v>
      </c>
      <c r="V30">
        <v>1700</v>
      </c>
      <c r="W30">
        <v>850</v>
      </c>
      <c r="X30">
        <v>1</v>
      </c>
      <c r="Y30">
        <v>6</v>
      </c>
      <c r="Z30">
        <v>5</v>
      </c>
      <c r="AA30" t="s">
        <v>766</v>
      </c>
      <c r="AB30" t="s">
        <v>767</v>
      </c>
      <c r="AC30">
        <v>0.29479068363794608</v>
      </c>
      <c r="AD30">
        <v>670.84333333333302</v>
      </c>
      <c r="AE30">
        <v>338.71449549999994</v>
      </c>
      <c r="AF30">
        <v>1.667100739831191</v>
      </c>
      <c r="AG30">
        <v>4.9762840138955981E-2</v>
      </c>
      <c r="AH30">
        <v>0.171890169204338</v>
      </c>
      <c r="AI30">
        <v>0.15407987021997599</v>
      </c>
      <c r="AJ30">
        <v>30</v>
      </c>
      <c r="AK30">
        <v>1</v>
      </c>
    </row>
    <row r="31" spans="1:37">
      <c r="A31" s="140" t="s">
        <v>847</v>
      </c>
      <c r="B31" t="s">
        <v>167</v>
      </c>
      <c r="C31" t="s">
        <v>183</v>
      </c>
      <c r="D31" s="140" t="s">
        <v>1013</v>
      </c>
      <c r="F31" t="s">
        <v>105</v>
      </c>
      <c r="H31">
        <v>84.4</v>
      </c>
      <c r="I31">
        <v>82.52</v>
      </c>
      <c r="J31">
        <v>20</v>
      </c>
      <c r="K31">
        <v>15.29</v>
      </c>
      <c r="L31">
        <v>21953</v>
      </c>
      <c r="M31">
        <v>5775</v>
      </c>
      <c r="N31" t="s">
        <v>22</v>
      </c>
      <c r="O31">
        <v>2.13</v>
      </c>
      <c r="P31">
        <v>3</v>
      </c>
      <c r="Q31" t="s">
        <v>692</v>
      </c>
      <c r="R31">
        <v>10</v>
      </c>
      <c r="S31">
        <v>20</v>
      </c>
      <c r="T31">
        <v>15</v>
      </c>
      <c r="U31">
        <v>0</v>
      </c>
      <c r="V31">
        <v>2650</v>
      </c>
      <c r="W31">
        <v>1325</v>
      </c>
      <c r="X31">
        <v>2</v>
      </c>
      <c r="Y31">
        <v>7</v>
      </c>
      <c r="Z31">
        <v>5</v>
      </c>
      <c r="AA31" t="s">
        <v>766</v>
      </c>
      <c r="AB31" t="s">
        <v>767</v>
      </c>
      <c r="AC31">
        <v>0.20769003162170011</v>
      </c>
      <c r="AD31">
        <v>570.45799999999986</v>
      </c>
      <c r="AE31">
        <v>238.63584633333332</v>
      </c>
      <c r="AF31">
        <v>1.4545598749516546</v>
      </c>
      <c r="AG31">
        <v>3.9618841067456702E-2</v>
      </c>
      <c r="AH31">
        <v>0.15588178627492899</v>
      </c>
      <c r="AI31">
        <v>0.18552360619395999</v>
      </c>
      <c r="AJ31">
        <v>30</v>
      </c>
      <c r="AK31">
        <v>1</v>
      </c>
    </row>
    <row r="32" spans="1:37">
      <c r="A32" s="140" t="s">
        <v>848</v>
      </c>
      <c r="B32" t="s">
        <v>185</v>
      </c>
      <c r="C32" t="s">
        <v>186</v>
      </c>
      <c r="D32" s="140" t="s">
        <v>1026</v>
      </c>
      <c r="E32" t="s">
        <v>187</v>
      </c>
      <c r="F32" t="s">
        <v>21</v>
      </c>
      <c r="H32">
        <v>302</v>
      </c>
      <c r="I32">
        <v>46</v>
      </c>
      <c r="J32">
        <v>16</v>
      </c>
      <c r="K32">
        <v>78.92</v>
      </c>
      <c r="L32">
        <v>233470</v>
      </c>
      <c r="M32">
        <v>13442</v>
      </c>
      <c r="N32">
        <v>10</v>
      </c>
      <c r="O32">
        <v>7.42</v>
      </c>
      <c r="P32">
        <v>2</v>
      </c>
      <c r="Q32" t="s">
        <v>692</v>
      </c>
      <c r="R32">
        <v>40</v>
      </c>
      <c r="S32">
        <v>50</v>
      </c>
      <c r="T32">
        <v>45</v>
      </c>
      <c r="U32">
        <v>0</v>
      </c>
      <c r="V32">
        <v>1400</v>
      </c>
      <c r="W32">
        <v>700</v>
      </c>
      <c r="X32">
        <v>2</v>
      </c>
      <c r="Y32">
        <v>6</v>
      </c>
      <c r="Z32">
        <v>4</v>
      </c>
      <c r="AA32" t="s">
        <v>766</v>
      </c>
      <c r="AB32" t="s">
        <v>769</v>
      </c>
      <c r="AC32">
        <v>0.27934734725848581</v>
      </c>
      <c r="AD32">
        <v>666.12199999999996</v>
      </c>
      <c r="AE32">
        <v>320.97010200000017</v>
      </c>
      <c r="AF32">
        <v>1.8423107552176627</v>
      </c>
      <c r="AG32">
        <v>4.7716383570332629E-2</v>
      </c>
      <c r="AH32">
        <v>0.12294119797504399</v>
      </c>
      <c r="AI32">
        <v>0.17694592904702522</v>
      </c>
      <c r="AJ32">
        <v>5</v>
      </c>
      <c r="AK32">
        <v>1</v>
      </c>
    </row>
    <row r="33" spans="1:37">
      <c r="A33" s="140" t="s">
        <v>849</v>
      </c>
      <c r="B33" t="s">
        <v>185</v>
      </c>
      <c r="C33" t="s">
        <v>188</v>
      </c>
      <c r="D33" s="140" t="s">
        <v>1025</v>
      </c>
      <c r="F33" t="s">
        <v>21</v>
      </c>
      <c r="H33">
        <v>388</v>
      </c>
      <c r="I33">
        <v>115</v>
      </c>
      <c r="J33">
        <v>12</v>
      </c>
      <c r="K33">
        <v>96.62</v>
      </c>
      <c r="L33">
        <v>170164</v>
      </c>
      <c r="M33">
        <v>11244</v>
      </c>
      <c r="N33">
        <v>10</v>
      </c>
      <c r="O33">
        <v>3.3</v>
      </c>
      <c r="P33">
        <v>2</v>
      </c>
      <c r="Q33" t="s">
        <v>692</v>
      </c>
      <c r="R33">
        <v>24</v>
      </c>
      <c r="S33">
        <v>40</v>
      </c>
      <c r="T33">
        <v>32</v>
      </c>
      <c r="U33">
        <v>0</v>
      </c>
      <c r="V33">
        <v>900</v>
      </c>
      <c r="W33">
        <v>450</v>
      </c>
      <c r="X33">
        <v>3</v>
      </c>
      <c r="Y33">
        <v>6</v>
      </c>
      <c r="Z33">
        <v>3</v>
      </c>
      <c r="AA33" t="s">
        <v>766</v>
      </c>
      <c r="AB33" t="s">
        <v>769</v>
      </c>
      <c r="AC33">
        <v>0.25017888598781551</v>
      </c>
      <c r="AD33">
        <v>695.07666666666671</v>
      </c>
      <c r="AE33">
        <v>287.45553999999998</v>
      </c>
      <c r="AF33">
        <v>1.8383560871653615</v>
      </c>
      <c r="AG33">
        <v>0.20727032097466691</v>
      </c>
      <c r="AH33">
        <v>8.1619024569589901E-2</v>
      </c>
      <c r="AI33">
        <v>0.29833270547897656</v>
      </c>
      <c r="AJ33">
        <v>3</v>
      </c>
      <c r="AK33">
        <v>1</v>
      </c>
    </row>
    <row r="34" spans="1:37">
      <c r="A34" s="140" t="s">
        <v>850</v>
      </c>
      <c r="B34" t="s">
        <v>185</v>
      </c>
      <c r="C34" t="s">
        <v>189</v>
      </c>
      <c r="D34" s="140" t="s">
        <v>1023</v>
      </c>
      <c r="E34" t="s">
        <v>190</v>
      </c>
      <c r="F34" t="s">
        <v>21</v>
      </c>
      <c r="H34">
        <v>522</v>
      </c>
      <c r="I34">
        <v>204</v>
      </c>
      <c r="J34">
        <v>10</v>
      </c>
      <c r="K34">
        <v>130.72999999999999</v>
      </c>
      <c r="L34">
        <v>359704</v>
      </c>
      <c r="M34">
        <v>12397</v>
      </c>
      <c r="N34">
        <v>10</v>
      </c>
      <c r="P34">
        <v>2</v>
      </c>
      <c r="Q34" t="s">
        <v>692</v>
      </c>
      <c r="Z34">
        <v>0</v>
      </c>
      <c r="AA34" t="s">
        <v>766</v>
      </c>
      <c r="AB34" t="s">
        <v>769</v>
      </c>
      <c r="AC34">
        <v>0.21501850014505383</v>
      </c>
      <c r="AD34">
        <v>692.0333333333333</v>
      </c>
      <c r="AE34">
        <v>247.05625666666685</v>
      </c>
      <c r="AF34">
        <v>1.8122246328231018</v>
      </c>
      <c r="AG34">
        <v>0.1405193005960417</v>
      </c>
      <c r="AH34">
        <v>2.5942677751702597E-2</v>
      </c>
      <c r="AI34">
        <v>0.23142793755763261</v>
      </c>
      <c r="AJ34">
        <v>3</v>
      </c>
      <c r="AK34">
        <v>1</v>
      </c>
    </row>
    <row r="35" spans="1:37">
      <c r="A35" s="140" t="s">
        <v>851</v>
      </c>
      <c r="B35" t="s">
        <v>185</v>
      </c>
      <c r="C35" t="s">
        <v>191</v>
      </c>
      <c r="D35" s="140" t="s">
        <v>1024</v>
      </c>
      <c r="F35" t="s">
        <v>21</v>
      </c>
      <c r="H35">
        <v>1702</v>
      </c>
      <c r="I35">
        <v>538</v>
      </c>
      <c r="J35">
        <v>5</v>
      </c>
      <c r="K35">
        <v>90.3</v>
      </c>
      <c r="L35">
        <v>564623</v>
      </c>
      <c r="M35">
        <v>41557</v>
      </c>
      <c r="N35">
        <v>10</v>
      </c>
      <c r="O35">
        <v>30.01</v>
      </c>
      <c r="P35">
        <v>2</v>
      </c>
      <c r="Q35" t="s">
        <v>692</v>
      </c>
      <c r="R35">
        <v>80</v>
      </c>
      <c r="S35">
        <v>110</v>
      </c>
      <c r="T35">
        <v>95</v>
      </c>
      <c r="U35">
        <v>0</v>
      </c>
      <c r="V35">
        <v>1500</v>
      </c>
      <c r="W35">
        <v>750</v>
      </c>
      <c r="X35">
        <v>3</v>
      </c>
      <c r="Y35">
        <v>6</v>
      </c>
      <c r="Z35">
        <v>3</v>
      </c>
      <c r="AA35" t="s">
        <v>766</v>
      </c>
      <c r="AB35" t="s">
        <v>769</v>
      </c>
      <c r="AC35">
        <v>0.334363830867421</v>
      </c>
      <c r="AD35">
        <v>566.70833333333326</v>
      </c>
      <c r="AE35">
        <v>384.18404166666664</v>
      </c>
      <c r="AF35">
        <v>1.4262017371723223</v>
      </c>
      <c r="AG35">
        <v>1.1603202163053312E-2</v>
      </c>
      <c r="AH35">
        <v>0.27370732841528539</v>
      </c>
      <c r="AI35">
        <v>0.30015700311065968</v>
      </c>
      <c r="AJ35">
        <v>6</v>
      </c>
      <c r="AK35">
        <v>1</v>
      </c>
    </row>
    <row r="36" spans="1:37">
      <c r="A36" s="140" t="s">
        <v>852</v>
      </c>
      <c r="B36" t="s">
        <v>185</v>
      </c>
      <c r="C36" t="s">
        <v>193</v>
      </c>
      <c r="D36" s="140" t="s">
        <v>1028</v>
      </c>
      <c r="F36" t="s">
        <v>21</v>
      </c>
      <c r="H36">
        <v>476</v>
      </c>
      <c r="I36">
        <v>186</v>
      </c>
      <c r="J36">
        <v>10</v>
      </c>
      <c r="K36">
        <v>103.3</v>
      </c>
      <c r="L36">
        <v>33418</v>
      </c>
      <c r="M36">
        <v>3105</v>
      </c>
      <c r="N36">
        <v>10</v>
      </c>
      <c r="O36">
        <v>1.36</v>
      </c>
      <c r="P36">
        <v>2</v>
      </c>
      <c r="Q36" t="s">
        <v>692</v>
      </c>
      <c r="R36">
        <v>24</v>
      </c>
      <c r="S36">
        <v>32</v>
      </c>
      <c r="T36">
        <v>28</v>
      </c>
      <c r="U36">
        <v>0</v>
      </c>
      <c r="V36">
        <v>1200</v>
      </c>
      <c r="W36">
        <v>600</v>
      </c>
      <c r="X36">
        <v>3</v>
      </c>
      <c r="Y36">
        <v>6</v>
      </c>
      <c r="Z36">
        <v>3</v>
      </c>
      <c r="AA36" t="s">
        <v>766</v>
      </c>
      <c r="AB36" t="s">
        <v>769</v>
      </c>
      <c r="AC36">
        <v>0.36252055990716542</v>
      </c>
      <c r="AD36">
        <v>568.18333333333328</v>
      </c>
      <c r="AE36">
        <v>416.53612333333308</v>
      </c>
      <c r="AF36">
        <v>1.4294033497312189</v>
      </c>
      <c r="AG36">
        <v>1.488754576311137E-2</v>
      </c>
      <c r="AH36">
        <v>0.28845360471583403</v>
      </c>
      <c r="AI36">
        <v>0.27892455766856944</v>
      </c>
      <c r="AJ36">
        <v>3</v>
      </c>
      <c r="AK36">
        <v>1</v>
      </c>
    </row>
    <row r="37" spans="1:37">
      <c r="A37" s="140" t="s">
        <v>853</v>
      </c>
      <c r="B37" t="s">
        <v>185</v>
      </c>
      <c r="C37" t="s">
        <v>700</v>
      </c>
      <c r="D37" s="140" t="s">
        <v>1027</v>
      </c>
      <c r="E37" t="s">
        <v>197</v>
      </c>
      <c r="F37" t="s">
        <v>21</v>
      </c>
      <c r="H37">
        <v>420</v>
      </c>
      <c r="I37">
        <v>182</v>
      </c>
      <c r="J37">
        <v>9</v>
      </c>
      <c r="K37">
        <v>105</v>
      </c>
      <c r="L37">
        <v>57258</v>
      </c>
      <c r="M37">
        <v>4683</v>
      </c>
      <c r="N37">
        <v>10</v>
      </c>
      <c r="O37">
        <v>2.56</v>
      </c>
      <c r="P37">
        <v>2</v>
      </c>
      <c r="Q37" t="s">
        <v>692</v>
      </c>
      <c r="R37">
        <v>36</v>
      </c>
      <c r="S37">
        <v>50</v>
      </c>
      <c r="T37">
        <v>43</v>
      </c>
      <c r="U37">
        <v>0</v>
      </c>
      <c r="V37">
        <v>1100</v>
      </c>
      <c r="W37">
        <v>550</v>
      </c>
      <c r="X37">
        <v>3</v>
      </c>
      <c r="Y37">
        <v>6</v>
      </c>
      <c r="Z37">
        <v>3</v>
      </c>
      <c r="AA37" t="s">
        <v>766</v>
      </c>
      <c r="AB37" t="s">
        <v>769</v>
      </c>
      <c r="AC37">
        <v>0.39052330577313604</v>
      </c>
      <c r="AD37">
        <v>594.59166666666658</v>
      </c>
      <c r="AE37">
        <v>448.71127833333321</v>
      </c>
      <c r="AF37">
        <v>1.4420245074389897</v>
      </c>
      <c r="AG37">
        <v>1.2917303546049684E-2</v>
      </c>
      <c r="AH37">
        <v>0.29221019600564863</v>
      </c>
      <c r="AI37">
        <v>0.26619849219648628</v>
      </c>
      <c r="AJ37">
        <v>6</v>
      </c>
      <c r="AK37">
        <v>1</v>
      </c>
    </row>
    <row r="38" spans="1:37">
      <c r="A38" s="140" t="s">
        <v>854</v>
      </c>
      <c r="B38" t="s">
        <v>185</v>
      </c>
      <c r="C38" t="s">
        <v>735</v>
      </c>
      <c r="D38" s="140" t="s">
        <v>1022</v>
      </c>
      <c r="F38" t="s">
        <v>21</v>
      </c>
      <c r="H38">
        <v>0</v>
      </c>
      <c r="L38">
        <v>24849</v>
      </c>
      <c r="M38">
        <v>2893</v>
      </c>
      <c r="N38">
        <v>10</v>
      </c>
      <c r="O38">
        <v>2.48</v>
      </c>
      <c r="P38">
        <v>2</v>
      </c>
      <c r="Q38" t="s">
        <v>692</v>
      </c>
      <c r="R38">
        <v>20</v>
      </c>
      <c r="S38">
        <v>26</v>
      </c>
      <c r="T38">
        <v>23</v>
      </c>
      <c r="U38">
        <v>0</v>
      </c>
      <c r="V38">
        <v>650</v>
      </c>
      <c r="W38">
        <v>325</v>
      </c>
      <c r="X38">
        <v>1</v>
      </c>
      <c r="Y38">
        <v>7</v>
      </c>
      <c r="Z38">
        <v>6</v>
      </c>
      <c r="AA38" t="s">
        <v>766</v>
      </c>
      <c r="AB38" t="s">
        <v>769</v>
      </c>
      <c r="AC38">
        <v>0.45243520017406458</v>
      </c>
      <c r="AD38">
        <v>580.40499999999997</v>
      </c>
      <c r="AE38">
        <v>519.8480450000003</v>
      </c>
      <c r="AF38">
        <v>1.2016019904563713</v>
      </c>
      <c r="AG38">
        <v>0.22080676206633065</v>
      </c>
      <c r="AH38">
        <v>0.29486359103121795</v>
      </c>
      <c r="AI38">
        <v>0.15043760761858074</v>
      </c>
      <c r="AJ38">
        <v>4</v>
      </c>
      <c r="AK38">
        <v>1</v>
      </c>
    </row>
    <row r="39" spans="1:37">
      <c r="A39" s="140" t="s">
        <v>855</v>
      </c>
      <c r="B39" t="s">
        <v>185</v>
      </c>
      <c r="C39" t="s">
        <v>201</v>
      </c>
      <c r="D39" s="140" t="s">
        <v>1021</v>
      </c>
      <c r="E39" t="s">
        <v>202</v>
      </c>
      <c r="F39" t="s">
        <v>21</v>
      </c>
      <c r="H39">
        <v>0</v>
      </c>
      <c r="L39">
        <v>44051</v>
      </c>
      <c r="M39">
        <v>2235</v>
      </c>
      <c r="N39">
        <v>10</v>
      </c>
      <c r="O39">
        <v>1.61</v>
      </c>
      <c r="P39">
        <v>2</v>
      </c>
      <c r="Q39" t="s">
        <v>692</v>
      </c>
      <c r="R39">
        <v>16</v>
      </c>
      <c r="S39">
        <v>20</v>
      </c>
      <c r="T39">
        <v>18</v>
      </c>
      <c r="U39">
        <v>0</v>
      </c>
      <c r="V39">
        <v>1200</v>
      </c>
      <c r="W39">
        <v>600</v>
      </c>
      <c r="X39">
        <v>3</v>
      </c>
      <c r="Y39">
        <v>8</v>
      </c>
      <c r="Z39">
        <v>5</v>
      </c>
      <c r="AA39" t="s">
        <v>766</v>
      </c>
      <c r="AB39" t="s">
        <v>769</v>
      </c>
      <c r="AC39">
        <v>0.30311013199883963</v>
      </c>
      <c r="AD39">
        <v>589.51333333333332</v>
      </c>
      <c r="AE39">
        <v>348.27354166666674</v>
      </c>
      <c r="AF39">
        <v>1.5196200501134658</v>
      </c>
      <c r="AG39">
        <v>0.20801240131267837</v>
      </c>
      <c r="AH39">
        <v>0.21895145776301361</v>
      </c>
      <c r="AI39">
        <v>0.27062209577557866</v>
      </c>
      <c r="AJ39">
        <v>6</v>
      </c>
      <c r="AK39">
        <v>1</v>
      </c>
    </row>
    <row r="40" spans="1:37">
      <c r="A40" s="140" t="s">
        <v>856</v>
      </c>
      <c r="B40" t="s">
        <v>211</v>
      </c>
      <c r="C40" t="s">
        <v>212</v>
      </c>
      <c r="D40" s="140" t="s">
        <v>977</v>
      </c>
      <c r="F40" t="s">
        <v>210</v>
      </c>
      <c r="H40">
        <v>800</v>
      </c>
      <c r="J40">
        <v>15</v>
      </c>
      <c r="P40">
        <v>2</v>
      </c>
      <c r="Q40" t="s">
        <v>692</v>
      </c>
      <c r="R40">
        <v>30</v>
      </c>
      <c r="S40">
        <v>40</v>
      </c>
      <c r="T40">
        <v>35</v>
      </c>
      <c r="U40">
        <v>0</v>
      </c>
      <c r="V40">
        <v>1500</v>
      </c>
      <c r="W40">
        <v>750</v>
      </c>
      <c r="X40">
        <v>5</v>
      </c>
      <c r="Y40">
        <v>7</v>
      </c>
      <c r="Z40">
        <v>2</v>
      </c>
      <c r="AA40" t="s">
        <v>766</v>
      </c>
      <c r="AB40" t="s">
        <v>767</v>
      </c>
      <c r="AC40">
        <v>0.45014124746156092</v>
      </c>
      <c r="AD40">
        <v>652.79666666666674</v>
      </c>
      <c r="AE40">
        <v>517.21229333333361</v>
      </c>
      <c r="AF40">
        <v>1.5381679693789809</v>
      </c>
      <c r="AG40">
        <v>6.6974582408876035E-2</v>
      </c>
      <c r="AH40">
        <v>0.25192755265401057</v>
      </c>
      <c r="AI40">
        <v>0.11194825359619535</v>
      </c>
      <c r="AJ40">
        <v>6</v>
      </c>
      <c r="AK40">
        <v>1</v>
      </c>
    </row>
    <row r="41" spans="1:37">
      <c r="A41" s="140" t="s">
        <v>857</v>
      </c>
      <c r="B41" t="s">
        <v>211</v>
      </c>
      <c r="C41" t="s">
        <v>213</v>
      </c>
      <c r="D41" s="140" t="s">
        <v>978</v>
      </c>
      <c r="F41" t="s">
        <v>105</v>
      </c>
      <c r="H41">
        <v>240.93</v>
      </c>
      <c r="I41">
        <v>152.38</v>
      </c>
      <c r="J41">
        <v>16</v>
      </c>
      <c r="K41">
        <v>22.24</v>
      </c>
      <c r="L41">
        <v>13700</v>
      </c>
      <c r="M41">
        <v>2177.2800000000002</v>
      </c>
      <c r="N41">
        <v>10</v>
      </c>
      <c r="O41">
        <v>1.23</v>
      </c>
      <c r="P41">
        <v>3</v>
      </c>
      <c r="Q41" t="s">
        <v>692</v>
      </c>
      <c r="R41">
        <v>18</v>
      </c>
      <c r="S41">
        <v>25</v>
      </c>
      <c r="T41">
        <v>21.5</v>
      </c>
      <c r="U41">
        <v>0</v>
      </c>
      <c r="V41">
        <v>2500</v>
      </c>
      <c r="W41">
        <v>1250</v>
      </c>
      <c r="X41">
        <v>4</v>
      </c>
      <c r="Y41">
        <v>9</v>
      </c>
      <c r="Z41">
        <v>5</v>
      </c>
      <c r="AA41" t="s">
        <v>766</v>
      </c>
      <c r="AB41" t="s">
        <v>767</v>
      </c>
      <c r="AC41">
        <v>0.54896587177255574</v>
      </c>
      <c r="AD41">
        <v>487.14571428571423</v>
      </c>
      <c r="AE41">
        <v>630.76178666666669</v>
      </c>
      <c r="AF41">
        <v>1.4070612270752203</v>
      </c>
      <c r="AG41">
        <v>1.8357827428232713E-2</v>
      </c>
      <c r="AH41">
        <v>0.3461491216866866</v>
      </c>
      <c r="AI41">
        <v>0.19655438078264845</v>
      </c>
      <c r="AJ41">
        <v>21</v>
      </c>
      <c r="AK41">
        <v>1</v>
      </c>
    </row>
    <row r="42" spans="1:37">
      <c r="A42" s="140" t="s">
        <v>858</v>
      </c>
      <c r="B42" t="s">
        <v>211</v>
      </c>
      <c r="C42" t="s">
        <v>214</v>
      </c>
      <c r="D42" s="140" t="s">
        <v>976</v>
      </c>
      <c r="F42" t="s">
        <v>105</v>
      </c>
      <c r="H42">
        <v>70.650000000000006</v>
      </c>
      <c r="I42">
        <v>117.76</v>
      </c>
      <c r="J42">
        <v>30</v>
      </c>
      <c r="K42">
        <v>9.8000000000000007</v>
      </c>
      <c r="L42">
        <v>44465</v>
      </c>
      <c r="M42">
        <v>903.71</v>
      </c>
      <c r="N42">
        <v>10</v>
      </c>
      <c r="O42">
        <v>3.71</v>
      </c>
      <c r="P42">
        <v>3</v>
      </c>
      <c r="Q42" t="s">
        <v>693</v>
      </c>
      <c r="R42">
        <v>15</v>
      </c>
      <c r="S42">
        <v>20</v>
      </c>
      <c r="T42">
        <v>17.5</v>
      </c>
      <c r="U42">
        <v>30</v>
      </c>
      <c r="V42">
        <v>1400</v>
      </c>
      <c r="W42">
        <v>715</v>
      </c>
      <c r="X42">
        <v>4</v>
      </c>
      <c r="Y42">
        <v>6</v>
      </c>
      <c r="Z42">
        <v>2</v>
      </c>
      <c r="AA42" t="s">
        <v>766</v>
      </c>
      <c r="AB42" t="s">
        <v>767</v>
      </c>
      <c r="AC42">
        <v>0.12575238207136638</v>
      </c>
      <c r="AD42">
        <v>674.12166666666644</v>
      </c>
      <c r="AE42">
        <v>144.48948699999997</v>
      </c>
      <c r="AF42">
        <v>2.9286833021573591</v>
      </c>
      <c r="AG42">
        <v>6.6882979966537873E-2</v>
      </c>
      <c r="AH42">
        <v>0.21664795292792766</v>
      </c>
      <c r="AI42">
        <v>0.21382006414962698</v>
      </c>
      <c r="AJ42">
        <v>30</v>
      </c>
      <c r="AK42">
        <v>1</v>
      </c>
    </row>
    <row r="43" spans="1:37">
      <c r="A43" s="140" t="s">
        <v>859</v>
      </c>
      <c r="B43" t="s">
        <v>215</v>
      </c>
      <c r="C43" t="s">
        <v>733</v>
      </c>
      <c r="D43" s="140" t="s">
        <v>1069</v>
      </c>
      <c r="E43" t="s">
        <v>220</v>
      </c>
      <c r="F43" t="s">
        <v>25</v>
      </c>
      <c r="L43">
        <v>261803</v>
      </c>
      <c r="M43">
        <v>14541.65</v>
      </c>
      <c r="N43">
        <v>2</v>
      </c>
      <c r="O43">
        <v>0.84</v>
      </c>
      <c r="P43">
        <v>3</v>
      </c>
      <c r="Q43" t="s">
        <v>692</v>
      </c>
      <c r="R43">
        <v>12</v>
      </c>
      <c r="S43">
        <v>18</v>
      </c>
      <c r="T43">
        <v>15</v>
      </c>
      <c r="U43">
        <v>100</v>
      </c>
      <c r="V43">
        <v>2000</v>
      </c>
      <c r="W43">
        <v>1050</v>
      </c>
      <c r="X43">
        <v>4</v>
      </c>
      <c r="Y43">
        <v>7</v>
      </c>
      <c r="Z43">
        <v>3</v>
      </c>
      <c r="AA43" t="s">
        <v>766</v>
      </c>
      <c r="AB43" t="s">
        <v>769</v>
      </c>
      <c r="AC43">
        <v>0.23507134029590945</v>
      </c>
      <c r="AD43">
        <v>579.15666666666664</v>
      </c>
      <c r="AE43">
        <v>270.09696999999994</v>
      </c>
      <c r="AF43">
        <v>1.522494261147749</v>
      </c>
      <c r="AG43">
        <v>0.18286082050715943</v>
      </c>
      <c r="AH43">
        <v>0.16092810658085305</v>
      </c>
      <c r="AI43">
        <v>0.27748371525194082</v>
      </c>
      <c r="AJ43">
        <v>3</v>
      </c>
      <c r="AK43">
        <v>1</v>
      </c>
    </row>
    <row r="44" spans="1:37">
      <c r="A44" s="140" t="s">
        <v>860</v>
      </c>
      <c r="B44" t="s">
        <v>221</v>
      </c>
      <c r="C44" t="s">
        <v>749</v>
      </c>
      <c r="D44" s="140" t="s">
        <v>1032</v>
      </c>
      <c r="F44" t="s">
        <v>25</v>
      </c>
      <c r="L44">
        <v>29435</v>
      </c>
      <c r="M44">
        <v>4419.42</v>
      </c>
      <c r="N44">
        <v>2</v>
      </c>
      <c r="O44">
        <v>1.51</v>
      </c>
      <c r="P44">
        <v>3</v>
      </c>
      <c r="Q44" t="s">
        <v>692</v>
      </c>
      <c r="R44">
        <v>7</v>
      </c>
      <c r="S44">
        <v>11</v>
      </c>
      <c r="T44">
        <v>9</v>
      </c>
      <c r="U44">
        <v>0</v>
      </c>
      <c r="V44">
        <v>1200</v>
      </c>
      <c r="W44">
        <v>600</v>
      </c>
      <c r="X44">
        <v>2</v>
      </c>
      <c r="Y44">
        <v>7</v>
      </c>
      <c r="Z44">
        <v>5</v>
      </c>
      <c r="AA44" t="s">
        <v>766</v>
      </c>
      <c r="AB44" t="s">
        <v>769</v>
      </c>
      <c r="AC44">
        <v>0.40979413402959075</v>
      </c>
      <c r="AD44">
        <v>551.9899999999999</v>
      </c>
      <c r="AE44">
        <v>470.85345999999981</v>
      </c>
      <c r="AF44">
        <v>0.66496446149132549</v>
      </c>
      <c r="AG44">
        <v>0.19149050189750927</v>
      </c>
      <c r="AH44">
        <v>0.285711986182561</v>
      </c>
      <c r="AI44">
        <v>6.7336507932057574E-2</v>
      </c>
      <c r="AJ44">
        <v>3</v>
      </c>
      <c r="AK44">
        <v>1</v>
      </c>
    </row>
    <row r="45" spans="1:37">
      <c r="A45" s="140" t="s">
        <v>861</v>
      </c>
      <c r="B45" t="s">
        <v>222</v>
      </c>
      <c r="C45" t="s">
        <v>224</v>
      </c>
      <c r="D45" s="140" t="s">
        <v>1005</v>
      </c>
      <c r="E45" t="s">
        <v>225</v>
      </c>
      <c r="F45" t="s">
        <v>226</v>
      </c>
      <c r="H45">
        <v>976</v>
      </c>
      <c r="J45">
        <v>30</v>
      </c>
      <c r="K45">
        <v>26</v>
      </c>
      <c r="P45">
        <v>3</v>
      </c>
      <c r="Q45" t="s">
        <v>692</v>
      </c>
      <c r="R45">
        <v>9</v>
      </c>
      <c r="S45">
        <v>21</v>
      </c>
      <c r="T45">
        <v>15</v>
      </c>
      <c r="U45">
        <v>1</v>
      </c>
      <c r="V45">
        <v>2500</v>
      </c>
      <c r="W45">
        <v>1250.5</v>
      </c>
      <c r="X45">
        <v>4</v>
      </c>
      <c r="Y45">
        <v>10</v>
      </c>
      <c r="Z45">
        <v>6</v>
      </c>
      <c r="AA45" t="s">
        <v>766</v>
      </c>
      <c r="AB45" t="s">
        <v>767</v>
      </c>
      <c r="AC45">
        <v>0.30476501429814756</v>
      </c>
      <c r="AD45">
        <v>660.28857142857134</v>
      </c>
      <c r="AE45">
        <v>350.17500142857153</v>
      </c>
      <c r="AF45">
        <v>1.7448455871441961</v>
      </c>
      <c r="AG45">
        <v>3.3719290503749992E-2</v>
      </c>
      <c r="AH45">
        <v>0.20908966456152386</v>
      </c>
      <c r="AI45">
        <v>0.20128181761118252</v>
      </c>
      <c r="AJ45">
        <v>7</v>
      </c>
      <c r="AK45">
        <v>1</v>
      </c>
    </row>
    <row r="46" spans="1:37">
      <c r="A46" s="140" t="s">
        <v>862</v>
      </c>
      <c r="B46" t="s">
        <v>230</v>
      </c>
      <c r="C46" t="s">
        <v>233</v>
      </c>
      <c r="D46" s="140" t="s">
        <v>1009</v>
      </c>
      <c r="E46" t="s">
        <v>234</v>
      </c>
      <c r="F46" t="s">
        <v>21</v>
      </c>
      <c r="H46">
        <v>46</v>
      </c>
      <c r="I46">
        <v>11</v>
      </c>
      <c r="J46">
        <v>11</v>
      </c>
      <c r="K46">
        <v>10.79</v>
      </c>
      <c r="P46">
        <v>2</v>
      </c>
      <c r="Q46" t="s">
        <v>692</v>
      </c>
      <c r="R46">
        <v>2.5</v>
      </c>
      <c r="S46">
        <v>3</v>
      </c>
      <c r="T46">
        <v>2.75</v>
      </c>
      <c r="U46">
        <v>0</v>
      </c>
      <c r="V46">
        <v>2000</v>
      </c>
      <c r="W46">
        <v>1000</v>
      </c>
      <c r="X46">
        <v>2</v>
      </c>
      <c r="Y46">
        <v>4</v>
      </c>
      <c r="Z46">
        <v>2</v>
      </c>
      <c r="AA46" t="s">
        <v>766</v>
      </c>
      <c r="AB46" t="s">
        <v>767</v>
      </c>
      <c r="AC46">
        <v>0.34396223962866285</v>
      </c>
      <c r="AD46">
        <v>516.88333333333333</v>
      </c>
      <c r="AE46">
        <v>395.21261333333365</v>
      </c>
      <c r="AF46">
        <v>1.223461841877227</v>
      </c>
      <c r="AG46">
        <v>6.003559373027046E-2</v>
      </c>
      <c r="AH46">
        <v>0.26504440579941835</v>
      </c>
      <c r="AI46">
        <v>0.10032191963891757</v>
      </c>
      <c r="AJ46">
        <v>3</v>
      </c>
      <c r="AK46">
        <v>1</v>
      </c>
    </row>
    <row r="47" spans="1:37">
      <c r="A47" s="140" t="s">
        <v>863</v>
      </c>
      <c r="B47" t="s">
        <v>230</v>
      </c>
      <c r="C47" t="s">
        <v>235</v>
      </c>
      <c r="D47" s="140" t="s">
        <v>1008</v>
      </c>
      <c r="F47" t="s">
        <v>49</v>
      </c>
      <c r="H47">
        <v>400</v>
      </c>
      <c r="J47">
        <v>27</v>
      </c>
      <c r="L47">
        <v>10080</v>
      </c>
      <c r="N47">
        <v>1</v>
      </c>
      <c r="P47">
        <v>2</v>
      </c>
      <c r="Q47" t="s">
        <v>692</v>
      </c>
      <c r="R47">
        <v>7.5</v>
      </c>
      <c r="S47">
        <v>8.5</v>
      </c>
      <c r="T47">
        <v>8</v>
      </c>
      <c r="U47">
        <v>0</v>
      </c>
      <c r="V47">
        <v>2000</v>
      </c>
      <c r="W47">
        <v>1000</v>
      </c>
      <c r="X47">
        <v>12</v>
      </c>
      <c r="Y47">
        <v>4</v>
      </c>
      <c r="Z47">
        <v>8</v>
      </c>
      <c r="AA47" t="s">
        <v>766</v>
      </c>
      <c r="AB47" t="s">
        <v>767</v>
      </c>
      <c r="AC47">
        <v>0.2768467362924279</v>
      </c>
      <c r="AD47">
        <v>583.52666666666664</v>
      </c>
      <c r="AE47">
        <v>318.09689999999972</v>
      </c>
      <c r="AF47">
        <v>1.3926913309454803</v>
      </c>
      <c r="AG47">
        <v>5.3221120518317122E-2</v>
      </c>
      <c r="AH47">
        <v>0.17930598370218642</v>
      </c>
      <c r="AI47">
        <v>0.13932577113700015</v>
      </c>
      <c r="AJ47">
        <v>3</v>
      </c>
      <c r="AK47">
        <v>1</v>
      </c>
    </row>
    <row r="48" spans="1:37">
      <c r="A48" s="140" t="s">
        <v>864</v>
      </c>
      <c r="B48" t="s">
        <v>230</v>
      </c>
      <c r="C48" t="s">
        <v>239</v>
      </c>
      <c r="D48" s="140" t="s">
        <v>1007</v>
      </c>
      <c r="E48" t="s">
        <v>240</v>
      </c>
      <c r="F48" t="s">
        <v>21</v>
      </c>
      <c r="H48">
        <v>36</v>
      </c>
      <c r="I48">
        <v>9</v>
      </c>
      <c r="J48">
        <v>23</v>
      </c>
      <c r="K48">
        <v>14.35</v>
      </c>
      <c r="L48">
        <v>5481</v>
      </c>
      <c r="M48">
        <v>487</v>
      </c>
      <c r="N48">
        <v>10</v>
      </c>
      <c r="O48">
        <v>0.26</v>
      </c>
      <c r="P48">
        <v>2</v>
      </c>
      <c r="Q48" t="s">
        <v>692</v>
      </c>
      <c r="R48">
        <v>3.5</v>
      </c>
      <c r="S48">
        <v>5</v>
      </c>
      <c r="T48">
        <v>4.25</v>
      </c>
      <c r="U48">
        <v>0</v>
      </c>
      <c r="V48">
        <v>1500</v>
      </c>
      <c r="W48">
        <v>750</v>
      </c>
      <c r="X48">
        <v>4</v>
      </c>
      <c r="Y48">
        <v>6</v>
      </c>
      <c r="Z48">
        <v>2</v>
      </c>
      <c r="AA48" t="s">
        <v>766</v>
      </c>
      <c r="AB48" t="s">
        <v>767</v>
      </c>
      <c r="AC48">
        <v>0.25459096605744114</v>
      </c>
      <c r="AD48">
        <v>656.40666666666664</v>
      </c>
      <c r="AE48">
        <v>292.52501999999987</v>
      </c>
      <c r="AF48">
        <v>1.8981087751006565</v>
      </c>
      <c r="AG48">
        <v>5.3089101385115751E-2</v>
      </c>
      <c r="AH48">
        <v>9.3524067895948915E-2</v>
      </c>
      <c r="AI48">
        <v>0.1777566790548375</v>
      </c>
      <c r="AJ48">
        <v>3</v>
      </c>
      <c r="AK48">
        <v>1</v>
      </c>
    </row>
    <row r="49" spans="1:38">
      <c r="A49" s="140" t="s">
        <v>865</v>
      </c>
      <c r="B49" t="s">
        <v>245</v>
      </c>
      <c r="C49" t="s">
        <v>250</v>
      </c>
      <c r="D49" s="140" t="s">
        <v>1057</v>
      </c>
      <c r="E49" t="s">
        <v>251</v>
      </c>
      <c r="F49" t="s">
        <v>21</v>
      </c>
      <c r="H49">
        <v>122</v>
      </c>
      <c r="I49">
        <v>22</v>
      </c>
      <c r="J49">
        <v>22</v>
      </c>
      <c r="K49">
        <v>17.61</v>
      </c>
      <c r="L49">
        <v>3569</v>
      </c>
      <c r="M49">
        <v>180</v>
      </c>
      <c r="N49">
        <v>10</v>
      </c>
      <c r="O49">
        <v>0.04</v>
      </c>
      <c r="P49">
        <v>2</v>
      </c>
      <c r="R49">
        <v>10</v>
      </c>
      <c r="S49">
        <v>13</v>
      </c>
      <c r="T49">
        <v>11.5</v>
      </c>
      <c r="U49">
        <v>0</v>
      </c>
      <c r="V49">
        <v>1300</v>
      </c>
      <c r="W49">
        <v>650</v>
      </c>
      <c r="X49">
        <v>4</v>
      </c>
      <c r="Y49">
        <v>6</v>
      </c>
      <c r="Z49">
        <v>2</v>
      </c>
      <c r="AA49" t="s">
        <v>766</v>
      </c>
      <c r="AB49" t="s">
        <v>769</v>
      </c>
      <c r="AC49">
        <v>0.27692155497534104</v>
      </c>
      <c r="AD49">
        <v>587.1633333333333</v>
      </c>
      <c r="AE49">
        <v>318.18286666666683</v>
      </c>
      <c r="AF49">
        <v>1.3329794489917981</v>
      </c>
      <c r="AG49">
        <v>0.1488154459254323</v>
      </c>
      <c r="AH49">
        <v>0.21775870168092137</v>
      </c>
      <c r="AI49">
        <v>0.15404486488482672</v>
      </c>
      <c r="AJ49">
        <v>3</v>
      </c>
      <c r="AK49">
        <v>1</v>
      </c>
      <c r="AL49" t="s">
        <v>759</v>
      </c>
    </row>
    <row r="50" spans="1:38">
      <c r="A50" s="140" t="s">
        <v>866</v>
      </c>
      <c r="B50" t="s">
        <v>245</v>
      </c>
      <c r="C50" t="s">
        <v>257</v>
      </c>
      <c r="D50" s="140" t="s">
        <v>1059</v>
      </c>
      <c r="F50" t="s">
        <v>25</v>
      </c>
      <c r="H50">
        <v>2.4</v>
      </c>
      <c r="I50">
        <v>5.62</v>
      </c>
      <c r="J50">
        <v>27</v>
      </c>
      <c r="K50">
        <v>15.33</v>
      </c>
      <c r="L50">
        <v>4480</v>
      </c>
      <c r="M50">
        <v>825.61</v>
      </c>
      <c r="N50">
        <v>10</v>
      </c>
      <c r="O50">
        <v>5.3999999999999999E-2</v>
      </c>
      <c r="P50">
        <v>3</v>
      </c>
      <c r="Q50" t="s">
        <v>693</v>
      </c>
      <c r="R50">
        <v>6</v>
      </c>
      <c r="S50">
        <v>11</v>
      </c>
      <c r="T50">
        <v>8.5</v>
      </c>
      <c r="U50">
        <v>0</v>
      </c>
      <c r="V50">
        <v>1700</v>
      </c>
      <c r="W50">
        <v>850</v>
      </c>
      <c r="X50">
        <v>4</v>
      </c>
      <c r="Y50">
        <v>5</v>
      </c>
      <c r="Z50">
        <v>1</v>
      </c>
      <c r="AA50" t="s">
        <v>768</v>
      </c>
      <c r="AB50" t="s">
        <v>769</v>
      </c>
      <c r="AC50">
        <v>0.21395077492133624</v>
      </c>
      <c r="AD50">
        <v>569.1061538461538</v>
      </c>
      <c r="AE50">
        <v>245.82944038461542</v>
      </c>
      <c r="AF50">
        <v>1.7291979980689289</v>
      </c>
      <c r="AG50">
        <v>1.4435723431364662E-2</v>
      </c>
      <c r="AH50">
        <v>0.19524738457570881</v>
      </c>
      <c r="AI50">
        <v>0.33195084240376677</v>
      </c>
      <c r="AJ50">
        <v>26</v>
      </c>
      <c r="AK50">
        <v>1</v>
      </c>
    </row>
    <row r="51" spans="1:38">
      <c r="A51" s="140" t="s">
        <v>867</v>
      </c>
      <c r="B51" t="s">
        <v>245</v>
      </c>
      <c r="C51" t="s">
        <v>737</v>
      </c>
      <c r="D51" s="140" t="s">
        <v>1053</v>
      </c>
      <c r="F51" t="s">
        <v>226</v>
      </c>
      <c r="H51">
        <v>277</v>
      </c>
      <c r="J51">
        <v>28</v>
      </c>
      <c r="K51">
        <v>21.3</v>
      </c>
      <c r="P51">
        <v>3</v>
      </c>
      <c r="Q51" t="s">
        <v>692</v>
      </c>
      <c r="R51">
        <v>13</v>
      </c>
      <c r="S51">
        <v>17</v>
      </c>
      <c r="T51">
        <v>15</v>
      </c>
      <c r="U51">
        <v>0</v>
      </c>
      <c r="V51">
        <v>1250</v>
      </c>
      <c r="W51">
        <v>625</v>
      </c>
      <c r="X51">
        <v>3</v>
      </c>
      <c r="Y51">
        <v>7</v>
      </c>
      <c r="Z51">
        <v>4</v>
      </c>
      <c r="AA51" t="s">
        <v>766</v>
      </c>
      <c r="AB51" t="s">
        <v>769</v>
      </c>
      <c r="AC51">
        <v>0.16433744821583982</v>
      </c>
      <c r="AD51">
        <v>697.75400000000013</v>
      </c>
      <c r="AE51">
        <v>188.82372799999996</v>
      </c>
      <c r="AF51">
        <v>2.4375921988836375</v>
      </c>
      <c r="AG51">
        <v>4.2609850000851685E-2</v>
      </c>
      <c r="AH51">
        <v>2.6594337340512642E-2</v>
      </c>
      <c r="AI51">
        <v>0.21855531001445394</v>
      </c>
      <c r="AJ51">
        <v>5</v>
      </c>
      <c r="AK51">
        <v>1</v>
      </c>
    </row>
    <row r="52" spans="1:38">
      <c r="A52" s="140" t="s">
        <v>868</v>
      </c>
      <c r="B52" t="s">
        <v>245</v>
      </c>
      <c r="C52" t="s">
        <v>260</v>
      </c>
      <c r="D52" s="140" t="s">
        <v>1048</v>
      </c>
      <c r="F52" t="s">
        <v>30</v>
      </c>
      <c r="H52">
        <v>0</v>
      </c>
      <c r="P52">
        <v>2</v>
      </c>
      <c r="R52">
        <v>12</v>
      </c>
      <c r="S52">
        <v>15</v>
      </c>
      <c r="T52">
        <v>13.5</v>
      </c>
      <c r="U52">
        <v>0</v>
      </c>
      <c r="V52">
        <v>1000</v>
      </c>
      <c r="W52">
        <v>500</v>
      </c>
      <c r="X52">
        <v>3</v>
      </c>
      <c r="Y52">
        <v>5</v>
      </c>
      <c r="Z52">
        <v>2</v>
      </c>
      <c r="AA52" t="s">
        <v>768</v>
      </c>
      <c r="AB52" t="s">
        <v>769</v>
      </c>
      <c r="AC52">
        <v>0.28543456483899049</v>
      </c>
      <c r="AD52">
        <v>606.83000000000004</v>
      </c>
      <c r="AE52">
        <v>327.96431500000006</v>
      </c>
      <c r="AF52">
        <v>1.9311179340455387</v>
      </c>
      <c r="AG52">
        <v>5.3320981956890043E-2</v>
      </c>
      <c r="AH52">
        <v>0.23333603000760722</v>
      </c>
      <c r="AI52">
        <v>0.35906787618651476</v>
      </c>
      <c r="AJ52">
        <v>2</v>
      </c>
      <c r="AK52">
        <v>1</v>
      </c>
    </row>
    <row r="53" spans="1:38">
      <c r="A53" s="140" t="s">
        <v>869</v>
      </c>
      <c r="B53" t="s">
        <v>245</v>
      </c>
      <c r="C53" t="s">
        <v>750</v>
      </c>
      <c r="D53" s="140" t="s">
        <v>1041</v>
      </c>
      <c r="E53" t="s">
        <v>267</v>
      </c>
      <c r="F53" t="s">
        <v>30</v>
      </c>
      <c r="H53">
        <v>0</v>
      </c>
      <c r="P53">
        <v>3</v>
      </c>
      <c r="Q53" t="s">
        <v>693</v>
      </c>
      <c r="R53">
        <v>9</v>
      </c>
      <c r="S53">
        <v>13</v>
      </c>
      <c r="T53">
        <v>11</v>
      </c>
      <c r="U53">
        <v>0</v>
      </c>
      <c r="V53">
        <v>1300</v>
      </c>
      <c r="W53">
        <v>650</v>
      </c>
      <c r="X53">
        <v>1</v>
      </c>
      <c r="Y53">
        <v>6</v>
      </c>
      <c r="Z53">
        <v>5</v>
      </c>
      <c r="AA53" t="s">
        <v>768</v>
      </c>
      <c r="AB53" t="s">
        <v>769</v>
      </c>
      <c r="AC53">
        <v>0.2022353133159269</v>
      </c>
      <c r="AD53">
        <v>608.68000000000006</v>
      </c>
      <c r="AE53">
        <v>232.36837499999999</v>
      </c>
      <c r="AF53">
        <v>1.7892364859744809</v>
      </c>
      <c r="AG53">
        <v>7.4316706243026942E-2</v>
      </c>
      <c r="AH53">
        <v>0.15132261607854913</v>
      </c>
      <c r="AI53">
        <v>0.26408671279029261</v>
      </c>
      <c r="AJ53">
        <v>2</v>
      </c>
      <c r="AK53">
        <v>1</v>
      </c>
      <c r="AL53" t="s">
        <v>740</v>
      </c>
    </row>
    <row r="54" spans="1:38">
      <c r="A54" s="140" t="s">
        <v>870</v>
      </c>
      <c r="B54" t="s">
        <v>245</v>
      </c>
      <c r="C54" t="s">
        <v>263</v>
      </c>
      <c r="D54" s="140" t="s">
        <v>1055</v>
      </c>
      <c r="E54" t="s">
        <v>264</v>
      </c>
      <c r="F54" t="s">
        <v>21</v>
      </c>
      <c r="H54">
        <v>0</v>
      </c>
      <c r="L54">
        <v>38280</v>
      </c>
      <c r="M54">
        <v>1485</v>
      </c>
      <c r="N54">
        <v>10</v>
      </c>
      <c r="O54">
        <v>7.0000000000000007E-2</v>
      </c>
      <c r="P54">
        <v>2</v>
      </c>
      <c r="Q54" t="s">
        <v>692</v>
      </c>
      <c r="R54">
        <v>6</v>
      </c>
      <c r="S54">
        <v>8.5</v>
      </c>
      <c r="T54">
        <v>7.25</v>
      </c>
      <c r="U54">
        <v>0</v>
      </c>
      <c r="V54">
        <v>1100</v>
      </c>
      <c r="W54">
        <v>550</v>
      </c>
      <c r="X54">
        <v>3</v>
      </c>
      <c r="Y54">
        <v>7</v>
      </c>
      <c r="Z54">
        <v>4</v>
      </c>
      <c r="AA54" t="s">
        <v>768</v>
      </c>
      <c r="AB54" t="s">
        <v>769</v>
      </c>
      <c r="AC54">
        <v>0.29774455468523353</v>
      </c>
      <c r="AD54">
        <v>603.11333333333323</v>
      </c>
      <c r="AE54">
        <v>342.10849333333334</v>
      </c>
      <c r="AF54">
        <v>1.8178475454644489</v>
      </c>
      <c r="AG54">
        <v>7.6579588556521125E-2</v>
      </c>
      <c r="AH54">
        <v>0.23403722248359402</v>
      </c>
      <c r="AI54">
        <v>0.25953891598071988</v>
      </c>
      <c r="AJ54">
        <v>3</v>
      </c>
      <c r="AK54">
        <v>1</v>
      </c>
    </row>
    <row r="55" spans="1:38">
      <c r="A55" s="140" t="s">
        <v>871</v>
      </c>
      <c r="B55" t="s">
        <v>245</v>
      </c>
      <c r="C55" t="s">
        <v>268</v>
      </c>
      <c r="D55" s="140" t="s">
        <v>1042</v>
      </c>
      <c r="F55" t="s">
        <v>21</v>
      </c>
      <c r="H55">
        <v>0</v>
      </c>
      <c r="L55">
        <v>72889</v>
      </c>
      <c r="M55">
        <v>6481</v>
      </c>
      <c r="N55">
        <v>10</v>
      </c>
      <c r="O55">
        <v>0.4</v>
      </c>
      <c r="P55">
        <v>2</v>
      </c>
      <c r="R55">
        <v>19</v>
      </c>
      <c r="S55">
        <v>22</v>
      </c>
      <c r="T55">
        <v>20.5</v>
      </c>
      <c r="U55">
        <v>0</v>
      </c>
      <c r="V55">
        <v>1600</v>
      </c>
      <c r="W55">
        <v>800</v>
      </c>
      <c r="X55">
        <v>5</v>
      </c>
      <c r="Y55">
        <v>6</v>
      </c>
      <c r="Z55">
        <v>1</v>
      </c>
      <c r="AA55" t="s">
        <v>768</v>
      </c>
      <c r="AB55" t="s">
        <v>769</v>
      </c>
      <c r="AC55">
        <v>0.27360851174934731</v>
      </c>
      <c r="AD55">
        <v>603.52500000000009</v>
      </c>
      <c r="AE55">
        <v>314.37618000000009</v>
      </c>
      <c r="AF55">
        <v>1.7612114578745377</v>
      </c>
      <c r="AG55">
        <v>0.11016302767057282</v>
      </c>
      <c r="AH55">
        <v>0.20243067809128723</v>
      </c>
      <c r="AI55">
        <v>0.25415945335583945</v>
      </c>
      <c r="AJ55">
        <v>4</v>
      </c>
      <c r="AK55">
        <v>1</v>
      </c>
    </row>
    <row r="56" spans="1:38">
      <c r="A56" s="140" t="s">
        <v>872</v>
      </c>
      <c r="B56" t="s">
        <v>245</v>
      </c>
      <c r="C56" t="s">
        <v>736</v>
      </c>
      <c r="D56" s="140" t="s">
        <v>1043</v>
      </c>
      <c r="F56" t="s">
        <v>259</v>
      </c>
      <c r="H56">
        <v>3008</v>
      </c>
      <c r="I56">
        <v>744</v>
      </c>
      <c r="J56">
        <v>15</v>
      </c>
      <c r="K56">
        <v>21.8</v>
      </c>
      <c r="L56">
        <v>306300</v>
      </c>
      <c r="M56">
        <v>27816</v>
      </c>
      <c r="N56">
        <v>12</v>
      </c>
      <c r="O56">
        <v>0.78</v>
      </c>
      <c r="P56">
        <v>3</v>
      </c>
      <c r="Q56" t="s">
        <v>692</v>
      </c>
      <c r="R56">
        <v>25</v>
      </c>
      <c r="S56">
        <v>38</v>
      </c>
      <c r="T56">
        <v>31.5</v>
      </c>
      <c r="U56">
        <v>0</v>
      </c>
      <c r="V56" t="s">
        <v>701</v>
      </c>
      <c r="W56">
        <v>0</v>
      </c>
      <c r="X56">
        <v>1</v>
      </c>
      <c r="Y56">
        <v>5</v>
      </c>
      <c r="Z56">
        <v>4</v>
      </c>
      <c r="AA56" t="s">
        <v>768</v>
      </c>
      <c r="AB56" t="s">
        <v>769</v>
      </c>
      <c r="AC56">
        <v>0.31890218392805342</v>
      </c>
      <c r="AD56">
        <v>535.41399999999987</v>
      </c>
      <c r="AE56">
        <v>366.41860933333345</v>
      </c>
      <c r="AF56">
        <v>1.4277362777702765</v>
      </c>
      <c r="AG56">
        <v>2.896825292636597E-2</v>
      </c>
      <c r="AH56">
        <v>0.25979496711465649</v>
      </c>
      <c r="AI56">
        <v>0.23283317597521069</v>
      </c>
      <c r="AJ56">
        <v>30</v>
      </c>
      <c r="AK56">
        <v>1</v>
      </c>
    </row>
    <row r="57" spans="1:38">
      <c r="A57" s="140" t="s">
        <v>873</v>
      </c>
      <c r="B57" t="s">
        <v>245</v>
      </c>
      <c r="C57" t="s">
        <v>278</v>
      </c>
      <c r="D57" s="140" t="s">
        <v>1052</v>
      </c>
      <c r="E57" t="s">
        <v>279</v>
      </c>
      <c r="F57" t="s">
        <v>21</v>
      </c>
      <c r="H57">
        <v>0</v>
      </c>
      <c r="L57">
        <v>4248</v>
      </c>
      <c r="M57">
        <v>361</v>
      </c>
      <c r="N57">
        <v>10</v>
      </c>
      <c r="O57">
        <v>7.1999999999999995E-2</v>
      </c>
      <c r="P57">
        <v>2</v>
      </c>
      <c r="Q57" t="s">
        <v>692</v>
      </c>
      <c r="R57">
        <v>8</v>
      </c>
      <c r="S57">
        <v>13</v>
      </c>
      <c r="T57">
        <v>10.5</v>
      </c>
      <c r="U57">
        <v>0</v>
      </c>
      <c r="V57">
        <v>1450</v>
      </c>
      <c r="W57">
        <v>725</v>
      </c>
      <c r="X57">
        <v>4</v>
      </c>
      <c r="Y57">
        <v>6</v>
      </c>
      <c r="Z57">
        <v>2</v>
      </c>
      <c r="AA57" t="s">
        <v>768</v>
      </c>
      <c r="AB57" t="s">
        <v>769</v>
      </c>
      <c r="AC57">
        <v>0.3302992254134029</v>
      </c>
      <c r="AD57">
        <v>604.68999999999994</v>
      </c>
      <c r="AE57">
        <v>379.51380999999992</v>
      </c>
      <c r="AF57">
        <v>1.8171209266507058</v>
      </c>
      <c r="AG57">
        <v>0.10703190161113324</v>
      </c>
      <c r="AH57">
        <v>0.23618959766371492</v>
      </c>
      <c r="AI57">
        <v>0.28140301692857322</v>
      </c>
      <c r="AJ57">
        <v>3</v>
      </c>
      <c r="AK57">
        <v>1</v>
      </c>
    </row>
    <row r="58" spans="1:38">
      <c r="A58" s="140" t="s">
        <v>874</v>
      </c>
      <c r="B58" t="s">
        <v>245</v>
      </c>
      <c r="C58" t="s">
        <v>283</v>
      </c>
      <c r="D58" s="140" t="s">
        <v>1044</v>
      </c>
      <c r="E58" t="s">
        <v>284</v>
      </c>
      <c r="F58" t="s">
        <v>21</v>
      </c>
      <c r="H58">
        <v>0</v>
      </c>
      <c r="L58">
        <v>3823</v>
      </c>
      <c r="M58">
        <v>314</v>
      </c>
      <c r="N58">
        <v>10</v>
      </c>
      <c r="O58">
        <v>0.02</v>
      </c>
      <c r="P58">
        <v>2</v>
      </c>
      <c r="Q58" t="s">
        <v>692</v>
      </c>
      <c r="R58">
        <v>4.5</v>
      </c>
      <c r="S58">
        <v>6</v>
      </c>
      <c r="T58">
        <v>5.25</v>
      </c>
      <c r="U58">
        <v>0</v>
      </c>
      <c r="V58">
        <v>1300</v>
      </c>
      <c r="W58">
        <v>650</v>
      </c>
      <c r="X58">
        <v>4</v>
      </c>
      <c r="Y58">
        <v>6</v>
      </c>
      <c r="Z58">
        <v>2</v>
      </c>
      <c r="AA58" t="s">
        <v>768</v>
      </c>
      <c r="AB58" t="s">
        <v>769</v>
      </c>
      <c r="AC58">
        <v>0.28786792573252112</v>
      </c>
      <c r="AD58">
        <v>603.12</v>
      </c>
      <c r="AE58">
        <v>330.76024666666672</v>
      </c>
      <c r="AF58">
        <v>1.9832391167768995</v>
      </c>
      <c r="AG58">
        <v>7.1166095464364823E-2</v>
      </c>
      <c r="AH58">
        <v>0.22016814519498332</v>
      </c>
      <c r="AI58">
        <v>0.34861961800978786</v>
      </c>
      <c r="AJ58">
        <v>3</v>
      </c>
      <c r="AK58">
        <v>1</v>
      </c>
    </row>
    <row r="59" spans="1:38">
      <c r="A59" s="140" t="s">
        <v>875</v>
      </c>
      <c r="B59" t="s">
        <v>245</v>
      </c>
      <c r="C59" t="s">
        <v>288</v>
      </c>
      <c r="D59" s="140" t="s">
        <v>1058</v>
      </c>
      <c r="F59" t="s">
        <v>49</v>
      </c>
      <c r="H59">
        <v>100</v>
      </c>
      <c r="J59">
        <v>3</v>
      </c>
      <c r="P59">
        <v>3</v>
      </c>
      <c r="Q59" t="s">
        <v>693</v>
      </c>
      <c r="R59">
        <v>14</v>
      </c>
      <c r="S59">
        <v>40</v>
      </c>
      <c r="T59">
        <v>27</v>
      </c>
      <c r="U59">
        <v>50</v>
      </c>
      <c r="V59">
        <v>250</v>
      </c>
      <c r="W59">
        <v>150</v>
      </c>
      <c r="X59">
        <v>4</v>
      </c>
      <c r="Y59">
        <v>5</v>
      </c>
      <c r="Z59">
        <v>1</v>
      </c>
      <c r="AA59" t="s">
        <v>768</v>
      </c>
      <c r="AB59" t="s">
        <v>769</v>
      </c>
      <c r="AC59">
        <v>0.15860167101827682</v>
      </c>
      <c r="AD59">
        <v>672.92499999999995</v>
      </c>
      <c r="AE59">
        <v>182.23332000000011</v>
      </c>
      <c r="AF59">
        <v>2.2917164471471594</v>
      </c>
      <c r="AG59">
        <v>9.7474388033042897E-2</v>
      </c>
      <c r="AH59">
        <v>9.9193340461246504E-2</v>
      </c>
      <c r="AI59">
        <v>0.19801546753933497</v>
      </c>
      <c r="AJ59">
        <v>2</v>
      </c>
      <c r="AK59">
        <v>1</v>
      </c>
    </row>
    <row r="60" spans="1:38">
      <c r="A60" s="140" t="s">
        <v>876</v>
      </c>
      <c r="B60" t="s">
        <v>245</v>
      </c>
      <c r="C60" t="s">
        <v>296</v>
      </c>
      <c r="D60" s="140" t="s">
        <v>1064</v>
      </c>
      <c r="E60" t="s">
        <v>297</v>
      </c>
      <c r="F60" t="s">
        <v>30</v>
      </c>
      <c r="H60">
        <v>1100</v>
      </c>
      <c r="J60">
        <v>2</v>
      </c>
      <c r="P60">
        <v>3</v>
      </c>
      <c r="Q60" t="s">
        <v>693</v>
      </c>
      <c r="R60">
        <v>12</v>
      </c>
      <c r="S60">
        <v>22</v>
      </c>
      <c r="T60">
        <v>17</v>
      </c>
      <c r="U60">
        <v>0</v>
      </c>
      <c r="V60">
        <v>1500</v>
      </c>
      <c r="W60">
        <v>750</v>
      </c>
      <c r="X60">
        <v>3</v>
      </c>
      <c r="Y60">
        <v>7</v>
      </c>
      <c r="Z60">
        <v>4</v>
      </c>
      <c r="AA60" t="s">
        <v>768</v>
      </c>
      <c r="AB60" t="s">
        <v>769</v>
      </c>
      <c r="AC60">
        <v>0.11411361038584274</v>
      </c>
      <c r="AD60">
        <v>699.6450000000001</v>
      </c>
      <c r="AE60">
        <v>131.1165383333333</v>
      </c>
      <c r="AF60">
        <v>2.8353753145283185</v>
      </c>
      <c r="AG60">
        <v>0.12129897607379604</v>
      </c>
      <c r="AH60">
        <v>0.16561828275457188</v>
      </c>
      <c r="AI60">
        <v>0.2231038437580245</v>
      </c>
      <c r="AJ60">
        <v>6</v>
      </c>
      <c r="AK60">
        <v>1</v>
      </c>
    </row>
    <row r="61" spans="1:38">
      <c r="A61" s="140" t="s">
        <v>877</v>
      </c>
      <c r="B61" t="s">
        <v>245</v>
      </c>
      <c r="C61" t="s">
        <v>299</v>
      </c>
      <c r="D61" s="140" t="s">
        <v>1065</v>
      </c>
      <c r="E61" t="s">
        <v>300</v>
      </c>
      <c r="F61" t="s">
        <v>49</v>
      </c>
      <c r="H61">
        <v>1100</v>
      </c>
      <c r="J61">
        <v>2</v>
      </c>
      <c r="P61">
        <v>3</v>
      </c>
      <c r="Q61" t="s">
        <v>693</v>
      </c>
      <c r="R61">
        <v>25</v>
      </c>
      <c r="S61">
        <v>35</v>
      </c>
      <c r="T61">
        <v>30</v>
      </c>
      <c r="U61">
        <v>250</v>
      </c>
      <c r="V61">
        <v>850</v>
      </c>
      <c r="W61">
        <v>550</v>
      </c>
      <c r="X61">
        <v>5</v>
      </c>
      <c r="Y61">
        <v>7</v>
      </c>
      <c r="Z61">
        <v>2</v>
      </c>
      <c r="AA61" t="s">
        <v>768</v>
      </c>
      <c r="AB61" t="s">
        <v>769</v>
      </c>
      <c r="AC61">
        <v>0.13731998433420367</v>
      </c>
      <c r="AD61">
        <v>697.952</v>
      </c>
      <c r="AE61">
        <v>157.78066200000004</v>
      </c>
      <c r="AF61">
        <v>2.9446859463406856</v>
      </c>
      <c r="AG61">
        <v>0.21329254287176197</v>
      </c>
      <c r="AH61">
        <v>0.21534648702026665</v>
      </c>
      <c r="AI61">
        <v>0.38837200783563663</v>
      </c>
      <c r="AJ61">
        <v>5</v>
      </c>
      <c r="AK61">
        <v>1</v>
      </c>
    </row>
    <row r="62" spans="1:38">
      <c r="A62" s="140" t="s">
        <v>878</v>
      </c>
      <c r="B62" t="s">
        <v>245</v>
      </c>
      <c r="C62" t="s">
        <v>302</v>
      </c>
      <c r="D62" s="140" t="s">
        <v>1045</v>
      </c>
      <c r="E62" t="s">
        <v>303</v>
      </c>
      <c r="F62" t="s">
        <v>304</v>
      </c>
      <c r="H62">
        <v>0</v>
      </c>
      <c r="J62">
        <v>30</v>
      </c>
      <c r="L62">
        <v>22018</v>
      </c>
      <c r="M62">
        <v>4683.83</v>
      </c>
      <c r="N62">
        <v>10</v>
      </c>
      <c r="O62">
        <v>0.28999999999999998</v>
      </c>
      <c r="P62">
        <v>3</v>
      </c>
      <c r="Q62" t="s">
        <v>693</v>
      </c>
      <c r="R62">
        <v>12</v>
      </c>
      <c r="S62">
        <v>14</v>
      </c>
      <c r="T62">
        <v>13</v>
      </c>
      <c r="U62">
        <v>0</v>
      </c>
      <c r="V62">
        <v>1500</v>
      </c>
      <c r="W62">
        <v>750</v>
      </c>
      <c r="X62">
        <v>2</v>
      </c>
      <c r="Y62">
        <v>5</v>
      </c>
      <c r="Z62">
        <v>3</v>
      </c>
      <c r="AA62" t="s">
        <v>768</v>
      </c>
      <c r="AB62" t="s">
        <v>769</v>
      </c>
      <c r="AC62">
        <v>0.20210013896141577</v>
      </c>
      <c r="AD62">
        <v>451.64633333333336</v>
      </c>
      <c r="AE62">
        <v>232.21305966666662</v>
      </c>
      <c r="AF62">
        <v>1.5116810203681861</v>
      </c>
      <c r="AG62">
        <v>7.6595414437732642E-2</v>
      </c>
      <c r="AH62">
        <v>0.11816221942565136</v>
      </c>
      <c r="AI62">
        <v>0.15809549720896018</v>
      </c>
      <c r="AJ62">
        <v>30</v>
      </c>
      <c r="AK62">
        <v>1</v>
      </c>
    </row>
    <row r="63" spans="1:38">
      <c r="A63" s="140" t="s">
        <v>879</v>
      </c>
      <c r="B63" t="s">
        <v>245</v>
      </c>
      <c r="C63" t="s">
        <v>305</v>
      </c>
      <c r="D63" s="140" t="s">
        <v>1047</v>
      </c>
      <c r="F63" t="s">
        <v>105</v>
      </c>
      <c r="H63">
        <v>0</v>
      </c>
      <c r="J63">
        <v>30</v>
      </c>
      <c r="L63">
        <v>17317</v>
      </c>
      <c r="M63">
        <v>2134.4299999999998</v>
      </c>
      <c r="N63">
        <v>4</v>
      </c>
      <c r="O63">
        <v>0.26</v>
      </c>
      <c r="P63">
        <v>3</v>
      </c>
      <c r="Q63" t="s">
        <v>693</v>
      </c>
      <c r="R63">
        <v>12</v>
      </c>
      <c r="S63">
        <v>14</v>
      </c>
      <c r="T63">
        <v>13</v>
      </c>
      <c r="U63">
        <v>600</v>
      </c>
      <c r="V63">
        <v>1600</v>
      </c>
      <c r="W63">
        <v>1100</v>
      </c>
      <c r="X63">
        <v>2</v>
      </c>
      <c r="Y63">
        <v>5</v>
      </c>
      <c r="Z63">
        <v>3</v>
      </c>
      <c r="AA63" t="s">
        <v>768</v>
      </c>
      <c r="AB63" t="s">
        <v>769</v>
      </c>
      <c r="AC63">
        <v>0.22230015216129972</v>
      </c>
      <c r="AD63">
        <v>661.00499999999977</v>
      </c>
      <c r="AE63">
        <v>255.42287483333334</v>
      </c>
      <c r="AF63">
        <v>2.0189507257284931</v>
      </c>
      <c r="AG63">
        <v>3.7247729030159563E-2</v>
      </c>
      <c r="AH63">
        <v>0.11995998356903294</v>
      </c>
      <c r="AI63">
        <v>0.20798178458390054</v>
      </c>
      <c r="AJ63">
        <v>30</v>
      </c>
      <c r="AK63">
        <v>1</v>
      </c>
    </row>
    <row r="64" spans="1:38">
      <c r="A64" s="140" t="s">
        <v>880</v>
      </c>
      <c r="B64" t="s">
        <v>245</v>
      </c>
      <c r="C64" t="s">
        <v>306</v>
      </c>
      <c r="D64" s="140" t="s">
        <v>1046</v>
      </c>
      <c r="E64" t="s">
        <v>307</v>
      </c>
      <c r="F64" t="s">
        <v>25</v>
      </c>
      <c r="H64">
        <v>0</v>
      </c>
      <c r="J64" t="s">
        <v>26</v>
      </c>
      <c r="L64">
        <v>15075</v>
      </c>
      <c r="M64">
        <v>3075.91</v>
      </c>
      <c r="N64">
        <v>2</v>
      </c>
      <c r="O64">
        <v>0.23</v>
      </c>
      <c r="P64">
        <v>3</v>
      </c>
      <c r="Q64" t="s">
        <v>693</v>
      </c>
      <c r="R64">
        <v>12</v>
      </c>
      <c r="S64">
        <v>15</v>
      </c>
      <c r="T64">
        <v>13.5</v>
      </c>
      <c r="U64">
        <v>0</v>
      </c>
      <c r="V64">
        <v>1100</v>
      </c>
      <c r="W64">
        <v>550</v>
      </c>
      <c r="X64">
        <v>3</v>
      </c>
      <c r="Y64">
        <v>5</v>
      </c>
      <c r="Z64">
        <v>2</v>
      </c>
      <c r="AA64" t="s">
        <v>768</v>
      </c>
      <c r="AB64" t="s">
        <v>769</v>
      </c>
      <c r="AC64">
        <v>0.18135693556615948</v>
      </c>
      <c r="AD64">
        <v>585.69275862068957</v>
      </c>
      <c r="AE64">
        <v>208.37911896551725</v>
      </c>
      <c r="AF64">
        <v>2.3481334296240179</v>
      </c>
      <c r="AG64">
        <v>8.0115244522222673E-3</v>
      </c>
      <c r="AH64">
        <v>0.14666531740297162</v>
      </c>
      <c r="AI64">
        <v>0.52282183320024711</v>
      </c>
      <c r="AJ64">
        <v>29</v>
      </c>
      <c r="AK64">
        <v>1</v>
      </c>
    </row>
    <row r="65" spans="1:38">
      <c r="A65" s="140" t="s">
        <v>881</v>
      </c>
      <c r="B65" t="s">
        <v>245</v>
      </c>
      <c r="C65" t="s">
        <v>311</v>
      </c>
      <c r="D65" s="140" t="s">
        <v>1038</v>
      </c>
      <c r="E65" t="s">
        <v>312</v>
      </c>
      <c r="F65" t="s">
        <v>21</v>
      </c>
      <c r="H65">
        <v>0</v>
      </c>
      <c r="L65">
        <v>49600</v>
      </c>
      <c r="M65">
        <v>14129.18</v>
      </c>
      <c r="N65">
        <v>5</v>
      </c>
      <c r="O65">
        <v>5.8999999999999997E-2</v>
      </c>
      <c r="P65">
        <v>3</v>
      </c>
      <c r="Q65" t="s">
        <v>693</v>
      </c>
      <c r="R65">
        <v>10</v>
      </c>
      <c r="S65">
        <v>17</v>
      </c>
      <c r="T65">
        <v>13.5</v>
      </c>
      <c r="U65">
        <v>0</v>
      </c>
      <c r="V65">
        <v>50</v>
      </c>
      <c r="W65">
        <v>25</v>
      </c>
      <c r="X65">
        <v>5</v>
      </c>
      <c r="Y65">
        <v>7</v>
      </c>
      <c r="Z65">
        <v>2</v>
      </c>
      <c r="AA65" t="s">
        <v>768</v>
      </c>
      <c r="AB65" t="s">
        <v>769</v>
      </c>
      <c r="AC65">
        <v>0.21146301240208873</v>
      </c>
      <c r="AD65">
        <v>695.40375000000006</v>
      </c>
      <c r="AE65">
        <v>242.97100124999997</v>
      </c>
      <c r="AF65">
        <v>2.175300285436252</v>
      </c>
      <c r="AG65">
        <v>1.0130751318759467E-2</v>
      </c>
      <c r="AH65">
        <v>8.8857045532237097E-2</v>
      </c>
      <c r="AI65">
        <v>0.26698029581380534</v>
      </c>
      <c r="AJ65">
        <v>8</v>
      </c>
      <c r="AK65">
        <v>1</v>
      </c>
    </row>
    <row r="66" spans="1:38">
      <c r="A66" s="140" t="s">
        <v>882</v>
      </c>
      <c r="B66" t="s">
        <v>245</v>
      </c>
      <c r="C66" t="s">
        <v>313</v>
      </c>
      <c r="D66" s="140" t="s">
        <v>1039</v>
      </c>
      <c r="E66" t="s">
        <v>314</v>
      </c>
      <c r="F66" t="s">
        <v>21</v>
      </c>
      <c r="H66">
        <v>0</v>
      </c>
      <c r="P66">
        <v>3</v>
      </c>
      <c r="Q66" t="s">
        <v>692</v>
      </c>
      <c r="R66">
        <v>14</v>
      </c>
      <c r="S66">
        <v>20</v>
      </c>
      <c r="T66">
        <v>17</v>
      </c>
      <c r="U66">
        <v>0</v>
      </c>
      <c r="V66">
        <v>1000</v>
      </c>
      <c r="W66">
        <v>500</v>
      </c>
      <c r="X66">
        <v>5</v>
      </c>
      <c r="Y66">
        <v>10</v>
      </c>
      <c r="Z66">
        <v>5</v>
      </c>
      <c r="AA66" t="s">
        <v>768</v>
      </c>
      <c r="AB66" t="s">
        <v>769</v>
      </c>
      <c r="AC66">
        <v>0.23299819263127375</v>
      </c>
      <c r="AD66">
        <v>692.90333333333331</v>
      </c>
      <c r="AE66">
        <v>267.7149233333335</v>
      </c>
      <c r="AF66">
        <v>2.2723594339624391</v>
      </c>
      <c r="AG66">
        <v>4.7354377979237611E-2</v>
      </c>
      <c r="AH66">
        <v>6.3325306221213684E-2</v>
      </c>
      <c r="AI66">
        <v>0.16790327993755685</v>
      </c>
      <c r="AJ66">
        <v>3</v>
      </c>
      <c r="AK66">
        <v>1</v>
      </c>
    </row>
    <row r="67" spans="1:38">
      <c r="A67" s="140" t="s">
        <v>883</v>
      </c>
      <c r="B67" t="s">
        <v>245</v>
      </c>
      <c r="C67" t="s">
        <v>320</v>
      </c>
      <c r="D67" s="140" t="s">
        <v>1036</v>
      </c>
      <c r="F67" t="s">
        <v>226</v>
      </c>
      <c r="H67">
        <v>0</v>
      </c>
      <c r="J67">
        <v>7</v>
      </c>
      <c r="P67">
        <v>3</v>
      </c>
      <c r="Q67" t="s">
        <v>693</v>
      </c>
      <c r="R67">
        <v>8</v>
      </c>
      <c r="S67">
        <v>16</v>
      </c>
      <c r="T67">
        <v>12</v>
      </c>
      <c r="U67">
        <v>0</v>
      </c>
      <c r="V67">
        <v>800</v>
      </c>
      <c r="W67">
        <v>400</v>
      </c>
      <c r="X67">
        <v>3</v>
      </c>
      <c r="Y67">
        <v>7</v>
      </c>
      <c r="Z67">
        <v>4</v>
      </c>
      <c r="AA67" t="s">
        <v>768</v>
      </c>
      <c r="AB67" t="s">
        <v>769</v>
      </c>
      <c r="AC67">
        <v>0.31777353350739801</v>
      </c>
      <c r="AD67">
        <v>699.97</v>
      </c>
      <c r="AE67">
        <v>365.12179000000032</v>
      </c>
      <c r="AF67">
        <v>1.7110613146369587</v>
      </c>
      <c r="AG67">
        <v>0.14778890627152103</v>
      </c>
      <c r="AH67">
        <v>0.24234258095295502</v>
      </c>
      <c r="AI67">
        <v>0.34090675712023449</v>
      </c>
      <c r="AJ67">
        <v>1</v>
      </c>
      <c r="AK67">
        <v>1</v>
      </c>
    </row>
    <row r="68" spans="1:38">
      <c r="A68" s="140" t="s">
        <v>884</v>
      </c>
      <c r="B68" t="s">
        <v>245</v>
      </c>
      <c r="C68" t="s">
        <v>814</v>
      </c>
      <c r="D68" s="140" t="s">
        <v>1037</v>
      </c>
      <c r="E68" t="s">
        <v>321</v>
      </c>
      <c r="F68" t="s">
        <v>25</v>
      </c>
      <c r="H68">
        <v>0</v>
      </c>
      <c r="P68">
        <v>3</v>
      </c>
      <c r="Q68" t="s">
        <v>693</v>
      </c>
      <c r="R68">
        <v>9</v>
      </c>
      <c r="S68">
        <v>15</v>
      </c>
      <c r="T68">
        <v>12</v>
      </c>
      <c r="U68">
        <v>0</v>
      </c>
      <c r="V68">
        <v>800</v>
      </c>
      <c r="W68">
        <v>400</v>
      </c>
      <c r="X68">
        <v>5</v>
      </c>
      <c r="Y68">
        <v>7</v>
      </c>
      <c r="Z68">
        <v>2</v>
      </c>
      <c r="AA68" t="s">
        <v>768</v>
      </c>
      <c r="AB68" t="s">
        <v>769</v>
      </c>
      <c r="AC68">
        <v>0.30766635987815488</v>
      </c>
      <c r="AD68">
        <v>657.71375000000012</v>
      </c>
      <c r="AE68">
        <v>353.50864749999994</v>
      </c>
      <c r="AF68">
        <v>1.6531572456525752</v>
      </c>
      <c r="AG68">
        <v>0.12106532118217395</v>
      </c>
      <c r="AH68">
        <v>0.22766846729478557</v>
      </c>
      <c r="AI68">
        <v>0.24590918229686937</v>
      </c>
      <c r="AJ68">
        <v>8</v>
      </c>
      <c r="AK68">
        <v>1</v>
      </c>
    </row>
    <row r="69" spans="1:38">
      <c r="A69" s="140" t="s">
        <v>885</v>
      </c>
      <c r="B69" t="s">
        <v>245</v>
      </c>
      <c r="C69" t="s">
        <v>323</v>
      </c>
      <c r="D69" s="140" t="s">
        <v>1056</v>
      </c>
      <c r="E69" t="s">
        <v>324</v>
      </c>
      <c r="F69" t="s">
        <v>81</v>
      </c>
      <c r="H69">
        <v>44</v>
      </c>
      <c r="I69">
        <v>9</v>
      </c>
      <c r="J69">
        <v>8</v>
      </c>
      <c r="K69">
        <v>24.89</v>
      </c>
      <c r="P69">
        <v>3</v>
      </c>
      <c r="Q69" t="s">
        <v>693</v>
      </c>
      <c r="R69">
        <v>8</v>
      </c>
      <c r="S69">
        <v>12</v>
      </c>
      <c r="T69">
        <v>10</v>
      </c>
      <c r="U69">
        <v>0</v>
      </c>
      <c r="V69">
        <v>800</v>
      </c>
      <c r="W69">
        <v>400</v>
      </c>
      <c r="X69">
        <v>3</v>
      </c>
      <c r="Y69">
        <v>5</v>
      </c>
      <c r="Z69">
        <v>2</v>
      </c>
      <c r="AA69" t="s">
        <v>766</v>
      </c>
      <c r="AB69" t="s">
        <v>769</v>
      </c>
      <c r="AC69">
        <v>0.35878040034812875</v>
      </c>
      <c r="AD69">
        <v>589.43999999999994</v>
      </c>
      <c r="AE69">
        <v>412.23867999999993</v>
      </c>
      <c r="AF69">
        <v>1.6361128647483012</v>
      </c>
      <c r="AG69">
        <v>2.7081036717604617E-2</v>
      </c>
      <c r="AH69">
        <v>0.2286963873411276</v>
      </c>
      <c r="AI69">
        <v>0.19980430358347578</v>
      </c>
      <c r="AJ69">
        <v>3</v>
      </c>
      <c r="AK69">
        <v>1</v>
      </c>
    </row>
    <row r="70" spans="1:38">
      <c r="A70" s="140" t="s">
        <v>886</v>
      </c>
      <c r="B70" t="s">
        <v>245</v>
      </c>
      <c r="C70" t="s">
        <v>326</v>
      </c>
      <c r="D70" s="140" t="s">
        <v>1051</v>
      </c>
      <c r="F70" t="s">
        <v>30</v>
      </c>
      <c r="H70">
        <v>8.9999999999999993E-3</v>
      </c>
      <c r="L70">
        <v>7140</v>
      </c>
      <c r="M70">
        <v>1033</v>
      </c>
      <c r="N70">
        <v>5</v>
      </c>
      <c r="O70">
        <v>3.7999999999999999E-2</v>
      </c>
      <c r="P70">
        <v>2</v>
      </c>
      <c r="Q70" t="s">
        <v>692</v>
      </c>
      <c r="R70">
        <v>9</v>
      </c>
      <c r="S70">
        <v>13</v>
      </c>
      <c r="T70">
        <v>11</v>
      </c>
      <c r="U70">
        <v>0</v>
      </c>
      <c r="V70">
        <v>300</v>
      </c>
      <c r="W70">
        <v>150</v>
      </c>
      <c r="X70">
        <v>1</v>
      </c>
      <c r="Y70">
        <v>4</v>
      </c>
      <c r="Z70">
        <v>3</v>
      </c>
      <c r="AA70" t="s">
        <v>768</v>
      </c>
      <c r="AB70" t="s">
        <v>769</v>
      </c>
      <c r="AC70">
        <v>0.36645274731650673</v>
      </c>
      <c r="AD70">
        <v>588.45999999999992</v>
      </c>
      <c r="AE70">
        <v>421.05420666666629</v>
      </c>
      <c r="AF70">
        <v>1.3011025823950446</v>
      </c>
      <c r="AG70">
        <v>2.7407538488470568E-2</v>
      </c>
      <c r="AH70">
        <v>0.28061529272458735</v>
      </c>
      <c r="AI70">
        <v>0.17740500422801431</v>
      </c>
      <c r="AJ70">
        <v>3</v>
      </c>
      <c r="AK70">
        <v>1</v>
      </c>
    </row>
    <row r="71" spans="1:38">
      <c r="A71" s="140" t="s">
        <v>887</v>
      </c>
      <c r="B71" t="s">
        <v>245</v>
      </c>
      <c r="C71" t="s">
        <v>327</v>
      </c>
      <c r="D71" s="140" t="s">
        <v>1050</v>
      </c>
      <c r="E71" t="s">
        <v>328</v>
      </c>
      <c r="F71" t="s">
        <v>21</v>
      </c>
      <c r="H71">
        <v>8.9999999999999993E-3</v>
      </c>
      <c r="L71">
        <v>3448</v>
      </c>
      <c r="M71">
        <v>108</v>
      </c>
      <c r="N71">
        <v>10</v>
      </c>
      <c r="O71">
        <v>2E-3</v>
      </c>
      <c r="P71">
        <v>2</v>
      </c>
      <c r="Q71" t="s">
        <v>692</v>
      </c>
      <c r="R71">
        <v>4</v>
      </c>
      <c r="S71">
        <v>8</v>
      </c>
      <c r="T71">
        <v>6</v>
      </c>
      <c r="U71">
        <v>0</v>
      </c>
      <c r="V71">
        <v>1400</v>
      </c>
      <c r="W71">
        <v>700</v>
      </c>
      <c r="X71">
        <v>4</v>
      </c>
      <c r="Y71">
        <v>7</v>
      </c>
      <c r="Z71">
        <v>3</v>
      </c>
      <c r="AA71" t="s">
        <v>768</v>
      </c>
      <c r="AB71" t="s">
        <v>769</v>
      </c>
      <c r="AC71">
        <v>0.1695822563098347</v>
      </c>
      <c r="AD71">
        <v>645.71249999999998</v>
      </c>
      <c r="AE71">
        <v>194.8500125000001</v>
      </c>
      <c r="AF71">
        <v>1.7595314173612848</v>
      </c>
      <c r="AG71">
        <v>4.4788683573715002E-2</v>
      </c>
      <c r="AH71">
        <v>0.12185280873229787</v>
      </c>
      <c r="AI71">
        <v>0.23874826520490464</v>
      </c>
      <c r="AJ71">
        <v>4</v>
      </c>
      <c r="AK71">
        <v>1</v>
      </c>
    </row>
    <row r="72" spans="1:38">
      <c r="A72" s="140" t="s">
        <v>888</v>
      </c>
      <c r="B72" t="s">
        <v>245</v>
      </c>
      <c r="C72" t="s">
        <v>331</v>
      </c>
      <c r="D72" s="140" t="s">
        <v>1054</v>
      </c>
      <c r="F72" t="s">
        <v>25</v>
      </c>
      <c r="H72">
        <v>1.65</v>
      </c>
      <c r="I72">
        <v>4.1500000000000004</v>
      </c>
      <c r="J72">
        <v>21</v>
      </c>
      <c r="K72">
        <v>20.56</v>
      </c>
      <c r="L72">
        <v>44913</v>
      </c>
      <c r="M72">
        <v>4436.84</v>
      </c>
      <c r="N72">
        <v>8</v>
      </c>
      <c r="O72">
        <v>7.0000000000000007E-2</v>
      </c>
      <c r="P72">
        <v>3</v>
      </c>
      <c r="Q72" t="s">
        <v>693</v>
      </c>
      <c r="R72">
        <v>5</v>
      </c>
      <c r="S72">
        <v>8</v>
      </c>
      <c r="T72">
        <v>6.5</v>
      </c>
      <c r="U72">
        <v>0</v>
      </c>
      <c r="V72">
        <v>800</v>
      </c>
      <c r="W72">
        <v>400</v>
      </c>
      <c r="X72">
        <v>4</v>
      </c>
      <c r="Y72">
        <v>6</v>
      </c>
      <c r="Z72">
        <v>2</v>
      </c>
      <c r="AA72" t="s">
        <v>768</v>
      </c>
      <c r="AB72" t="s">
        <v>769</v>
      </c>
      <c r="AC72">
        <v>0.28001819756309843</v>
      </c>
      <c r="AD72">
        <v>627.07999999999993</v>
      </c>
      <c r="AE72">
        <v>321.7409090000001</v>
      </c>
      <c r="AF72">
        <v>2.0565965816476042</v>
      </c>
      <c r="AG72">
        <v>4.7716563266922113E-2</v>
      </c>
      <c r="AH72">
        <v>0.21382948916353661</v>
      </c>
      <c r="AI72">
        <v>0.36930574644891168</v>
      </c>
      <c r="AJ72">
        <v>10</v>
      </c>
      <c r="AK72">
        <v>1</v>
      </c>
    </row>
    <row r="73" spans="1:38">
      <c r="A73" s="140" t="s">
        <v>889</v>
      </c>
      <c r="B73" t="s">
        <v>245</v>
      </c>
      <c r="C73" t="s">
        <v>334</v>
      </c>
      <c r="D73" s="140" t="s">
        <v>1049</v>
      </c>
      <c r="F73" t="s">
        <v>49</v>
      </c>
      <c r="H73">
        <v>0</v>
      </c>
      <c r="P73">
        <v>2</v>
      </c>
      <c r="R73">
        <v>20</v>
      </c>
      <c r="S73">
        <v>30</v>
      </c>
      <c r="T73">
        <v>25</v>
      </c>
      <c r="U73">
        <v>400</v>
      </c>
      <c r="V73">
        <v>1000</v>
      </c>
      <c r="W73">
        <v>700</v>
      </c>
      <c r="X73">
        <v>4</v>
      </c>
      <c r="Y73">
        <v>7</v>
      </c>
      <c r="Z73">
        <v>3</v>
      </c>
      <c r="AA73" t="s">
        <v>768</v>
      </c>
      <c r="AB73" t="s">
        <v>769</v>
      </c>
      <c r="AC73">
        <v>0.36440748767043818</v>
      </c>
      <c r="AD73">
        <v>595.42999999999995</v>
      </c>
      <c r="AE73">
        <v>418.70420333333345</v>
      </c>
      <c r="AF73">
        <v>1.7646436093279227</v>
      </c>
      <c r="AG73">
        <v>0.10984833022259739</v>
      </c>
      <c r="AH73">
        <v>0.2704363022490443</v>
      </c>
      <c r="AI73">
        <v>0.29659449575920593</v>
      </c>
      <c r="AJ73">
        <v>3</v>
      </c>
      <c r="AK73">
        <v>1</v>
      </c>
    </row>
    <row r="74" spans="1:38">
      <c r="A74" s="140" t="s">
        <v>890</v>
      </c>
      <c r="B74" t="s">
        <v>245</v>
      </c>
      <c r="C74" t="s">
        <v>345</v>
      </c>
      <c r="D74" s="140" t="s">
        <v>1040</v>
      </c>
      <c r="E74" t="s">
        <v>346</v>
      </c>
      <c r="F74" t="s">
        <v>21</v>
      </c>
      <c r="H74">
        <v>0</v>
      </c>
      <c r="L74">
        <v>6830</v>
      </c>
      <c r="M74">
        <v>230</v>
      </c>
      <c r="N74">
        <v>10</v>
      </c>
      <c r="O74">
        <v>7.8E-2</v>
      </c>
      <c r="P74">
        <v>2</v>
      </c>
      <c r="Q74" t="s">
        <v>692</v>
      </c>
      <c r="R74" t="s">
        <v>22</v>
      </c>
      <c r="S74" t="s">
        <v>22</v>
      </c>
      <c r="U74">
        <v>100</v>
      </c>
      <c r="V74">
        <v>500</v>
      </c>
      <c r="W74">
        <v>300</v>
      </c>
      <c r="X74">
        <v>11</v>
      </c>
      <c r="Y74">
        <v>3</v>
      </c>
      <c r="Z74">
        <v>8</v>
      </c>
      <c r="AA74" t="s">
        <v>768</v>
      </c>
      <c r="AB74" t="s">
        <v>769</v>
      </c>
      <c r="AC74">
        <v>0.22835434580794881</v>
      </c>
      <c r="AD74">
        <v>595.54</v>
      </c>
      <c r="AE74">
        <v>262.37914333333322</v>
      </c>
      <c r="AF74">
        <v>1.8528292326995615</v>
      </c>
      <c r="AG74">
        <v>5.7712617118645927E-2</v>
      </c>
      <c r="AH74">
        <v>0.18279608184190035</v>
      </c>
      <c r="AI74">
        <v>0.21116678486245624</v>
      </c>
      <c r="AJ74">
        <v>3</v>
      </c>
      <c r="AK74">
        <v>1</v>
      </c>
    </row>
    <row r="75" spans="1:38">
      <c r="A75" s="140" t="s">
        <v>891</v>
      </c>
      <c r="B75" t="s">
        <v>245</v>
      </c>
      <c r="C75" t="s">
        <v>349</v>
      </c>
      <c r="D75" s="140" t="s">
        <v>1060</v>
      </c>
      <c r="F75" t="s">
        <v>30</v>
      </c>
      <c r="H75">
        <v>100</v>
      </c>
      <c r="J75">
        <v>2</v>
      </c>
      <c r="P75">
        <v>3</v>
      </c>
      <c r="Q75" t="s">
        <v>693</v>
      </c>
      <c r="R75">
        <v>10</v>
      </c>
      <c r="S75">
        <v>18</v>
      </c>
      <c r="T75">
        <v>14</v>
      </c>
      <c r="U75">
        <v>0</v>
      </c>
      <c r="V75">
        <v>600</v>
      </c>
      <c r="W75">
        <v>300</v>
      </c>
      <c r="X75">
        <v>4</v>
      </c>
      <c r="Y75">
        <v>6</v>
      </c>
      <c r="Z75">
        <v>2</v>
      </c>
      <c r="AA75" t="s">
        <v>768</v>
      </c>
      <c r="AB75" t="s">
        <v>769</v>
      </c>
      <c r="AC75">
        <v>9.3228133159268978E-2</v>
      </c>
      <c r="AD75">
        <v>696.875</v>
      </c>
      <c r="AE75">
        <v>107.11912500000005</v>
      </c>
      <c r="AF75">
        <v>1.9687404805371469</v>
      </c>
      <c r="AG75">
        <v>0.22810385526972826</v>
      </c>
      <c r="AH75">
        <v>0.19879432295322003</v>
      </c>
      <c r="AI75">
        <v>0.29858634997758349</v>
      </c>
      <c r="AJ75">
        <v>2</v>
      </c>
      <c r="AK75">
        <v>1</v>
      </c>
    </row>
    <row r="76" spans="1:38">
      <c r="A76" s="140" t="s">
        <v>892</v>
      </c>
      <c r="B76" t="s">
        <v>245</v>
      </c>
      <c r="C76" t="s">
        <v>350</v>
      </c>
      <c r="D76" s="140" t="s">
        <v>1062</v>
      </c>
      <c r="F76" t="s">
        <v>21</v>
      </c>
      <c r="H76">
        <v>161</v>
      </c>
      <c r="I76">
        <v>66</v>
      </c>
      <c r="J76">
        <v>10</v>
      </c>
      <c r="K76">
        <v>22.6</v>
      </c>
      <c r="P76">
        <v>3</v>
      </c>
      <c r="Q76" t="s">
        <v>693</v>
      </c>
      <c r="R76">
        <v>24</v>
      </c>
      <c r="S76">
        <v>33</v>
      </c>
      <c r="T76">
        <v>28.5</v>
      </c>
      <c r="U76">
        <v>0</v>
      </c>
      <c r="V76">
        <v>750</v>
      </c>
      <c r="W76">
        <v>375</v>
      </c>
      <c r="X76">
        <v>2</v>
      </c>
      <c r="Y76">
        <v>5</v>
      </c>
      <c r="Z76">
        <v>7</v>
      </c>
      <c r="AA76" t="s">
        <v>768</v>
      </c>
      <c r="AB76" t="s">
        <v>769</v>
      </c>
      <c r="AC76">
        <v>0.26664900348128828</v>
      </c>
      <c r="AD76">
        <v>508.56</v>
      </c>
      <c r="AE76">
        <v>306.37970500000029</v>
      </c>
      <c r="AF76">
        <v>1.3243641229523155</v>
      </c>
      <c r="AG76">
        <v>3.1125253818925343E-2</v>
      </c>
      <c r="AH76">
        <v>0.22783109040332117</v>
      </c>
      <c r="AI76">
        <v>0.20359342274748571</v>
      </c>
      <c r="AJ76">
        <v>2</v>
      </c>
      <c r="AK76">
        <v>1</v>
      </c>
    </row>
    <row r="77" spans="1:38">
      <c r="A77" s="140" t="s">
        <v>893</v>
      </c>
      <c r="B77" t="s">
        <v>245</v>
      </c>
      <c r="C77" t="s">
        <v>351</v>
      </c>
      <c r="D77" s="140" t="s">
        <v>1061</v>
      </c>
      <c r="E77" t="s">
        <v>352</v>
      </c>
      <c r="F77" t="s">
        <v>30</v>
      </c>
      <c r="H77">
        <v>0</v>
      </c>
      <c r="P77">
        <v>3</v>
      </c>
      <c r="Q77" t="s">
        <v>693</v>
      </c>
      <c r="R77">
        <v>20</v>
      </c>
      <c r="S77">
        <v>30</v>
      </c>
      <c r="T77">
        <v>25</v>
      </c>
      <c r="U77">
        <v>0</v>
      </c>
      <c r="V77">
        <v>1700</v>
      </c>
      <c r="W77">
        <v>850</v>
      </c>
      <c r="X77">
        <v>3</v>
      </c>
      <c r="Y77">
        <v>5</v>
      </c>
      <c r="Z77">
        <v>2</v>
      </c>
      <c r="AA77" t="s">
        <v>768</v>
      </c>
      <c r="AB77" t="s">
        <v>769</v>
      </c>
      <c r="AC77">
        <v>0.26082093704670734</v>
      </c>
      <c r="AD77">
        <v>584.85666666666668</v>
      </c>
      <c r="AE77">
        <v>299.68325666666669</v>
      </c>
      <c r="AF77">
        <v>1.6326606908035093</v>
      </c>
      <c r="AG77">
        <v>6.7902392272259256E-3</v>
      </c>
      <c r="AH77">
        <v>0.22530399869405096</v>
      </c>
      <c r="AI77">
        <v>0.36573961878478101</v>
      </c>
      <c r="AJ77">
        <v>3</v>
      </c>
      <c r="AK77">
        <v>1</v>
      </c>
    </row>
    <row r="78" spans="1:38">
      <c r="A78" s="140" t="s">
        <v>894</v>
      </c>
      <c r="B78" t="s">
        <v>245</v>
      </c>
      <c r="C78" t="s">
        <v>353</v>
      </c>
      <c r="D78" s="140" t="s">
        <v>1063</v>
      </c>
      <c r="F78" t="s">
        <v>49</v>
      </c>
      <c r="H78">
        <v>0</v>
      </c>
      <c r="P78">
        <v>3</v>
      </c>
      <c r="Q78" t="s">
        <v>693</v>
      </c>
      <c r="R78">
        <v>10</v>
      </c>
      <c r="S78">
        <v>27</v>
      </c>
      <c r="T78">
        <v>18.5</v>
      </c>
      <c r="U78">
        <v>0</v>
      </c>
      <c r="V78">
        <v>1000</v>
      </c>
      <c r="W78">
        <v>500</v>
      </c>
      <c r="X78">
        <v>3</v>
      </c>
      <c r="Y78">
        <v>6</v>
      </c>
      <c r="Z78">
        <v>3</v>
      </c>
      <c r="AA78" t="s">
        <v>768</v>
      </c>
      <c r="AB78" t="s">
        <v>769</v>
      </c>
      <c r="AC78">
        <v>2.7084699738903369E-2</v>
      </c>
      <c r="AD78">
        <v>466.53999999999996</v>
      </c>
      <c r="AE78">
        <v>31.120319999999975</v>
      </c>
      <c r="AF78">
        <v>4.8884214136739308</v>
      </c>
      <c r="AG78">
        <v>4.1318673690390439E-2</v>
      </c>
      <c r="AH78">
        <v>0.22411249476835046</v>
      </c>
      <c r="AI78">
        <v>0.1242534923669153</v>
      </c>
      <c r="AJ78">
        <v>2</v>
      </c>
      <c r="AK78">
        <v>1</v>
      </c>
      <c r="AL78" t="s">
        <v>745</v>
      </c>
    </row>
    <row r="79" spans="1:38">
      <c r="A79" s="140" t="s">
        <v>895</v>
      </c>
      <c r="B79" t="s">
        <v>363</v>
      </c>
      <c r="C79" t="s">
        <v>697</v>
      </c>
      <c r="D79" s="140" t="s">
        <v>981</v>
      </c>
      <c r="E79" t="s">
        <v>369</v>
      </c>
      <c r="F79" t="s">
        <v>25</v>
      </c>
      <c r="H79">
        <v>0</v>
      </c>
      <c r="L79">
        <v>40853</v>
      </c>
      <c r="M79">
        <v>13600.22</v>
      </c>
      <c r="N79">
        <v>5</v>
      </c>
      <c r="O79">
        <v>0.22</v>
      </c>
      <c r="P79">
        <v>3</v>
      </c>
      <c r="Q79" t="s">
        <v>693</v>
      </c>
      <c r="R79">
        <v>12</v>
      </c>
      <c r="S79">
        <v>17</v>
      </c>
      <c r="T79">
        <v>14.5</v>
      </c>
      <c r="U79">
        <v>0</v>
      </c>
      <c r="V79">
        <v>1600</v>
      </c>
      <c r="W79">
        <v>800</v>
      </c>
      <c r="X79">
        <v>4</v>
      </c>
      <c r="Y79">
        <v>11</v>
      </c>
      <c r="Z79">
        <v>7</v>
      </c>
      <c r="AA79" t="s">
        <v>766</v>
      </c>
      <c r="AB79" t="s">
        <v>767</v>
      </c>
      <c r="AC79">
        <v>0.21151394952132282</v>
      </c>
      <c r="AD79">
        <v>579.74399999999991</v>
      </c>
      <c r="AE79">
        <v>243.02952799999994</v>
      </c>
      <c r="AF79">
        <v>1.7295780472220712</v>
      </c>
      <c r="AG79">
        <v>0.12550526422487857</v>
      </c>
      <c r="AH79">
        <v>0.1492355024400685</v>
      </c>
      <c r="AI79">
        <v>0.24183093495560945</v>
      </c>
      <c r="AJ79">
        <v>10</v>
      </c>
      <c r="AK79">
        <v>1</v>
      </c>
    </row>
    <row r="80" spans="1:38">
      <c r="A80" s="140" t="s">
        <v>896</v>
      </c>
      <c r="B80" t="s">
        <v>363</v>
      </c>
      <c r="C80" t="s">
        <v>364</v>
      </c>
      <c r="D80" s="140" t="s">
        <v>982</v>
      </c>
      <c r="E80" t="s">
        <v>815</v>
      </c>
      <c r="F80" t="s">
        <v>25</v>
      </c>
      <c r="H80">
        <v>0</v>
      </c>
      <c r="L80">
        <v>117429</v>
      </c>
      <c r="M80">
        <v>20764.89</v>
      </c>
      <c r="N80">
        <v>10</v>
      </c>
      <c r="O80">
        <v>0.72</v>
      </c>
      <c r="P80">
        <v>3</v>
      </c>
      <c r="R80">
        <v>6</v>
      </c>
      <c r="S80">
        <v>19</v>
      </c>
      <c r="T80">
        <v>12.5</v>
      </c>
      <c r="U80">
        <v>0</v>
      </c>
      <c r="V80">
        <v>1500</v>
      </c>
      <c r="W80">
        <v>750</v>
      </c>
      <c r="X80">
        <v>4</v>
      </c>
      <c r="Y80">
        <v>11</v>
      </c>
      <c r="Z80">
        <v>7</v>
      </c>
      <c r="AA80" t="s">
        <v>766</v>
      </c>
      <c r="AB80" t="s">
        <v>767</v>
      </c>
      <c r="AC80">
        <v>0.22076213228894689</v>
      </c>
      <c r="AD80">
        <v>699.86333333333323</v>
      </c>
      <c r="AE80">
        <v>253.65568999999999</v>
      </c>
      <c r="AF80">
        <v>2.0289510617717932</v>
      </c>
      <c r="AG80">
        <v>0.13729549887953396</v>
      </c>
      <c r="AH80">
        <v>4.680334601267569E-2</v>
      </c>
      <c r="AI80">
        <v>0.26452128985668133</v>
      </c>
      <c r="AJ80">
        <v>9</v>
      </c>
      <c r="AK80">
        <v>1</v>
      </c>
    </row>
    <row r="81" spans="1:38">
      <c r="A81" s="140" t="s">
        <v>897</v>
      </c>
      <c r="B81" t="s">
        <v>363</v>
      </c>
      <c r="C81" t="s">
        <v>370</v>
      </c>
      <c r="D81" s="140" t="s">
        <v>980</v>
      </c>
      <c r="F81" t="s">
        <v>105</v>
      </c>
      <c r="H81">
        <v>175.96</v>
      </c>
      <c r="I81">
        <v>163.08000000000001</v>
      </c>
      <c r="J81">
        <v>26</v>
      </c>
      <c r="K81">
        <v>20.67</v>
      </c>
      <c r="P81">
        <v>3</v>
      </c>
      <c r="Q81" t="s">
        <v>692</v>
      </c>
      <c r="R81">
        <v>22</v>
      </c>
      <c r="S81">
        <v>40</v>
      </c>
      <c r="T81">
        <v>31</v>
      </c>
      <c r="U81">
        <v>2100</v>
      </c>
      <c r="V81">
        <v>3160</v>
      </c>
      <c r="W81">
        <v>2630</v>
      </c>
      <c r="X81">
        <v>5</v>
      </c>
      <c r="Y81">
        <v>10</v>
      </c>
      <c r="Z81">
        <v>1</v>
      </c>
      <c r="AA81" t="s">
        <v>766</v>
      </c>
      <c r="AB81" t="s">
        <v>767</v>
      </c>
      <c r="AC81">
        <v>9.7072317854034543E-2</v>
      </c>
      <c r="AD81">
        <v>643.97285714285704</v>
      </c>
      <c r="AE81">
        <v>111.53609321428573</v>
      </c>
      <c r="AF81">
        <v>2.2909704808239453</v>
      </c>
      <c r="AG81">
        <v>0.15939717682914262</v>
      </c>
      <c r="AH81">
        <v>0.11481745873270408</v>
      </c>
      <c r="AI81">
        <v>0.28940066755843602</v>
      </c>
      <c r="AJ81">
        <v>28</v>
      </c>
      <c r="AK81">
        <v>1</v>
      </c>
      <c r="AL81" t="s">
        <v>722</v>
      </c>
    </row>
    <row r="82" spans="1:38">
      <c r="A82" s="140" t="s">
        <v>898</v>
      </c>
      <c r="B82" t="s">
        <v>374</v>
      </c>
      <c r="C82" t="s">
        <v>375</v>
      </c>
      <c r="D82" s="140" t="s">
        <v>1066</v>
      </c>
      <c r="E82" t="s">
        <v>376</v>
      </c>
      <c r="F82" t="s">
        <v>25</v>
      </c>
      <c r="L82">
        <v>572340</v>
      </c>
      <c r="M82">
        <v>209925.86</v>
      </c>
      <c r="N82">
        <v>2</v>
      </c>
      <c r="O82">
        <v>1.42</v>
      </c>
      <c r="P82">
        <v>3</v>
      </c>
      <c r="Q82" t="s">
        <v>692</v>
      </c>
      <c r="R82">
        <v>16</v>
      </c>
      <c r="S82">
        <v>24</v>
      </c>
      <c r="T82">
        <v>20</v>
      </c>
      <c r="U82">
        <v>0</v>
      </c>
      <c r="V82">
        <v>1000</v>
      </c>
      <c r="W82">
        <v>500</v>
      </c>
      <c r="X82">
        <v>5</v>
      </c>
      <c r="Y82">
        <v>7</v>
      </c>
      <c r="Z82">
        <v>2</v>
      </c>
      <c r="AA82" t="s">
        <v>766</v>
      </c>
      <c r="AB82" t="s">
        <v>769</v>
      </c>
      <c r="AC82">
        <v>0.29029343196982893</v>
      </c>
      <c r="AD82">
        <v>602.07333333333338</v>
      </c>
      <c r="AE82">
        <v>333.54715333333337</v>
      </c>
      <c r="AF82">
        <v>1.7331322949380474</v>
      </c>
      <c r="AG82">
        <v>0.15345150617029332</v>
      </c>
      <c r="AH82">
        <v>0.20087241082399251</v>
      </c>
      <c r="AI82">
        <v>0.28840619583073046</v>
      </c>
      <c r="AJ82">
        <v>3</v>
      </c>
      <c r="AK82">
        <v>1</v>
      </c>
    </row>
    <row r="83" spans="1:38">
      <c r="A83" s="140" t="s">
        <v>899</v>
      </c>
      <c r="B83" t="s">
        <v>374</v>
      </c>
      <c r="C83" t="s">
        <v>377</v>
      </c>
      <c r="D83" s="140" t="s">
        <v>1067</v>
      </c>
      <c r="F83" t="s">
        <v>21</v>
      </c>
      <c r="H83">
        <v>0</v>
      </c>
      <c r="P83">
        <v>3</v>
      </c>
      <c r="Q83" t="s">
        <v>692</v>
      </c>
      <c r="R83">
        <v>20</v>
      </c>
      <c r="S83">
        <v>30</v>
      </c>
      <c r="T83">
        <v>25</v>
      </c>
      <c r="U83">
        <v>0</v>
      </c>
      <c r="V83">
        <v>1900</v>
      </c>
      <c r="W83">
        <v>950</v>
      </c>
      <c r="X83">
        <v>5</v>
      </c>
      <c r="Y83">
        <v>9</v>
      </c>
      <c r="Z83">
        <v>4</v>
      </c>
      <c r="AA83" t="s">
        <v>766</v>
      </c>
      <c r="AB83" t="s">
        <v>769</v>
      </c>
      <c r="AC83">
        <v>0.35767368146214085</v>
      </c>
      <c r="AD83">
        <v>636.07500000000005</v>
      </c>
      <c r="AE83">
        <v>410.96705999999983</v>
      </c>
      <c r="AF83">
        <v>1.6147400246531403</v>
      </c>
      <c r="AG83">
        <v>0.20950760012676789</v>
      </c>
      <c r="AH83">
        <v>0.2232986386856301</v>
      </c>
      <c r="AI83">
        <v>0.29614880045731962</v>
      </c>
      <c r="AJ83">
        <v>2</v>
      </c>
      <c r="AK83">
        <v>1</v>
      </c>
    </row>
    <row r="84" spans="1:38">
      <c r="A84" s="140" t="s">
        <v>900</v>
      </c>
      <c r="B84" t="s">
        <v>379</v>
      </c>
      <c r="C84" t="s">
        <v>380</v>
      </c>
      <c r="D84" s="140" t="s">
        <v>1086</v>
      </c>
      <c r="F84" t="s">
        <v>25</v>
      </c>
      <c r="L84">
        <v>28080</v>
      </c>
      <c r="M84">
        <v>3775.95</v>
      </c>
      <c r="N84">
        <v>2</v>
      </c>
      <c r="O84">
        <v>2.78</v>
      </c>
      <c r="P84">
        <v>3</v>
      </c>
      <c r="Q84" t="s">
        <v>692</v>
      </c>
      <c r="R84">
        <v>16</v>
      </c>
      <c r="S84">
        <v>22</v>
      </c>
      <c r="T84">
        <v>19</v>
      </c>
      <c r="U84">
        <v>50</v>
      </c>
      <c r="V84">
        <v>1500</v>
      </c>
      <c r="W84">
        <v>775</v>
      </c>
      <c r="X84">
        <v>4</v>
      </c>
      <c r="Y84">
        <v>9</v>
      </c>
      <c r="Z84">
        <v>5</v>
      </c>
      <c r="AA84" t="s">
        <v>768</v>
      </c>
      <c r="AB84" t="s">
        <v>769</v>
      </c>
      <c r="AC84">
        <v>0.39099678851174979</v>
      </c>
      <c r="AD84">
        <v>684.95</v>
      </c>
      <c r="AE84">
        <v>449.25531000000052</v>
      </c>
      <c r="AF84">
        <v>1.1962758102959306</v>
      </c>
      <c r="AG84">
        <v>0.22719279600724121</v>
      </c>
      <c r="AH84">
        <v>0.17913525002451658</v>
      </c>
      <c r="AI84">
        <v>0.1876823088532118</v>
      </c>
      <c r="AJ84">
        <v>1</v>
      </c>
      <c r="AK84" t="s">
        <v>743</v>
      </c>
    </row>
    <row r="85" spans="1:38">
      <c r="A85" s="140" t="s">
        <v>901</v>
      </c>
      <c r="B85" t="s">
        <v>388</v>
      </c>
      <c r="C85" t="s">
        <v>731</v>
      </c>
      <c r="D85" s="140" t="s">
        <v>959</v>
      </c>
      <c r="F85" t="s">
        <v>30</v>
      </c>
      <c r="G85" t="s">
        <v>816</v>
      </c>
      <c r="H85">
        <v>30</v>
      </c>
      <c r="J85">
        <v>10</v>
      </c>
      <c r="P85">
        <v>3</v>
      </c>
      <c r="Q85" t="s">
        <v>692</v>
      </c>
      <c r="R85">
        <v>8</v>
      </c>
      <c r="S85">
        <v>12</v>
      </c>
      <c r="T85">
        <v>10</v>
      </c>
      <c r="U85">
        <v>0</v>
      </c>
      <c r="V85">
        <v>1700</v>
      </c>
      <c r="W85">
        <v>850</v>
      </c>
      <c r="X85">
        <v>9</v>
      </c>
      <c r="Y85">
        <v>12</v>
      </c>
      <c r="Z85">
        <v>3</v>
      </c>
      <c r="AA85" t="s">
        <v>768</v>
      </c>
      <c r="AB85" t="s">
        <v>767</v>
      </c>
      <c r="AC85">
        <v>0.29373268929503915</v>
      </c>
      <c r="AD85">
        <v>696.71</v>
      </c>
      <c r="AE85">
        <v>337.49885999999992</v>
      </c>
      <c r="AF85">
        <v>1.5469500808040366</v>
      </c>
      <c r="AG85">
        <v>3.9926778407026298E-2</v>
      </c>
      <c r="AH85">
        <v>0.20770086450487885</v>
      </c>
      <c r="AI85">
        <v>0.15698460706643019</v>
      </c>
      <c r="AJ85">
        <v>2</v>
      </c>
      <c r="AK85">
        <v>1</v>
      </c>
    </row>
    <row r="86" spans="1:38">
      <c r="A86" s="140" t="s">
        <v>902</v>
      </c>
      <c r="B86" t="s">
        <v>388</v>
      </c>
      <c r="C86" t="s">
        <v>397</v>
      </c>
      <c r="D86" s="140" t="s">
        <v>966</v>
      </c>
      <c r="F86" t="s">
        <v>21</v>
      </c>
      <c r="H86">
        <v>205</v>
      </c>
      <c r="I86">
        <v>16</v>
      </c>
      <c r="J86">
        <v>32</v>
      </c>
      <c r="K86">
        <v>19.47</v>
      </c>
      <c r="L86">
        <v>3396</v>
      </c>
      <c r="M86">
        <v>166</v>
      </c>
      <c r="N86">
        <v>10</v>
      </c>
      <c r="O86">
        <v>0.04</v>
      </c>
      <c r="P86">
        <v>2</v>
      </c>
      <c r="Q86" t="s">
        <v>692</v>
      </c>
      <c r="R86">
        <v>6</v>
      </c>
      <c r="S86">
        <v>9</v>
      </c>
      <c r="T86">
        <v>7.5</v>
      </c>
      <c r="U86">
        <v>0</v>
      </c>
      <c r="V86">
        <v>1700</v>
      </c>
      <c r="W86">
        <v>850</v>
      </c>
      <c r="X86">
        <v>1</v>
      </c>
      <c r="Y86">
        <v>11</v>
      </c>
      <c r="Z86">
        <v>10</v>
      </c>
      <c r="AA86" t="s">
        <v>766</v>
      </c>
      <c r="AB86" t="s">
        <v>767</v>
      </c>
      <c r="AC86">
        <v>0.16075557296199589</v>
      </c>
      <c r="AD86">
        <v>699.75666666666666</v>
      </c>
      <c r="AE86">
        <v>184.70815333333329</v>
      </c>
      <c r="AF86">
        <v>2.1393138210584275</v>
      </c>
      <c r="AG86">
        <v>0.11668226722110477</v>
      </c>
      <c r="AH86">
        <v>3.4153131877869426E-2</v>
      </c>
      <c r="AI86">
        <v>0.21124463228505463</v>
      </c>
      <c r="AJ86">
        <v>3</v>
      </c>
      <c r="AK86" t="s">
        <v>762</v>
      </c>
    </row>
    <row r="87" spans="1:38">
      <c r="A87" s="140" t="s">
        <v>903</v>
      </c>
      <c r="B87" t="s">
        <v>388</v>
      </c>
      <c r="C87" t="s">
        <v>401</v>
      </c>
      <c r="D87" s="140" t="s">
        <v>969</v>
      </c>
      <c r="F87" t="s">
        <v>81</v>
      </c>
      <c r="H87">
        <v>8.9999999999999993E-3</v>
      </c>
      <c r="P87">
        <v>3</v>
      </c>
      <c r="Q87" t="s">
        <v>692</v>
      </c>
      <c r="R87">
        <v>2.2999999999999998</v>
      </c>
      <c r="S87">
        <v>3.3</v>
      </c>
      <c r="T87">
        <v>2.8</v>
      </c>
      <c r="U87">
        <v>5</v>
      </c>
      <c r="V87">
        <v>1640</v>
      </c>
      <c r="W87">
        <v>822.5</v>
      </c>
      <c r="X87">
        <v>7</v>
      </c>
      <c r="Y87">
        <v>9</v>
      </c>
      <c r="Z87">
        <v>2</v>
      </c>
      <c r="AA87" t="s">
        <v>766</v>
      </c>
      <c r="AB87" t="s">
        <v>767</v>
      </c>
      <c r="AC87">
        <v>0.15477166956774008</v>
      </c>
      <c r="AD87">
        <v>557.93166666666673</v>
      </c>
      <c r="AE87">
        <v>177.83264833333331</v>
      </c>
      <c r="AF87">
        <v>1.4418429098233529</v>
      </c>
      <c r="AG87">
        <v>5.8126825916871301E-2</v>
      </c>
      <c r="AH87">
        <v>0.12935281828630751</v>
      </c>
      <c r="AI87">
        <v>0.13272439313390769</v>
      </c>
      <c r="AJ87">
        <v>12</v>
      </c>
      <c r="AK87">
        <v>1</v>
      </c>
    </row>
    <row r="88" spans="1:38">
      <c r="A88" s="140" t="s">
        <v>904</v>
      </c>
      <c r="B88" t="s">
        <v>388</v>
      </c>
      <c r="C88" t="s">
        <v>402</v>
      </c>
      <c r="D88" s="140" t="s">
        <v>967</v>
      </c>
      <c r="F88" t="s">
        <v>30</v>
      </c>
      <c r="H88">
        <v>8.9999999999999993E-3</v>
      </c>
      <c r="P88">
        <v>2</v>
      </c>
      <c r="Q88" t="s">
        <v>692</v>
      </c>
      <c r="R88">
        <v>5</v>
      </c>
      <c r="S88">
        <v>7</v>
      </c>
      <c r="T88">
        <v>6</v>
      </c>
      <c r="U88">
        <v>10</v>
      </c>
      <c r="V88">
        <v>1420</v>
      </c>
      <c r="W88">
        <v>715</v>
      </c>
      <c r="X88">
        <v>2</v>
      </c>
      <c r="Y88">
        <v>7</v>
      </c>
      <c r="Z88">
        <v>5</v>
      </c>
      <c r="AA88" t="s">
        <v>768</v>
      </c>
      <c r="AB88" t="s">
        <v>767</v>
      </c>
      <c r="AC88">
        <v>0.28611615317667533</v>
      </c>
      <c r="AD88">
        <v>673.56999999999994</v>
      </c>
      <c r="AE88">
        <v>328.74745999999993</v>
      </c>
      <c r="AF88">
        <v>1.6601130673843345</v>
      </c>
      <c r="AG88">
        <v>5.0167517794554486E-2</v>
      </c>
      <c r="AH88">
        <v>0.17962552272174515</v>
      </c>
      <c r="AI88">
        <v>0.15113265621161881</v>
      </c>
      <c r="AJ88">
        <v>2</v>
      </c>
      <c r="AK88">
        <v>1</v>
      </c>
    </row>
    <row r="89" spans="1:38">
      <c r="A89" s="140" t="s">
        <v>905</v>
      </c>
      <c r="B89" t="s">
        <v>388</v>
      </c>
      <c r="C89" t="s">
        <v>407</v>
      </c>
      <c r="D89" s="140" t="s">
        <v>965</v>
      </c>
      <c r="E89" t="s">
        <v>408</v>
      </c>
      <c r="F89" t="s">
        <v>25</v>
      </c>
      <c r="H89">
        <v>1382.54</v>
      </c>
      <c r="I89">
        <v>863.05</v>
      </c>
      <c r="J89">
        <v>27</v>
      </c>
      <c r="K89">
        <v>41.67</v>
      </c>
      <c r="L89">
        <v>66060</v>
      </c>
      <c r="M89">
        <v>5238.8599999999997</v>
      </c>
      <c r="N89">
        <v>10</v>
      </c>
      <c r="O89">
        <v>0.75</v>
      </c>
      <c r="P89">
        <v>2</v>
      </c>
      <c r="Q89" t="s">
        <v>692</v>
      </c>
      <c r="R89">
        <v>23</v>
      </c>
      <c r="S89">
        <v>28</v>
      </c>
      <c r="T89">
        <v>25.5</v>
      </c>
      <c r="U89">
        <v>20</v>
      </c>
      <c r="V89">
        <v>2000</v>
      </c>
      <c r="W89">
        <v>1010</v>
      </c>
      <c r="X89">
        <v>3</v>
      </c>
      <c r="Y89">
        <v>6</v>
      </c>
      <c r="Z89">
        <v>3</v>
      </c>
      <c r="AA89" t="s">
        <v>768</v>
      </c>
      <c r="AB89" t="s">
        <v>767</v>
      </c>
      <c r="AC89">
        <v>0.27024923411662327</v>
      </c>
      <c r="AD89">
        <v>574.95299999999997</v>
      </c>
      <c r="AE89">
        <v>310.51637000000011</v>
      </c>
      <c r="AF89">
        <v>2.0595234691800921</v>
      </c>
      <c r="AG89">
        <v>3.6314135956724711E-2</v>
      </c>
      <c r="AH89">
        <v>0.230692608733924</v>
      </c>
      <c r="AI89">
        <v>0.25696013808886031</v>
      </c>
      <c r="AJ89">
        <v>10</v>
      </c>
      <c r="AK89">
        <v>1</v>
      </c>
    </row>
    <row r="90" spans="1:38">
      <c r="A90" s="140" t="s">
        <v>906</v>
      </c>
      <c r="B90" t="s">
        <v>388</v>
      </c>
      <c r="C90" t="s">
        <v>409</v>
      </c>
      <c r="D90" s="140" t="s">
        <v>964</v>
      </c>
      <c r="E90" t="s">
        <v>410</v>
      </c>
      <c r="F90" t="s">
        <v>25</v>
      </c>
      <c r="H90">
        <v>1939.01</v>
      </c>
      <c r="I90">
        <v>876.6</v>
      </c>
      <c r="J90">
        <v>30</v>
      </c>
      <c r="K90">
        <v>38.200000000000003</v>
      </c>
      <c r="L90">
        <v>46086</v>
      </c>
      <c r="M90">
        <v>8288.23</v>
      </c>
      <c r="N90">
        <v>10</v>
      </c>
      <c r="O90">
        <v>5.5E-2</v>
      </c>
      <c r="P90">
        <v>2</v>
      </c>
      <c r="Q90" t="s">
        <v>692</v>
      </c>
      <c r="R90">
        <v>25</v>
      </c>
      <c r="S90">
        <v>28</v>
      </c>
      <c r="T90">
        <v>26.5</v>
      </c>
      <c r="U90">
        <v>20</v>
      </c>
      <c r="V90">
        <v>1000</v>
      </c>
      <c r="W90">
        <v>510</v>
      </c>
      <c r="X90">
        <v>3</v>
      </c>
      <c r="Y90">
        <v>6</v>
      </c>
      <c r="Z90">
        <v>3</v>
      </c>
      <c r="AA90" t="s">
        <v>768</v>
      </c>
      <c r="AB90" t="s">
        <v>767</v>
      </c>
      <c r="AC90">
        <v>0.32459958137510869</v>
      </c>
      <c r="AD90">
        <v>625.63600000000008</v>
      </c>
      <c r="AE90">
        <v>372.9649189999999</v>
      </c>
      <c r="AF90">
        <v>1.4354003187975759</v>
      </c>
      <c r="AG90">
        <v>3.9217494353069635E-2</v>
      </c>
      <c r="AH90">
        <v>0.23910248741196399</v>
      </c>
      <c r="AI90">
        <v>0.29145814489313809</v>
      </c>
      <c r="AJ90">
        <v>10</v>
      </c>
      <c r="AK90">
        <v>1</v>
      </c>
    </row>
    <row r="91" spans="1:38">
      <c r="A91" s="140" t="s">
        <v>907</v>
      </c>
      <c r="B91" t="s">
        <v>388</v>
      </c>
      <c r="C91" t="s">
        <v>412</v>
      </c>
      <c r="D91" s="140" t="s">
        <v>970</v>
      </c>
      <c r="F91" t="s">
        <v>21</v>
      </c>
      <c r="H91">
        <v>285</v>
      </c>
      <c r="I91">
        <v>35</v>
      </c>
      <c r="J91">
        <v>50</v>
      </c>
      <c r="K91">
        <v>19.440000000000001</v>
      </c>
      <c r="L91">
        <v>5492</v>
      </c>
      <c r="M91">
        <v>135</v>
      </c>
      <c r="N91">
        <v>10</v>
      </c>
      <c r="O91">
        <v>0.14000000000000001</v>
      </c>
      <c r="P91">
        <v>2</v>
      </c>
      <c r="Q91" t="s">
        <v>692</v>
      </c>
      <c r="R91">
        <v>8.5</v>
      </c>
      <c r="S91">
        <v>13</v>
      </c>
      <c r="T91">
        <v>10.75</v>
      </c>
      <c r="U91">
        <v>0</v>
      </c>
      <c r="V91">
        <v>1600</v>
      </c>
      <c r="W91">
        <v>800</v>
      </c>
      <c r="X91">
        <v>9</v>
      </c>
      <c r="Y91">
        <v>5</v>
      </c>
      <c r="Z91">
        <v>4</v>
      </c>
      <c r="AA91" t="s">
        <v>768</v>
      </c>
      <c r="AB91" t="s">
        <v>767</v>
      </c>
      <c r="AC91">
        <v>0.26328840731070507</v>
      </c>
      <c r="AD91">
        <v>694.85666666666657</v>
      </c>
      <c r="AE91">
        <v>302.51838000000015</v>
      </c>
      <c r="AF91">
        <v>1.473526135347309</v>
      </c>
      <c r="AG91">
        <v>5.2864837432074985E-2</v>
      </c>
      <c r="AH91">
        <v>0.19197733295121341</v>
      </c>
      <c r="AI91">
        <v>0.1371818352834048</v>
      </c>
      <c r="AJ91">
        <v>3</v>
      </c>
      <c r="AK91">
        <v>1</v>
      </c>
    </row>
    <row r="92" spans="1:38">
      <c r="A92" s="140" t="s">
        <v>908</v>
      </c>
      <c r="B92" t="s">
        <v>388</v>
      </c>
      <c r="C92" t="s">
        <v>415</v>
      </c>
      <c r="D92" s="140" t="s">
        <v>972</v>
      </c>
      <c r="F92" t="s">
        <v>304</v>
      </c>
      <c r="H92">
        <v>170.05</v>
      </c>
      <c r="I92">
        <v>142.63</v>
      </c>
      <c r="J92">
        <v>30</v>
      </c>
      <c r="K92">
        <v>18.899999999999999</v>
      </c>
      <c r="L92">
        <v>4973</v>
      </c>
      <c r="M92">
        <v>8686.08</v>
      </c>
      <c r="N92">
        <v>10</v>
      </c>
      <c r="O92">
        <v>0.14000000000000001</v>
      </c>
      <c r="P92">
        <v>3</v>
      </c>
      <c r="Q92" t="s">
        <v>692</v>
      </c>
      <c r="R92">
        <v>10</v>
      </c>
      <c r="S92">
        <v>17</v>
      </c>
      <c r="T92">
        <v>13.5</v>
      </c>
      <c r="U92">
        <v>0</v>
      </c>
      <c r="V92">
        <v>1750</v>
      </c>
      <c r="W92">
        <v>875</v>
      </c>
      <c r="X92">
        <v>2</v>
      </c>
      <c r="Y92">
        <v>6</v>
      </c>
      <c r="Z92">
        <v>4</v>
      </c>
      <c r="AA92" t="s">
        <v>768</v>
      </c>
      <c r="AB92" t="s">
        <v>767</v>
      </c>
      <c r="AC92">
        <v>0.13947511517261385</v>
      </c>
      <c r="AD92">
        <v>695.50333333333344</v>
      </c>
      <c r="AE92">
        <v>160.25690733333337</v>
      </c>
      <c r="AF92">
        <v>2.1148860865272008</v>
      </c>
      <c r="AG92">
        <v>7.4093420187671927E-2</v>
      </c>
      <c r="AH92">
        <v>5.1824446093685132E-2</v>
      </c>
      <c r="AI92">
        <v>0.18400746850969943</v>
      </c>
      <c r="AJ92">
        <v>30</v>
      </c>
    </row>
    <row r="93" spans="1:38">
      <c r="A93" s="140" t="s">
        <v>909</v>
      </c>
      <c r="B93" t="s">
        <v>388</v>
      </c>
      <c r="C93" t="s">
        <v>416</v>
      </c>
      <c r="D93" s="140" t="s">
        <v>971</v>
      </c>
      <c r="F93" t="s">
        <v>30</v>
      </c>
      <c r="H93">
        <v>100</v>
      </c>
      <c r="J93">
        <v>3</v>
      </c>
      <c r="P93">
        <v>3</v>
      </c>
      <c r="Q93" t="s">
        <v>693</v>
      </c>
      <c r="R93">
        <v>10</v>
      </c>
      <c r="S93">
        <v>14</v>
      </c>
      <c r="T93">
        <v>12</v>
      </c>
      <c r="U93">
        <v>0</v>
      </c>
      <c r="V93">
        <v>500</v>
      </c>
      <c r="W93">
        <v>250</v>
      </c>
      <c r="X93">
        <v>3</v>
      </c>
      <c r="Y93">
        <v>5</v>
      </c>
      <c r="Z93">
        <v>2</v>
      </c>
      <c r="AA93" t="s">
        <v>768</v>
      </c>
      <c r="AB93" t="s">
        <v>767</v>
      </c>
      <c r="AC93">
        <v>0.27208543080939951</v>
      </c>
      <c r="AD93">
        <v>686.09500000000003</v>
      </c>
      <c r="AE93">
        <v>312.62616000000003</v>
      </c>
      <c r="AF93">
        <v>1.8405621524476974</v>
      </c>
      <c r="AG93">
        <v>2.3065340345376575E-2</v>
      </c>
      <c r="AH93">
        <v>0.17161488183064227</v>
      </c>
      <c r="AI93">
        <v>0.21865144626013647</v>
      </c>
      <c r="AJ93">
        <v>2</v>
      </c>
      <c r="AK93">
        <v>1</v>
      </c>
    </row>
    <row r="94" spans="1:38">
      <c r="A94" s="140" t="s">
        <v>910</v>
      </c>
      <c r="B94" t="s">
        <v>388</v>
      </c>
      <c r="C94" t="s">
        <v>422</v>
      </c>
      <c r="D94" s="140" t="s">
        <v>963</v>
      </c>
      <c r="F94" t="s">
        <v>105</v>
      </c>
      <c r="H94">
        <v>311.60000000000002</v>
      </c>
      <c r="I94">
        <v>169.27</v>
      </c>
      <c r="J94">
        <v>29</v>
      </c>
      <c r="K94">
        <v>22.14</v>
      </c>
      <c r="L94">
        <v>36720</v>
      </c>
      <c r="M94">
        <v>6263.49</v>
      </c>
      <c r="N94">
        <v>10</v>
      </c>
      <c r="O94">
        <v>0.15</v>
      </c>
      <c r="P94">
        <v>3</v>
      </c>
      <c r="Q94" t="s">
        <v>693</v>
      </c>
      <c r="R94">
        <v>13</v>
      </c>
      <c r="S94">
        <v>16</v>
      </c>
      <c r="T94">
        <v>14.5</v>
      </c>
      <c r="U94">
        <v>0</v>
      </c>
      <c r="V94">
        <v>1000</v>
      </c>
      <c r="W94">
        <v>500</v>
      </c>
      <c r="X94">
        <v>3</v>
      </c>
      <c r="Y94">
        <v>6</v>
      </c>
      <c r="Z94">
        <v>3</v>
      </c>
      <c r="AA94" t="s">
        <v>768</v>
      </c>
      <c r="AB94" t="s">
        <v>767</v>
      </c>
      <c r="AC94">
        <v>0.35975104844792571</v>
      </c>
      <c r="AD94">
        <v>562.25333333333322</v>
      </c>
      <c r="AE94">
        <v>413.35395466666671</v>
      </c>
      <c r="AF94">
        <v>1.4897809641985105</v>
      </c>
      <c r="AG94">
        <v>2.2366069123697652E-2</v>
      </c>
      <c r="AH94">
        <v>0.29151033837163598</v>
      </c>
      <c r="AI94">
        <v>0.27152323633265152</v>
      </c>
      <c r="AJ94">
        <v>30</v>
      </c>
    </row>
    <row r="95" spans="1:38">
      <c r="A95" s="140" t="s">
        <v>911</v>
      </c>
      <c r="B95" t="s">
        <v>388</v>
      </c>
      <c r="C95" t="s">
        <v>423</v>
      </c>
      <c r="D95" s="140" t="s">
        <v>960</v>
      </c>
      <c r="E95" t="s">
        <v>424</v>
      </c>
      <c r="F95" t="s">
        <v>21</v>
      </c>
      <c r="H95">
        <v>87</v>
      </c>
      <c r="I95">
        <v>15</v>
      </c>
      <c r="J95">
        <v>12</v>
      </c>
      <c r="K95">
        <v>30.09</v>
      </c>
      <c r="L95">
        <v>7792</v>
      </c>
      <c r="M95">
        <v>338</v>
      </c>
      <c r="N95">
        <v>10</v>
      </c>
      <c r="O95">
        <v>0.06</v>
      </c>
      <c r="P95">
        <v>2</v>
      </c>
      <c r="R95">
        <v>3</v>
      </c>
      <c r="S95">
        <v>6</v>
      </c>
      <c r="T95">
        <v>4.5</v>
      </c>
      <c r="U95">
        <v>0</v>
      </c>
      <c r="V95">
        <v>1800</v>
      </c>
      <c r="W95">
        <v>900</v>
      </c>
      <c r="X95">
        <v>2</v>
      </c>
      <c r="Y95">
        <v>11</v>
      </c>
      <c r="Z95">
        <v>9</v>
      </c>
      <c r="AA95" t="s">
        <v>768</v>
      </c>
      <c r="AB95" t="s">
        <v>767</v>
      </c>
      <c r="AC95">
        <v>0.36445375398897611</v>
      </c>
      <c r="AD95">
        <v>491.89000000000004</v>
      </c>
      <c r="AE95">
        <v>418.75736333333356</v>
      </c>
      <c r="AF95">
        <v>1.3134749066053308</v>
      </c>
      <c r="AG95">
        <v>3.1652038226993834E-2</v>
      </c>
      <c r="AH95">
        <v>0.28496283912570203</v>
      </c>
      <c r="AI95">
        <v>0.17545702423027543</v>
      </c>
      <c r="AJ95">
        <v>3</v>
      </c>
      <c r="AK95">
        <v>1</v>
      </c>
    </row>
    <row r="96" spans="1:38">
      <c r="A96" s="140" t="s">
        <v>912</v>
      </c>
      <c r="B96" t="s">
        <v>388</v>
      </c>
      <c r="C96" t="s">
        <v>425</v>
      </c>
      <c r="D96" s="140" t="s">
        <v>962</v>
      </c>
      <c r="E96" t="s">
        <v>426</v>
      </c>
      <c r="F96" t="s">
        <v>21</v>
      </c>
      <c r="H96">
        <v>656</v>
      </c>
      <c r="I96">
        <v>61</v>
      </c>
      <c r="J96">
        <v>29</v>
      </c>
      <c r="K96">
        <v>21.48</v>
      </c>
      <c r="L96">
        <v>10144</v>
      </c>
      <c r="M96">
        <v>485</v>
      </c>
      <c r="N96">
        <v>10</v>
      </c>
      <c r="O96">
        <v>0.16</v>
      </c>
      <c r="P96">
        <v>2</v>
      </c>
      <c r="Q96" t="s">
        <v>692</v>
      </c>
      <c r="R96">
        <v>23</v>
      </c>
      <c r="S96">
        <v>30</v>
      </c>
      <c r="T96">
        <v>26.5</v>
      </c>
      <c r="U96">
        <v>0</v>
      </c>
      <c r="V96">
        <v>1200</v>
      </c>
      <c r="W96">
        <v>600</v>
      </c>
      <c r="X96">
        <v>2</v>
      </c>
      <c r="Y96">
        <v>6</v>
      </c>
      <c r="Z96">
        <v>4</v>
      </c>
      <c r="AA96" t="s">
        <v>768</v>
      </c>
      <c r="AB96" t="s">
        <v>767</v>
      </c>
      <c r="AC96">
        <v>0.28689464171743523</v>
      </c>
      <c r="AD96">
        <v>692.68333333333339</v>
      </c>
      <c r="AE96">
        <v>329.64194333333313</v>
      </c>
      <c r="AF96">
        <v>1.7405288034380675</v>
      </c>
      <c r="AG96">
        <v>5.3240211903937885E-2</v>
      </c>
      <c r="AH96">
        <v>0.17246492420966117</v>
      </c>
      <c r="AI96">
        <v>0.14720553899890279</v>
      </c>
      <c r="AJ96">
        <v>3</v>
      </c>
      <c r="AK96">
        <v>1</v>
      </c>
    </row>
    <row r="97" spans="1:38">
      <c r="A97" s="140" t="s">
        <v>913</v>
      </c>
      <c r="B97" t="s">
        <v>388</v>
      </c>
      <c r="C97" t="s">
        <v>428</v>
      </c>
      <c r="D97" s="140" t="s">
        <v>961</v>
      </c>
      <c r="E97" t="s">
        <v>429</v>
      </c>
      <c r="F97" t="s">
        <v>210</v>
      </c>
      <c r="H97">
        <v>290</v>
      </c>
      <c r="K97">
        <v>20.8</v>
      </c>
      <c r="P97">
        <v>2</v>
      </c>
      <c r="R97">
        <v>10</v>
      </c>
      <c r="S97">
        <v>23</v>
      </c>
      <c r="T97">
        <v>16.5</v>
      </c>
      <c r="U97">
        <v>0</v>
      </c>
      <c r="V97">
        <v>1500</v>
      </c>
      <c r="W97">
        <v>750</v>
      </c>
      <c r="X97">
        <v>4</v>
      </c>
      <c r="Y97">
        <v>6</v>
      </c>
      <c r="Z97">
        <v>2</v>
      </c>
      <c r="AA97" t="s">
        <v>768</v>
      </c>
      <c r="AB97" t="s">
        <v>767</v>
      </c>
      <c r="AC97">
        <v>0.42420827966347563</v>
      </c>
      <c r="AD97">
        <v>535.92666666666673</v>
      </c>
      <c r="AE97">
        <v>487.41531333333359</v>
      </c>
      <c r="AF97">
        <v>1.3131205969276543</v>
      </c>
      <c r="AG97">
        <v>3.5053256332671416E-2</v>
      </c>
      <c r="AH97">
        <v>0.29664520286586499</v>
      </c>
      <c r="AI97">
        <v>0.15375957230953743</v>
      </c>
      <c r="AJ97">
        <v>3</v>
      </c>
      <c r="AK97">
        <v>1</v>
      </c>
    </row>
    <row r="98" spans="1:38">
      <c r="A98" s="140" t="s">
        <v>914</v>
      </c>
      <c r="B98" t="s">
        <v>388</v>
      </c>
      <c r="C98" t="s">
        <v>435</v>
      </c>
      <c r="D98" s="140" t="s">
        <v>968</v>
      </c>
      <c r="F98" t="s">
        <v>21</v>
      </c>
      <c r="G98" t="s">
        <v>438</v>
      </c>
      <c r="H98">
        <v>19</v>
      </c>
      <c r="I98">
        <v>7</v>
      </c>
      <c r="J98">
        <v>10</v>
      </c>
      <c r="K98">
        <v>15.59</v>
      </c>
      <c r="L98">
        <v>2338</v>
      </c>
      <c r="M98">
        <v>86</v>
      </c>
      <c r="N98">
        <v>10</v>
      </c>
      <c r="O98">
        <v>0.03</v>
      </c>
      <c r="P98">
        <v>2</v>
      </c>
      <c r="Q98" t="s">
        <v>692</v>
      </c>
      <c r="R98" t="s">
        <v>22</v>
      </c>
      <c r="S98" t="s">
        <v>22</v>
      </c>
      <c r="U98">
        <v>10</v>
      </c>
      <c r="V98">
        <v>1800</v>
      </c>
      <c r="W98">
        <v>905</v>
      </c>
      <c r="X98">
        <v>4</v>
      </c>
      <c r="Y98">
        <v>6</v>
      </c>
      <c r="Z98">
        <v>2</v>
      </c>
      <c r="AA98" t="s">
        <v>768</v>
      </c>
      <c r="AB98" t="s">
        <v>767</v>
      </c>
      <c r="AC98">
        <v>0.34996790832608099</v>
      </c>
      <c r="AD98">
        <v>564.79666666666697</v>
      </c>
      <c r="AE98">
        <v>402.11312666666697</v>
      </c>
      <c r="AF98">
        <v>1.3196533651770801</v>
      </c>
      <c r="AG98">
        <v>3.0751167172292201E-2</v>
      </c>
      <c r="AH98">
        <v>0.27483485424099102</v>
      </c>
      <c r="AI98">
        <v>0.19213881825877499</v>
      </c>
      <c r="AJ98">
        <v>3</v>
      </c>
      <c r="AK98">
        <v>1</v>
      </c>
    </row>
    <row r="99" spans="1:38">
      <c r="A99" s="140" t="s">
        <v>915</v>
      </c>
      <c r="B99" t="s">
        <v>442</v>
      </c>
      <c r="C99" t="s">
        <v>446</v>
      </c>
      <c r="D99" s="140" t="s">
        <v>1081</v>
      </c>
      <c r="F99" t="s">
        <v>226</v>
      </c>
      <c r="H99">
        <v>365</v>
      </c>
      <c r="I99" t="s">
        <v>170</v>
      </c>
      <c r="J99">
        <v>15</v>
      </c>
      <c r="K99">
        <v>10.6</v>
      </c>
      <c r="L99">
        <v>30960</v>
      </c>
      <c r="M99">
        <v>3648.67</v>
      </c>
      <c r="N99">
        <v>2</v>
      </c>
      <c r="O99">
        <v>0.67</v>
      </c>
      <c r="P99">
        <v>3</v>
      </c>
      <c r="Q99" t="s">
        <v>692</v>
      </c>
      <c r="R99">
        <v>18</v>
      </c>
      <c r="S99">
        <v>25</v>
      </c>
      <c r="T99">
        <v>21.5</v>
      </c>
      <c r="U99">
        <v>0</v>
      </c>
      <c r="V99">
        <v>1350</v>
      </c>
      <c r="W99">
        <v>675</v>
      </c>
      <c r="X99">
        <v>4</v>
      </c>
      <c r="Y99">
        <v>5</v>
      </c>
      <c r="Z99">
        <v>1</v>
      </c>
      <c r="AA99" t="s">
        <v>766</v>
      </c>
      <c r="AB99" t="s">
        <v>769</v>
      </c>
      <c r="AC99">
        <v>0.29218729329852045</v>
      </c>
      <c r="AD99">
        <v>666.87</v>
      </c>
      <c r="AE99">
        <v>335.72319999999996</v>
      </c>
      <c r="AF99">
        <v>1.4576496354178987</v>
      </c>
      <c r="AG99">
        <v>1.012292907918692E-2</v>
      </c>
      <c r="AH99">
        <v>0.2368236299889025</v>
      </c>
      <c r="AI99">
        <v>0.24999567554023761</v>
      </c>
      <c r="AJ99">
        <v>2</v>
      </c>
      <c r="AK99">
        <v>1</v>
      </c>
    </row>
    <row r="100" spans="1:38">
      <c r="A100" s="140" t="s">
        <v>916</v>
      </c>
      <c r="B100" t="s">
        <v>442</v>
      </c>
      <c r="C100" t="s">
        <v>447</v>
      </c>
      <c r="D100" s="140" t="s">
        <v>1082</v>
      </c>
      <c r="F100" t="s">
        <v>140</v>
      </c>
      <c r="H100">
        <v>400</v>
      </c>
      <c r="J100">
        <v>7</v>
      </c>
      <c r="P100">
        <v>3</v>
      </c>
      <c r="Q100" t="s">
        <v>692</v>
      </c>
      <c r="R100">
        <v>20</v>
      </c>
      <c r="S100">
        <v>30</v>
      </c>
      <c r="T100">
        <v>25</v>
      </c>
      <c r="U100">
        <v>0</v>
      </c>
      <c r="V100">
        <v>850</v>
      </c>
      <c r="W100">
        <v>425</v>
      </c>
      <c r="X100">
        <v>3</v>
      </c>
      <c r="Y100">
        <v>5</v>
      </c>
      <c r="Z100">
        <v>2</v>
      </c>
      <c r="AA100" t="s">
        <v>766</v>
      </c>
      <c r="AB100" t="s">
        <v>769</v>
      </c>
      <c r="AC100">
        <v>0.33738764722947479</v>
      </c>
      <c r="AD100">
        <v>449.42666666666668</v>
      </c>
      <c r="AE100">
        <v>387.65840666666651</v>
      </c>
      <c r="AF100">
        <v>1.1722938460823715</v>
      </c>
      <c r="AG100">
        <v>6.4492550976572929E-2</v>
      </c>
      <c r="AH100">
        <v>0.26150956264214342</v>
      </c>
      <c r="AI100">
        <v>0.10072309316999957</v>
      </c>
      <c r="AJ100">
        <v>3</v>
      </c>
      <c r="AK100">
        <v>1</v>
      </c>
    </row>
    <row r="101" spans="1:38">
      <c r="A101" s="140" t="s">
        <v>917</v>
      </c>
      <c r="B101" t="s">
        <v>442</v>
      </c>
      <c r="C101" t="s">
        <v>451</v>
      </c>
      <c r="D101" s="140" t="s">
        <v>1085</v>
      </c>
      <c r="F101" t="s">
        <v>210</v>
      </c>
      <c r="H101">
        <v>1400</v>
      </c>
      <c r="J101">
        <v>15</v>
      </c>
      <c r="P101">
        <v>3</v>
      </c>
      <c r="Q101" t="s">
        <v>692</v>
      </c>
      <c r="R101">
        <v>34</v>
      </c>
      <c r="S101">
        <v>46</v>
      </c>
      <c r="T101">
        <v>40</v>
      </c>
      <c r="U101">
        <v>0</v>
      </c>
      <c r="V101">
        <v>2400</v>
      </c>
      <c r="W101">
        <v>1200</v>
      </c>
      <c r="X101">
        <v>2</v>
      </c>
      <c r="Y101">
        <v>6</v>
      </c>
      <c r="Z101">
        <v>4</v>
      </c>
      <c r="AA101" t="s">
        <v>766</v>
      </c>
      <c r="AB101" t="s">
        <v>769</v>
      </c>
      <c r="AC101">
        <v>0.38278044676530337</v>
      </c>
      <c r="AD101">
        <v>413.25666666666666</v>
      </c>
      <c r="AE101">
        <v>439.81473333333361</v>
      </c>
      <c r="AF101">
        <v>1.2340011104753288</v>
      </c>
      <c r="AG101">
        <v>0.11194380226846982</v>
      </c>
      <c r="AH101">
        <v>0.27465603157613866</v>
      </c>
      <c r="AI101">
        <v>7.2902348535528419E-2</v>
      </c>
      <c r="AJ101">
        <v>3</v>
      </c>
      <c r="AK101">
        <v>1</v>
      </c>
    </row>
    <row r="102" spans="1:38">
      <c r="A102" s="140" t="s">
        <v>918</v>
      </c>
      <c r="B102" t="s">
        <v>442</v>
      </c>
      <c r="C102" t="s">
        <v>452</v>
      </c>
      <c r="D102" s="140" t="s">
        <v>1083</v>
      </c>
      <c r="E102" t="s">
        <v>24</v>
      </c>
      <c r="F102" t="s">
        <v>25</v>
      </c>
      <c r="H102">
        <v>2.21</v>
      </c>
      <c r="I102">
        <v>4.92</v>
      </c>
      <c r="J102">
        <v>15</v>
      </c>
      <c r="K102">
        <v>24</v>
      </c>
      <c r="L102">
        <v>2488</v>
      </c>
      <c r="M102">
        <v>699.66</v>
      </c>
      <c r="N102">
        <v>8</v>
      </c>
      <c r="O102">
        <v>0.61</v>
      </c>
      <c r="P102">
        <v>3</v>
      </c>
      <c r="R102">
        <v>16</v>
      </c>
      <c r="S102">
        <v>20</v>
      </c>
      <c r="T102">
        <v>18</v>
      </c>
      <c r="U102">
        <v>0</v>
      </c>
      <c r="V102">
        <v>900</v>
      </c>
      <c r="W102">
        <v>450</v>
      </c>
      <c r="X102">
        <v>1</v>
      </c>
      <c r="Y102">
        <v>6</v>
      </c>
      <c r="Z102">
        <v>5</v>
      </c>
      <c r="AA102" t="s">
        <v>766</v>
      </c>
      <c r="AB102" t="s">
        <v>769</v>
      </c>
      <c r="AC102">
        <v>0.34800969277632732</v>
      </c>
      <c r="AD102">
        <v>563.673</v>
      </c>
      <c r="AE102">
        <v>399.86313699999999</v>
      </c>
      <c r="AF102">
        <v>1.4029152167253678</v>
      </c>
      <c r="AG102">
        <v>2.7967843052601842E-2</v>
      </c>
      <c r="AH102">
        <v>0.41964035937742189</v>
      </c>
      <c r="AI102">
        <v>0.16837207514667926</v>
      </c>
      <c r="AJ102">
        <v>10</v>
      </c>
      <c r="AK102">
        <v>1</v>
      </c>
    </row>
    <row r="103" spans="1:38">
      <c r="A103" s="140" t="s">
        <v>919</v>
      </c>
      <c r="B103" t="s">
        <v>442</v>
      </c>
      <c r="C103" t="s">
        <v>453</v>
      </c>
      <c r="D103" s="140" t="s">
        <v>1084</v>
      </c>
      <c r="F103" t="s">
        <v>775</v>
      </c>
      <c r="H103">
        <v>1214</v>
      </c>
      <c r="J103">
        <v>20</v>
      </c>
      <c r="K103">
        <v>12.8</v>
      </c>
      <c r="P103">
        <v>3</v>
      </c>
      <c r="Q103" t="s">
        <v>692</v>
      </c>
      <c r="R103">
        <v>32</v>
      </c>
      <c r="S103">
        <v>44</v>
      </c>
      <c r="T103">
        <v>38</v>
      </c>
      <c r="U103">
        <v>0</v>
      </c>
      <c r="V103">
        <v>1400</v>
      </c>
      <c r="W103">
        <v>700</v>
      </c>
      <c r="X103">
        <v>2</v>
      </c>
      <c r="Y103">
        <v>6</v>
      </c>
      <c r="Z103">
        <v>4</v>
      </c>
      <c r="AA103" t="s">
        <v>768</v>
      </c>
      <c r="AB103" t="s">
        <v>769</v>
      </c>
      <c r="AC103">
        <v>0.28824154046997363</v>
      </c>
      <c r="AD103">
        <v>544.96500000000003</v>
      </c>
      <c r="AE103">
        <v>331.18952999999976</v>
      </c>
      <c r="AF103">
        <v>1.4371041895489989</v>
      </c>
      <c r="AG103">
        <v>9.8444192081083959E-2</v>
      </c>
      <c r="AH103">
        <v>0.23091737102020471</v>
      </c>
      <c r="AI103">
        <v>8.1131277539293445E-2</v>
      </c>
      <c r="AJ103">
        <v>2</v>
      </c>
      <c r="AK103">
        <v>1</v>
      </c>
    </row>
    <row r="104" spans="1:38">
      <c r="A104" s="140" t="s">
        <v>920</v>
      </c>
      <c r="B104" t="s">
        <v>442</v>
      </c>
      <c r="C104" t="s">
        <v>454</v>
      </c>
      <c r="D104" s="140" t="s">
        <v>1077</v>
      </c>
      <c r="E104" t="s">
        <v>455</v>
      </c>
      <c r="F104" t="s">
        <v>25</v>
      </c>
      <c r="H104">
        <v>35.6</v>
      </c>
      <c r="I104">
        <v>66.64</v>
      </c>
      <c r="J104">
        <v>29</v>
      </c>
      <c r="K104">
        <v>17.43</v>
      </c>
      <c r="L104">
        <v>4472</v>
      </c>
      <c r="M104">
        <v>892</v>
      </c>
      <c r="N104">
        <v>9</v>
      </c>
      <c r="O104">
        <v>0.23</v>
      </c>
      <c r="P104">
        <v>3</v>
      </c>
      <c r="Q104" t="s">
        <v>692</v>
      </c>
      <c r="R104">
        <v>24</v>
      </c>
      <c r="S104">
        <v>30</v>
      </c>
      <c r="T104">
        <v>27</v>
      </c>
      <c r="U104">
        <v>0</v>
      </c>
      <c r="V104">
        <v>1900</v>
      </c>
      <c r="W104">
        <v>950</v>
      </c>
      <c r="X104">
        <v>2</v>
      </c>
      <c r="Y104">
        <v>5</v>
      </c>
      <c r="Z104">
        <v>3</v>
      </c>
      <c r="AA104" t="s">
        <v>766</v>
      </c>
      <c r="AB104" t="s">
        <v>767</v>
      </c>
      <c r="AC104">
        <v>0.13002114302291848</v>
      </c>
      <c r="AD104">
        <v>693.50433333333342</v>
      </c>
      <c r="AE104">
        <v>149.39429333333334</v>
      </c>
      <c r="AF104">
        <v>1.733893954623543</v>
      </c>
      <c r="AG104">
        <v>0.13605615429473436</v>
      </c>
      <c r="AH104">
        <v>6.9785578642754351E-2</v>
      </c>
      <c r="AI104">
        <v>8.3748000236166353E-2</v>
      </c>
      <c r="AJ104">
        <v>30</v>
      </c>
      <c r="AK104">
        <v>1</v>
      </c>
    </row>
    <row r="105" spans="1:38">
      <c r="A105" s="140" t="s">
        <v>921</v>
      </c>
      <c r="B105" t="s">
        <v>442</v>
      </c>
      <c r="C105" t="s">
        <v>738</v>
      </c>
      <c r="D105" s="140" t="s">
        <v>1076</v>
      </c>
      <c r="E105" t="s">
        <v>460</v>
      </c>
      <c r="F105" t="s">
        <v>25</v>
      </c>
      <c r="H105">
        <v>52.77</v>
      </c>
      <c r="I105">
        <v>82.99</v>
      </c>
      <c r="J105">
        <v>16</v>
      </c>
      <c r="K105">
        <v>25</v>
      </c>
      <c r="L105">
        <v>38288</v>
      </c>
      <c r="M105">
        <v>9481.76</v>
      </c>
      <c r="N105">
        <v>8</v>
      </c>
      <c r="O105">
        <v>1.99</v>
      </c>
      <c r="P105">
        <v>3</v>
      </c>
      <c r="Q105" t="s">
        <v>692</v>
      </c>
      <c r="R105">
        <v>30</v>
      </c>
      <c r="S105">
        <v>42</v>
      </c>
      <c r="T105">
        <v>36</v>
      </c>
      <c r="U105">
        <v>0</v>
      </c>
      <c r="V105">
        <v>1600</v>
      </c>
      <c r="W105">
        <v>800</v>
      </c>
      <c r="X105">
        <v>2</v>
      </c>
      <c r="Y105">
        <v>5</v>
      </c>
      <c r="Z105">
        <v>3</v>
      </c>
      <c r="AA105" t="s">
        <v>766</v>
      </c>
      <c r="AB105" t="s">
        <v>769</v>
      </c>
      <c r="AC105">
        <v>0.41333175540167266</v>
      </c>
      <c r="AD105">
        <v>490.29217391304354</v>
      </c>
      <c r="AE105">
        <v>474.91818695652165</v>
      </c>
      <c r="AF105">
        <v>1.3181087258812449</v>
      </c>
      <c r="AG105">
        <v>7.936491726242742E-2</v>
      </c>
      <c r="AH105">
        <v>0.32427707184833626</v>
      </c>
      <c r="AI105">
        <v>8.1330193944027809E-2</v>
      </c>
      <c r="AJ105">
        <v>23</v>
      </c>
      <c r="AK105">
        <v>1</v>
      </c>
    </row>
    <row r="106" spans="1:38">
      <c r="A106" s="140" t="s">
        <v>922</v>
      </c>
      <c r="B106" t="s">
        <v>442</v>
      </c>
      <c r="C106" t="s">
        <v>713</v>
      </c>
      <c r="D106" s="140" t="s">
        <v>1074</v>
      </c>
      <c r="E106" t="s">
        <v>708</v>
      </c>
      <c r="F106" t="s">
        <v>709</v>
      </c>
      <c r="H106">
        <v>0</v>
      </c>
      <c r="J106">
        <v>15</v>
      </c>
      <c r="P106">
        <v>3</v>
      </c>
      <c r="Q106" t="s">
        <v>692</v>
      </c>
      <c r="R106">
        <v>8</v>
      </c>
      <c r="S106">
        <v>10</v>
      </c>
      <c r="T106">
        <v>9</v>
      </c>
      <c r="U106">
        <v>0</v>
      </c>
      <c r="V106">
        <v>1300</v>
      </c>
      <c r="W106">
        <v>650</v>
      </c>
      <c r="X106">
        <v>10</v>
      </c>
      <c r="Y106">
        <v>11</v>
      </c>
      <c r="Z106">
        <v>1</v>
      </c>
      <c r="AA106" t="s">
        <v>766</v>
      </c>
      <c r="AB106" t="s">
        <v>767</v>
      </c>
      <c r="AC106">
        <v>0.12428894255874673</v>
      </c>
      <c r="AD106">
        <v>698.66750000000002</v>
      </c>
      <c r="AE106">
        <v>142.80799500000001</v>
      </c>
      <c r="AF106">
        <v>1.8752563526847454</v>
      </c>
      <c r="AG106">
        <v>3.7371514857841667E-2</v>
      </c>
      <c r="AH106">
        <v>2.9914912101198163E-2</v>
      </c>
      <c r="AI106">
        <v>0.21710113758709237</v>
      </c>
      <c r="AJ106">
        <v>4</v>
      </c>
      <c r="AK106">
        <v>1</v>
      </c>
    </row>
    <row r="107" spans="1:38">
      <c r="A107" s="140" t="s">
        <v>923</v>
      </c>
      <c r="B107" t="s">
        <v>442</v>
      </c>
      <c r="C107" t="s">
        <v>461</v>
      </c>
      <c r="D107" s="140" t="s">
        <v>1078</v>
      </c>
      <c r="F107" t="s">
        <v>140</v>
      </c>
      <c r="H107">
        <v>200</v>
      </c>
      <c r="J107">
        <v>13</v>
      </c>
      <c r="P107">
        <v>3</v>
      </c>
      <c r="Q107" t="s">
        <v>692</v>
      </c>
      <c r="R107">
        <v>18</v>
      </c>
      <c r="S107">
        <v>22</v>
      </c>
      <c r="T107">
        <v>20</v>
      </c>
      <c r="U107">
        <v>5</v>
      </c>
      <c r="V107">
        <v>1100</v>
      </c>
      <c r="W107">
        <v>552.5</v>
      </c>
      <c r="X107">
        <v>3</v>
      </c>
      <c r="Y107">
        <v>5</v>
      </c>
      <c r="Z107">
        <v>2</v>
      </c>
      <c r="AA107" t="s">
        <v>766</v>
      </c>
      <c r="AB107" t="s">
        <v>767</v>
      </c>
      <c r="AC107">
        <v>0.29819117783579907</v>
      </c>
      <c r="AD107">
        <v>389.65666666666669</v>
      </c>
      <c r="AE107">
        <v>342.62166333333317</v>
      </c>
      <c r="AF107">
        <v>1.7474072140283241</v>
      </c>
      <c r="AG107">
        <v>0.20236454378888277</v>
      </c>
      <c r="AH107">
        <v>0.13831874407573364</v>
      </c>
      <c r="AI107">
        <v>0.22060585463290958</v>
      </c>
      <c r="AJ107">
        <v>3</v>
      </c>
      <c r="AK107">
        <v>1</v>
      </c>
    </row>
    <row r="108" spans="1:38">
      <c r="A108" s="140" t="s">
        <v>924</v>
      </c>
      <c r="B108" t="s">
        <v>442</v>
      </c>
      <c r="C108" t="s">
        <v>463</v>
      </c>
      <c r="D108" s="140" t="s">
        <v>1075</v>
      </c>
      <c r="E108" t="s">
        <v>464</v>
      </c>
      <c r="F108" t="s">
        <v>25</v>
      </c>
      <c r="H108">
        <v>85.3</v>
      </c>
      <c r="I108">
        <v>171.66</v>
      </c>
      <c r="J108">
        <v>23</v>
      </c>
      <c r="K108">
        <v>29.04</v>
      </c>
      <c r="L108">
        <v>60636</v>
      </c>
      <c r="M108">
        <v>6740.24</v>
      </c>
      <c r="N108">
        <v>8</v>
      </c>
      <c r="O108">
        <v>1.93</v>
      </c>
      <c r="P108">
        <v>3</v>
      </c>
      <c r="Q108" t="s">
        <v>692</v>
      </c>
      <c r="R108">
        <v>18</v>
      </c>
      <c r="S108">
        <v>24</v>
      </c>
      <c r="T108">
        <v>21</v>
      </c>
      <c r="U108">
        <v>0</v>
      </c>
      <c r="V108">
        <v>1000</v>
      </c>
      <c r="W108">
        <v>500</v>
      </c>
      <c r="X108">
        <v>9</v>
      </c>
      <c r="Y108">
        <v>10</v>
      </c>
      <c r="Z108">
        <v>1</v>
      </c>
      <c r="AA108" t="s">
        <v>766</v>
      </c>
      <c r="AB108" t="s">
        <v>769</v>
      </c>
      <c r="AC108">
        <v>0.24669230374238457</v>
      </c>
      <c r="AD108">
        <v>468.70699999999999</v>
      </c>
      <c r="AE108">
        <v>283.44945699999988</v>
      </c>
      <c r="AF108">
        <v>1.2882923586717729</v>
      </c>
      <c r="AG108">
        <v>8.0998528710676504E-2</v>
      </c>
      <c r="AH108">
        <v>0.39651270788552484</v>
      </c>
      <c r="AI108">
        <v>0.10278746627370383</v>
      </c>
      <c r="AJ108">
        <v>10</v>
      </c>
      <c r="AK108">
        <v>1</v>
      </c>
    </row>
    <row r="109" spans="1:38">
      <c r="A109" s="140" t="s">
        <v>925</v>
      </c>
      <c r="B109" t="s">
        <v>465</v>
      </c>
      <c r="C109" t="s">
        <v>469</v>
      </c>
      <c r="D109" s="140" t="s">
        <v>1068</v>
      </c>
      <c r="F109" t="s">
        <v>25</v>
      </c>
      <c r="L109">
        <v>3560</v>
      </c>
      <c r="M109">
        <v>282.83999999999997</v>
      </c>
      <c r="N109">
        <v>2</v>
      </c>
      <c r="O109">
        <v>0.27</v>
      </c>
      <c r="P109">
        <v>3</v>
      </c>
      <c r="Q109" t="s">
        <v>693</v>
      </c>
      <c r="R109">
        <v>22</v>
      </c>
      <c r="S109">
        <v>42</v>
      </c>
      <c r="T109">
        <v>32</v>
      </c>
      <c r="U109">
        <v>0</v>
      </c>
      <c r="V109">
        <v>1400</v>
      </c>
      <c r="W109">
        <v>700</v>
      </c>
      <c r="X109">
        <v>2</v>
      </c>
      <c r="Y109">
        <v>4</v>
      </c>
      <c r="Z109">
        <v>2</v>
      </c>
      <c r="AA109" t="s">
        <v>766</v>
      </c>
      <c r="AB109" t="s">
        <v>769</v>
      </c>
      <c r="AC109">
        <v>0.28563303307223686</v>
      </c>
      <c r="AD109">
        <v>699.97</v>
      </c>
      <c r="AE109">
        <v>328.19235500000013</v>
      </c>
      <c r="AF109">
        <v>1.6392178841188951</v>
      </c>
      <c r="AG109">
        <v>0.10602390252582575</v>
      </c>
      <c r="AH109">
        <v>0.17701350623166451</v>
      </c>
      <c r="AI109">
        <v>0.14156683427181005</v>
      </c>
      <c r="AJ109">
        <v>2</v>
      </c>
      <c r="AK109">
        <v>1</v>
      </c>
    </row>
    <row r="110" spans="1:38">
      <c r="A110" s="140" t="s">
        <v>926</v>
      </c>
      <c r="B110" t="s">
        <v>473</v>
      </c>
      <c r="C110" t="s">
        <v>732</v>
      </c>
      <c r="D110" s="140" t="s">
        <v>1029</v>
      </c>
      <c r="F110" t="s">
        <v>25</v>
      </c>
      <c r="L110">
        <v>5004</v>
      </c>
      <c r="M110">
        <v>991.36</v>
      </c>
      <c r="N110">
        <v>2</v>
      </c>
      <c r="O110">
        <v>7.39</v>
      </c>
      <c r="P110">
        <v>3</v>
      </c>
      <c r="Q110" t="s">
        <v>693</v>
      </c>
      <c r="R110">
        <v>60</v>
      </c>
      <c r="S110">
        <v>110</v>
      </c>
      <c r="T110">
        <v>85</v>
      </c>
      <c r="U110">
        <v>30</v>
      </c>
      <c r="V110">
        <v>900</v>
      </c>
      <c r="W110">
        <v>465</v>
      </c>
      <c r="X110">
        <v>4</v>
      </c>
      <c r="Y110">
        <v>7</v>
      </c>
      <c r="Z110">
        <v>3</v>
      </c>
      <c r="AA110" t="s">
        <v>766</v>
      </c>
      <c r="AB110" t="s">
        <v>767</v>
      </c>
      <c r="AC110">
        <v>0.51772827241079178</v>
      </c>
      <c r="AD110">
        <v>529.56999999999994</v>
      </c>
      <c r="AE110">
        <v>594.86978499999975</v>
      </c>
      <c r="AF110">
        <v>1.3888577170154206</v>
      </c>
      <c r="AG110">
        <v>9.4809604838541089E-2</v>
      </c>
      <c r="AH110">
        <v>0.29889874653381349</v>
      </c>
      <c r="AI110">
        <v>7.8720209543349101E-2</v>
      </c>
      <c r="AJ110">
        <v>2</v>
      </c>
      <c r="AK110">
        <v>1</v>
      </c>
    </row>
    <row r="111" spans="1:38">
      <c r="A111" s="140" t="s">
        <v>927</v>
      </c>
      <c r="B111" t="s">
        <v>478</v>
      </c>
      <c r="C111" t="s">
        <v>485</v>
      </c>
      <c r="D111" s="140" t="s">
        <v>1031</v>
      </c>
      <c r="E111" t="s">
        <v>486</v>
      </c>
      <c r="F111" t="s">
        <v>21</v>
      </c>
      <c r="H111">
        <v>0</v>
      </c>
      <c r="L111">
        <v>1330295</v>
      </c>
      <c r="M111">
        <v>83447</v>
      </c>
      <c r="N111">
        <v>10</v>
      </c>
      <c r="O111">
        <v>2.66</v>
      </c>
      <c r="P111">
        <v>2</v>
      </c>
      <c r="Q111" t="s">
        <v>692</v>
      </c>
      <c r="R111">
        <v>14</v>
      </c>
      <c r="S111">
        <v>30</v>
      </c>
      <c r="T111">
        <v>22</v>
      </c>
      <c r="U111">
        <v>0</v>
      </c>
      <c r="V111">
        <v>1000</v>
      </c>
      <c r="W111">
        <v>500</v>
      </c>
      <c r="X111">
        <v>5</v>
      </c>
      <c r="Y111">
        <v>7</v>
      </c>
      <c r="Z111">
        <v>2</v>
      </c>
      <c r="AA111" t="s">
        <v>766</v>
      </c>
      <c r="AB111" t="s">
        <v>769</v>
      </c>
      <c r="AC111">
        <v>0.37754600522193232</v>
      </c>
      <c r="AD111">
        <v>543.98666666666668</v>
      </c>
      <c r="AE111">
        <v>433.80036000000024</v>
      </c>
      <c r="AF111">
        <v>1.405658663104435</v>
      </c>
      <c r="AG111">
        <v>2.0689544114382646E-2</v>
      </c>
      <c r="AH111">
        <v>0.29108980114606225</v>
      </c>
      <c r="AI111">
        <v>0.20277089898698994</v>
      </c>
      <c r="AJ111">
        <v>3</v>
      </c>
      <c r="AK111">
        <v>1</v>
      </c>
    </row>
    <row r="112" spans="1:38">
      <c r="A112" s="140" t="s">
        <v>928</v>
      </c>
      <c r="B112" t="s">
        <v>493</v>
      </c>
      <c r="C112" t="s">
        <v>496</v>
      </c>
      <c r="D112" s="140" t="s">
        <v>1087</v>
      </c>
      <c r="F112" t="s">
        <v>226</v>
      </c>
      <c r="H112">
        <v>166</v>
      </c>
      <c r="J112">
        <v>20</v>
      </c>
      <c r="K112">
        <v>11.3</v>
      </c>
      <c r="L112">
        <v>119</v>
      </c>
      <c r="M112">
        <v>0</v>
      </c>
      <c r="N112">
        <v>1</v>
      </c>
      <c r="P112">
        <v>3</v>
      </c>
      <c r="R112">
        <v>14</v>
      </c>
      <c r="S112">
        <v>22</v>
      </c>
      <c r="T112">
        <v>18</v>
      </c>
      <c r="U112">
        <v>0</v>
      </c>
      <c r="V112">
        <v>1100</v>
      </c>
      <c r="W112">
        <v>550</v>
      </c>
      <c r="X112">
        <v>3</v>
      </c>
      <c r="Y112">
        <v>5</v>
      </c>
      <c r="Z112">
        <v>2</v>
      </c>
      <c r="AA112" t="s">
        <v>768</v>
      </c>
      <c r="AB112" t="s">
        <v>767</v>
      </c>
      <c r="AC112">
        <v>0.10960146214099194</v>
      </c>
      <c r="AD112">
        <v>699.97</v>
      </c>
      <c r="AE112">
        <v>125.93207999999973</v>
      </c>
      <c r="AF112">
        <v>1.8755224244688127</v>
      </c>
      <c r="AG112">
        <v>0.16764687758671221</v>
      </c>
      <c r="AH112">
        <v>7.6130096901457833E-2</v>
      </c>
      <c r="AI112">
        <v>0.15387305357626097</v>
      </c>
      <c r="AJ112">
        <v>1</v>
      </c>
      <c r="AK112">
        <v>1</v>
      </c>
      <c r="AL112" t="s">
        <v>740</v>
      </c>
    </row>
    <row r="113" spans="1:37">
      <c r="A113" s="140" t="s">
        <v>929</v>
      </c>
      <c r="B113" t="s">
        <v>509</v>
      </c>
      <c r="C113" t="s">
        <v>514</v>
      </c>
      <c r="D113" s="140" t="s">
        <v>1073</v>
      </c>
      <c r="E113" t="s">
        <v>515</v>
      </c>
      <c r="F113" t="s">
        <v>25</v>
      </c>
      <c r="L113">
        <v>111178</v>
      </c>
      <c r="M113">
        <v>19724.740000000002</v>
      </c>
      <c r="N113">
        <v>2</v>
      </c>
      <c r="O113">
        <v>0.62</v>
      </c>
      <c r="P113">
        <v>3</v>
      </c>
      <c r="Q113" t="s">
        <v>693</v>
      </c>
      <c r="R113">
        <v>20</v>
      </c>
      <c r="S113">
        <v>30</v>
      </c>
      <c r="T113">
        <v>25</v>
      </c>
      <c r="U113">
        <v>0</v>
      </c>
      <c r="V113">
        <v>2000</v>
      </c>
      <c r="W113">
        <v>1000</v>
      </c>
      <c r="X113">
        <v>3</v>
      </c>
      <c r="Y113">
        <v>5</v>
      </c>
      <c r="Z113">
        <v>2</v>
      </c>
      <c r="AA113" t="s">
        <v>766</v>
      </c>
      <c r="AB113" t="s">
        <v>769</v>
      </c>
      <c r="AC113">
        <v>0.11862572671888592</v>
      </c>
      <c r="AD113">
        <v>696.82</v>
      </c>
      <c r="AE113">
        <v>136.30095999999992</v>
      </c>
      <c r="AF113">
        <v>2.7820183145622117</v>
      </c>
      <c r="AG113">
        <v>0.22646152083709006</v>
      </c>
      <c r="AH113">
        <v>0.24463015909635075</v>
      </c>
      <c r="AI113">
        <v>0.36217449808424607</v>
      </c>
      <c r="AJ113">
        <v>3</v>
      </c>
      <c r="AK113">
        <v>1</v>
      </c>
    </row>
    <row r="114" spans="1:37">
      <c r="A114" s="140" t="s">
        <v>930</v>
      </c>
      <c r="B114" t="s">
        <v>517</v>
      </c>
      <c r="C114" t="s">
        <v>521</v>
      </c>
      <c r="D114" s="140" t="s">
        <v>1015</v>
      </c>
      <c r="E114" t="s">
        <v>522</v>
      </c>
      <c r="F114" t="s">
        <v>49</v>
      </c>
      <c r="H114">
        <v>0</v>
      </c>
      <c r="L114">
        <v>1808</v>
      </c>
      <c r="N114">
        <v>1</v>
      </c>
      <c r="P114">
        <v>2</v>
      </c>
      <c r="R114">
        <v>15</v>
      </c>
      <c r="S114">
        <v>25</v>
      </c>
      <c r="T114">
        <v>20</v>
      </c>
      <c r="U114">
        <v>0</v>
      </c>
      <c r="V114">
        <v>100</v>
      </c>
      <c r="W114">
        <v>50</v>
      </c>
      <c r="X114">
        <v>4</v>
      </c>
      <c r="Y114">
        <v>11</v>
      </c>
      <c r="Z114">
        <v>7</v>
      </c>
      <c r="AA114" t="s">
        <v>766</v>
      </c>
      <c r="AB114" t="s">
        <v>767</v>
      </c>
      <c r="AC114">
        <v>0.2083871235857267</v>
      </c>
      <c r="AD114">
        <v>693.60500000000002</v>
      </c>
      <c r="AE114">
        <v>239.43680499999999</v>
      </c>
      <c r="AF114">
        <v>2.0250617324690929</v>
      </c>
      <c r="AG114">
        <v>4.1580668682341136E-2</v>
      </c>
      <c r="AH114">
        <v>5.0053978744047267E-2</v>
      </c>
      <c r="AI114">
        <v>0.21053413784697611</v>
      </c>
      <c r="AJ114">
        <v>2</v>
      </c>
      <c r="AK114">
        <v>1</v>
      </c>
    </row>
    <row r="115" spans="1:37">
      <c r="A115" s="140" t="s">
        <v>931</v>
      </c>
      <c r="B115" t="s">
        <v>528</v>
      </c>
      <c r="C115" t="s">
        <v>529</v>
      </c>
      <c r="D115" s="140" t="s">
        <v>1010</v>
      </c>
      <c r="F115" t="s">
        <v>21</v>
      </c>
      <c r="H115">
        <v>0</v>
      </c>
      <c r="L115">
        <v>80920</v>
      </c>
      <c r="M115">
        <v>46000</v>
      </c>
      <c r="N115">
        <v>10</v>
      </c>
      <c r="O115">
        <v>0.22</v>
      </c>
      <c r="P115">
        <v>3</v>
      </c>
      <c r="Q115" t="s">
        <v>692</v>
      </c>
      <c r="R115">
        <v>10</v>
      </c>
      <c r="S115">
        <v>21</v>
      </c>
      <c r="T115">
        <v>15.5</v>
      </c>
      <c r="U115">
        <v>0</v>
      </c>
      <c r="V115">
        <v>1450</v>
      </c>
      <c r="W115">
        <v>725</v>
      </c>
      <c r="X115">
        <v>3</v>
      </c>
      <c r="Y115">
        <v>6</v>
      </c>
      <c r="Z115">
        <v>3</v>
      </c>
      <c r="AA115" t="s">
        <v>766</v>
      </c>
      <c r="AB115" t="s">
        <v>769</v>
      </c>
      <c r="AC115">
        <v>0.16669129677980846</v>
      </c>
      <c r="AD115">
        <v>487.19333333333333</v>
      </c>
      <c r="AE115">
        <v>191.52829999999994</v>
      </c>
      <c r="AF115">
        <v>2.0351322624218082</v>
      </c>
      <c r="AG115">
        <v>0.3395041257036337</v>
      </c>
      <c r="AH115">
        <v>7.0254359581979064E-2</v>
      </c>
      <c r="AI115">
        <v>0.36161755283973962</v>
      </c>
      <c r="AJ115">
        <v>12</v>
      </c>
      <c r="AK115">
        <v>1</v>
      </c>
    </row>
    <row r="116" spans="1:37">
      <c r="A116" s="140" t="s">
        <v>932</v>
      </c>
      <c r="B116" t="s">
        <v>533</v>
      </c>
      <c r="C116" t="s">
        <v>534</v>
      </c>
      <c r="D116" s="140" t="s">
        <v>1070</v>
      </c>
      <c r="E116" t="s">
        <v>535</v>
      </c>
      <c r="F116" t="s">
        <v>21</v>
      </c>
      <c r="H116">
        <v>0</v>
      </c>
      <c r="L116">
        <v>239444</v>
      </c>
      <c r="M116">
        <v>14108</v>
      </c>
      <c r="N116">
        <v>10</v>
      </c>
      <c r="O116">
        <v>1.1000000000000001</v>
      </c>
      <c r="P116">
        <v>3</v>
      </c>
      <c r="Q116" t="s">
        <v>692</v>
      </c>
      <c r="R116">
        <v>18</v>
      </c>
      <c r="S116">
        <v>26</v>
      </c>
      <c r="T116">
        <v>22</v>
      </c>
      <c r="U116">
        <v>0</v>
      </c>
      <c r="V116">
        <v>1300</v>
      </c>
      <c r="W116">
        <v>650</v>
      </c>
      <c r="X116">
        <v>6</v>
      </c>
      <c r="Y116">
        <v>9</v>
      </c>
      <c r="Z116">
        <v>3</v>
      </c>
      <c r="AA116" t="s">
        <v>766</v>
      </c>
      <c r="AB116" t="s">
        <v>769</v>
      </c>
      <c r="AC116">
        <v>0.51746224833188315</v>
      </c>
      <c r="AD116">
        <v>540.5866666666667</v>
      </c>
      <c r="AE116">
        <v>594.56412333333367</v>
      </c>
      <c r="AF116">
        <v>1.353839272413276</v>
      </c>
      <c r="AG116">
        <v>2.4968867238107279E-2</v>
      </c>
      <c r="AH116">
        <v>0.33760257189819304</v>
      </c>
      <c r="AI116">
        <v>0.16912152456002297</v>
      </c>
      <c r="AJ116">
        <v>3</v>
      </c>
      <c r="AK116">
        <v>1</v>
      </c>
    </row>
    <row r="117" spans="1:37">
      <c r="A117" s="140" t="s">
        <v>933</v>
      </c>
      <c r="B117" t="s">
        <v>533</v>
      </c>
      <c r="C117" t="s">
        <v>548</v>
      </c>
      <c r="D117" s="140" t="s">
        <v>1071</v>
      </c>
      <c r="E117" t="s">
        <v>549</v>
      </c>
      <c r="F117" t="s">
        <v>25</v>
      </c>
      <c r="L117">
        <v>11120</v>
      </c>
      <c r="N117">
        <v>1</v>
      </c>
      <c r="O117">
        <v>0.38</v>
      </c>
      <c r="P117">
        <v>3</v>
      </c>
      <c r="Q117" t="s">
        <v>693</v>
      </c>
      <c r="R117">
        <v>10</v>
      </c>
      <c r="S117">
        <v>15</v>
      </c>
      <c r="T117">
        <v>12.5</v>
      </c>
      <c r="U117">
        <v>0</v>
      </c>
      <c r="V117">
        <v>1600</v>
      </c>
      <c r="W117">
        <v>800</v>
      </c>
      <c r="X117">
        <v>3</v>
      </c>
      <c r="Y117">
        <v>6</v>
      </c>
      <c r="Z117">
        <v>3</v>
      </c>
      <c r="AA117" t="s">
        <v>766</v>
      </c>
      <c r="AB117" t="s">
        <v>769</v>
      </c>
      <c r="AC117">
        <v>0.38080327627888999</v>
      </c>
      <c r="AD117">
        <v>588.20777777777778</v>
      </c>
      <c r="AE117">
        <v>437.54296444444458</v>
      </c>
      <c r="AF117">
        <v>1.7200702526151834</v>
      </c>
      <c r="AG117">
        <v>0.15308532828441773</v>
      </c>
      <c r="AH117">
        <v>0.26294722331336856</v>
      </c>
      <c r="AI117">
        <v>0.37748167287416351</v>
      </c>
      <c r="AJ117">
        <v>9</v>
      </c>
      <c r="AK117">
        <v>1</v>
      </c>
    </row>
    <row r="118" spans="1:37">
      <c r="A118" s="140" t="s">
        <v>934</v>
      </c>
      <c r="B118" t="s">
        <v>533</v>
      </c>
      <c r="C118" t="s">
        <v>550</v>
      </c>
      <c r="D118" s="140" t="s">
        <v>1072</v>
      </c>
      <c r="F118" t="s">
        <v>25</v>
      </c>
      <c r="L118">
        <v>284715</v>
      </c>
      <c r="M118">
        <v>30356.09</v>
      </c>
      <c r="N118">
        <v>2</v>
      </c>
      <c r="O118">
        <v>3.98</v>
      </c>
      <c r="P118">
        <v>3</v>
      </c>
      <c r="Q118" t="s">
        <v>692</v>
      </c>
      <c r="R118">
        <v>15</v>
      </c>
      <c r="S118">
        <v>30</v>
      </c>
      <c r="T118">
        <v>22.5</v>
      </c>
      <c r="U118">
        <v>0</v>
      </c>
      <c r="V118">
        <v>1800</v>
      </c>
      <c r="W118">
        <v>900</v>
      </c>
      <c r="X118">
        <v>3</v>
      </c>
      <c r="Y118">
        <v>5</v>
      </c>
      <c r="Z118">
        <v>2</v>
      </c>
      <c r="AA118" t="s">
        <v>766</v>
      </c>
      <c r="AB118" t="s">
        <v>769</v>
      </c>
      <c r="AC118">
        <v>0.30947160429358883</v>
      </c>
      <c r="AD118">
        <v>610.20333333333326</v>
      </c>
      <c r="AE118">
        <v>355.58287333333351</v>
      </c>
      <c r="AF118">
        <v>2.1200783485774521</v>
      </c>
      <c r="AG118">
        <v>7.4856272358841167E-2</v>
      </c>
      <c r="AH118">
        <v>0.23338643642153853</v>
      </c>
      <c r="AI118">
        <v>0.53718914213848434</v>
      </c>
      <c r="AJ118">
        <v>3</v>
      </c>
      <c r="AK118">
        <v>1</v>
      </c>
    </row>
    <row r="119" spans="1:37">
      <c r="A119" s="140" t="s">
        <v>935</v>
      </c>
      <c r="B119" t="s">
        <v>554</v>
      </c>
      <c r="C119" t="s">
        <v>556</v>
      </c>
      <c r="D119" s="140" t="s">
        <v>1033</v>
      </c>
      <c r="E119" t="s">
        <v>557</v>
      </c>
      <c r="F119" t="s">
        <v>21</v>
      </c>
      <c r="G119" t="s">
        <v>36</v>
      </c>
      <c r="H119">
        <v>0</v>
      </c>
      <c r="L119">
        <v>20668</v>
      </c>
      <c r="M119">
        <v>841</v>
      </c>
      <c r="N119">
        <v>10</v>
      </c>
      <c r="O119">
        <v>0.06</v>
      </c>
      <c r="P119">
        <v>2</v>
      </c>
      <c r="Q119" t="s">
        <v>692</v>
      </c>
      <c r="R119">
        <v>2</v>
      </c>
      <c r="S119">
        <v>6</v>
      </c>
      <c r="T119">
        <v>4</v>
      </c>
      <c r="U119">
        <v>0</v>
      </c>
      <c r="V119">
        <v>1300</v>
      </c>
      <c r="W119">
        <v>650</v>
      </c>
      <c r="X119">
        <v>3</v>
      </c>
      <c r="Y119">
        <v>5</v>
      </c>
      <c r="Z119">
        <v>2</v>
      </c>
      <c r="AA119" t="s">
        <v>766</v>
      </c>
      <c r="AB119" t="s">
        <v>769</v>
      </c>
      <c r="AC119">
        <v>9.8745256744995694E-2</v>
      </c>
      <c r="AD119">
        <v>545.82666666666671</v>
      </c>
      <c r="AE119">
        <v>113.45830000000005</v>
      </c>
      <c r="AF119">
        <v>1.90783518047248</v>
      </c>
      <c r="AG119">
        <v>0.10201700421097597</v>
      </c>
      <c r="AH119">
        <v>3.9108857600057077E-2</v>
      </c>
      <c r="AI119">
        <v>0.11545947413839715</v>
      </c>
      <c r="AJ119">
        <v>3</v>
      </c>
      <c r="AK119">
        <v>1</v>
      </c>
    </row>
    <row r="120" spans="1:37">
      <c r="A120" s="140" t="s">
        <v>936</v>
      </c>
      <c r="B120" t="s">
        <v>559</v>
      </c>
      <c r="C120" t="s">
        <v>560</v>
      </c>
      <c r="D120" s="140" t="s">
        <v>1035</v>
      </c>
      <c r="E120" t="s">
        <v>561</v>
      </c>
      <c r="F120" t="s">
        <v>21</v>
      </c>
      <c r="H120">
        <v>98</v>
      </c>
      <c r="I120">
        <v>15</v>
      </c>
      <c r="J120">
        <v>33</v>
      </c>
      <c r="K120">
        <v>14.05</v>
      </c>
      <c r="L120">
        <v>24141</v>
      </c>
      <c r="M120">
        <v>1651</v>
      </c>
      <c r="N120">
        <v>10</v>
      </c>
      <c r="O120">
        <v>6.7000000000000004E-2</v>
      </c>
      <c r="P120">
        <v>2</v>
      </c>
      <c r="Q120" t="s">
        <v>692</v>
      </c>
      <c r="R120">
        <v>8</v>
      </c>
      <c r="S120">
        <v>18</v>
      </c>
      <c r="T120">
        <v>13</v>
      </c>
      <c r="U120">
        <v>0</v>
      </c>
      <c r="V120">
        <v>2200</v>
      </c>
      <c r="W120">
        <v>1100</v>
      </c>
      <c r="X120">
        <v>3</v>
      </c>
      <c r="Y120">
        <v>5</v>
      </c>
      <c r="Z120">
        <v>2</v>
      </c>
      <c r="AA120" t="s">
        <v>766</v>
      </c>
      <c r="AB120" t="s">
        <v>769</v>
      </c>
      <c r="AC120">
        <v>0.50016366840731108</v>
      </c>
      <c r="AD120">
        <v>475.63499999999999</v>
      </c>
      <c r="AE120">
        <v>574.68805500000042</v>
      </c>
      <c r="AF120">
        <v>1.3911795651862553</v>
      </c>
      <c r="AG120">
        <v>2.1718987943303486E-2</v>
      </c>
      <c r="AH120">
        <v>0.33834601136436415</v>
      </c>
      <c r="AI120">
        <v>0.2075237178615516</v>
      </c>
      <c r="AJ120">
        <v>2</v>
      </c>
      <c r="AK120">
        <v>1</v>
      </c>
    </row>
    <row r="121" spans="1:37">
      <c r="A121" s="140" t="s">
        <v>937</v>
      </c>
      <c r="B121" t="s">
        <v>559</v>
      </c>
      <c r="C121" t="s">
        <v>570</v>
      </c>
      <c r="D121" s="140" t="s">
        <v>1034</v>
      </c>
      <c r="E121" t="s">
        <v>571</v>
      </c>
      <c r="F121" t="s">
        <v>21</v>
      </c>
      <c r="H121">
        <v>173</v>
      </c>
      <c r="I121">
        <v>61</v>
      </c>
      <c r="J121">
        <v>33</v>
      </c>
      <c r="K121">
        <v>17.68</v>
      </c>
      <c r="L121">
        <v>641366</v>
      </c>
      <c r="M121">
        <v>15912</v>
      </c>
      <c r="N121">
        <v>10</v>
      </c>
      <c r="O121">
        <v>3.21</v>
      </c>
      <c r="P121">
        <v>2</v>
      </c>
      <c r="Q121" t="s">
        <v>692</v>
      </c>
      <c r="R121">
        <v>18</v>
      </c>
      <c r="S121">
        <v>28</v>
      </c>
      <c r="T121">
        <v>23</v>
      </c>
      <c r="U121">
        <v>0</v>
      </c>
      <c r="V121">
        <v>1700</v>
      </c>
      <c r="W121">
        <v>850</v>
      </c>
      <c r="X121">
        <v>5</v>
      </c>
      <c r="Y121">
        <v>9</v>
      </c>
      <c r="Z121">
        <v>4</v>
      </c>
      <c r="AA121" t="s">
        <v>766</v>
      </c>
      <c r="AB121" t="s">
        <v>769</v>
      </c>
      <c r="AC121">
        <v>0.36363210617928643</v>
      </c>
      <c r="AD121">
        <v>695.51666666666677</v>
      </c>
      <c r="AE121">
        <v>417.81329000000005</v>
      </c>
      <c r="AF121">
        <v>1.5169520739517719</v>
      </c>
      <c r="AG121">
        <v>3.5241894930640789E-2</v>
      </c>
      <c r="AH121">
        <v>0.24865887384356067</v>
      </c>
      <c r="AI121">
        <v>0.15214497071261893</v>
      </c>
      <c r="AJ121">
        <v>3</v>
      </c>
      <c r="AK121">
        <v>1</v>
      </c>
    </row>
    <row r="122" spans="1:37">
      <c r="A122" s="140" t="s">
        <v>938</v>
      </c>
      <c r="B122" t="s">
        <v>572</v>
      </c>
      <c r="C122" t="s">
        <v>573</v>
      </c>
      <c r="D122" s="140" t="s">
        <v>984</v>
      </c>
      <c r="E122" t="s">
        <v>574</v>
      </c>
      <c r="F122" t="s">
        <v>49</v>
      </c>
      <c r="H122">
        <v>10</v>
      </c>
      <c r="J122">
        <v>30</v>
      </c>
      <c r="P122" t="s">
        <v>776</v>
      </c>
      <c r="Q122" t="s">
        <v>692</v>
      </c>
      <c r="R122">
        <v>6.5</v>
      </c>
      <c r="S122">
        <v>11</v>
      </c>
      <c r="T122">
        <v>8.75</v>
      </c>
      <c r="U122">
        <v>0</v>
      </c>
      <c r="V122">
        <v>1800</v>
      </c>
      <c r="W122">
        <v>900</v>
      </c>
      <c r="X122">
        <v>3</v>
      </c>
      <c r="Y122">
        <v>7</v>
      </c>
      <c r="Z122">
        <v>4</v>
      </c>
      <c r="AA122" t="s">
        <v>766</v>
      </c>
      <c r="AB122" t="s">
        <v>767</v>
      </c>
      <c r="AC122">
        <v>0.1982576501305483</v>
      </c>
      <c r="AD122">
        <v>659.81999999999994</v>
      </c>
      <c r="AE122">
        <v>227.79804000000001</v>
      </c>
      <c r="AF122">
        <v>1.329458921207181</v>
      </c>
      <c r="AG122">
        <v>4.166539600741509E-2</v>
      </c>
      <c r="AH122">
        <v>0.1413645252994124</v>
      </c>
      <c r="AI122">
        <v>0.16890810586539654</v>
      </c>
      <c r="AJ122">
        <v>2</v>
      </c>
      <c r="AK122">
        <v>1</v>
      </c>
    </row>
    <row r="123" spans="1:37">
      <c r="A123" s="140" t="s">
        <v>939</v>
      </c>
      <c r="B123" t="s">
        <v>572</v>
      </c>
      <c r="C123" t="s">
        <v>575</v>
      </c>
      <c r="D123" s="140" t="s">
        <v>985</v>
      </c>
      <c r="E123" t="s">
        <v>576</v>
      </c>
      <c r="F123" t="s">
        <v>49</v>
      </c>
      <c r="H123">
        <v>100</v>
      </c>
      <c r="J123">
        <v>10</v>
      </c>
      <c r="L123">
        <v>14835</v>
      </c>
      <c r="M123">
        <v>7884.71</v>
      </c>
      <c r="N123">
        <v>4</v>
      </c>
      <c r="O123">
        <v>0.09</v>
      </c>
      <c r="P123">
        <v>2</v>
      </c>
      <c r="Q123" t="s">
        <v>693</v>
      </c>
      <c r="R123">
        <v>10</v>
      </c>
      <c r="S123">
        <v>14</v>
      </c>
      <c r="T123">
        <v>12</v>
      </c>
      <c r="U123">
        <v>0</v>
      </c>
      <c r="V123">
        <v>10</v>
      </c>
      <c r="W123">
        <v>5</v>
      </c>
      <c r="X123">
        <v>5</v>
      </c>
      <c r="Y123">
        <v>8</v>
      </c>
      <c r="Z123">
        <v>3</v>
      </c>
      <c r="AA123" t="s">
        <v>766</v>
      </c>
      <c r="AB123" t="s">
        <v>767</v>
      </c>
      <c r="AC123">
        <v>9.6301923411662285E-2</v>
      </c>
      <c r="AD123">
        <v>699.96999999999991</v>
      </c>
      <c r="AE123">
        <v>110.65090999999997</v>
      </c>
      <c r="AF123">
        <v>1.9983446265116072</v>
      </c>
      <c r="AG123">
        <v>9.8364912347968389E-2</v>
      </c>
      <c r="AH123">
        <v>4.1224466453414023E-2</v>
      </c>
      <c r="AI123">
        <v>0.11276370066647989</v>
      </c>
      <c r="AJ123">
        <v>3</v>
      </c>
      <c r="AK123">
        <v>1</v>
      </c>
    </row>
    <row r="124" spans="1:37">
      <c r="A124" s="140" t="s">
        <v>940</v>
      </c>
      <c r="B124" t="s">
        <v>590</v>
      </c>
      <c r="C124" t="s">
        <v>739</v>
      </c>
      <c r="D124" s="140" t="s">
        <v>973</v>
      </c>
      <c r="E124" t="s">
        <v>596</v>
      </c>
      <c r="F124" t="s">
        <v>25</v>
      </c>
      <c r="H124">
        <v>0</v>
      </c>
      <c r="J124">
        <v>30</v>
      </c>
      <c r="L124">
        <v>34865</v>
      </c>
      <c r="M124">
        <v>5498.08</v>
      </c>
      <c r="N124">
        <v>10</v>
      </c>
      <c r="O124">
        <v>0.48</v>
      </c>
      <c r="P124">
        <v>3</v>
      </c>
      <c r="Q124" t="s">
        <v>693</v>
      </c>
      <c r="R124">
        <v>17</v>
      </c>
      <c r="S124">
        <v>25</v>
      </c>
      <c r="T124">
        <v>21</v>
      </c>
      <c r="U124">
        <v>0</v>
      </c>
      <c r="V124">
        <v>1300</v>
      </c>
      <c r="W124">
        <v>650</v>
      </c>
      <c r="X124">
        <v>3</v>
      </c>
      <c r="Y124">
        <v>6</v>
      </c>
      <c r="Z124">
        <v>3</v>
      </c>
      <c r="AA124" t="s">
        <v>768</v>
      </c>
      <c r="AB124" t="s">
        <v>767</v>
      </c>
      <c r="AC124">
        <v>0.44630496953872922</v>
      </c>
      <c r="AD124">
        <v>525.34300000000007</v>
      </c>
      <c r="AE124">
        <v>512.80440999999996</v>
      </c>
      <c r="AF124">
        <v>1.4176643896348584</v>
      </c>
      <c r="AG124">
        <v>1.7677322126485019E-2</v>
      </c>
      <c r="AH124">
        <v>0.31933477363102586</v>
      </c>
      <c r="AI124">
        <v>0.23747614709482073</v>
      </c>
      <c r="AJ124">
        <v>10</v>
      </c>
      <c r="AK124">
        <v>1</v>
      </c>
    </row>
    <row r="125" spans="1:37">
      <c r="A125" s="140" t="s">
        <v>941</v>
      </c>
      <c r="B125" t="s">
        <v>590</v>
      </c>
      <c r="C125" t="s">
        <v>602</v>
      </c>
      <c r="D125" s="140" t="s">
        <v>955</v>
      </c>
      <c r="F125" t="s">
        <v>105</v>
      </c>
      <c r="H125">
        <v>237.23</v>
      </c>
      <c r="I125">
        <v>161.87</v>
      </c>
      <c r="J125">
        <v>6</v>
      </c>
      <c r="K125">
        <v>17</v>
      </c>
      <c r="P125">
        <v>3</v>
      </c>
      <c r="Q125" t="s">
        <v>693</v>
      </c>
      <c r="R125">
        <v>12</v>
      </c>
      <c r="S125">
        <v>30</v>
      </c>
      <c r="T125">
        <v>21</v>
      </c>
      <c r="U125">
        <v>250</v>
      </c>
      <c r="V125">
        <v>3300</v>
      </c>
      <c r="W125">
        <v>1775</v>
      </c>
      <c r="X125">
        <v>6</v>
      </c>
      <c r="Y125">
        <v>9</v>
      </c>
      <c r="Z125">
        <v>3</v>
      </c>
      <c r="AA125" t="s">
        <v>768</v>
      </c>
      <c r="AB125" t="s">
        <v>767</v>
      </c>
      <c r="AC125">
        <v>5.0604048738033057E-2</v>
      </c>
      <c r="AD125">
        <v>699.90599999999995</v>
      </c>
      <c r="AE125">
        <v>58.144051999999988</v>
      </c>
      <c r="AF125">
        <v>2.7139794857898583</v>
      </c>
      <c r="AG125">
        <v>0.12292554956523002</v>
      </c>
      <c r="AH125">
        <v>0.263853012792228</v>
      </c>
      <c r="AI125">
        <v>0.20408359034184853</v>
      </c>
      <c r="AJ125">
        <v>5</v>
      </c>
      <c r="AK125">
        <v>1</v>
      </c>
    </row>
    <row r="126" spans="1:37">
      <c r="A126" s="140" t="s">
        <v>942</v>
      </c>
      <c r="B126" t="s">
        <v>590</v>
      </c>
      <c r="C126" t="s">
        <v>608</v>
      </c>
      <c r="D126" s="140" t="s">
        <v>953</v>
      </c>
      <c r="F126" t="s">
        <v>105</v>
      </c>
      <c r="H126">
        <v>154.63999999999999</v>
      </c>
      <c r="I126">
        <v>93.28</v>
      </c>
      <c r="J126">
        <v>32</v>
      </c>
      <c r="K126">
        <v>18.66</v>
      </c>
      <c r="L126">
        <v>207080</v>
      </c>
      <c r="M126">
        <v>20004.3</v>
      </c>
      <c r="N126">
        <v>10</v>
      </c>
      <c r="O126">
        <v>0.25</v>
      </c>
      <c r="P126">
        <v>3</v>
      </c>
      <c r="Q126" t="s">
        <v>693</v>
      </c>
      <c r="R126">
        <v>24</v>
      </c>
      <c r="S126">
        <v>30</v>
      </c>
      <c r="T126">
        <v>27</v>
      </c>
      <c r="U126">
        <v>0</v>
      </c>
      <c r="V126">
        <v>2600</v>
      </c>
      <c r="W126">
        <v>1300</v>
      </c>
      <c r="X126">
        <v>2</v>
      </c>
      <c r="Y126">
        <v>6</v>
      </c>
      <c r="Z126">
        <v>4</v>
      </c>
      <c r="AA126" t="s">
        <v>768</v>
      </c>
      <c r="AB126" t="s">
        <v>767</v>
      </c>
      <c r="AC126">
        <v>0.3014600425999725</v>
      </c>
      <c r="AD126">
        <v>581.77263157894743</v>
      </c>
      <c r="AE126">
        <v>346.37758894736839</v>
      </c>
      <c r="AF126">
        <v>1.9241527475285019</v>
      </c>
      <c r="AG126">
        <v>2.7999832951896435E-2</v>
      </c>
      <c r="AH126">
        <v>0.25947767619944395</v>
      </c>
      <c r="AI126">
        <v>0.36754718748730719</v>
      </c>
      <c r="AJ126">
        <v>19</v>
      </c>
      <c r="AK126">
        <v>1</v>
      </c>
    </row>
    <row r="127" spans="1:37">
      <c r="A127" s="140" t="s">
        <v>943</v>
      </c>
      <c r="B127" t="s">
        <v>590</v>
      </c>
      <c r="C127" t="s">
        <v>609</v>
      </c>
      <c r="D127" s="140" t="s">
        <v>954</v>
      </c>
      <c r="F127" t="s">
        <v>105</v>
      </c>
      <c r="H127">
        <v>67.680000000000007</v>
      </c>
      <c r="I127">
        <v>79.27</v>
      </c>
      <c r="J127">
        <v>26</v>
      </c>
      <c r="K127">
        <v>21.92</v>
      </c>
      <c r="L127">
        <v>51534</v>
      </c>
      <c r="M127">
        <v>8099.11</v>
      </c>
      <c r="N127">
        <v>10</v>
      </c>
      <c r="O127">
        <v>0.23</v>
      </c>
      <c r="P127">
        <v>3</v>
      </c>
      <c r="Q127" t="s">
        <v>693</v>
      </c>
      <c r="R127">
        <v>9</v>
      </c>
      <c r="S127">
        <v>22</v>
      </c>
      <c r="T127">
        <v>15.5</v>
      </c>
      <c r="U127">
        <v>0</v>
      </c>
      <c r="V127">
        <v>1200</v>
      </c>
      <c r="W127">
        <v>600</v>
      </c>
      <c r="X127">
        <v>3</v>
      </c>
      <c r="Y127">
        <v>5</v>
      </c>
      <c r="Z127">
        <v>2</v>
      </c>
      <c r="AA127" t="s">
        <v>768</v>
      </c>
      <c r="AB127" t="s">
        <v>767</v>
      </c>
      <c r="AC127">
        <v>0.11762004032492022</v>
      </c>
      <c r="AD127">
        <v>697.87699999999995</v>
      </c>
      <c r="AE127">
        <v>135.14542633333332</v>
      </c>
      <c r="AF127">
        <v>2.0951098698818944</v>
      </c>
      <c r="AG127">
        <v>3.426461819769807E-2</v>
      </c>
      <c r="AH127">
        <v>8.8084044911219045E-2</v>
      </c>
      <c r="AI127">
        <v>0.18976262821137932</v>
      </c>
      <c r="AJ127">
        <v>30</v>
      </c>
      <c r="AK127">
        <v>1</v>
      </c>
    </row>
    <row r="128" spans="1:37">
      <c r="A128" s="140" t="s">
        <v>944</v>
      </c>
      <c r="B128" t="s">
        <v>590</v>
      </c>
      <c r="C128" t="s">
        <v>610</v>
      </c>
      <c r="D128" s="140" t="s">
        <v>974</v>
      </c>
      <c r="E128" t="s">
        <v>611</v>
      </c>
      <c r="F128" t="s">
        <v>25</v>
      </c>
      <c r="H128">
        <v>0.49</v>
      </c>
      <c r="I128">
        <v>2.2000000000000002</v>
      </c>
      <c r="J128">
        <v>30</v>
      </c>
      <c r="K128">
        <v>25.5</v>
      </c>
      <c r="L128">
        <v>27336</v>
      </c>
      <c r="M128">
        <v>2523.11</v>
      </c>
      <c r="N128">
        <v>5</v>
      </c>
      <c r="O128">
        <v>0.38</v>
      </c>
      <c r="P128">
        <v>3</v>
      </c>
      <c r="Q128" t="s">
        <v>693</v>
      </c>
      <c r="R128">
        <v>15</v>
      </c>
      <c r="S128">
        <v>25</v>
      </c>
      <c r="T128">
        <v>20</v>
      </c>
      <c r="U128">
        <v>0</v>
      </c>
      <c r="V128">
        <v>1400</v>
      </c>
      <c r="W128">
        <v>700</v>
      </c>
      <c r="X128">
        <v>3</v>
      </c>
      <c r="Y128">
        <v>6</v>
      </c>
      <c r="Z128">
        <v>3</v>
      </c>
      <c r="AA128" t="s">
        <v>768</v>
      </c>
      <c r="AB128" t="s">
        <v>767</v>
      </c>
      <c r="AC128">
        <v>0.33813012793733688</v>
      </c>
      <c r="AD128">
        <v>579.24800000000005</v>
      </c>
      <c r="AE128">
        <v>388.51151700000003</v>
      </c>
      <c r="AF128">
        <v>1.9700285527393262</v>
      </c>
      <c r="AG128">
        <v>1.2280748363017568E-2</v>
      </c>
      <c r="AH128">
        <v>0.28131538350884949</v>
      </c>
      <c r="AI128">
        <v>0.46335330548806236</v>
      </c>
      <c r="AJ128">
        <v>10</v>
      </c>
      <c r="AK128">
        <v>1</v>
      </c>
    </row>
    <row r="129" spans="1:37">
      <c r="A129" s="140" t="s">
        <v>945</v>
      </c>
      <c r="B129" t="s">
        <v>590</v>
      </c>
      <c r="C129" t="s">
        <v>612</v>
      </c>
      <c r="D129" s="140" t="s">
        <v>975</v>
      </c>
      <c r="F129" t="s">
        <v>105</v>
      </c>
      <c r="H129">
        <v>86.53</v>
      </c>
      <c r="I129">
        <v>100.64</v>
      </c>
      <c r="J129">
        <v>28</v>
      </c>
      <c r="K129">
        <v>11.18</v>
      </c>
      <c r="P129">
        <v>3</v>
      </c>
      <c r="Q129" t="s">
        <v>693</v>
      </c>
      <c r="R129">
        <v>18</v>
      </c>
      <c r="S129">
        <v>28</v>
      </c>
      <c r="T129">
        <v>23</v>
      </c>
      <c r="U129">
        <v>0</v>
      </c>
      <c r="V129">
        <v>2400</v>
      </c>
      <c r="W129">
        <v>1200</v>
      </c>
      <c r="X129">
        <v>3</v>
      </c>
      <c r="Y129">
        <v>5</v>
      </c>
      <c r="Z129">
        <v>2</v>
      </c>
      <c r="AA129" t="s">
        <v>768</v>
      </c>
      <c r="AB129" t="s">
        <v>767</v>
      </c>
      <c r="AC129">
        <v>0.10852948738033072</v>
      </c>
      <c r="AD129">
        <v>678.33833333333314</v>
      </c>
      <c r="AE129">
        <v>124.70038100000001</v>
      </c>
      <c r="AF129">
        <v>1.5831333754064447</v>
      </c>
      <c r="AG129">
        <v>8.6776619170509231E-2</v>
      </c>
      <c r="AH129">
        <v>0.1054652147025716</v>
      </c>
      <c r="AI129">
        <v>0.11735012068791076</v>
      </c>
      <c r="AJ129">
        <v>30</v>
      </c>
      <c r="AK129">
        <v>1</v>
      </c>
    </row>
    <row r="130" spans="1:37">
      <c r="A130" s="140" t="s">
        <v>946</v>
      </c>
      <c r="B130" t="s">
        <v>590</v>
      </c>
      <c r="C130" t="s">
        <v>617</v>
      </c>
      <c r="D130" s="140" t="s">
        <v>956</v>
      </c>
      <c r="E130" t="s">
        <v>618</v>
      </c>
      <c r="F130" t="s">
        <v>21</v>
      </c>
      <c r="H130">
        <v>106</v>
      </c>
      <c r="I130">
        <v>14</v>
      </c>
      <c r="J130">
        <v>30</v>
      </c>
      <c r="K130">
        <v>12.59</v>
      </c>
      <c r="L130">
        <v>22984</v>
      </c>
      <c r="M130">
        <v>1231</v>
      </c>
      <c r="N130">
        <v>10</v>
      </c>
      <c r="O130">
        <v>0.14000000000000001</v>
      </c>
      <c r="P130">
        <v>2</v>
      </c>
      <c r="R130">
        <v>4</v>
      </c>
      <c r="S130">
        <v>5</v>
      </c>
      <c r="T130">
        <v>4.5</v>
      </c>
      <c r="U130">
        <v>0</v>
      </c>
      <c r="V130">
        <v>50</v>
      </c>
      <c r="W130">
        <v>25</v>
      </c>
      <c r="X130">
        <v>2</v>
      </c>
      <c r="Y130">
        <v>5</v>
      </c>
      <c r="Z130">
        <v>3</v>
      </c>
      <c r="AA130" t="s">
        <v>768</v>
      </c>
      <c r="AB130" t="s">
        <v>767</v>
      </c>
      <c r="AC130">
        <v>0.11364972149695392</v>
      </c>
      <c r="AD130">
        <v>699.97</v>
      </c>
      <c r="AE130">
        <v>130.58353000000005</v>
      </c>
      <c r="AF130">
        <v>3.9708497180926727</v>
      </c>
      <c r="AG130">
        <v>0.14076053807461569</v>
      </c>
      <c r="AH130">
        <v>0.18448682500503</v>
      </c>
      <c r="AI130">
        <v>0.21074660080391017</v>
      </c>
      <c r="AJ130">
        <v>2</v>
      </c>
      <c r="AK130">
        <v>1</v>
      </c>
    </row>
    <row r="131" spans="1:37">
      <c r="A131" s="140" t="s">
        <v>947</v>
      </c>
      <c r="B131" t="s">
        <v>590</v>
      </c>
      <c r="C131" t="s">
        <v>619</v>
      </c>
      <c r="D131" s="140" t="s">
        <v>957</v>
      </c>
      <c r="E131" t="s">
        <v>620</v>
      </c>
      <c r="F131" t="s">
        <v>140</v>
      </c>
      <c r="H131">
        <v>3600</v>
      </c>
      <c r="J131">
        <v>16</v>
      </c>
      <c r="P131">
        <v>3</v>
      </c>
      <c r="Q131" t="s">
        <v>692</v>
      </c>
      <c r="R131">
        <v>12</v>
      </c>
      <c r="S131">
        <v>23</v>
      </c>
      <c r="T131">
        <v>17.5</v>
      </c>
      <c r="U131">
        <v>0</v>
      </c>
      <c r="V131">
        <v>1300</v>
      </c>
      <c r="W131">
        <v>650</v>
      </c>
      <c r="X131">
        <v>3</v>
      </c>
      <c r="Y131">
        <v>4</v>
      </c>
      <c r="Z131">
        <v>1</v>
      </c>
      <c r="AA131" t="s">
        <v>768</v>
      </c>
      <c r="AB131" t="s">
        <v>767</v>
      </c>
      <c r="AC131">
        <v>0.20938590658543674</v>
      </c>
      <c r="AD131">
        <v>699.96999999999991</v>
      </c>
      <c r="AE131">
        <v>240.58440666666675</v>
      </c>
      <c r="AF131">
        <v>1.8986342458815759</v>
      </c>
      <c r="AG131">
        <v>9.4480766466373101E-2</v>
      </c>
      <c r="AH131">
        <v>0.15652146232149836</v>
      </c>
      <c r="AI131">
        <v>4.1337672587215324E-2</v>
      </c>
      <c r="AJ131">
        <v>3</v>
      </c>
      <c r="AK131" t="s">
        <v>730</v>
      </c>
    </row>
    <row r="132" spans="1:37">
      <c r="A132" s="140" t="s">
        <v>948</v>
      </c>
      <c r="B132" t="s">
        <v>630</v>
      </c>
      <c r="C132" t="s">
        <v>634</v>
      </c>
      <c r="D132" s="140" t="s">
        <v>979</v>
      </c>
      <c r="E132" t="s">
        <v>635</v>
      </c>
      <c r="F132" t="s">
        <v>25</v>
      </c>
      <c r="L132">
        <v>55775</v>
      </c>
      <c r="M132">
        <v>12126.88129734929</v>
      </c>
      <c r="N132">
        <v>2</v>
      </c>
      <c r="O132">
        <v>0.5</v>
      </c>
      <c r="P132">
        <v>3</v>
      </c>
      <c r="Q132" t="s">
        <v>693</v>
      </c>
      <c r="R132">
        <v>5</v>
      </c>
      <c r="S132">
        <v>8</v>
      </c>
      <c r="T132">
        <v>6.5</v>
      </c>
      <c r="U132">
        <v>0</v>
      </c>
      <c r="V132">
        <v>1200</v>
      </c>
      <c r="W132">
        <v>600</v>
      </c>
      <c r="X132">
        <v>1</v>
      </c>
      <c r="Y132">
        <v>1</v>
      </c>
      <c r="Z132">
        <v>12</v>
      </c>
      <c r="AA132" t="s">
        <v>766</v>
      </c>
      <c r="AB132" t="s">
        <v>769</v>
      </c>
      <c r="AC132">
        <v>0.31564232550043486</v>
      </c>
      <c r="AD132">
        <v>545.83199999999999</v>
      </c>
      <c r="AE132">
        <v>362.67303199999964</v>
      </c>
      <c r="AF132">
        <v>1.2753385045445085</v>
      </c>
      <c r="AG132">
        <v>3.7571682060698317E-2</v>
      </c>
      <c r="AH132">
        <v>0.24548155430044744</v>
      </c>
      <c r="AI132">
        <v>0.17301853883838814</v>
      </c>
      <c r="AJ132">
        <v>5</v>
      </c>
      <c r="AK132">
        <v>1</v>
      </c>
    </row>
    <row r="133" spans="1:37">
      <c r="A133" s="140" t="s">
        <v>949</v>
      </c>
      <c r="B133" t="s">
        <v>637</v>
      </c>
      <c r="C133" t="s">
        <v>638</v>
      </c>
      <c r="D133" s="140" t="s">
        <v>1014</v>
      </c>
      <c r="E133" t="s">
        <v>639</v>
      </c>
      <c r="F133" t="s">
        <v>21</v>
      </c>
      <c r="H133">
        <v>8.9999999999999993E-3</v>
      </c>
      <c r="L133">
        <v>9570</v>
      </c>
      <c r="M133">
        <v>420</v>
      </c>
      <c r="N133">
        <v>10</v>
      </c>
      <c r="O133">
        <v>0.04</v>
      </c>
      <c r="P133">
        <v>2</v>
      </c>
      <c r="Q133" t="s">
        <v>692</v>
      </c>
      <c r="R133">
        <v>3.6</v>
      </c>
      <c r="S133">
        <v>4</v>
      </c>
      <c r="T133">
        <v>3.8</v>
      </c>
      <c r="U133">
        <v>0</v>
      </c>
      <c r="V133">
        <v>800</v>
      </c>
      <c r="W133">
        <v>400</v>
      </c>
      <c r="X133">
        <v>5</v>
      </c>
      <c r="Y133">
        <v>6</v>
      </c>
      <c r="Z133">
        <v>1</v>
      </c>
      <c r="AA133" t="s">
        <v>766</v>
      </c>
      <c r="AB133" t="s">
        <v>769</v>
      </c>
      <c r="AC133">
        <v>0.12725516971279383</v>
      </c>
      <c r="AD133">
        <v>604.54999999999995</v>
      </c>
      <c r="AE133">
        <v>146.21619000000007</v>
      </c>
      <c r="AF133">
        <v>1.3196471688256433</v>
      </c>
      <c r="AG133">
        <v>4.263057404720702E-2</v>
      </c>
      <c r="AH133">
        <v>8.9570534446622774E-2</v>
      </c>
      <c r="AI133">
        <v>0.18088261047836965</v>
      </c>
      <c r="AJ133">
        <v>3</v>
      </c>
      <c r="AK133">
        <v>1</v>
      </c>
    </row>
    <row r="134" spans="1:37">
      <c r="A134" s="140" t="s">
        <v>950</v>
      </c>
      <c r="B134" t="s">
        <v>640</v>
      </c>
      <c r="C134" t="s">
        <v>641</v>
      </c>
      <c r="D134" s="140" t="s">
        <v>1030</v>
      </c>
      <c r="F134" t="s">
        <v>81</v>
      </c>
      <c r="H134">
        <v>25</v>
      </c>
      <c r="I134">
        <v>8</v>
      </c>
      <c r="J134">
        <v>33</v>
      </c>
      <c r="K134">
        <v>29.59</v>
      </c>
      <c r="L134">
        <v>3276</v>
      </c>
      <c r="M134">
        <v>281</v>
      </c>
      <c r="N134">
        <v>10</v>
      </c>
      <c r="O134">
        <v>0.02</v>
      </c>
      <c r="P134">
        <v>2</v>
      </c>
      <c r="Q134" t="s">
        <v>692</v>
      </c>
      <c r="R134">
        <v>4.5</v>
      </c>
      <c r="S134">
        <v>6.5</v>
      </c>
      <c r="T134">
        <v>5.5</v>
      </c>
      <c r="U134">
        <v>0</v>
      </c>
      <c r="V134">
        <v>1400</v>
      </c>
      <c r="W134">
        <v>700</v>
      </c>
      <c r="X134">
        <v>7</v>
      </c>
      <c r="Y134">
        <v>9</v>
      </c>
      <c r="Z134">
        <v>2</v>
      </c>
      <c r="AA134" t="s">
        <v>766</v>
      </c>
      <c r="AB134" t="s">
        <v>767</v>
      </c>
      <c r="AC134">
        <v>0.21824635697708142</v>
      </c>
      <c r="AD134">
        <v>544.33166666666682</v>
      </c>
      <c r="AE134">
        <v>250.76506416666655</v>
      </c>
      <c r="AF134">
        <v>1.4971873211800004</v>
      </c>
      <c r="AG134">
        <v>4.6120490714595057E-2</v>
      </c>
      <c r="AH134">
        <v>0.17550982319815392</v>
      </c>
      <c r="AI134">
        <v>0.17183087303326094</v>
      </c>
      <c r="AJ134">
        <v>12</v>
      </c>
      <c r="AK134">
        <v>1</v>
      </c>
    </row>
    <row r="135" spans="1:37">
      <c r="A135" s="140" t="s">
        <v>951</v>
      </c>
      <c r="B135" t="s">
        <v>646</v>
      </c>
      <c r="C135" t="s">
        <v>647</v>
      </c>
      <c r="D135" s="140" t="s">
        <v>1006</v>
      </c>
      <c r="F135" t="s">
        <v>226</v>
      </c>
      <c r="H135">
        <v>8.9999999999999993E-3</v>
      </c>
      <c r="J135">
        <v>10</v>
      </c>
      <c r="L135">
        <v>2303</v>
      </c>
      <c r="M135">
        <v>88.39</v>
      </c>
      <c r="N135">
        <v>2</v>
      </c>
      <c r="O135">
        <v>0.14000000000000001</v>
      </c>
      <c r="P135">
        <v>3</v>
      </c>
      <c r="Q135" t="s">
        <v>693</v>
      </c>
      <c r="R135">
        <v>8</v>
      </c>
      <c r="S135">
        <v>16</v>
      </c>
      <c r="T135">
        <v>12</v>
      </c>
      <c r="U135">
        <v>0</v>
      </c>
      <c r="V135">
        <v>1200</v>
      </c>
      <c r="W135">
        <v>600</v>
      </c>
      <c r="X135">
        <v>2</v>
      </c>
      <c r="Y135">
        <v>5</v>
      </c>
      <c r="Z135">
        <v>3</v>
      </c>
      <c r="AA135" t="s">
        <v>768</v>
      </c>
      <c r="AB135" t="s">
        <v>767</v>
      </c>
      <c r="AC135">
        <v>0.22884450536698595</v>
      </c>
      <c r="AD135">
        <v>692.13</v>
      </c>
      <c r="AE135">
        <v>262.94233666666685</v>
      </c>
      <c r="AF135">
        <v>1.5822255552442728</v>
      </c>
      <c r="AG135">
        <v>7.7434507896009974E-2</v>
      </c>
      <c r="AH135">
        <v>9.7562390439174848E-2</v>
      </c>
      <c r="AI135">
        <v>0.15811670004530357</v>
      </c>
      <c r="AJ135">
        <v>3</v>
      </c>
      <c r="AK135">
        <v>1</v>
      </c>
    </row>
    <row r="136" spans="1:37">
      <c r="A136" s="140" t="s">
        <v>952</v>
      </c>
      <c r="B136" t="s">
        <v>648</v>
      </c>
      <c r="C136" t="s">
        <v>649</v>
      </c>
      <c r="D136" s="140" t="s">
        <v>958</v>
      </c>
      <c r="E136" t="s">
        <v>650</v>
      </c>
      <c r="F136" t="s">
        <v>25</v>
      </c>
      <c r="L136">
        <v>2268</v>
      </c>
      <c r="M136">
        <v>194.45</v>
      </c>
      <c r="N136">
        <v>2</v>
      </c>
      <c r="O136">
        <v>1.7000000000000001E-2</v>
      </c>
      <c r="P136">
        <v>3</v>
      </c>
      <c r="Q136" t="s">
        <v>692</v>
      </c>
      <c r="R136">
        <v>4.5</v>
      </c>
      <c r="S136">
        <v>6.5</v>
      </c>
      <c r="T136">
        <v>5.5</v>
      </c>
      <c r="U136">
        <v>0</v>
      </c>
      <c r="V136">
        <v>1600</v>
      </c>
      <c r="W136">
        <v>800</v>
      </c>
      <c r="X136">
        <v>6</v>
      </c>
      <c r="Y136">
        <v>10</v>
      </c>
      <c r="Z136">
        <v>4</v>
      </c>
      <c r="AA136" t="s">
        <v>768</v>
      </c>
      <c r="AB136" t="s">
        <v>767</v>
      </c>
      <c r="AC136">
        <v>0.18904092254134031</v>
      </c>
      <c r="AD136">
        <v>698.34333333333336</v>
      </c>
      <c r="AE136">
        <v>217.20802</v>
      </c>
      <c r="AF136">
        <v>1.7150026345818461</v>
      </c>
      <c r="AG136">
        <v>4.3013377070645016E-2</v>
      </c>
      <c r="AH136">
        <v>0.10222779621875826</v>
      </c>
      <c r="AI136">
        <v>0.18672032520619142</v>
      </c>
      <c r="AJ136">
        <v>3</v>
      </c>
      <c r="AK136">
        <v>1</v>
      </c>
    </row>
  </sheetData>
  <sortState ref="A2:AL136">
    <sortCondition ref="A10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"/>
  <sheetViews>
    <sheetView workbookViewId="0">
      <selection sqref="A1:A135"/>
    </sheetView>
  </sheetViews>
  <sheetFormatPr defaultRowHeight="15"/>
  <sheetData>
    <row r="1" spans="1:1">
      <c r="A1" t="s">
        <v>1081</v>
      </c>
    </row>
    <row r="2" spans="1:1">
      <c r="A2" t="s">
        <v>1082</v>
      </c>
    </row>
    <row r="3" spans="1:1">
      <c r="A3" t="s">
        <v>1010</v>
      </c>
    </row>
    <row r="4" spans="1:1">
      <c r="A4" t="s">
        <v>991</v>
      </c>
    </row>
    <row r="5" spans="1:1">
      <c r="A5" t="s">
        <v>989</v>
      </c>
    </row>
    <row r="6" spans="1:1">
      <c r="A6" t="s">
        <v>1057</v>
      </c>
    </row>
    <row r="7" spans="1:1">
      <c r="A7" t="s">
        <v>984</v>
      </c>
    </row>
    <row r="8" spans="1:1">
      <c r="A8" t="s">
        <v>1085</v>
      </c>
    </row>
    <row r="9" spans="1:1">
      <c r="A9" t="s">
        <v>1083</v>
      </c>
    </row>
    <row r="10" spans="1:1">
      <c r="A10" t="s">
        <v>1084</v>
      </c>
    </row>
    <row r="11" spans="1:1">
      <c r="A11" t="s">
        <v>1059</v>
      </c>
    </row>
    <row r="12" spans="1:1">
      <c r="A12" t="s">
        <v>973</v>
      </c>
    </row>
    <row r="13" spans="1:1">
      <c r="A13" t="s">
        <v>1053</v>
      </c>
    </row>
    <row r="14" spans="1:1">
      <c r="A14" t="s">
        <v>981</v>
      </c>
    </row>
    <row r="15" spans="1:1">
      <c r="A15" t="s">
        <v>992</v>
      </c>
    </row>
    <row r="16" spans="1:1">
      <c r="A16" t="s">
        <v>1032</v>
      </c>
    </row>
    <row r="17" spans="1:1">
      <c r="A17" t="s">
        <v>959</v>
      </c>
    </row>
    <row r="18" spans="1:1">
      <c r="A18" t="s">
        <v>997</v>
      </c>
    </row>
    <row r="19" spans="1:1">
      <c r="A19" t="s">
        <v>1048</v>
      </c>
    </row>
    <row r="20" spans="1:1">
      <c r="A20" t="s">
        <v>1002</v>
      </c>
    </row>
    <row r="21" spans="1:1">
      <c r="A21" t="s">
        <v>1000</v>
      </c>
    </row>
    <row r="22" spans="1:1">
      <c r="A22" t="s">
        <v>1001</v>
      </c>
    </row>
    <row r="23" spans="1:1">
      <c r="A23" t="s">
        <v>1003</v>
      </c>
    </row>
    <row r="24" spans="1:1">
      <c r="A24" t="s">
        <v>982</v>
      </c>
    </row>
    <row r="25" spans="1:1">
      <c r="A25" t="s">
        <v>986</v>
      </c>
    </row>
    <row r="26" spans="1:1">
      <c r="A26" t="s">
        <v>994</v>
      </c>
    </row>
    <row r="27" spans="1:1">
      <c r="A27" t="s">
        <v>1026</v>
      </c>
    </row>
    <row r="28" spans="1:1">
      <c r="A28" t="s">
        <v>1025</v>
      </c>
    </row>
    <row r="29" spans="1:1">
      <c r="A29" t="s">
        <v>1023</v>
      </c>
    </row>
    <row r="30" spans="1:1">
      <c r="A30" t="s">
        <v>1024</v>
      </c>
    </row>
    <row r="31" spans="1:1">
      <c r="A31" t="s">
        <v>1028</v>
      </c>
    </row>
    <row r="32" spans="1:1">
      <c r="A32" t="s">
        <v>1027</v>
      </c>
    </row>
    <row r="33" spans="1:1">
      <c r="A33" t="s">
        <v>1070</v>
      </c>
    </row>
    <row r="34" spans="1:1">
      <c r="A34" t="s">
        <v>977</v>
      </c>
    </row>
    <row r="35" spans="1:1">
      <c r="A35" t="s">
        <v>978</v>
      </c>
    </row>
    <row r="36" spans="1:1">
      <c r="A36" t="s">
        <v>976</v>
      </c>
    </row>
    <row r="37" spans="1:1">
      <c r="A37" t="s">
        <v>1041</v>
      </c>
    </row>
    <row r="38" spans="1:1">
      <c r="A38" t="s">
        <v>1055</v>
      </c>
    </row>
    <row r="39" spans="1:1">
      <c r="A39" t="s">
        <v>1035</v>
      </c>
    </row>
    <row r="40" spans="1:1">
      <c r="A40" t="s">
        <v>985</v>
      </c>
    </row>
    <row r="41" spans="1:1">
      <c r="A41" t="s">
        <v>990</v>
      </c>
    </row>
    <row r="42" spans="1:1">
      <c r="A42" t="s">
        <v>1042</v>
      </c>
    </row>
    <row r="43" spans="1:1">
      <c r="A43" t="s">
        <v>1030</v>
      </c>
    </row>
    <row r="44" spans="1:1">
      <c r="A44" t="s">
        <v>1011</v>
      </c>
    </row>
    <row r="45" spans="1:1">
      <c r="A45" t="s">
        <v>1077</v>
      </c>
    </row>
    <row r="46" spans="1:1">
      <c r="A46" t="s">
        <v>1019</v>
      </c>
    </row>
    <row r="47" spans="1:1">
      <c r="A47" t="s">
        <v>1016</v>
      </c>
    </row>
    <row r="48" spans="1:1">
      <c r="A48" t="s">
        <v>998</v>
      </c>
    </row>
    <row r="49" spans="1:1">
      <c r="A49" t="s">
        <v>987</v>
      </c>
    </row>
    <row r="50" spans="1:1">
      <c r="A50" t="s">
        <v>988</v>
      </c>
    </row>
    <row r="51" spans="1:1">
      <c r="A51" t="s">
        <v>993</v>
      </c>
    </row>
    <row r="52" spans="1:1">
      <c r="A52" t="s">
        <v>1009</v>
      </c>
    </row>
    <row r="53" spans="1:1">
      <c r="A53" t="s">
        <v>1008</v>
      </c>
    </row>
    <row r="54" spans="1:1">
      <c r="A54" t="s">
        <v>1007</v>
      </c>
    </row>
    <row r="55" spans="1:1">
      <c r="A55" t="s">
        <v>1043</v>
      </c>
    </row>
    <row r="56" spans="1:1">
      <c r="A56" t="s">
        <v>1006</v>
      </c>
    </row>
    <row r="57" spans="1:1">
      <c r="A57" t="s">
        <v>996</v>
      </c>
    </row>
    <row r="58" spans="1:1">
      <c r="A58" t="s">
        <v>1052</v>
      </c>
    </row>
    <row r="59" spans="1:1">
      <c r="A59" t="s">
        <v>1044</v>
      </c>
    </row>
    <row r="60" spans="1:1">
      <c r="A60" t="s">
        <v>980</v>
      </c>
    </row>
    <row r="61" spans="1:1">
      <c r="A61" t="s">
        <v>1086</v>
      </c>
    </row>
    <row r="62" spans="1:1">
      <c r="A62" t="s">
        <v>1022</v>
      </c>
    </row>
    <row r="63" spans="1:1">
      <c r="A63" t="s">
        <v>1021</v>
      </c>
    </row>
    <row r="64" spans="1:1">
      <c r="A64" t="s">
        <v>1058</v>
      </c>
    </row>
    <row r="65" spans="1:1">
      <c r="A65" t="s">
        <v>995</v>
      </c>
    </row>
    <row r="66" spans="1:1">
      <c r="A66" t="s">
        <v>1066</v>
      </c>
    </row>
    <row r="67" spans="1:1">
      <c r="A67" t="s">
        <v>1067</v>
      </c>
    </row>
    <row r="68" spans="1:1">
      <c r="A68" t="s">
        <v>1064</v>
      </c>
    </row>
    <row r="69" spans="1:1">
      <c r="A69" t="s">
        <v>1065</v>
      </c>
    </row>
    <row r="70" spans="1:1">
      <c r="A70" t="s">
        <v>966</v>
      </c>
    </row>
    <row r="71" spans="1:1">
      <c r="A71" t="s">
        <v>1029</v>
      </c>
    </row>
    <row r="72" spans="1:1">
      <c r="A72" t="s">
        <v>1079</v>
      </c>
    </row>
    <row r="73" spans="1:1">
      <c r="A73" t="s">
        <v>1080</v>
      </c>
    </row>
    <row r="74" spans="1:1">
      <c r="A74" t="s">
        <v>1015</v>
      </c>
    </row>
    <row r="75" spans="1:1">
      <c r="A75" t="s">
        <v>955</v>
      </c>
    </row>
    <row r="76" spans="1:1">
      <c r="A76" t="s">
        <v>953</v>
      </c>
    </row>
    <row r="77" spans="1:1">
      <c r="A77" t="s">
        <v>1068</v>
      </c>
    </row>
    <row r="78" spans="1:1">
      <c r="A78" t="s">
        <v>1004</v>
      </c>
    </row>
    <row r="79" spans="1:1">
      <c r="A79" t="s">
        <v>1045</v>
      </c>
    </row>
    <row r="80" spans="1:1">
      <c r="A80" t="s">
        <v>1047</v>
      </c>
    </row>
    <row r="81" spans="1:1">
      <c r="A81" t="s">
        <v>1046</v>
      </c>
    </row>
    <row r="82" spans="1:1">
      <c r="A82" t="s">
        <v>1020</v>
      </c>
    </row>
    <row r="83" spans="1:1">
      <c r="A83" t="s">
        <v>969</v>
      </c>
    </row>
    <row r="84" spans="1:1">
      <c r="A84" t="s">
        <v>967</v>
      </c>
    </row>
    <row r="85" spans="1:1">
      <c r="A85" t="s">
        <v>954</v>
      </c>
    </row>
    <row r="86" spans="1:1">
      <c r="A86" t="s">
        <v>1017</v>
      </c>
    </row>
    <row r="87" spans="1:1">
      <c r="A87" t="s">
        <v>1031</v>
      </c>
    </row>
    <row r="88" spans="1:1">
      <c r="A88" t="s">
        <v>1038</v>
      </c>
    </row>
    <row r="89" spans="1:1">
      <c r="A89" t="s">
        <v>1039</v>
      </c>
    </row>
    <row r="90" spans="1:1">
      <c r="A90" t="s">
        <v>1036</v>
      </c>
    </row>
    <row r="91" spans="1:1">
      <c r="A91" t="s">
        <v>1037</v>
      </c>
    </row>
    <row r="92" spans="1:1">
      <c r="A92" t="s">
        <v>1076</v>
      </c>
    </row>
    <row r="93" spans="1:1">
      <c r="A93" t="s">
        <v>1056</v>
      </c>
    </row>
    <row r="94" spans="1:1">
      <c r="A94" t="s">
        <v>1073</v>
      </c>
    </row>
    <row r="95" spans="1:1">
      <c r="A95" t="s">
        <v>974</v>
      </c>
    </row>
    <row r="96" spans="1:1">
      <c r="A96" t="s">
        <v>975</v>
      </c>
    </row>
    <row r="97" spans="1:1">
      <c r="A97" t="s">
        <v>965</v>
      </c>
    </row>
    <row r="98" spans="1:1">
      <c r="A98" t="s">
        <v>964</v>
      </c>
    </row>
    <row r="99" spans="1:1">
      <c r="A99" t="s">
        <v>1071</v>
      </c>
    </row>
    <row r="100" spans="1:1">
      <c r="A100" t="s">
        <v>1072</v>
      </c>
    </row>
    <row r="101" spans="1:1">
      <c r="A101" t="s">
        <v>1018</v>
      </c>
    </row>
    <row r="102" spans="1:1">
      <c r="A102" t="s">
        <v>1051</v>
      </c>
    </row>
    <row r="103" spans="1:1">
      <c r="A103" t="s">
        <v>1050</v>
      </c>
    </row>
    <row r="104" spans="1:1">
      <c r="A104" t="s">
        <v>1033</v>
      </c>
    </row>
    <row r="105" spans="1:1">
      <c r="A105" t="s">
        <v>970</v>
      </c>
    </row>
    <row r="106" spans="1:1">
      <c r="A106" t="s">
        <v>1034</v>
      </c>
    </row>
    <row r="107" spans="1:1">
      <c r="A107" t="s">
        <v>972</v>
      </c>
    </row>
    <row r="108" spans="1:1">
      <c r="A108" t="s">
        <v>971</v>
      </c>
    </row>
    <row r="109" spans="1:1">
      <c r="A109" t="s">
        <v>1005</v>
      </c>
    </row>
    <row r="110" spans="1:1">
      <c r="A110" t="s">
        <v>1074</v>
      </c>
    </row>
    <row r="111" spans="1:1">
      <c r="A111" t="s">
        <v>1078</v>
      </c>
    </row>
    <row r="112" spans="1:1">
      <c r="A112" t="s">
        <v>999</v>
      </c>
    </row>
    <row r="113" spans="1:1">
      <c r="A113" t="s">
        <v>1054</v>
      </c>
    </row>
    <row r="114" spans="1:1">
      <c r="A114" t="s">
        <v>956</v>
      </c>
    </row>
    <row r="115" spans="1:1">
      <c r="A115" t="s">
        <v>957</v>
      </c>
    </row>
    <row r="116" spans="1:1">
      <c r="A116" t="s">
        <v>1069</v>
      </c>
    </row>
    <row r="117" spans="1:1">
      <c r="A117" t="s">
        <v>1087</v>
      </c>
    </row>
    <row r="118" spans="1:1">
      <c r="A118" t="s">
        <v>1012</v>
      </c>
    </row>
    <row r="119" spans="1:1">
      <c r="A119" t="s">
        <v>1013</v>
      </c>
    </row>
    <row r="120" spans="1:1">
      <c r="A120" t="s">
        <v>979</v>
      </c>
    </row>
    <row r="121" spans="1:1">
      <c r="A121" t="s">
        <v>1049</v>
      </c>
    </row>
    <row r="122" spans="1:1">
      <c r="A122" t="s">
        <v>963</v>
      </c>
    </row>
    <row r="123" spans="1:1">
      <c r="A123" t="s">
        <v>1014</v>
      </c>
    </row>
    <row r="124" spans="1:1">
      <c r="A124" t="s">
        <v>960</v>
      </c>
    </row>
    <row r="125" spans="1:1">
      <c r="A125" t="s">
        <v>962</v>
      </c>
    </row>
    <row r="126" spans="1:1">
      <c r="A126" t="s">
        <v>961</v>
      </c>
    </row>
    <row r="127" spans="1:1">
      <c r="A127" t="s">
        <v>968</v>
      </c>
    </row>
    <row r="128" spans="1:1">
      <c r="A128" t="s">
        <v>1040</v>
      </c>
    </row>
    <row r="129" spans="1:1">
      <c r="A129" t="s">
        <v>1075</v>
      </c>
    </row>
    <row r="130" spans="1:1">
      <c r="A130" t="s">
        <v>958</v>
      </c>
    </row>
    <row r="131" spans="1:1">
      <c r="A131" t="s">
        <v>1060</v>
      </c>
    </row>
    <row r="132" spans="1:1">
      <c r="A132" t="s">
        <v>1062</v>
      </c>
    </row>
    <row r="133" spans="1:1">
      <c r="A133" t="s">
        <v>1061</v>
      </c>
    </row>
    <row r="134" spans="1:1">
      <c r="A134" t="s">
        <v>1063</v>
      </c>
    </row>
    <row r="135" spans="1:1">
      <c r="A135" t="s">
        <v>983</v>
      </c>
    </row>
  </sheetData>
  <sortState ref="A1:A13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Todo</vt:lpstr>
      <vt:lpstr>Color-recompensa</vt:lpstr>
      <vt:lpstr>Prueba SPSS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Pili</dc:creator>
  <cp:lastModifiedBy>amesclir</cp:lastModifiedBy>
  <dcterms:created xsi:type="dcterms:W3CDTF">2018-10-11T09:22:16Z</dcterms:created>
  <dcterms:modified xsi:type="dcterms:W3CDTF">2019-01-18T13:39:00Z</dcterms:modified>
</cp:coreProperties>
</file>