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680" yWindow="120" windowWidth="25600" windowHeight="16060"/>
  </bookViews>
  <sheets>
    <sheet name="Sheet1" sheetId="1" r:id="rId1"/>
    <sheet name="Pediatric Office Visi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T7" i="1"/>
  <c r="T6" i="1"/>
  <c r="N7" i="1"/>
  <c r="N8" i="1"/>
  <c r="M20" i="1"/>
  <c r="M19" i="1"/>
  <c r="S8" i="1"/>
  <c r="S7" i="1"/>
  <c r="S6" i="1"/>
  <c r="S9" i="1"/>
  <c r="S10" i="1"/>
  <c r="S11" i="1"/>
  <c r="M6" i="1"/>
  <c r="N11" i="1"/>
  <c r="T8" i="1"/>
  <c r="N9" i="1"/>
  <c r="T9" i="1"/>
  <c r="N10" i="1"/>
  <c r="T10" i="1"/>
  <c r="T11" i="1"/>
  <c r="C35" i="2"/>
  <c r="B35" i="2"/>
  <c r="B34" i="2"/>
  <c r="K31" i="2"/>
  <c r="N31" i="2"/>
  <c r="H31" i="2"/>
  <c r="E31" i="2"/>
  <c r="B31" i="2"/>
</calcChain>
</file>

<file path=xl/sharedStrings.xml><?xml version="1.0" encoding="utf-8"?>
<sst xmlns="http://schemas.openxmlformats.org/spreadsheetml/2006/main" count="118" uniqueCount="53">
  <si>
    <t>Age</t>
  </si>
  <si>
    <t>Gender: Male</t>
  </si>
  <si>
    <t>&lt;15</t>
  </si>
  <si>
    <t>15-24</t>
  </si>
  <si>
    <t>25-44</t>
  </si>
  <si>
    <t>45-64</t>
  </si>
  <si>
    <t>65-74</t>
  </si>
  <si>
    <t>&gt;= 75</t>
  </si>
  <si>
    <t>Gender: Female</t>
  </si>
  <si>
    <t>FP</t>
  </si>
  <si>
    <t>IM</t>
  </si>
  <si>
    <t>P</t>
  </si>
  <si>
    <t>Table ?b: p values for females</t>
  </si>
  <si>
    <t>Table ?a: p values for males</t>
  </si>
  <si>
    <t>~</t>
  </si>
  <si>
    <t>#Visits to All Physicians</t>
  </si>
  <si>
    <t>Row%</t>
  </si>
  <si>
    <t>Col%</t>
  </si>
  <si>
    <t>#Visits to General Pediatrician</t>
  </si>
  <si>
    <t>#Visits to Pediatric Subspecialist</t>
  </si>
  <si>
    <t>#Visits to Other Primary Care Physician</t>
  </si>
  <si>
    <t>#Visits to Other Specialist</t>
  </si>
  <si>
    <t>Through 21</t>
  </si>
  <si>
    <t>0-14</t>
  </si>
  <si>
    <t>Pediatric</t>
  </si>
  <si>
    <t>Other PCP</t>
  </si>
  <si>
    <t>percent of visits</t>
  </si>
  <si>
    <t>p value</t>
  </si>
  <si>
    <t>source:</t>
  </si>
  <si>
    <t>https://www.aap.org/en-us/Documents/practicet_Profile_Pediatric_Visits.pdf</t>
  </si>
  <si>
    <t>page 8</t>
  </si>
  <si>
    <t>Table 3</t>
  </si>
  <si>
    <t>Table 3. Pediatric Office Visits by Physician Specialty by Patient Age, 2004-2007 Annual Average</t>
  </si>
  <si>
    <t xml:space="preserve">(Number of Visits in Thousands) </t>
  </si>
  <si>
    <t>Age &lt; 15</t>
  </si>
  <si>
    <t>Male</t>
  </si>
  <si>
    <t>Female</t>
  </si>
  <si>
    <t># visits per 100 persons</t>
  </si>
  <si>
    <t xml:space="preserve">Gender: Female </t>
  </si>
  <si>
    <t>total # visits in 2009 (Millions)</t>
  </si>
  <si>
    <t>https://www.cdc.gov/nchs/data/ahcd/namcs_factsheet_gfp_2009.pdf</t>
  </si>
  <si>
    <t>https://www.cdc.gov/nchs/data/ahcd/namcs_factsheet_im_2009.pdf</t>
  </si>
  <si>
    <t>https://www.cdc.gov/nchs/data/ahcd/namcs_2010_factsheet_pediatrics.pdf</t>
  </si>
  <si>
    <t>(IM calculated proportionally to FP)</t>
  </si>
  <si>
    <t>(female calculated proportionally to male)</t>
  </si>
  <si>
    <t>All</t>
  </si>
  <si>
    <t>Age Group</t>
  </si>
  <si>
    <t>family practice</t>
  </si>
  <si>
    <t>internal medicine</t>
  </si>
  <si>
    <t>pediatrics</t>
  </si>
  <si>
    <t>-</t>
  </si>
  <si>
    <t>75+</t>
  </si>
  <si>
    <t>Number of annual visits per 100 persons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</si>
</sst>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sz val="11"/>
      <color rgb="FF000000"/>
      <name val="Times New Roman"/>
    </font>
    <font>
      <b/>
      <sz val="11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7FB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4" fontId="5" fillId="0" borderId="0" xfId="0" applyNumberFormat="1" applyFont="1"/>
    <xf numFmtId="0" fontId="1" fillId="0" borderId="0" xfId="0" applyFont="1" applyAlignment="1">
      <alignment horizontal="center"/>
    </xf>
    <xf numFmtId="2" fontId="0" fillId="0" borderId="0" xfId="0" applyNumberFormat="1"/>
    <xf numFmtId="10" fontId="5" fillId="0" borderId="0" xfId="1" applyNumberFormat="1" applyFont="1" applyFill="1"/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2" fontId="6" fillId="2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4" fontId="0" fillId="3" borderId="1" xfId="0" applyNumberFormat="1" applyFill="1" applyBorder="1"/>
    <xf numFmtId="10" fontId="0" fillId="3" borderId="1" xfId="0" applyNumberFormat="1" applyFill="1" applyBorder="1"/>
    <xf numFmtId="0" fontId="1" fillId="4" borderId="1" xfId="0" applyFont="1" applyFill="1" applyBorder="1" applyAlignment="1">
      <alignment wrapText="1"/>
    </xf>
    <xf numFmtId="4" fontId="1" fillId="4" borderId="1" xfId="0" applyNumberFormat="1" applyFont="1" applyFill="1" applyBorder="1"/>
    <xf numFmtId="10" fontId="1" fillId="4" borderId="1" xfId="0" applyNumberFormat="1" applyFont="1" applyFill="1" applyBorder="1"/>
    <xf numFmtId="4" fontId="0" fillId="4" borderId="1" xfId="0" applyNumberFormat="1" applyFill="1" applyBorder="1"/>
    <xf numFmtId="10" fontId="0" fillId="4" borderId="1" xfId="0" applyNumberFormat="1" applyFill="1" applyBorder="1"/>
    <xf numFmtId="0" fontId="0" fillId="4" borderId="1" xfId="0" applyFill="1" applyBorder="1"/>
    <xf numFmtId="0" fontId="1" fillId="5" borderId="1" xfId="0" applyFont="1" applyFill="1" applyBorder="1" applyAlignment="1">
      <alignment wrapText="1"/>
    </xf>
    <xf numFmtId="4" fontId="1" fillId="5" borderId="1" xfId="0" applyNumberFormat="1" applyFont="1" applyFill="1" applyBorder="1"/>
    <xf numFmtId="10" fontId="1" fillId="5" borderId="1" xfId="0" applyNumberFormat="1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4" fontId="0" fillId="5" borderId="1" xfId="0" applyNumberFormat="1" applyFill="1" applyBorder="1"/>
    <xf numFmtId="0" fontId="1" fillId="6" borderId="1" xfId="0" applyFont="1" applyFill="1" applyBorder="1" applyAlignment="1">
      <alignment wrapText="1"/>
    </xf>
    <xf numFmtId="4" fontId="1" fillId="6" borderId="1" xfId="0" applyNumberFormat="1" applyFont="1" applyFill="1" applyBorder="1"/>
    <xf numFmtId="10" fontId="1" fillId="6" borderId="1" xfId="0" applyNumberFormat="1" applyFont="1" applyFill="1" applyBorder="1"/>
    <xf numFmtId="4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Fill="1" applyBorder="1"/>
    <xf numFmtId="0" fontId="1" fillId="7" borderId="1" xfId="0" applyFont="1" applyFill="1" applyBorder="1" applyAlignment="1">
      <alignment wrapText="1"/>
    </xf>
    <xf numFmtId="4" fontId="1" fillId="7" borderId="1" xfId="0" applyNumberFormat="1" applyFont="1" applyFill="1" applyBorder="1"/>
    <xf numFmtId="10" fontId="1" fillId="7" borderId="1" xfId="0" applyNumberFormat="1" applyFont="1" applyFill="1" applyBorder="1"/>
    <xf numFmtId="0" fontId="0" fillId="7" borderId="1" xfId="0" applyFill="1" applyBorder="1"/>
    <xf numFmtId="10" fontId="0" fillId="7" borderId="1" xfId="0" applyNumberFormat="1" applyFill="1" applyBorder="1"/>
    <xf numFmtId="4" fontId="0" fillId="7" borderId="1" xfId="0" applyNumberForma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/>
    <xf numFmtId="2" fontId="0" fillId="2" borderId="0" xfId="0" applyNumberForma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4" workbookViewId="0">
      <selection activeCell="A30" sqref="A30"/>
    </sheetView>
  </sheetViews>
  <sheetFormatPr baseColWidth="10" defaultColWidth="8.83203125" defaultRowHeight="14" x14ac:dyDescent="0"/>
  <cols>
    <col min="1" max="5" width="6.6640625" customWidth="1"/>
    <col min="6" max="6" width="8" customWidth="1"/>
    <col min="7" max="8" width="6.6640625" customWidth="1"/>
    <col min="9" max="9" width="7.6640625" customWidth="1"/>
    <col min="12" max="12" width="10.83203125" customWidth="1"/>
    <col min="13" max="13" width="10.33203125" customWidth="1"/>
    <col min="14" max="14" width="10.6640625" customWidth="1"/>
  </cols>
  <sheetData>
    <row r="1" spans="1:21">
      <c r="A1" s="61" t="s">
        <v>13</v>
      </c>
      <c r="B1" s="61"/>
      <c r="C1" s="61"/>
      <c r="D1" s="61"/>
      <c r="E1" s="2"/>
      <c r="F1" s="61" t="s">
        <v>12</v>
      </c>
      <c r="G1" s="61"/>
      <c r="H1" s="61"/>
      <c r="I1" s="61"/>
    </row>
    <row r="2" spans="1:21">
      <c r="M2" s="6" t="s">
        <v>43</v>
      </c>
      <c r="S2" s="6" t="s">
        <v>44</v>
      </c>
    </row>
    <row r="3" spans="1:21">
      <c r="A3" s="2" t="s">
        <v>0</v>
      </c>
      <c r="B3" s="61" t="s">
        <v>1</v>
      </c>
      <c r="C3" s="61"/>
      <c r="D3" s="61"/>
      <c r="E3" s="3"/>
      <c r="F3" s="2" t="s">
        <v>0</v>
      </c>
      <c r="G3" s="61" t="s">
        <v>8</v>
      </c>
      <c r="H3" s="61"/>
      <c r="I3" s="61"/>
      <c r="L3" s="2" t="s">
        <v>0</v>
      </c>
      <c r="M3" s="61" t="s">
        <v>1</v>
      </c>
      <c r="N3" s="61"/>
      <c r="O3" s="61"/>
      <c r="R3" s="2" t="s">
        <v>0</v>
      </c>
      <c r="S3" s="61" t="s">
        <v>38</v>
      </c>
      <c r="T3" s="61"/>
      <c r="U3" s="61"/>
    </row>
    <row r="4" spans="1:21">
      <c r="A4" s="2"/>
      <c r="B4" s="3" t="s">
        <v>9</v>
      </c>
      <c r="C4" s="3" t="s">
        <v>10</v>
      </c>
      <c r="D4" s="3" t="s">
        <v>11</v>
      </c>
      <c r="F4" s="2"/>
      <c r="G4" s="3" t="s">
        <v>9</v>
      </c>
      <c r="H4" s="3" t="s">
        <v>10</v>
      </c>
      <c r="I4" s="3" t="s">
        <v>11</v>
      </c>
      <c r="L4" s="2"/>
      <c r="M4" s="8" t="s">
        <v>9</v>
      </c>
      <c r="N4" s="8" t="s">
        <v>10</v>
      </c>
      <c r="O4" s="8" t="s">
        <v>11</v>
      </c>
      <c r="R4" s="2"/>
      <c r="S4" s="4" t="s">
        <v>9</v>
      </c>
      <c r="T4" s="4" t="s">
        <v>10</v>
      </c>
      <c r="U4" s="4" t="s">
        <v>11</v>
      </c>
    </row>
    <row r="6" spans="1:21">
      <c r="A6" s="2" t="s">
        <v>2</v>
      </c>
      <c r="B6" s="1">
        <v>0.2</v>
      </c>
      <c r="C6" s="1">
        <v>0</v>
      </c>
      <c r="D6" s="1">
        <v>0.6</v>
      </c>
      <c r="E6" s="1"/>
      <c r="F6" s="3" t="s">
        <v>2</v>
      </c>
      <c r="G6" s="1">
        <v>0.2</v>
      </c>
      <c r="H6" s="1">
        <v>0</v>
      </c>
      <c r="I6" s="1">
        <v>0.6</v>
      </c>
      <c r="K6" s="1"/>
      <c r="L6" s="2" t="s">
        <v>2</v>
      </c>
      <c r="M6" s="51">
        <f>'Pediatric Office Visits'!C35</f>
        <v>0.14154750904031146</v>
      </c>
      <c r="N6" s="52">
        <v>0</v>
      </c>
      <c r="O6" s="1">
        <v>0.6</v>
      </c>
      <c r="R6" s="4" t="s">
        <v>2</v>
      </c>
      <c r="S6" s="54">
        <f>M6*$S$16/$S$15</f>
        <v>0.1894238723921815</v>
      </c>
      <c r="T6" s="54">
        <f>N6*$T$16/$T$15</f>
        <v>0</v>
      </c>
      <c r="U6" s="54">
        <f>D6*U16/U15</f>
        <v>0.51428571428571423</v>
      </c>
    </row>
    <row r="7" spans="1:21">
      <c r="A7" s="2" t="s">
        <v>3</v>
      </c>
      <c r="B7" s="1">
        <v>0.2</v>
      </c>
      <c r="C7" s="1">
        <v>0.1</v>
      </c>
      <c r="D7" s="1"/>
      <c r="E7" s="1"/>
      <c r="F7" s="3" t="s">
        <v>3</v>
      </c>
      <c r="G7" s="1">
        <v>0.3</v>
      </c>
      <c r="H7" s="1">
        <v>0.2</v>
      </c>
      <c r="I7" s="1"/>
      <c r="L7" s="2" t="s">
        <v>3</v>
      </c>
      <c r="M7" s="49">
        <v>0.2</v>
      </c>
      <c r="N7" s="53">
        <f>M7*$M$15/$L$15</f>
        <v>0.1275</v>
      </c>
      <c r="O7" s="1"/>
      <c r="R7" s="4" t="s">
        <v>3</v>
      </c>
      <c r="S7" s="54">
        <f>M7*$S$16/$S$15</f>
        <v>0.2676470588235294</v>
      </c>
      <c r="T7" s="54">
        <f>N7*$T$16/$T$15</f>
        <v>0.18658536585365854</v>
      </c>
      <c r="U7" s="50"/>
    </row>
    <row r="8" spans="1:21">
      <c r="A8" s="2" t="s">
        <v>4</v>
      </c>
      <c r="B8" s="1">
        <v>0.4</v>
      </c>
      <c r="C8" s="1">
        <v>0.2</v>
      </c>
      <c r="D8" s="1"/>
      <c r="E8" s="1"/>
      <c r="F8" s="3" t="s">
        <v>4</v>
      </c>
      <c r="G8" s="1">
        <v>0.5</v>
      </c>
      <c r="H8" s="1">
        <v>0.3</v>
      </c>
      <c r="I8" s="1"/>
      <c r="L8" s="2" t="s">
        <v>4</v>
      </c>
      <c r="M8" s="49">
        <v>0.4</v>
      </c>
      <c r="N8" s="53">
        <f>M8*$M$15/$L$15</f>
        <v>0.255</v>
      </c>
      <c r="O8" s="1"/>
      <c r="R8" s="4" t="s">
        <v>4</v>
      </c>
      <c r="S8" s="54">
        <f>M8*$S$16/$S$15</f>
        <v>0.53529411764705881</v>
      </c>
      <c r="T8" s="54">
        <f t="shared" ref="T8:T11" si="0">N8*$T$16/$T$15</f>
        <v>0.37317073170731707</v>
      </c>
      <c r="U8" s="50"/>
    </row>
    <row r="9" spans="1:21">
      <c r="A9" s="2" t="s">
        <v>5</v>
      </c>
      <c r="B9" s="1">
        <v>0.3</v>
      </c>
      <c r="C9" s="1">
        <v>0.3</v>
      </c>
      <c r="D9" s="1"/>
      <c r="E9" s="1"/>
      <c r="F9" s="3" t="s">
        <v>5</v>
      </c>
      <c r="G9" s="1">
        <v>0.4</v>
      </c>
      <c r="H9" s="1">
        <v>0.4</v>
      </c>
      <c r="I9" s="1"/>
      <c r="L9" s="2" t="s">
        <v>5</v>
      </c>
      <c r="M9" s="49">
        <v>0.3</v>
      </c>
      <c r="N9" s="53">
        <f>M9*$M$15/$L$15</f>
        <v>0.19125</v>
      </c>
      <c r="O9" s="1"/>
      <c r="R9" s="4" t="s">
        <v>5</v>
      </c>
      <c r="S9" s="54">
        <f t="shared" ref="S9:S11" si="1">M9*$S$16/$S$15</f>
        <v>0.40147058823529413</v>
      </c>
      <c r="T9" s="54">
        <f t="shared" si="0"/>
        <v>0.27987804878048778</v>
      </c>
      <c r="U9" s="50"/>
    </row>
    <row r="10" spans="1:21">
      <c r="A10" s="2" t="s">
        <v>6</v>
      </c>
      <c r="B10" s="1">
        <v>0.4</v>
      </c>
      <c r="C10" s="1">
        <v>0.4</v>
      </c>
      <c r="D10" s="1"/>
      <c r="E10" s="1"/>
      <c r="F10" s="3" t="s">
        <v>6</v>
      </c>
      <c r="G10" s="1">
        <v>0.3</v>
      </c>
      <c r="H10" s="1">
        <v>0.5</v>
      </c>
      <c r="I10" s="1"/>
      <c r="L10" s="2" t="s">
        <v>6</v>
      </c>
      <c r="M10" s="49">
        <v>0.4</v>
      </c>
      <c r="N10" s="53">
        <f>M10*$M$15/$L$15</f>
        <v>0.255</v>
      </c>
      <c r="O10" s="1"/>
      <c r="R10" s="4" t="s">
        <v>6</v>
      </c>
      <c r="S10" s="54">
        <f t="shared" si="1"/>
        <v>0.53529411764705881</v>
      </c>
      <c r="T10" s="54">
        <f t="shared" si="0"/>
        <v>0.37317073170731707</v>
      </c>
      <c r="U10" s="50"/>
    </row>
    <row r="11" spans="1:21">
      <c r="A11" s="2" t="s">
        <v>7</v>
      </c>
      <c r="B11" s="1">
        <v>0.5</v>
      </c>
      <c r="C11" s="1">
        <v>0.5</v>
      </c>
      <c r="D11" s="1"/>
      <c r="E11" s="1"/>
      <c r="F11" s="3" t="s">
        <v>7</v>
      </c>
      <c r="G11" s="1">
        <v>0.2</v>
      </c>
      <c r="H11" s="1">
        <v>0.6</v>
      </c>
      <c r="I11" s="1"/>
      <c r="L11" s="2" t="s">
        <v>7</v>
      </c>
      <c r="M11" s="49">
        <v>0.5</v>
      </c>
      <c r="N11" s="53">
        <f>M11*$M$15/$L$15</f>
        <v>0.31874999999999998</v>
      </c>
      <c r="O11" s="1"/>
      <c r="R11" s="4" t="s">
        <v>7</v>
      </c>
      <c r="S11" s="54">
        <f t="shared" si="1"/>
        <v>0.66911764705882348</v>
      </c>
      <c r="T11" s="54">
        <f t="shared" si="0"/>
        <v>0.46646341463414637</v>
      </c>
      <c r="U11" s="50"/>
    </row>
    <row r="12" spans="1:21">
      <c r="A12" s="2"/>
      <c r="B12" s="1"/>
      <c r="C12" s="1"/>
      <c r="D12" s="1"/>
      <c r="E12" s="1"/>
      <c r="F12" s="4"/>
      <c r="G12" s="1"/>
      <c r="H12" s="1"/>
      <c r="I12" s="1"/>
      <c r="K12" s="4"/>
      <c r="L12" s="9"/>
      <c r="M12" s="9"/>
      <c r="N12" s="9"/>
    </row>
    <row r="13" spans="1:21">
      <c r="A13" s="2"/>
      <c r="B13" s="1"/>
      <c r="C13" s="1"/>
      <c r="D13" s="1"/>
      <c r="E13" s="1"/>
      <c r="F13" s="4"/>
      <c r="G13" s="1"/>
      <c r="H13" s="1"/>
      <c r="I13" s="1"/>
      <c r="K13" s="4"/>
      <c r="L13" s="2"/>
      <c r="M13" s="9"/>
      <c r="N13" s="9"/>
    </row>
    <row r="14" spans="1:21" ht="56">
      <c r="K14" s="46" t="s">
        <v>39</v>
      </c>
      <c r="L14" s="47" t="s">
        <v>9</v>
      </c>
      <c r="M14" s="47" t="s">
        <v>10</v>
      </c>
      <c r="N14" s="47" t="s">
        <v>11</v>
      </c>
      <c r="R14" s="46" t="s">
        <v>37</v>
      </c>
      <c r="S14" s="47" t="s">
        <v>9</v>
      </c>
      <c r="T14" s="47" t="s">
        <v>10</v>
      </c>
      <c r="U14" s="47" t="s">
        <v>11</v>
      </c>
    </row>
    <row r="15" spans="1:21">
      <c r="K15" s="14" t="s">
        <v>45</v>
      </c>
      <c r="L15" s="14">
        <v>240</v>
      </c>
      <c r="M15" s="14">
        <v>153</v>
      </c>
      <c r="N15" s="14">
        <v>132</v>
      </c>
      <c r="R15" s="47" t="s">
        <v>35</v>
      </c>
      <c r="S15" s="48">
        <v>68</v>
      </c>
      <c r="T15" s="48">
        <v>41</v>
      </c>
      <c r="U15" s="14">
        <v>42</v>
      </c>
    </row>
    <row r="16" spans="1:21">
      <c r="L16" s="2"/>
      <c r="M16" s="9"/>
      <c r="R16" s="47" t="s">
        <v>36</v>
      </c>
      <c r="S16" s="48">
        <v>91</v>
      </c>
      <c r="T16" s="48">
        <v>60</v>
      </c>
      <c r="U16" s="14">
        <v>36</v>
      </c>
    </row>
    <row r="17" spans="1:13">
      <c r="L17" s="2"/>
      <c r="M17" s="9"/>
    </row>
    <row r="18" spans="1:13">
      <c r="M18" s="9"/>
    </row>
    <row r="19" spans="1:13">
      <c r="M19" s="9">
        <f>0.38/0.14</f>
        <v>2.714285714285714</v>
      </c>
    </row>
    <row r="20" spans="1:13">
      <c r="M20">
        <f>1.76/0.51</f>
        <v>3.4509803921568629</v>
      </c>
    </row>
    <row r="25" spans="1:13">
      <c r="A25" t="s">
        <v>28</v>
      </c>
      <c r="B25" t="s">
        <v>40</v>
      </c>
    </row>
    <row r="26" spans="1:13">
      <c r="B26" t="s">
        <v>41</v>
      </c>
    </row>
    <row r="27" spans="1:13">
      <c r="B27" t="s">
        <v>42</v>
      </c>
    </row>
    <row r="30" spans="1:13" ht="15" thickBot="1">
      <c r="A30" s="59" t="s">
        <v>52</v>
      </c>
    </row>
    <row r="31" spans="1:13" ht="53" thickBot="1">
      <c r="A31" s="55" t="s">
        <v>46</v>
      </c>
      <c r="B31" s="56" t="s">
        <v>47</v>
      </c>
      <c r="C31" s="56" t="s">
        <v>48</v>
      </c>
      <c r="D31" s="56" t="s">
        <v>49</v>
      </c>
      <c r="G31" s="60"/>
      <c r="H31" s="60"/>
      <c r="I31" s="60"/>
    </row>
    <row r="32" spans="1:13" ht="15" thickBot="1">
      <c r="A32" s="57" t="s">
        <v>2</v>
      </c>
      <c r="B32" s="58">
        <v>38</v>
      </c>
      <c r="C32" s="58">
        <v>5</v>
      </c>
      <c r="D32" s="58">
        <v>176</v>
      </c>
    </row>
    <row r="33" spans="1:4" ht="15" thickBot="1">
      <c r="A33" s="57" t="s">
        <v>3</v>
      </c>
      <c r="B33" s="58">
        <v>54</v>
      </c>
      <c r="C33" s="58">
        <v>5</v>
      </c>
      <c r="D33" s="58" t="s">
        <v>50</v>
      </c>
    </row>
    <row r="34" spans="1:4" ht="15" thickBot="1">
      <c r="A34" s="57" t="s">
        <v>4</v>
      </c>
      <c r="B34" s="58">
        <v>75</v>
      </c>
      <c r="C34" s="58">
        <v>31</v>
      </c>
      <c r="D34" s="58" t="s">
        <v>50</v>
      </c>
    </row>
    <row r="35" spans="1:4" ht="15" thickBot="1">
      <c r="A35" s="57" t="s">
        <v>5</v>
      </c>
      <c r="B35" s="58">
        <v>103</v>
      </c>
      <c r="C35" s="58">
        <v>72</v>
      </c>
      <c r="D35" s="58" t="s">
        <v>50</v>
      </c>
    </row>
    <row r="36" spans="1:4" ht="15" thickBot="1">
      <c r="A36" s="57" t="s">
        <v>6</v>
      </c>
      <c r="B36" s="58">
        <v>134</v>
      </c>
      <c r="C36" s="58">
        <v>134</v>
      </c>
      <c r="D36" s="58" t="s">
        <v>50</v>
      </c>
    </row>
    <row r="37" spans="1:4" ht="15" thickBot="1">
      <c r="A37" s="57" t="s">
        <v>51</v>
      </c>
      <c r="B37" s="58">
        <v>147</v>
      </c>
      <c r="C37" s="58">
        <v>220</v>
      </c>
      <c r="D37" s="58" t="s">
        <v>50</v>
      </c>
    </row>
  </sheetData>
  <mergeCells count="6">
    <mergeCell ref="G3:I3"/>
    <mergeCell ref="A1:D1"/>
    <mergeCell ref="F1:I1"/>
    <mergeCell ref="B3:D3"/>
    <mergeCell ref="S3:U3"/>
    <mergeCell ref="M3:O3"/>
  </mergeCells>
  <printOptions gridLines="1"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35" sqref="C35"/>
    </sheetView>
  </sheetViews>
  <sheetFormatPr baseColWidth="10" defaultRowHeight="14" x14ac:dyDescent="0"/>
  <cols>
    <col min="2" max="2" width="13.1640625" bestFit="1" customWidth="1"/>
  </cols>
  <sheetData>
    <row r="1" spans="1:16">
      <c r="A1" t="s">
        <v>28</v>
      </c>
      <c r="B1" t="s">
        <v>29</v>
      </c>
      <c r="H1" t="s">
        <v>30</v>
      </c>
      <c r="I1" t="s">
        <v>31</v>
      </c>
    </row>
    <row r="2" spans="1:16" ht="15">
      <c r="C2" s="11" t="s">
        <v>32</v>
      </c>
    </row>
    <row r="3" spans="1:16" ht="15">
      <c r="A3" s="11"/>
      <c r="E3" t="s">
        <v>33</v>
      </c>
    </row>
    <row r="4" spans="1:16" s="5" customFormat="1" ht="68" customHeight="1">
      <c r="A4" s="12" t="s">
        <v>0</v>
      </c>
      <c r="B4" s="17" t="s">
        <v>15</v>
      </c>
      <c r="C4" s="17" t="s">
        <v>16</v>
      </c>
      <c r="D4" s="17" t="s">
        <v>17</v>
      </c>
      <c r="E4" s="22" t="s">
        <v>18</v>
      </c>
      <c r="F4" s="22" t="s">
        <v>16</v>
      </c>
      <c r="G4" s="22" t="s">
        <v>17</v>
      </c>
      <c r="H4" s="28" t="s">
        <v>19</v>
      </c>
      <c r="I4" s="28" t="s">
        <v>16</v>
      </c>
      <c r="J4" s="28" t="s">
        <v>17</v>
      </c>
      <c r="K4" s="34" t="s">
        <v>20</v>
      </c>
      <c r="L4" s="34" t="s">
        <v>16</v>
      </c>
      <c r="M4" s="34" t="s">
        <v>17</v>
      </c>
      <c r="N4" s="40" t="s">
        <v>21</v>
      </c>
      <c r="O4" s="40" t="s">
        <v>16</v>
      </c>
      <c r="P4" s="40" t="s">
        <v>17</v>
      </c>
    </row>
    <row r="5" spans="1:16">
      <c r="A5" s="13" t="s">
        <v>22</v>
      </c>
      <c r="B5" s="18">
        <v>210353.2</v>
      </c>
      <c r="C5" s="19">
        <v>1</v>
      </c>
      <c r="D5" s="19">
        <v>1</v>
      </c>
      <c r="E5" s="23">
        <v>117858.4</v>
      </c>
      <c r="F5" s="24">
        <v>0.56000000000000005</v>
      </c>
      <c r="G5" s="24">
        <v>1</v>
      </c>
      <c r="H5" s="29">
        <v>5284.3</v>
      </c>
      <c r="I5" s="30">
        <v>2.5000000000000001E-2</v>
      </c>
      <c r="J5" s="30">
        <v>1</v>
      </c>
      <c r="K5" s="35">
        <v>51749.5</v>
      </c>
      <c r="L5" s="36">
        <v>0.246</v>
      </c>
      <c r="M5" s="36">
        <v>1</v>
      </c>
      <c r="N5" s="41">
        <v>35461</v>
      </c>
      <c r="O5" s="42">
        <v>0.16900000000000001</v>
      </c>
      <c r="P5" s="42">
        <v>1</v>
      </c>
    </row>
    <row r="6" spans="1:16">
      <c r="A6" s="14">
        <v>0</v>
      </c>
      <c r="B6" s="20">
        <v>30382.5</v>
      </c>
      <c r="C6" s="21">
        <v>1</v>
      </c>
      <c r="D6" s="21">
        <v>0.14399999999999999</v>
      </c>
      <c r="E6" s="25">
        <v>24784.9</v>
      </c>
      <c r="F6" s="26">
        <v>0.81599999999999995</v>
      </c>
      <c r="G6" s="26">
        <v>0.21</v>
      </c>
      <c r="H6" s="31">
        <v>674.8</v>
      </c>
      <c r="I6" s="32">
        <v>2.1999999999999999E-2</v>
      </c>
      <c r="J6" s="32">
        <v>0.128</v>
      </c>
      <c r="K6" s="37">
        <v>4015.4</v>
      </c>
      <c r="L6" s="38">
        <v>0.13200000000000001</v>
      </c>
      <c r="M6" s="38">
        <v>7.8E-2</v>
      </c>
      <c r="N6" s="43">
        <v>907.4</v>
      </c>
      <c r="O6" s="44">
        <v>0.03</v>
      </c>
      <c r="P6" s="44">
        <v>2.5999999999999999E-2</v>
      </c>
    </row>
    <row r="7" spans="1:16">
      <c r="A7" s="14">
        <v>1</v>
      </c>
      <c r="B7" s="20">
        <v>19231.8</v>
      </c>
      <c r="C7" s="21">
        <v>1</v>
      </c>
      <c r="D7" s="21">
        <v>9.0999999999999998E-2</v>
      </c>
      <c r="E7" s="25">
        <v>14941.1</v>
      </c>
      <c r="F7" s="26">
        <v>0.77700000000000002</v>
      </c>
      <c r="G7" s="26">
        <v>0.127</v>
      </c>
      <c r="H7" s="31">
        <v>351.9</v>
      </c>
      <c r="I7" s="32">
        <v>1.7999999999999999E-2</v>
      </c>
      <c r="J7" s="32">
        <v>6.7000000000000004E-2</v>
      </c>
      <c r="K7" s="37">
        <v>2607.8000000000002</v>
      </c>
      <c r="L7" s="38">
        <v>0.13600000000000001</v>
      </c>
      <c r="M7" s="38">
        <v>0.05</v>
      </c>
      <c r="N7" s="45">
        <v>1330.9</v>
      </c>
      <c r="O7" s="44">
        <v>6.9000000000000006E-2</v>
      </c>
      <c r="P7" s="44">
        <v>3.7999999999999999E-2</v>
      </c>
    </row>
    <row r="8" spans="1:16">
      <c r="A8" s="14">
        <v>2</v>
      </c>
      <c r="B8" s="20">
        <v>11134.4</v>
      </c>
      <c r="C8" s="21">
        <v>1</v>
      </c>
      <c r="D8" s="21">
        <v>5.2999999999999999E-2</v>
      </c>
      <c r="E8" s="25">
        <v>8290.9</v>
      </c>
      <c r="F8" s="26">
        <v>0.745</v>
      </c>
      <c r="G8" s="26">
        <v>7.0000000000000007E-2</v>
      </c>
      <c r="H8" s="31">
        <v>348.3</v>
      </c>
      <c r="I8" s="32">
        <v>3.1E-2</v>
      </c>
      <c r="J8" s="32">
        <v>6.6000000000000003E-2</v>
      </c>
      <c r="K8" s="37">
        <v>1498.6</v>
      </c>
      <c r="L8" s="38">
        <v>0.13500000000000001</v>
      </c>
      <c r="M8" s="38">
        <v>2.9000000000000001E-2</v>
      </c>
      <c r="N8" s="43">
        <v>996.6</v>
      </c>
      <c r="O8" s="44">
        <v>0.09</v>
      </c>
      <c r="P8" s="44">
        <v>2.8000000000000001E-2</v>
      </c>
    </row>
    <row r="9" spans="1:16">
      <c r="A9" s="14">
        <v>3</v>
      </c>
      <c r="B9" s="20">
        <v>10039.299999999999</v>
      </c>
      <c r="C9" s="21">
        <v>1</v>
      </c>
      <c r="D9" s="21">
        <v>4.8000000000000001E-2</v>
      </c>
      <c r="E9" s="25">
        <v>7605.1</v>
      </c>
      <c r="F9" s="26">
        <v>0.75800000000000001</v>
      </c>
      <c r="G9" s="26">
        <v>6.5000000000000002E-2</v>
      </c>
      <c r="H9" s="31">
        <v>259.8</v>
      </c>
      <c r="I9" s="32">
        <v>2.5999999999999999E-2</v>
      </c>
      <c r="J9" s="32">
        <v>4.9000000000000002E-2</v>
      </c>
      <c r="K9" s="37">
        <v>1388.8</v>
      </c>
      <c r="L9" s="38">
        <v>0.13800000000000001</v>
      </c>
      <c r="M9" s="38">
        <v>2.7E-2</v>
      </c>
      <c r="N9" s="43">
        <v>785.6</v>
      </c>
      <c r="O9" s="44">
        <v>7.8E-2</v>
      </c>
      <c r="P9" s="44">
        <v>2.1999999999999999E-2</v>
      </c>
    </row>
    <row r="10" spans="1:16">
      <c r="A10" s="14">
        <v>4</v>
      </c>
      <c r="B10" s="20">
        <v>10339.4</v>
      </c>
      <c r="C10" s="21">
        <v>1</v>
      </c>
      <c r="D10" s="21">
        <v>4.9000000000000002E-2</v>
      </c>
      <c r="E10" s="25">
        <v>7102.5</v>
      </c>
      <c r="F10" s="26">
        <v>0.68700000000000006</v>
      </c>
      <c r="G10" s="26">
        <v>0.06</v>
      </c>
      <c r="H10" s="31">
        <v>209.5</v>
      </c>
      <c r="I10" s="32">
        <v>0.02</v>
      </c>
      <c r="J10" s="32">
        <v>0.04</v>
      </c>
      <c r="K10" s="37">
        <v>1955.6</v>
      </c>
      <c r="L10" s="38">
        <v>0.189</v>
      </c>
      <c r="M10" s="38">
        <v>3.7999999999999999E-2</v>
      </c>
      <c r="N10" s="45">
        <v>1071.8</v>
      </c>
      <c r="O10" s="44">
        <v>0.104</v>
      </c>
      <c r="P10" s="44">
        <v>0.03</v>
      </c>
    </row>
    <row r="11" spans="1:16">
      <c r="A11" s="14">
        <v>5</v>
      </c>
      <c r="B11" s="20">
        <v>9924.7999999999993</v>
      </c>
      <c r="C11" s="21">
        <v>1</v>
      </c>
      <c r="D11" s="21">
        <v>4.7E-2</v>
      </c>
      <c r="E11" s="25">
        <v>6784.1</v>
      </c>
      <c r="F11" s="26">
        <v>0.68400000000000005</v>
      </c>
      <c r="G11" s="26">
        <v>5.8000000000000003E-2</v>
      </c>
      <c r="H11" s="31">
        <v>314.60000000000002</v>
      </c>
      <c r="I11" s="32">
        <v>3.2000000000000001E-2</v>
      </c>
      <c r="J11" s="32">
        <v>0.06</v>
      </c>
      <c r="K11" s="37">
        <v>1547.8</v>
      </c>
      <c r="L11" s="38">
        <v>0.156</v>
      </c>
      <c r="M11" s="38">
        <v>0.03</v>
      </c>
      <c r="N11" s="45">
        <v>1278.3</v>
      </c>
      <c r="O11" s="44">
        <v>0.129</v>
      </c>
      <c r="P11" s="44">
        <v>3.5999999999999997E-2</v>
      </c>
    </row>
    <row r="12" spans="1:16">
      <c r="A12" s="14">
        <v>6</v>
      </c>
      <c r="B12" s="20">
        <v>8998.4</v>
      </c>
      <c r="C12" s="21">
        <v>1</v>
      </c>
      <c r="D12" s="21">
        <v>4.2999999999999997E-2</v>
      </c>
      <c r="E12" s="25">
        <v>5871.4</v>
      </c>
      <c r="F12" s="26">
        <v>0.65200000000000002</v>
      </c>
      <c r="G12" s="26">
        <v>0.05</v>
      </c>
      <c r="H12" s="31">
        <v>348.8</v>
      </c>
      <c r="I12" s="32">
        <v>3.9E-2</v>
      </c>
      <c r="J12" s="32">
        <v>6.6000000000000003E-2</v>
      </c>
      <c r="K12" s="37">
        <v>1325.9</v>
      </c>
      <c r="L12" s="38">
        <v>0.14699999999999999</v>
      </c>
      <c r="M12" s="38">
        <v>2.5999999999999999E-2</v>
      </c>
      <c r="N12" s="45">
        <v>1452.3</v>
      </c>
      <c r="O12" s="44">
        <v>0.161</v>
      </c>
      <c r="P12" s="44">
        <v>4.1000000000000002E-2</v>
      </c>
    </row>
    <row r="13" spans="1:16">
      <c r="A13" s="14">
        <v>7</v>
      </c>
      <c r="B13" s="20">
        <v>7982.6</v>
      </c>
      <c r="C13" s="21">
        <v>1</v>
      </c>
      <c r="D13" s="21">
        <v>3.7999999999999999E-2</v>
      </c>
      <c r="E13" s="25">
        <v>5010.8</v>
      </c>
      <c r="F13" s="26">
        <v>0.628</v>
      </c>
      <c r="G13" s="26">
        <v>4.2999999999999997E-2</v>
      </c>
      <c r="H13" s="31">
        <v>139</v>
      </c>
      <c r="I13" s="32">
        <v>1.7000000000000001E-2</v>
      </c>
      <c r="J13" s="32">
        <v>2.5999999999999999E-2</v>
      </c>
      <c r="K13" s="37">
        <v>1474.4</v>
      </c>
      <c r="L13" s="38">
        <v>0.185</v>
      </c>
      <c r="M13" s="38">
        <v>2.8000000000000001E-2</v>
      </c>
      <c r="N13" s="45">
        <v>1358.5</v>
      </c>
      <c r="O13" s="44">
        <v>0.17</v>
      </c>
      <c r="P13" s="44">
        <v>3.7999999999999999E-2</v>
      </c>
    </row>
    <row r="14" spans="1:16">
      <c r="A14" s="14">
        <v>8</v>
      </c>
      <c r="B14" s="20">
        <v>6847.9</v>
      </c>
      <c r="C14" s="21">
        <v>1</v>
      </c>
      <c r="D14" s="21">
        <v>3.3000000000000002E-2</v>
      </c>
      <c r="E14" s="25">
        <v>4496.8</v>
      </c>
      <c r="F14" s="26">
        <v>0.65700000000000003</v>
      </c>
      <c r="G14" s="26">
        <v>3.7999999999999999E-2</v>
      </c>
      <c r="H14" s="31">
        <v>204</v>
      </c>
      <c r="I14" s="32">
        <v>0.03</v>
      </c>
      <c r="J14" s="32">
        <v>3.9E-2</v>
      </c>
      <c r="K14" s="37">
        <v>1033.2</v>
      </c>
      <c r="L14" s="38">
        <v>0.151</v>
      </c>
      <c r="M14" s="38">
        <v>0.02</v>
      </c>
      <c r="N14" s="45">
        <v>1113.9000000000001</v>
      </c>
      <c r="O14" s="44">
        <v>0.16300000000000001</v>
      </c>
      <c r="P14" s="44">
        <v>3.1E-2</v>
      </c>
    </row>
    <row r="15" spans="1:16">
      <c r="A15" s="14">
        <v>9</v>
      </c>
      <c r="B15" s="20">
        <v>6691</v>
      </c>
      <c r="C15" s="21">
        <v>1</v>
      </c>
      <c r="D15" s="21">
        <v>3.2000000000000001E-2</v>
      </c>
      <c r="E15" s="25">
        <v>4070.1</v>
      </c>
      <c r="F15" s="26">
        <v>0.60799999999999998</v>
      </c>
      <c r="G15" s="26">
        <v>3.5000000000000003E-2</v>
      </c>
      <c r="H15" s="31">
        <v>207</v>
      </c>
      <c r="I15" s="32">
        <v>3.1E-2</v>
      </c>
      <c r="J15" s="32">
        <v>3.9E-2</v>
      </c>
      <c r="K15" s="37">
        <v>1047.0999999999999</v>
      </c>
      <c r="L15" s="38">
        <v>0.156</v>
      </c>
      <c r="M15" s="38">
        <v>0.02</v>
      </c>
      <c r="N15" s="45">
        <v>1366.8</v>
      </c>
      <c r="O15" s="44">
        <v>0.20399999999999999</v>
      </c>
      <c r="P15" s="44">
        <v>3.9E-2</v>
      </c>
    </row>
    <row r="16" spans="1:16">
      <c r="A16" s="14">
        <v>10</v>
      </c>
      <c r="B16" s="20">
        <v>6692.6</v>
      </c>
      <c r="C16" s="21">
        <v>1</v>
      </c>
      <c r="D16" s="21">
        <v>3.2000000000000001E-2</v>
      </c>
      <c r="E16" s="25">
        <v>3723</v>
      </c>
      <c r="F16" s="26">
        <v>0.55600000000000005</v>
      </c>
      <c r="G16" s="26">
        <v>3.2000000000000001E-2</v>
      </c>
      <c r="H16" s="31">
        <v>359.4</v>
      </c>
      <c r="I16" s="32">
        <v>5.3999999999999999E-2</v>
      </c>
      <c r="J16" s="32">
        <v>6.8000000000000005E-2</v>
      </c>
      <c r="K16" s="37">
        <v>1189.3</v>
      </c>
      <c r="L16" s="38">
        <v>0.17799999999999999</v>
      </c>
      <c r="M16" s="38">
        <v>2.3E-2</v>
      </c>
      <c r="N16" s="45">
        <v>1421</v>
      </c>
      <c r="O16" s="44">
        <v>0.21199999999999999</v>
      </c>
      <c r="P16" s="44">
        <v>0.04</v>
      </c>
    </row>
    <row r="17" spans="1:16">
      <c r="A17" s="14">
        <v>11</v>
      </c>
      <c r="B17" s="20">
        <v>7188.8</v>
      </c>
      <c r="C17" s="21">
        <v>1</v>
      </c>
      <c r="D17" s="21">
        <v>3.4000000000000002E-2</v>
      </c>
      <c r="E17" s="25">
        <v>4204.8</v>
      </c>
      <c r="F17" s="26">
        <v>0.58499999999999996</v>
      </c>
      <c r="G17" s="26">
        <v>3.5999999999999997E-2</v>
      </c>
      <c r="H17" s="31">
        <v>297.7</v>
      </c>
      <c r="I17" s="32">
        <v>4.1000000000000002E-2</v>
      </c>
      <c r="J17" s="32">
        <v>5.6000000000000001E-2</v>
      </c>
      <c r="K17" s="37">
        <v>1392.8</v>
      </c>
      <c r="L17" s="38">
        <v>0.19400000000000001</v>
      </c>
      <c r="M17" s="38">
        <v>2.7E-2</v>
      </c>
      <c r="N17" s="45">
        <v>1293.5</v>
      </c>
      <c r="O17" s="44">
        <v>0.18</v>
      </c>
      <c r="P17" s="44">
        <v>3.5999999999999997E-2</v>
      </c>
    </row>
    <row r="18" spans="1:16">
      <c r="A18" s="14">
        <v>12</v>
      </c>
      <c r="B18" s="20">
        <v>7135.9</v>
      </c>
      <c r="C18" s="21">
        <v>1</v>
      </c>
      <c r="D18" s="21">
        <v>3.4000000000000002E-2</v>
      </c>
      <c r="E18" s="25">
        <v>3395.8</v>
      </c>
      <c r="F18" s="26">
        <v>0.47599999999999998</v>
      </c>
      <c r="G18" s="26">
        <v>2.9000000000000001E-2</v>
      </c>
      <c r="H18" s="31">
        <v>328.5</v>
      </c>
      <c r="I18" s="32">
        <v>4.5999999999999999E-2</v>
      </c>
      <c r="J18" s="32">
        <v>6.2E-2</v>
      </c>
      <c r="K18" s="37">
        <v>1857.4</v>
      </c>
      <c r="L18" s="38">
        <v>0.26</v>
      </c>
      <c r="M18" s="38">
        <v>3.5999999999999997E-2</v>
      </c>
      <c r="N18" s="45">
        <v>1554.3</v>
      </c>
      <c r="O18" s="44">
        <v>0.218</v>
      </c>
      <c r="P18" s="44">
        <v>4.3999999999999997E-2</v>
      </c>
    </row>
    <row r="19" spans="1:16">
      <c r="A19" s="14">
        <v>13</v>
      </c>
      <c r="B19" s="20">
        <v>7707.4</v>
      </c>
      <c r="C19" s="21">
        <v>1</v>
      </c>
      <c r="D19" s="21">
        <v>3.6999999999999998E-2</v>
      </c>
      <c r="E19" s="25">
        <v>4037.9</v>
      </c>
      <c r="F19" s="26">
        <v>0.52400000000000002</v>
      </c>
      <c r="G19" s="26">
        <v>3.4000000000000002E-2</v>
      </c>
      <c r="H19" s="31">
        <v>239.2</v>
      </c>
      <c r="I19" s="32">
        <v>3.1E-2</v>
      </c>
      <c r="J19" s="32">
        <v>4.4999999999999998E-2</v>
      </c>
      <c r="K19" s="37">
        <v>1693.9</v>
      </c>
      <c r="L19" s="38">
        <v>0.22</v>
      </c>
      <c r="M19" s="38">
        <v>3.3000000000000002E-2</v>
      </c>
      <c r="N19" s="45">
        <v>1736.5</v>
      </c>
      <c r="O19" s="44">
        <v>0.22500000000000001</v>
      </c>
      <c r="P19" s="44">
        <v>4.9000000000000002E-2</v>
      </c>
    </row>
    <row r="20" spans="1:16">
      <c r="A20" s="14">
        <v>14</v>
      </c>
      <c r="B20" s="20">
        <v>8165.1</v>
      </c>
      <c r="C20" s="21">
        <v>1</v>
      </c>
      <c r="D20" s="21">
        <v>3.9E-2</v>
      </c>
      <c r="E20" s="25">
        <v>3509.6</v>
      </c>
      <c r="F20" s="26">
        <v>0.43</v>
      </c>
      <c r="G20" s="26">
        <v>0.03</v>
      </c>
      <c r="H20" s="31">
        <v>218.9</v>
      </c>
      <c r="I20" s="32">
        <v>2.7E-2</v>
      </c>
      <c r="J20" s="32">
        <v>4.1000000000000002E-2</v>
      </c>
      <c r="K20" s="37">
        <v>2472.1</v>
      </c>
      <c r="L20" s="38">
        <v>0.30299999999999999</v>
      </c>
      <c r="M20" s="38">
        <v>4.8000000000000001E-2</v>
      </c>
      <c r="N20" s="45">
        <v>1964.7</v>
      </c>
      <c r="O20" s="44">
        <v>0.24099999999999999</v>
      </c>
      <c r="P20" s="44">
        <v>5.5E-2</v>
      </c>
    </row>
    <row r="21" spans="1:16">
      <c r="A21" s="14">
        <v>15</v>
      </c>
      <c r="B21" s="20">
        <v>7616.6</v>
      </c>
      <c r="C21" s="21">
        <v>1</v>
      </c>
      <c r="D21" s="21">
        <v>3.5999999999999997E-2</v>
      </c>
      <c r="E21" s="25">
        <v>2583.1</v>
      </c>
      <c r="F21" s="26">
        <v>0.33900000000000002</v>
      </c>
      <c r="G21" s="26">
        <v>2.1999999999999999E-2</v>
      </c>
      <c r="H21" s="31" t="s">
        <v>14</v>
      </c>
      <c r="I21" s="33">
        <v>2364.1999999999998</v>
      </c>
      <c r="J21" s="32">
        <v>0.31</v>
      </c>
      <c r="K21" s="38">
        <v>4.5999999999999999E-2</v>
      </c>
      <c r="L21" s="37">
        <v>2375.8000000000002</v>
      </c>
      <c r="M21" s="38">
        <v>0.312</v>
      </c>
      <c r="N21" s="44">
        <v>6.7000000000000004E-2</v>
      </c>
      <c r="O21" s="43"/>
      <c r="P21" s="43"/>
    </row>
    <row r="22" spans="1:16">
      <c r="A22" s="14">
        <v>16</v>
      </c>
      <c r="B22" s="20">
        <v>8648.2000000000007</v>
      </c>
      <c r="C22" s="21">
        <v>1</v>
      </c>
      <c r="D22" s="21">
        <v>4.1000000000000002E-2</v>
      </c>
      <c r="E22" s="25">
        <v>3129.7</v>
      </c>
      <c r="F22" s="26">
        <v>0.36199999999999999</v>
      </c>
      <c r="G22" s="26">
        <v>2.7E-2</v>
      </c>
      <c r="H22" s="31" t="s">
        <v>14</v>
      </c>
      <c r="I22" s="33">
        <v>2971.5</v>
      </c>
      <c r="J22" s="32">
        <v>0.34399999999999997</v>
      </c>
      <c r="K22" s="38">
        <v>5.7000000000000002E-2</v>
      </c>
      <c r="L22" s="37">
        <v>2390.4</v>
      </c>
      <c r="M22" s="38">
        <v>0.27600000000000002</v>
      </c>
      <c r="N22" s="44">
        <v>6.7000000000000004E-2</v>
      </c>
      <c r="O22" s="43"/>
      <c r="P22" s="43"/>
    </row>
    <row r="23" spans="1:16">
      <c r="A23" s="14">
        <v>17</v>
      </c>
      <c r="B23" s="20">
        <v>8563.9</v>
      </c>
      <c r="C23" s="21">
        <v>1</v>
      </c>
      <c r="D23" s="21">
        <v>4.1000000000000002E-2</v>
      </c>
      <c r="E23" s="25">
        <v>2397</v>
      </c>
      <c r="F23" s="26">
        <v>0.28000000000000003</v>
      </c>
      <c r="G23" s="26">
        <v>0.02</v>
      </c>
      <c r="H23" s="31" t="s">
        <v>14</v>
      </c>
      <c r="I23" s="33">
        <v>3471.7</v>
      </c>
      <c r="J23" s="32">
        <v>0.40500000000000003</v>
      </c>
      <c r="K23" s="38">
        <v>6.7000000000000004E-2</v>
      </c>
      <c r="L23" s="37">
        <v>2566.8000000000002</v>
      </c>
      <c r="M23" s="38">
        <v>0.3</v>
      </c>
      <c r="N23" s="44">
        <v>7.1999999999999995E-2</v>
      </c>
      <c r="O23" s="43"/>
      <c r="P23" s="43"/>
    </row>
    <row r="24" spans="1:16">
      <c r="A24" s="14">
        <v>18</v>
      </c>
      <c r="B24" s="20">
        <v>7779.3</v>
      </c>
      <c r="C24" s="21">
        <v>1</v>
      </c>
      <c r="D24" s="21">
        <v>3.6999999999999998E-2</v>
      </c>
      <c r="E24" s="25">
        <v>1115.5</v>
      </c>
      <c r="F24" s="26">
        <v>0.14299999999999999</v>
      </c>
      <c r="G24" s="26">
        <v>8.9999999999999993E-3</v>
      </c>
      <c r="H24" s="31" t="s">
        <v>14</v>
      </c>
      <c r="I24" s="33">
        <v>3947.3</v>
      </c>
      <c r="J24" s="32">
        <v>0.50700000000000001</v>
      </c>
      <c r="K24" s="38">
        <v>7.5999999999999998E-2</v>
      </c>
      <c r="L24" s="37">
        <v>2623.7</v>
      </c>
      <c r="M24" s="38">
        <v>0.33700000000000002</v>
      </c>
      <c r="N24" s="44">
        <v>7.3999999999999996E-2</v>
      </c>
      <c r="O24" s="43"/>
      <c r="P24" s="43"/>
    </row>
    <row r="25" spans="1:16">
      <c r="A25" s="14">
        <v>19</v>
      </c>
      <c r="B25" s="20">
        <v>6313</v>
      </c>
      <c r="C25" s="21">
        <v>1</v>
      </c>
      <c r="D25" s="21">
        <v>0.03</v>
      </c>
      <c r="E25" s="27" t="s">
        <v>14</v>
      </c>
      <c r="F25" s="27" t="s">
        <v>14</v>
      </c>
      <c r="G25" s="25">
        <v>3686.7</v>
      </c>
      <c r="H25" s="32">
        <v>0.58399999999999996</v>
      </c>
      <c r="I25" s="32">
        <v>7.0999999999999994E-2</v>
      </c>
      <c r="J25" s="33">
        <v>2118.9</v>
      </c>
      <c r="K25" s="38">
        <v>0.33600000000000002</v>
      </c>
      <c r="L25" s="38">
        <v>0.06</v>
      </c>
      <c r="M25" s="39"/>
      <c r="N25" s="43"/>
      <c r="O25" s="43"/>
      <c r="P25" s="43"/>
    </row>
    <row r="26" spans="1:16">
      <c r="A26" s="14">
        <v>20</v>
      </c>
      <c r="B26" s="20">
        <v>6319.9</v>
      </c>
      <c r="C26" s="21">
        <v>1</v>
      </c>
      <c r="D26" s="21">
        <v>0.03</v>
      </c>
      <c r="E26" s="27" t="s">
        <v>14</v>
      </c>
      <c r="F26" s="27" t="s">
        <v>14</v>
      </c>
      <c r="G26" s="25">
        <v>4185.5</v>
      </c>
      <c r="H26" s="32">
        <v>0.66200000000000003</v>
      </c>
      <c r="I26" s="32">
        <v>8.1000000000000003E-2</v>
      </c>
      <c r="J26" s="33">
        <v>1875.2</v>
      </c>
      <c r="K26" s="38">
        <v>0.29699999999999999</v>
      </c>
      <c r="L26" s="38">
        <v>5.2999999999999999E-2</v>
      </c>
      <c r="M26" s="39"/>
      <c r="N26" s="43"/>
      <c r="O26" s="43"/>
      <c r="P26" s="43"/>
    </row>
    <row r="27" spans="1:16">
      <c r="A27" s="14">
        <v>21</v>
      </c>
      <c r="B27" s="20">
        <v>6650.1</v>
      </c>
      <c r="C27" s="21">
        <v>1</v>
      </c>
      <c r="D27" s="21">
        <v>3.2000000000000001E-2</v>
      </c>
      <c r="E27" s="27" t="s">
        <v>14</v>
      </c>
      <c r="F27" s="27" t="s">
        <v>14</v>
      </c>
      <c r="G27" s="25">
        <v>4622.3999999999996</v>
      </c>
      <c r="H27" s="32">
        <v>0.69499999999999995</v>
      </c>
      <c r="I27" s="32">
        <v>8.8999999999999996E-2</v>
      </c>
      <c r="J27" s="33">
        <v>1878.2</v>
      </c>
      <c r="K27" s="38">
        <v>0.28199999999999997</v>
      </c>
      <c r="L27" s="38">
        <v>5.2999999999999999E-2</v>
      </c>
      <c r="M27" s="39"/>
      <c r="N27" s="43"/>
      <c r="O27" s="43"/>
      <c r="P27" s="43"/>
    </row>
    <row r="31" spans="1:16">
      <c r="A31" s="6" t="s">
        <v>23</v>
      </c>
      <c r="B31" s="7">
        <f>SUM(B6:B20)</f>
        <v>158461.9</v>
      </c>
      <c r="C31" s="6"/>
      <c r="D31" s="6"/>
      <c r="E31" s="7">
        <f>SUM(E6:E20)</f>
        <v>107828.80000000002</v>
      </c>
      <c r="F31" s="6"/>
      <c r="G31" s="6"/>
      <c r="H31" s="7">
        <f>SUM(H6:H20)</f>
        <v>4501.3999999999996</v>
      </c>
      <c r="I31" s="6"/>
      <c r="J31" s="6"/>
      <c r="K31" s="7">
        <f>SUM(K6:K20)</f>
        <v>26500.1</v>
      </c>
      <c r="L31" s="6"/>
      <c r="M31" s="6"/>
      <c r="N31" s="7">
        <f>SUM(N6:N20)</f>
        <v>19632.100000000002</v>
      </c>
    </row>
    <row r="32" spans="1:16">
      <c r="K32" s="10"/>
    </row>
    <row r="33" spans="1:3">
      <c r="A33" s="14" t="s">
        <v>34</v>
      </c>
      <c r="B33" s="14" t="s">
        <v>26</v>
      </c>
      <c r="C33" s="14" t="s">
        <v>27</v>
      </c>
    </row>
    <row r="34" spans="1:3">
      <c r="A34" s="14" t="s">
        <v>24</v>
      </c>
      <c r="B34" s="15">
        <f>(E31+H31)/B31</f>
        <v>0.70887828556896026</v>
      </c>
      <c r="C34" s="14">
        <v>0.6</v>
      </c>
    </row>
    <row r="35" spans="1:3">
      <c r="A35" s="14" t="s">
        <v>25</v>
      </c>
      <c r="B35" s="15">
        <f>K31/B31</f>
        <v>0.16723325922508817</v>
      </c>
      <c r="C35" s="16">
        <f>C34*B35/B34</f>
        <v>0.14154750904031146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Pediatric Office Visits</vt:lpstr>
    </vt:vector>
  </TitlesOfParts>
  <Company>Dwight Look College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</dc:creator>
  <cp:lastModifiedBy>Xue Han</cp:lastModifiedBy>
  <cp:lastPrinted>2017-07-22T23:44:15Z</cp:lastPrinted>
  <dcterms:created xsi:type="dcterms:W3CDTF">2017-07-20T21:05:52Z</dcterms:created>
  <dcterms:modified xsi:type="dcterms:W3CDTF">2018-01-20T01:10:22Z</dcterms:modified>
</cp:coreProperties>
</file>