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a\Dropbox\CourseWork\MAT 2105 CFD\Code\1D_convectiveheatTransfer\"/>
    </mc:Choice>
  </mc:AlternateContent>
  <xr:revisionPtr revIDLastSave="0" documentId="13_ncr:1_{0671BE09-21F2-4CDC-9091-0D16814D4EB4}" xr6:coauthVersionLast="47" xr6:coauthVersionMax="47" xr10:uidLastSave="{00000000-0000-0000-0000-000000000000}"/>
  <bookViews>
    <workbookView xWindow="-120" yWindow="-120" windowWidth="19710" windowHeight="11760" tabRatio="500" activeTab="1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1" i="2" l="1"/>
  <c r="J22" i="2"/>
  <c r="J23" i="2"/>
  <c r="J20" i="2"/>
  <c r="G59" i="2"/>
  <c r="F59" i="2"/>
  <c r="D59" i="2"/>
  <c r="F58" i="2"/>
  <c r="D58" i="2"/>
  <c r="G58" i="2" s="1"/>
  <c r="F57" i="2"/>
  <c r="D57" i="2"/>
  <c r="G57" i="2" s="1"/>
  <c r="F56" i="2"/>
  <c r="D56" i="2"/>
  <c r="G56" i="2" s="1"/>
  <c r="J50" i="2"/>
  <c r="K47" i="2"/>
  <c r="L47" i="2" s="1"/>
  <c r="I47" i="2"/>
  <c r="K46" i="2"/>
  <c r="L46" i="2" s="1"/>
  <c r="I46" i="2"/>
  <c r="L45" i="2"/>
  <c r="K45" i="2"/>
  <c r="I45" i="2"/>
  <c r="K44" i="2"/>
  <c r="L44" i="2" s="1"/>
  <c r="I44" i="2"/>
  <c r="L29" i="2"/>
  <c r="K29" i="2"/>
  <c r="J29" i="2"/>
  <c r="L28" i="2"/>
  <c r="K28" i="2"/>
  <c r="J28" i="2"/>
  <c r="L27" i="2"/>
  <c r="K27" i="2"/>
  <c r="J27" i="2"/>
  <c r="L26" i="2"/>
  <c r="K26" i="2"/>
  <c r="J26" i="2"/>
  <c r="L23" i="2"/>
  <c r="K23" i="2"/>
  <c r="F23" i="2"/>
  <c r="L22" i="2"/>
  <c r="K22" i="2"/>
  <c r="F22" i="2"/>
  <c r="L21" i="2"/>
  <c r="K21" i="2"/>
  <c r="F21" i="2"/>
  <c r="L20" i="2"/>
  <c r="K20" i="2"/>
  <c r="F20" i="2"/>
  <c r="K17" i="2"/>
  <c r="K16" i="2"/>
  <c r="K15" i="2"/>
  <c r="K14" i="2"/>
  <c r="L10" i="2"/>
  <c r="H16" i="2" s="1"/>
  <c r="L16" i="2" s="1"/>
  <c r="H10" i="2"/>
  <c r="G10" i="2"/>
  <c r="K10" i="2" s="1"/>
  <c r="K9" i="2"/>
  <c r="J9" i="2"/>
  <c r="F15" i="2" s="1"/>
  <c r="G9" i="2"/>
  <c r="F9" i="2"/>
  <c r="L5" i="2"/>
  <c r="H11" i="2" s="1"/>
  <c r="L11" i="2" s="1"/>
  <c r="H17" i="2" s="1"/>
  <c r="L17" i="2" s="1"/>
  <c r="K5" i="2"/>
  <c r="G11" i="2" s="1"/>
  <c r="K11" i="2" s="1"/>
  <c r="J5" i="2"/>
  <c r="F11" i="2" s="1"/>
  <c r="J11" i="2" s="1"/>
  <c r="F17" i="2" s="1"/>
  <c r="L4" i="2"/>
  <c r="K4" i="2"/>
  <c r="J4" i="2"/>
  <c r="F10" i="2" s="1"/>
  <c r="J10" i="2" s="1"/>
  <c r="F16" i="2" s="1"/>
  <c r="L3" i="2"/>
  <c r="H9" i="2" s="1"/>
  <c r="L9" i="2" s="1"/>
  <c r="H15" i="2" s="1"/>
  <c r="L15" i="2" s="1"/>
  <c r="K3" i="2"/>
  <c r="J3" i="2"/>
  <c r="L2" i="2"/>
  <c r="H8" i="2" s="1"/>
  <c r="L8" i="2" s="1"/>
  <c r="H14" i="2" s="1"/>
  <c r="L14" i="2" s="1"/>
  <c r="K2" i="2"/>
  <c r="G8" i="2" s="1"/>
  <c r="K8" i="2" s="1"/>
  <c r="J2" i="2"/>
  <c r="F8" i="2" s="1"/>
  <c r="J8" i="2" s="1"/>
  <c r="F14" i="2" s="1"/>
</calcChain>
</file>

<file path=xl/sharedStrings.xml><?xml version="1.0" encoding="utf-8"?>
<sst xmlns="http://schemas.openxmlformats.org/spreadsheetml/2006/main" count="42" uniqueCount="18">
  <si>
    <t>Node</t>
  </si>
  <si>
    <t xml:space="preserve"> aW</t>
  </si>
  <si>
    <t xml:space="preserve"> aS</t>
  </si>
  <si>
    <t xml:space="preserve"> aP</t>
  </si>
  <si>
    <t xml:space="preserve"> aN</t>
  </si>
  <si>
    <t xml:space="preserve"> aE</t>
  </si>
  <si>
    <t>Su</t>
  </si>
  <si>
    <t>j</t>
  </si>
  <si>
    <t>,</t>
  </si>
  <si>
    <t>i</t>
  </si>
  <si>
    <t>Solution</t>
  </si>
  <si>
    <t>Original Source</t>
  </si>
  <si>
    <t>Updated Source</t>
  </si>
  <si>
    <t>Source</t>
  </si>
  <si>
    <t>C</t>
  </si>
  <si>
    <t>Sweep 1</t>
  </si>
  <si>
    <t>Sweep 2</t>
  </si>
  <si>
    <t>Sweep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</si>
</sst>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rgb="FF000000"/>
      <name val="Calibri"/>
      <family val="2"/>
      <charset val="1"/>
    </font>
    <font>
      <sz val="11"/>
      <color rgb="FF000000"/>
      <name val="Consolas"/>
      <family val="3"/>
      <charset val="1"/>
    </font>
    <font>
      <sz val="11"/>
      <color theme="0" tint="-0.34998626667073579"/>
      <name val="Calibri"/>
      <family val="2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theme="5"/>
      <name val="Calibri"/>
      <family val="2"/>
    </font>
    <font>
      <b/>
      <sz val="12"/>
      <color theme="4"/>
      <name val="Calibri"/>
      <family val="2"/>
    </font>
    <font>
      <b/>
      <sz val="12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FABAB"/>
        <bgColor rgb="FFA6A6A6"/>
      </patternFill>
    </fill>
    <fill>
      <patternFill patternType="solid">
        <fgColor rgb="FFC5E0B4"/>
        <bgColor rgb="FFCCCCFF"/>
      </patternFill>
    </fill>
    <fill>
      <patternFill patternType="solid">
        <fgColor rgb="FFF4B183"/>
        <bgColor rgb="FFFFB66C"/>
      </patternFill>
    </fill>
    <fill>
      <patternFill patternType="solid">
        <fgColor rgb="FFFFE699"/>
        <bgColor rgb="FFFFFFCC"/>
      </patternFill>
    </fill>
    <fill>
      <patternFill patternType="solid">
        <fgColor rgb="FF8FAADC"/>
        <bgColor rgb="FFA6A6A6"/>
      </patternFill>
    </fill>
    <fill>
      <patternFill patternType="solid">
        <fgColor rgb="FFA6A6A6"/>
        <bgColor rgb="FFAFABAB"/>
      </patternFill>
    </fill>
    <fill>
      <patternFill patternType="solid">
        <fgColor rgb="FFFFB66C"/>
        <bgColor rgb="FFF4B183"/>
      </patternFill>
    </fill>
    <fill>
      <patternFill patternType="solid">
        <fgColor rgb="FF5983B0"/>
        <bgColor rgb="FF808080"/>
      </patternFill>
    </fill>
    <fill>
      <patternFill patternType="solid">
        <fgColor rgb="FF3FAF46"/>
        <bgColor rgb="FF33CCCC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0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1" xfId="0" applyBorder="1"/>
    <xf numFmtId="0" fontId="0" fillId="0" borderId="7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5" borderId="0" xfId="0" applyFill="1" applyAlignment="1">
      <alignment horizontal="center"/>
    </xf>
    <xf numFmtId="0" fontId="0" fillId="0" borderId="10" xfId="0" applyBorder="1"/>
    <xf numFmtId="0" fontId="0" fillId="6" borderId="0" xfId="0" applyFill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/>
    <xf numFmtId="2" fontId="0" fillId="0" borderId="0" xfId="0" applyNumberFormat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/>
    <xf numFmtId="0" fontId="0" fillId="8" borderId="8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10" xfId="0" applyFill="1" applyBorder="1"/>
    <xf numFmtId="0" fontId="0" fillId="8" borderId="3" xfId="0" applyFill="1" applyBorder="1"/>
    <xf numFmtId="0" fontId="0" fillId="8" borderId="2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/>
    <xf numFmtId="0" fontId="0" fillId="9" borderId="8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10" xfId="0" applyFill="1" applyBorder="1"/>
    <xf numFmtId="0" fontId="0" fillId="9" borderId="3" xfId="0" applyFill="1" applyBorder="1"/>
    <xf numFmtId="0" fontId="0" fillId="9" borderId="2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0" xfId="0" applyFill="1"/>
    <xf numFmtId="0" fontId="0" fillId="10" borderId="8" xfId="0" applyFill="1" applyBorder="1"/>
    <xf numFmtId="0" fontId="0" fillId="10" borderId="0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3" xfId="0" applyFill="1" applyBorder="1"/>
    <xf numFmtId="0" fontId="0" fillId="10" borderId="2" xfId="0" applyFill="1" applyBorder="1"/>
    <xf numFmtId="0" fontId="0" fillId="0" borderId="12" xfId="0" applyFont="1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164" fontId="0" fillId="0" borderId="0" xfId="0" applyNumberFormat="1"/>
    <xf numFmtId="0" fontId="0" fillId="0" borderId="16" xfId="0" applyBorder="1"/>
    <xf numFmtId="2" fontId="0" fillId="0" borderId="17" xfId="0" applyNumberFormat="1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/>
    <xf numFmtId="0" fontId="1" fillId="0" borderId="0" xfId="0" applyFont="1" applyAlignment="1">
      <alignment horizontal="left" vertical="center"/>
    </xf>
    <xf numFmtId="165" fontId="0" fillId="0" borderId="0" xfId="0" applyNumberFormat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5983B0"/>
      <rgbColor rgb="FFA6A6A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zoomScale="110" zoomScaleNormal="110" workbookViewId="0">
      <selection activeCell="C16" sqref="C16"/>
    </sheetView>
  </sheetViews>
  <sheetFormatPr defaultColWidth="8.5703125" defaultRowHeight="15" x14ac:dyDescent="0.25"/>
  <cols>
    <col min="1" max="1" width="7" style="1" customWidth="1"/>
    <col min="2" max="8" width="4.28515625" customWidth="1"/>
    <col min="9" max="9" width="5.7109375" customWidth="1"/>
    <col min="10" max="13" width="4.28515625" customWidth="1"/>
    <col min="14" max="14" width="6.42578125" customWidth="1"/>
    <col min="15" max="22" width="5.7109375" customWidth="1"/>
    <col min="23" max="34" width="5" customWidth="1"/>
    <col min="35" max="61" width="8" customWidth="1"/>
  </cols>
  <sheetData>
    <row r="1" spans="1:34" x14ac:dyDescent="0.25">
      <c r="A1" s="2" t="s">
        <v>0</v>
      </c>
      <c r="C1" t="s">
        <v>1</v>
      </c>
      <c r="F1" t="s">
        <v>2</v>
      </c>
      <c r="G1" t="s">
        <v>3</v>
      </c>
      <c r="H1" t="s">
        <v>4</v>
      </c>
      <c r="K1" t="s">
        <v>5</v>
      </c>
      <c r="N1" t="s">
        <v>6</v>
      </c>
    </row>
    <row r="2" spans="1:34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5">
        <v>12</v>
      </c>
      <c r="N2" s="4"/>
      <c r="O2" s="6"/>
      <c r="P2" s="7"/>
      <c r="Q2" s="7"/>
      <c r="R2" s="7"/>
      <c r="S2" s="7"/>
      <c r="T2" s="7"/>
      <c r="U2" s="7"/>
    </row>
    <row r="3" spans="1:34" x14ac:dyDescent="0.25">
      <c r="A3" s="8">
        <v>1</v>
      </c>
      <c r="B3" s="9">
        <v>20</v>
      </c>
      <c r="C3" s="10">
        <v>10</v>
      </c>
      <c r="D3" s="10"/>
      <c r="E3" s="11"/>
      <c r="F3" s="12">
        <v>10</v>
      </c>
      <c r="G3" s="12"/>
      <c r="H3" s="12"/>
      <c r="I3" s="12"/>
      <c r="J3" s="12"/>
      <c r="K3" s="12"/>
      <c r="L3" s="12"/>
      <c r="M3" s="13"/>
      <c r="N3" s="14">
        <v>500</v>
      </c>
      <c r="O3" s="6"/>
      <c r="P3" s="7"/>
      <c r="Q3" s="7"/>
      <c r="R3" s="7"/>
      <c r="S3" s="7"/>
      <c r="T3" s="7"/>
      <c r="U3" s="7"/>
      <c r="W3" s="15">
        <v>1</v>
      </c>
      <c r="X3" s="16">
        <v>2</v>
      </c>
      <c r="Y3" s="1">
        <v>3</v>
      </c>
      <c r="Z3" s="17">
        <v>4</v>
      </c>
      <c r="AA3" s="1">
        <v>5</v>
      </c>
      <c r="AB3" s="1">
        <v>6</v>
      </c>
      <c r="AC3" s="1">
        <v>7</v>
      </c>
      <c r="AD3" s="1">
        <v>8</v>
      </c>
      <c r="AE3" s="1">
        <v>9</v>
      </c>
      <c r="AF3" s="1">
        <v>10</v>
      </c>
      <c r="AG3" s="1">
        <v>11</v>
      </c>
      <c r="AH3" s="1">
        <v>12</v>
      </c>
    </row>
    <row r="4" spans="1:34" x14ac:dyDescent="0.25">
      <c r="A4" s="8">
        <v>2</v>
      </c>
      <c r="B4" s="18">
        <v>10</v>
      </c>
      <c r="C4" s="6">
        <v>30</v>
      </c>
      <c r="D4" s="6">
        <v>10</v>
      </c>
      <c r="E4" s="13"/>
      <c r="F4" s="12"/>
      <c r="G4" s="12">
        <v>10</v>
      </c>
      <c r="H4" s="12"/>
      <c r="I4" s="12"/>
      <c r="J4" s="12"/>
      <c r="K4" s="12"/>
      <c r="L4" s="12"/>
      <c r="M4" s="13"/>
      <c r="N4" s="19">
        <v>500</v>
      </c>
      <c r="O4" s="6"/>
      <c r="P4" s="7"/>
      <c r="Q4" s="7"/>
      <c r="R4" s="7"/>
      <c r="S4" s="7"/>
      <c r="T4" s="7"/>
      <c r="U4" s="7"/>
      <c r="W4" s="20">
        <v>13</v>
      </c>
      <c r="X4" s="15">
        <v>14</v>
      </c>
      <c r="Y4" s="16">
        <v>15</v>
      </c>
      <c r="Z4" s="1">
        <v>16</v>
      </c>
      <c r="AA4" s="17">
        <v>17</v>
      </c>
      <c r="AB4" s="1">
        <v>18</v>
      </c>
      <c r="AC4" s="1">
        <v>19</v>
      </c>
      <c r="AD4" s="1">
        <v>20</v>
      </c>
      <c r="AE4" s="1">
        <v>21</v>
      </c>
      <c r="AF4" s="1">
        <v>22</v>
      </c>
      <c r="AG4" s="1">
        <v>23</v>
      </c>
      <c r="AH4" s="1">
        <v>24</v>
      </c>
    </row>
    <row r="5" spans="1:34" x14ac:dyDescent="0.25">
      <c r="A5" s="8">
        <v>3</v>
      </c>
      <c r="B5" s="18"/>
      <c r="C5" s="6">
        <v>10</v>
      </c>
      <c r="D5" s="6">
        <v>30</v>
      </c>
      <c r="E5" s="13">
        <v>10</v>
      </c>
      <c r="F5" s="12"/>
      <c r="G5" s="12"/>
      <c r="H5" s="12">
        <v>10</v>
      </c>
      <c r="I5" s="12"/>
      <c r="J5" s="12"/>
      <c r="K5" s="12"/>
      <c r="L5" s="12"/>
      <c r="M5" s="13"/>
      <c r="N5" s="19">
        <v>500</v>
      </c>
      <c r="O5" s="6"/>
      <c r="P5" s="7"/>
      <c r="Q5" s="7"/>
      <c r="R5" s="7"/>
      <c r="S5" s="7"/>
      <c r="T5" s="7"/>
      <c r="U5" s="7"/>
      <c r="W5" s="1">
        <v>25</v>
      </c>
      <c r="X5" s="20">
        <v>26</v>
      </c>
      <c r="Y5" s="15">
        <v>27</v>
      </c>
      <c r="Z5" s="16">
        <v>28</v>
      </c>
      <c r="AA5" s="1">
        <v>29</v>
      </c>
      <c r="AB5" s="17">
        <v>30</v>
      </c>
      <c r="AC5" s="1">
        <v>31</v>
      </c>
      <c r="AD5" s="1">
        <v>32</v>
      </c>
      <c r="AE5" s="1">
        <v>33</v>
      </c>
      <c r="AF5" s="1">
        <v>34</v>
      </c>
      <c r="AG5" s="1">
        <v>35</v>
      </c>
      <c r="AH5" s="1">
        <v>36</v>
      </c>
    </row>
    <row r="6" spans="1:34" x14ac:dyDescent="0.25">
      <c r="A6" s="8">
        <v>4</v>
      </c>
      <c r="B6" s="21"/>
      <c r="C6" s="4"/>
      <c r="D6" s="4">
        <v>10</v>
      </c>
      <c r="E6" s="5">
        <v>40</v>
      </c>
      <c r="F6" s="12">
        <v>0</v>
      </c>
      <c r="G6" s="12"/>
      <c r="H6" s="12"/>
      <c r="I6" s="12">
        <v>10</v>
      </c>
      <c r="J6" s="12"/>
      <c r="K6" s="12"/>
      <c r="L6" s="12"/>
      <c r="M6" s="13"/>
      <c r="N6" s="19">
        <v>2500</v>
      </c>
      <c r="O6" s="6"/>
      <c r="P6" s="7"/>
      <c r="Q6" s="7"/>
      <c r="R6" s="7"/>
      <c r="S6" s="7"/>
      <c r="T6" s="7"/>
      <c r="U6" s="7"/>
      <c r="W6" s="22">
        <v>37</v>
      </c>
      <c r="X6" s="1">
        <v>38</v>
      </c>
      <c r="Y6" s="20">
        <v>39</v>
      </c>
      <c r="Z6" s="15">
        <v>40</v>
      </c>
      <c r="AA6" s="16">
        <v>41</v>
      </c>
      <c r="AB6" s="1">
        <v>42</v>
      </c>
      <c r="AC6" s="17">
        <v>43</v>
      </c>
      <c r="AD6" s="1">
        <v>44</v>
      </c>
      <c r="AE6" s="1">
        <v>45</v>
      </c>
      <c r="AF6" s="1">
        <v>46</v>
      </c>
      <c r="AG6" s="1">
        <v>47</v>
      </c>
      <c r="AH6" s="1">
        <v>48</v>
      </c>
    </row>
    <row r="7" spans="1:34" x14ac:dyDescent="0.25">
      <c r="A7" s="8">
        <v>5</v>
      </c>
      <c r="B7" s="12">
        <v>10</v>
      </c>
      <c r="C7" s="12"/>
      <c r="D7" s="12"/>
      <c r="E7" s="12">
        <v>0</v>
      </c>
      <c r="F7" s="9">
        <v>30</v>
      </c>
      <c r="G7" s="10">
        <v>10</v>
      </c>
      <c r="H7" s="10"/>
      <c r="I7" s="11"/>
      <c r="J7" s="12">
        <v>10</v>
      </c>
      <c r="K7" s="12"/>
      <c r="L7" s="12"/>
      <c r="M7" s="13"/>
      <c r="N7" s="14">
        <v>0</v>
      </c>
      <c r="O7" s="6"/>
      <c r="P7" s="7"/>
      <c r="Q7" s="7"/>
      <c r="R7" s="7"/>
      <c r="S7" s="7"/>
      <c r="T7" s="7"/>
      <c r="U7" s="7"/>
      <c r="W7" s="1">
        <v>49</v>
      </c>
      <c r="X7" s="22">
        <v>50</v>
      </c>
      <c r="Y7" s="1">
        <v>51</v>
      </c>
      <c r="Z7" s="20">
        <v>52</v>
      </c>
      <c r="AA7" s="15">
        <v>53</v>
      </c>
      <c r="AB7" s="16">
        <v>54</v>
      </c>
      <c r="AC7" s="1">
        <v>55</v>
      </c>
      <c r="AD7" s="17">
        <v>56</v>
      </c>
      <c r="AE7" s="1">
        <v>57</v>
      </c>
      <c r="AF7" s="1">
        <v>58</v>
      </c>
      <c r="AG7" s="1">
        <v>59</v>
      </c>
      <c r="AH7" s="1">
        <v>60</v>
      </c>
    </row>
    <row r="8" spans="1:34" x14ac:dyDescent="0.25">
      <c r="A8" s="8">
        <v>6</v>
      </c>
      <c r="B8" s="12"/>
      <c r="C8" s="12">
        <v>10</v>
      </c>
      <c r="D8" s="12"/>
      <c r="E8" s="12"/>
      <c r="F8" s="18">
        <v>10</v>
      </c>
      <c r="G8" s="6">
        <v>40</v>
      </c>
      <c r="H8" s="6">
        <v>10</v>
      </c>
      <c r="I8" s="13"/>
      <c r="J8" s="12"/>
      <c r="K8" s="12">
        <v>10</v>
      </c>
      <c r="L8" s="12"/>
      <c r="M8" s="13"/>
      <c r="N8" s="19">
        <v>0</v>
      </c>
      <c r="O8" s="6"/>
      <c r="P8" s="7"/>
      <c r="Q8" s="7"/>
      <c r="R8" s="7"/>
      <c r="S8" s="7"/>
      <c r="T8" s="7"/>
      <c r="U8" s="7"/>
      <c r="W8" s="1">
        <v>61</v>
      </c>
      <c r="X8" s="1">
        <v>62</v>
      </c>
      <c r="Y8" s="22">
        <v>63</v>
      </c>
      <c r="Z8" s="1">
        <v>64</v>
      </c>
      <c r="AA8" s="20">
        <v>65</v>
      </c>
      <c r="AB8" s="15">
        <v>66</v>
      </c>
      <c r="AC8" s="16">
        <v>67</v>
      </c>
      <c r="AD8" s="1">
        <v>68</v>
      </c>
      <c r="AE8" s="17">
        <v>69</v>
      </c>
      <c r="AF8" s="1">
        <v>70</v>
      </c>
      <c r="AG8" s="1">
        <v>71</v>
      </c>
      <c r="AH8" s="1">
        <v>72</v>
      </c>
    </row>
    <row r="9" spans="1:34" x14ac:dyDescent="0.25">
      <c r="A9" s="8">
        <v>7</v>
      </c>
      <c r="B9" s="12"/>
      <c r="C9" s="12"/>
      <c r="D9" s="12">
        <v>10</v>
      </c>
      <c r="E9" s="12"/>
      <c r="F9" s="18"/>
      <c r="G9" s="6">
        <v>10</v>
      </c>
      <c r="H9" s="6">
        <v>40</v>
      </c>
      <c r="I9" s="13">
        <v>10</v>
      </c>
      <c r="J9" s="12"/>
      <c r="K9" s="12"/>
      <c r="L9" s="12">
        <v>10</v>
      </c>
      <c r="M9" s="13"/>
      <c r="N9" s="19">
        <v>0</v>
      </c>
      <c r="O9" s="6"/>
      <c r="P9" s="7"/>
      <c r="Q9" s="7"/>
      <c r="R9" s="7"/>
      <c r="S9" s="7"/>
      <c r="T9" s="7"/>
      <c r="U9" s="7"/>
      <c r="W9" s="1">
        <v>73</v>
      </c>
      <c r="X9" s="1">
        <v>74</v>
      </c>
      <c r="Y9" s="1">
        <v>75</v>
      </c>
      <c r="Z9" s="22">
        <v>76</v>
      </c>
      <c r="AA9" s="1">
        <v>77</v>
      </c>
      <c r="AB9" s="20">
        <v>78</v>
      </c>
      <c r="AC9" s="15">
        <v>79</v>
      </c>
      <c r="AD9" s="16">
        <v>80</v>
      </c>
      <c r="AE9" s="1">
        <v>81</v>
      </c>
      <c r="AF9" s="17">
        <v>82</v>
      </c>
      <c r="AG9" s="1">
        <v>83</v>
      </c>
      <c r="AH9" s="1">
        <v>84</v>
      </c>
    </row>
    <row r="10" spans="1:34" x14ac:dyDescent="0.25">
      <c r="A10" s="8">
        <v>8</v>
      </c>
      <c r="B10" s="12"/>
      <c r="C10" s="12"/>
      <c r="D10" s="12"/>
      <c r="E10" s="12">
        <v>10</v>
      </c>
      <c r="F10" s="21"/>
      <c r="G10" s="4"/>
      <c r="H10" s="4">
        <v>10</v>
      </c>
      <c r="I10" s="5">
        <v>50</v>
      </c>
      <c r="J10" s="12">
        <v>0</v>
      </c>
      <c r="K10" s="12"/>
      <c r="L10" s="12"/>
      <c r="M10" s="13">
        <v>10</v>
      </c>
      <c r="N10" s="23">
        <v>2000</v>
      </c>
      <c r="O10" s="6"/>
      <c r="P10" s="7"/>
      <c r="Q10" s="7"/>
      <c r="R10" s="7"/>
      <c r="S10" s="7"/>
      <c r="T10" s="7"/>
      <c r="U10" s="7"/>
      <c r="W10" s="1">
        <v>85</v>
      </c>
      <c r="X10" s="1">
        <v>86</v>
      </c>
      <c r="Y10" s="1">
        <v>87</v>
      </c>
      <c r="Z10" s="1">
        <v>88</v>
      </c>
      <c r="AA10" s="22">
        <v>89</v>
      </c>
      <c r="AB10" s="1">
        <v>90</v>
      </c>
      <c r="AC10" s="20">
        <v>91</v>
      </c>
      <c r="AD10" s="15">
        <v>92</v>
      </c>
      <c r="AE10" s="16">
        <v>93</v>
      </c>
      <c r="AF10" s="1">
        <v>94</v>
      </c>
      <c r="AG10" s="17">
        <v>95</v>
      </c>
      <c r="AH10" s="1">
        <v>96</v>
      </c>
    </row>
    <row r="11" spans="1:34" x14ac:dyDescent="0.25">
      <c r="A11" s="8">
        <v>9</v>
      </c>
      <c r="B11" s="12"/>
      <c r="C11" s="12"/>
      <c r="D11" s="12"/>
      <c r="E11" s="12"/>
      <c r="F11" s="12">
        <v>10</v>
      </c>
      <c r="G11" s="12"/>
      <c r="H11" s="12"/>
      <c r="I11" s="12">
        <v>0</v>
      </c>
      <c r="J11" s="9">
        <v>20</v>
      </c>
      <c r="K11" s="10">
        <v>10</v>
      </c>
      <c r="L11" s="10"/>
      <c r="M11" s="11"/>
      <c r="N11" s="19">
        <v>0</v>
      </c>
      <c r="O11" s="6"/>
      <c r="P11" s="7"/>
      <c r="Q11" s="7"/>
      <c r="R11" s="7"/>
      <c r="S11" s="7"/>
      <c r="T11" s="7"/>
      <c r="U11" s="7"/>
      <c r="W11" s="1">
        <v>97</v>
      </c>
      <c r="X11" s="1">
        <v>98</v>
      </c>
      <c r="Y11" s="1">
        <v>99</v>
      </c>
      <c r="Z11" s="1">
        <v>100</v>
      </c>
      <c r="AA11" s="1">
        <v>101</v>
      </c>
      <c r="AB11" s="22">
        <v>102</v>
      </c>
      <c r="AC11" s="1">
        <v>103</v>
      </c>
      <c r="AD11" s="20">
        <v>104</v>
      </c>
      <c r="AE11" s="15">
        <v>105</v>
      </c>
      <c r="AF11" s="16">
        <v>106</v>
      </c>
      <c r="AG11" s="1">
        <v>107</v>
      </c>
      <c r="AH11" s="17">
        <v>108</v>
      </c>
    </row>
    <row r="12" spans="1:34" x14ac:dyDescent="0.25">
      <c r="A12" s="8">
        <v>10</v>
      </c>
      <c r="B12" s="12"/>
      <c r="C12" s="12"/>
      <c r="D12" s="12"/>
      <c r="E12" s="12"/>
      <c r="F12" s="12"/>
      <c r="G12" s="12">
        <v>10</v>
      </c>
      <c r="H12" s="12"/>
      <c r="I12" s="12"/>
      <c r="J12" s="18">
        <v>10</v>
      </c>
      <c r="K12" s="6">
        <v>30</v>
      </c>
      <c r="L12" s="6">
        <v>10</v>
      </c>
      <c r="M12" s="13"/>
      <c r="N12" s="19">
        <v>0</v>
      </c>
      <c r="O12" s="6"/>
      <c r="P12" s="7"/>
      <c r="Q12" s="7"/>
      <c r="R12" s="7"/>
      <c r="S12" s="7"/>
      <c r="T12" s="7"/>
      <c r="U12" s="7"/>
      <c r="W12" s="1">
        <v>109</v>
      </c>
      <c r="X12" s="1">
        <v>110</v>
      </c>
      <c r="Y12" s="1">
        <v>111</v>
      </c>
      <c r="Z12" s="1">
        <v>112</v>
      </c>
      <c r="AA12" s="1">
        <v>113</v>
      </c>
      <c r="AB12" s="1">
        <v>114</v>
      </c>
      <c r="AC12" s="22">
        <v>115</v>
      </c>
      <c r="AD12" s="1">
        <v>116</v>
      </c>
      <c r="AE12" s="20">
        <v>117</v>
      </c>
      <c r="AF12" s="15">
        <v>118</v>
      </c>
      <c r="AG12" s="16">
        <v>119</v>
      </c>
      <c r="AH12" s="1">
        <v>120</v>
      </c>
    </row>
    <row r="13" spans="1:34" x14ac:dyDescent="0.25">
      <c r="A13" s="8">
        <v>11</v>
      </c>
      <c r="B13" s="12"/>
      <c r="C13" s="12"/>
      <c r="D13" s="12"/>
      <c r="E13" s="12"/>
      <c r="F13" s="12"/>
      <c r="G13" s="12"/>
      <c r="H13" s="12">
        <v>10</v>
      </c>
      <c r="I13" s="12"/>
      <c r="J13" s="18"/>
      <c r="K13" s="6">
        <v>10</v>
      </c>
      <c r="L13" s="6">
        <v>30</v>
      </c>
      <c r="M13" s="13">
        <v>10</v>
      </c>
      <c r="N13" s="19">
        <v>0</v>
      </c>
      <c r="O13" s="6"/>
      <c r="P13" s="7"/>
      <c r="Q13" s="7"/>
      <c r="R13" s="7"/>
      <c r="S13" s="7"/>
      <c r="T13" s="7"/>
      <c r="U13" s="7"/>
      <c r="W13" s="1">
        <v>121</v>
      </c>
      <c r="X13" s="1">
        <v>122</v>
      </c>
      <c r="Y13" s="1">
        <v>123</v>
      </c>
      <c r="Z13" s="1">
        <v>124</v>
      </c>
      <c r="AA13" s="1">
        <v>125</v>
      </c>
      <c r="AB13" s="1">
        <v>126</v>
      </c>
      <c r="AC13" s="1">
        <v>127</v>
      </c>
      <c r="AD13" s="22">
        <v>128</v>
      </c>
      <c r="AE13" s="1">
        <v>129</v>
      </c>
      <c r="AF13" s="20">
        <v>130</v>
      </c>
      <c r="AG13" s="15">
        <v>131</v>
      </c>
      <c r="AH13" s="16">
        <v>132</v>
      </c>
    </row>
    <row r="14" spans="1:34" x14ac:dyDescent="0.25">
      <c r="A14" s="8">
        <v>12</v>
      </c>
      <c r="B14" s="12"/>
      <c r="C14" s="12"/>
      <c r="D14" s="12"/>
      <c r="E14" s="12"/>
      <c r="F14" s="12"/>
      <c r="G14" s="12"/>
      <c r="H14" s="12"/>
      <c r="I14" s="12">
        <v>10</v>
      </c>
      <c r="J14" s="21"/>
      <c r="K14" s="4"/>
      <c r="L14" s="4">
        <v>10</v>
      </c>
      <c r="M14" s="5">
        <v>40</v>
      </c>
      <c r="N14" s="23">
        <v>2000</v>
      </c>
      <c r="O14" s="6"/>
      <c r="P14" s="7"/>
      <c r="Q14" s="7"/>
      <c r="R14" s="7"/>
      <c r="S14" s="7"/>
      <c r="T14" s="7"/>
      <c r="U14" s="7"/>
      <c r="W14" s="1">
        <v>133</v>
      </c>
      <c r="X14" s="1">
        <v>134</v>
      </c>
      <c r="Y14" s="1">
        <v>135</v>
      </c>
      <c r="Z14" s="1">
        <v>136</v>
      </c>
      <c r="AA14" s="1">
        <v>137</v>
      </c>
      <c r="AB14" s="1">
        <v>138</v>
      </c>
      <c r="AC14" s="1">
        <v>139</v>
      </c>
      <c r="AD14" s="1">
        <v>140</v>
      </c>
      <c r="AE14" s="22">
        <v>141</v>
      </c>
      <c r="AF14" s="1">
        <v>142</v>
      </c>
      <c r="AG14" s="20">
        <v>143</v>
      </c>
      <c r="AH14" s="15">
        <v>144</v>
      </c>
    </row>
    <row r="15" spans="1:34" x14ac:dyDescent="0.25">
      <c r="A15" s="2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34" x14ac:dyDescent="0.25">
      <c r="A16" s="24"/>
      <c r="B16" s="25" t="s">
        <v>7</v>
      </c>
      <c r="C16" s="3"/>
      <c r="D16" s="25">
        <v>1</v>
      </c>
      <c r="E16" s="25">
        <v>2</v>
      </c>
      <c r="F16" s="25">
        <v>3</v>
      </c>
      <c r="G16" s="12"/>
      <c r="H16" s="25" t="s">
        <v>7</v>
      </c>
      <c r="I16" s="3">
        <v>1</v>
      </c>
      <c r="J16" s="25">
        <v>2</v>
      </c>
      <c r="K16" s="25">
        <v>3</v>
      </c>
      <c r="L16" s="25">
        <v>4</v>
      </c>
      <c r="M16" s="12"/>
      <c r="N16" s="12"/>
      <c r="O16" s="12"/>
      <c r="W16" s="26" t="s">
        <v>8</v>
      </c>
      <c r="X16" s="27" t="s">
        <v>7</v>
      </c>
      <c r="Y16" s="26">
        <v>0</v>
      </c>
      <c r="Z16" s="26">
        <v>1</v>
      </c>
      <c r="AA16" s="26">
        <v>2</v>
      </c>
    </row>
    <row r="17" spans="2:27" x14ac:dyDescent="0.25">
      <c r="B17" s="28" t="s">
        <v>9</v>
      </c>
      <c r="C17" s="29">
        <v>1</v>
      </c>
      <c r="D17" s="30">
        <v>4</v>
      </c>
      <c r="E17" s="30">
        <v>8</v>
      </c>
      <c r="F17" s="30">
        <v>12</v>
      </c>
      <c r="H17" s="28" t="s">
        <v>9</v>
      </c>
      <c r="I17" s="29">
        <v>1</v>
      </c>
      <c r="J17" s="30">
        <v>3</v>
      </c>
      <c r="K17" s="30">
        <v>7</v>
      </c>
      <c r="L17" s="30">
        <v>11</v>
      </c>
      <c r="W17" s="28" t="s">
        <v>9</v>
      </c>
      <c r="X17" s="29">
        <v>0</v>
      </c>
      <c r="Y17" s="30">
        <v>0</v>
      </c>
      <c r="Z17" s="30">
        <v>1</v>
      </c>
      <c r="AA17" s="30">
        <v>2</v>
      </c>
    </row>
    <row r="18" spans="2:27" x14ac:dyDescent="0.25">
      <c r="B18" s="28" t="s">
        <v>9</v>
      </c>
      <c r="C18" s="29">
        <v>2</v>
      </c>
      <c r="D18" s="30">
        <v>3</v>
      </c>
      <c r="E18" s="30">
        <v>7</v>
      </c>
      <c r="F18" s="30">
        <v>11</v>
      </c>
      <c r="H18" s="28" t="s">
        <v>9</v>
      </c>
      <c r="I18" s="29">
        <v>2</v>
      </c>
      <c r="J18" s="30">
        <v>2</v>
      </c>
      <c r="K18" s="30">
        <v>6</v>
      </c>
      <c r="L18" s="30">
        <v>10</v>
      </c>
      <c r="W18" s="28" t="s">
        <v>9</v>
      </c>
      <c r="X18" s="29">
        <v>1</v>
      </c>
      <c r="Y18" s="30">
        <v>3</v>
      </c>
      <c r="Z18" s="30">
        <v>4</v>
      </c>
      <c r="AA18" s="30">
        <v>5</v>
      </c>
    </row>
    <row r="19" spans="2:27" x14ac:dyDescent="0.25">
      <c r="B19" s="28" t="s">
        <v>9</v>
      </c>
      <c r="C19" s="29">
        <v>3</v>
      </c>
      <c r="D19" s="30">
        <v>2</v>
      </c>
      <c r="E19" s="30">
        <v>6</v>
      </c>
      <c r="F19" s="30">
        <v>10</v>
      </c>
      <c r="H19" s="28" t="s">
        <v>9</v>
      </c>
      <c r="I19" s="29">
        <v>3</v>
      </c>
      <c r="J19" s="30">
        <v>1</v>
      </c>
      <c r="K19" s="30">
        <v>5</v>
      </c>
      <c r="L19" s="30">
        <v>9</v>
      </c>
      <c r="W19" s="28" t="s">
        <v>9</v>
      </c>
      <c r="X19" s="29">
        <v>2</v>
      </c>
      <c r="Y19" s="30">
        <v>6</v>
      </c>
      <c r="Z19" s="30">
        <v>7</v>
      </c>
      <c r="AA19" s="30">
        <v>8</v>
      </c>
    </row>
    <row r="20" spans="2:27" x14ac:dyDescent="0.25">
      <c r="B20" s="28" t="s">
        <v>9</v>
      </c>
      <c r="C20" s="29">
        <v>4</v>
      </c>
      <c r="D20" s="30">
        <v>1</v>
      </c>
      <c r="E20" s="30">
        <v>5</v>
      </c>
      <c r="F20" s="30">
        <v>9</v>
      </c>
      <c r="H20" s="28" t="s">
        <v>9</v>
      </c>
      <c r="I20" s="29">
        <v>4</v>
      </c>
      <c r="J20" s="30">
        <v>0</v>
      </c>
      <c r="K20" s="30">
        <v>4</v>
      </c>
      <c r="L20" s="30">
        <v>8</v>
      </c>
      <c r="W20" s="28" t="s">
        <v>9</v>
      </c>
      <c r="X20" s="29">
        <v>3</v>
      </c>
      <c r="Y20" s="30">
        <v>9</v>
      </c>
      <c r="Z20" s="30">
        <v>10</v>
      </c>
      <c r="AA20" s="30">
        <v>11</v>
      </c>
    </row>
    <row r="23" spans="2:27" x14ac:dyDescent="0.25">
      <c r="N23" s="1"/>
      <c r="O23" s="1"/>
      <c r="P23" s="1"/>
      <c r="Q23" s="1"/>
      <c r="R23" s="1"/>
      <c r="S23" s="1"/>
      <c r="T23" s="1"/>
      <c r="U23" s="1"/>
    </row>
    <row r="24" spans="2:27" x14ac:dyDescent="0.25">
      <c r="N24" s="1"/>
      <c r="O24" s="1"/>
      <c r="P24" s="1"/>
      <c r="Q24" s="1"/>
      <c r="R24" s="1"/>
      <c r="S24" s="1"/>
      <c r="T24" s="1"/>
      <c r="U24" s="1"/>
      <c r="V24" s="1"/>
    </row>
    <row r="41" spans="4:31" x14ac:dyDescent="0.25"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Z41" s="1"/>
      <c r="AA41" s="1"/>
      <c r="AB41" s="1"/>
      <c r="AC41" s="1"/>
      <c r="AD41" s="1"/>
      <c r="AE4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9"/>
  <sheetViews>
    <sheetView tabSelected="1" topLeftCell="A13" zoomScale="110" zoomScaleNormal="110" workbookViewId="0">
      <selection activeCell="M22" sqref="M22"/>
    </sheetView>
  </sheetViews>
  <sheetFormatPr defaultColWidth="8.5703125" defaultRowHeight="15" x14ac:dyDescent="0.25"/>
  <cols>
    <col min="1" max="1" width="4.5703125" customWidth="1"/>
    <col min="14" max="26" width="3.7109375" customWidth="1"/>
    <col min="27" max="27" width="10" customWidth="1"/>
  </cols>
  <sheetData>
    <row r="1" spans="1:27" x14ac:dyDescent="0.25">
      <c r="B1" s="78" t="s">
        <v>10</v>
      </c>
      <c r="C1" s="78"/>
      <c r="D1" s="78"/>
      <c r="E1" s="79"/>
      <c r="F1" s="78" t="s">
        <v>11</v>
      </c>
      <c r="G1" s="78"/>
      <c r="H1" s="78"/>
      <c r="I1" s="79"/>
      <c r="J1" s="78" t="s">
        <v>12</v>
      </c>
      <c r="K1" s="78"/>
      <c r="L1" s="78"/>
      <c r="N1" s="77" t="s">
        <v>14</v>
      </c>
      <c r="O1" s="74">
        <v>1</v>
      </c>
      <c r="P1" s="74">
        <v>2</v>
      </c>
      <c r="Q1" s="74">
        <v>3</v>
      </c>
      <c r="R1" s="74">
        <v>4</v>
      </c>
      <c r="S1" s="74">
        <v>5</v>
      </c>
      <c r="T1" s="74">
        <v>6</v>
      </c>
      <c r="U1" s="74">
        <v>7</v>
      </c>
      <c r="V1" s="74">
        <v>8</v>
      </c>
      <c r="W1" s="74">
        <v>9</v>
      </c>
      <c r="X1" s="74">
        <v>10</v>
      </c>
      <c r="Y1" s="74">
        <v>11</v>
      </c>
      <c r="Z1" s="75">
        <v>12</v>
      </c>
      <c r="AA1" s="77" t="s">
        <v>13</v>
      </c>
    </row>
    <row r="2" spans="1:27" x14ac:dyDescent="0.25">
      <c r="A2" s="80" t="s">
        <v>15</v>
      </c>
      <c r="B2" s="31">
        <v>0</v>
      </c>
      <c r="C2" s="7">
        <v>0</v>
      </c>
      <c r="D2" s="7">
        <v>0</v>
      </c>
      <c r="E2" s="7"/>
      <c r="F2" s="7">
        <v>2500</v>
      </c>
      <c r="G2" s="7">
        <v>2000</v>
      </c>
      <c r="H2" s="7">
        <v>2000</v>
      </c>
      <c r="I2" s="7"/>
      <c r="J2" s="7">
        <f>F2+(10*C2)</f>
        <v>2500</v>
      </c>
      <c r="K2" s="7">
        <f>G2+(10*B2)+(10*D2)</f>
        <v>2000</v>
      </c>
      <c r="L2" s="7">
        <f>H2+(10*C2)</f>
        <v>2000</v>
      </c>
      <c r="N2" s="76">
        <v>1</v>
      </c>
      <c r="O2" s="32">
        <v>20</v>
      </c>
      <c r="P2" s="33">
        <v>10</v>
      </c>
      <c r="Q2" s="33"/>
      <c r="R2" s="34"/>
      <c r="S2" s="12">
        <v>10</v>
      </c>
      <c r="T2" s="12"/>
      <c r="U2" s="12"/>
      <c r="V2" s="12"/>
      <c r="W2" s="12"/>
      <c r="X2" s="12"/>
      <c r="Y2" s="12"/>
      <c r="Z2" s="13"/>
      <c r="AA2" s="35">
        <v>500</v>
      </c>
    </row>
    <row r="3" spans="1:27" x14ac:dyDescent="0.25">
      <c r="A3" s="80"/>
      <c r="B3" s="31">
        <v>0</v>
      </c>
      <c r="C3" s="7">
        <v>0</v>
      </c>
      <c r="D3" s="7">
        <v>0</v>
      </c>
      <c r="E3" s="7"/>
      <c r="F3" s="7">
        <v>500</v>
      </c>
      <c r="G3" s="7">
        <v>0</v>
      </c>
      <c r="H3" s="7">
        <v>0</v>
      </c>
      <c r="I3" s="7"/>
      <c r="J3" s="7">
        <f>F3+(10*C3)</f>
        <v>500</v>
      </c>
      <c r="K3" s="7">
        <f>G3+(1000*0.001/0.1*B3)+(1000*0.01/0.1*D3)</f>
        <v>0</v>
      </c>
      <c r="L3" s="7">
        <f>H3+(10*C3)</f>
        <v>0</v>
      </c>
      <c r="N3" s="76">
        <v>2</v>
      </c>
      <c r="O3" s="36">
        <v>10</v>
      </c>
      <c r="P3" s="37">
        <v>30</v>
      </c>
      <c r="Q3" s="37">
        <v>10</v>
      </c>
      <c r="R3" s="38"/>
      <c r="S3" s="12"/>
      <c r="T3" s="12">
        <v>10</v>
      </c>
      <c r="U3" s="12"/>
      <c r="V3" s="12"/>
      <c r="W3" s="12"/>
      <c r="X3" s="12"/>
      <c r="Y3" s="12"/>
      <c r="Z3" s="13"/>
      <c r="AA3" s="35">
        <v>500</v>
      </c>
    </row>
    <row r="4" spans="1:27" x14ac:dyDescent="0.25">
      <c r="A4" s="80"/>
      <c r="B4" s="31">
        <v>0</v>
      </c>
      <c r="C4" s="7">
        <v>0</v>
      </c>
      <c r="D4" s="7">
        <v>0</v>
      </c>
      <c r="E4" s="7"/>
      <c r="F4" s="7">
        <v>500</v>
      </c>
      <c r="G4" s="7">
        <v>0</v>
      </c>
      <c r="H4" s="7">
        <v>0</v>
      </c>
      <c r="I4" s="7"/>
      <c r="J4" s="7">
        <f>F4+(10*C4)</f>
        <v>500</v>
      </c>
      <c r="K4" s="7">
        <f>G4+(1000*0.001/0.1*B4)+(1000*0.01/0.1*D4)</f>
        <v>0</v>
      </c>
      <c r="L4" s="7">
        <f>H4+(10*C4)</f>
        <v>0</v>
      </c>
      <c r="N4" s="76">
        <v>3</v>
      </c>
      <c r="O4" s="36"/>
      <c r="P4" s="37">
        <v>10</v>
      </c>
      <c r="Q4" s="37">
        <v>30</v>
      </c>
      <c r="R4" s="38">
        <v>10</v>
      </c>
      <c r="S4" s="12"/>
      <c r="T4" s="12"/>
      <c r="U4" s="12">
        <v>10</v>
      </c>
      <c r="V4" s="12"/>
      <c r="W4" s="12"/>
      <c r="X4" s="12"/>
      <c r="Y4" s="12"/>
      <c r="Z4" s="13"/>
      <c r="AA4" s="35">
        <v>500</v>
      </c>
    </row>
    <row r="5" spans="1:27" x14ac:dyDescent="0.25">
      <c r="A5" s="80"/>
      <c r="B5" s="31">
        <v>0</v>
      </c>
      <c r="C5" s="7">
        <v>0</v>
      </c>
      <c r="D5" s="7">
        <v>0</v>
      </c>
      <c r="E5" s="7"/>
      <c r="F5" s="7">
        <v>500</v>
      </c>
      <c r="G5" s="7">
        <v>0</v>
      </c>
      <c r="H5" s="7">
        <v>0</v>
      </c>
      <c r="I5" s="7"/>
      <c r="J5" s="7">
        <f>F5+(10*C5)</f>
        <v>500</v>
      </c>
      <c r="K5" s="7">
        <f>G5+(1000*0.001/0.1*B5)+(1000*0.01/0.1*D5)</f>
        <v>0</v>
      </c>
      <c r="L5" s="7">
        <f>H5+(10*C5)</f>
        <v>0</v>
      </c>
      <c r="N5" s="76">
        <v>4</v>
      </c>
      <c r="O5" s="39"/>
      <c r="P5" s="40"/>
      <c r="Q5" s="40">
        <v>10</v>
      </c>
      <c r="R5" s="41">
        <v>40</v>
      </c>
      <c r="S5" s="12">
        <v>0</v>
      </c>
      <c r="T5" s="12"/>
      <c r="U5" s="12"/>
      <c r="V5" s="12">
        <v>10</v>
      </c>
      <c r="W5" s="12"/>
      <c r="X5" s="12"/>
      <c r="Y5" s="12"/>
      <c r="Z5" s="13"/>
      <c r="AA5" s="35">
        <v>2500</v>
      </c>
    </row>
    <row r="6" spans="1:2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N6" s="76">
        <v>5</v>
      </c>
      <c r="O6" s="12">
        <v>10</v>
      </c>
      <c r="P6" s="12"/>
      <c r="Q6" s="12"/>
      <c r="R6" s="12">
        <v>0</v>
      </c>
      <c r="S6" s="42">
        <v>30</v>
      </c>
      <c r="T6" s="43">
        <v>10</v>
      </c>
      <c r="U6" s="43"/>
      <c r="V6" s="44"/>
      <c r="W6" s="12">
        <v>10</v>
      </c>
      <c r="X6" s="12"/>
      <c r="Y6" s="12"/>
      <c r="Z6" s="13"/>
      <c r="AA6" s="45">
        <v>0</v>
      </c>
    </row>
    <row r="7" spans="1:27" x14ac:dyDescent="0.25">
      <c r="B7" s="78" t="s">
        <v>10</v>
      </c>
      <c r="C7" s="78"/>
      <c r="D7" s="78"/>
      <c r="E7" s="79"/>
      <c r="F7" s="78" t="s">
        <v>11</v>
      </c>
      <c r="G7" s="78"/>
      <c r="H7" s="78"/>
      <c r="I7" s="79"/>
      <c r="J7" s="78" t="s">
        <v>12</v>
      </c>
      <c r="K7" s="78"/>
      <c r="L7" s="78"/>
      <c r="N7" s="76">
        <v>6</v>
      </c>
      <c r="O7" s="12"/>
      <c r="P7" s="12">
        <v>10</v>
      </c>
      <c r="Q7" s="12"/>
      <c r="R7" s="12"/>
      <c r="S7" s="46">
        <v>10</v>
      </c>
      <c r="T7" s="47">
        <v>40</v>
      </c>
      <c r="U7" s="47">
        <v>10</v>
      </c>
      <c r="V7" s="48"/>
      <c r="W7" s="12"/>
      <c r="X7" s="12">
        <v>10</v>
      </c>
      <c r="Y7" s="12"/>
      <c r="Z7" s="13"/>
      <c r="AA7" s="45">
        <v>0</v>
      </c>
    </row>
    <row r="8" spans="1:27" ht="15" customHeight="1" x14ac:dyDescent="0.25">
      <c r="A8" s="81" t="s">
        <v>16</v>
      </c>
      <c r="B8" s="31">
        <v>77.66</v>
      </c>
      <c r="C8" s="7">
        <v>0</v>
      </c>
      <c r="D8" s="7">
        <v>0</v>
      </c>
      <c r="E8" s="7"/>
      <c r="F8" s="7">
        <f t="shared" ref="F8:H11" si="0">J2</f>
        <v>2500</v>
      </c>
      <c r="G8" s="7">
        <f t="shared" si="0"/>
        <v>2000</v>
      </c>
      <c r="H8" s="7">
        <f t="shared" si="0"/>
        <v>2000</v>
      </c>
      <c r="I8" s="7"/>
      <c r="J8" s="7">
        <f>F8+(10*C8)</f>
        <v>2500</v>
      </c>
      <c r="K8" s="7">
        <f>G8+(10*B8)+(10*D8)</f>
        <v>2776.6</v>
      </c>
      <c r="L8" s="7">
        <f>H8+(10*C8)</f>
        <v>2000</v>
      </c>
      <c r="N8" s="76">
        <v>7</v>
      </c>
      <c r="O8" s="12"/>
      <c r="P8" s="12"/>
      <c r="Q8" s="12">
        <v>10</v>
      </c>
      <c r="R8" s="12"/>
      <c r="S8" s="46"/>
      <c r="T8" s="47">
        <v>10</v>
      </c>
      <c r="U8" s="47">
        <v>40</v>
      </c>
      <c r="V8" s="48">
        <v>10</v>
      </c>
      <c r="W8" s="12"/>
      <c r="X8" s="12"/>
      <c r="Y8" s="12">
        <v>10</v>
      </c>
      <c r="Z8" s="13"/>
      <c r="AA8" s="45">
        <v>0</v>
      </c>
    </row>
    <row r="9" spans="1:27" x14ac:dyDescent="0.25">
      <c r="A9" s="81"/>
      <c r="B9" s="31">
        <v>60.637999999999998</v>
      </c>
      <c r="C9" s="7">
        <v>0</v>
      </c>
      <c r="D9" s="7">
        <v>0</v>
      </c>
      <c r="E9" s="7"/>
      <c r="F9" s="7">
        <f t="shared" si="0"/>
        <v>500</v>
      </c>
      <c r="G9" s="7">
        <f t="shared" si="0"/>
        <v>0</v>
      </c>
      <c r="H9" s="7">
        <f t="shared" si="0"/>
        <v>0</v>
      </c>
      <c r="I9" s="7"/>
      <c r="J9" s="7">
        <f>F9+(10*C9)</f>
        <v>500</v>
      </c>
      <c r="K9" s="7">
        <f>G9+(1000*0.001/0.1*B9)+(1000*0.01/0.1*D9)</f>
        <v>606.38</v>
      </c>
      <c r="L9" s="7">
        <f>H9+(10*C9)</f>
        <v>0</v>
      </c>
      <c r="N9" s="76">
        <v>8</v>
      </c>
      <c r="O9" s="12"/>
      <c r="P9" s="12"/>
      <c r="Q9" s="12"/>
      <c r="R9" s="12">
        <v>10</v>
      </c>
      <c r="S9" s="49"/>
      <c r="T9" s="50"/>
      <c r="U9" s="50">
        <v>10</v>
      </c>
      <c r="V9" s="51">
        <v>50</v>
      </c>
      <c r="W9" s="12">
        <v>0</v>
      </c>
      <c r="X9" s="12"/>
      <c r="Y9" s="12"/>
      <c r="Z9" s="13">
        <v>10</v>
      </c>
      <c r="AA9" s="45">
        <v>2000</v>
      </c>
    </row>
    <row r="10" spans="1:27" x14ac:dyDescent="0.25">
      <c r="A10" s="81"/>
      <c r="B10" s="31">
        <v>54.255000000000003</v>
      </c>
      <c r="C10" s="7">
        <v>0</v>
      </c>
      <c r="D10" s="7">
        <v>0</v>
      </c>
      <c r="E10" s="7"/>
      <c r="F10" s="7">
        <f t="shared" si="0"/>
        <v>500</v>
      </c>
      <c r="G10" s="7">
        <f t="shared" si="0"/>
        <v>0</v>
      </c>
      <c r="H10" s="7">
        <f t="shared" si="0"/>
        <v>0</v>
      </c>
      <c r="I10" s="7"/>
      <c r="J10" s="7">
        <f>F10+(10*C10)</f>
        <v>500</v>
      </c>
      <c r="K10" s="7">
        <f>G10+(1000*0.001/0.1*B10)+(1000*0.01/0.1*D10)</f>
        <v>542.55000000000007</v>
      </c>
      <c r="L10" s="7">
        <f>H10+(10*C10)</f>
        <v>0</v>
      </c>
      <c r="N10" s="76">
        <v>9</v>
      </c>
      <c r="O10" s="12"/>
      <c r="P10" s="12"/>
      <c r="Q10" s="12"/>
      <c r="R10" s="12"/>
      <c r="S10" s="12">
        <v>10</v>
      </c>
      <c r="T10" s="12"/>
      <c r="U10" s="12"/>
      <c r="V10" s="12">
        <v>0</v>
      </c>
      <c r="W10" s="52">
        <v>20</v>
      </c>
      <c r="X10" s="53">
        <v>10</v>
      </c>
      <c r="Y10" s="53"/>
      <c r="Z10" s="54"/>
      <c r="AA10" s="55">
        <v>0</v>
      </c>
    </row>
    <row r="11" spans="1:27" x14ac:dyDescent="0.25">
      <c r="A11" s="81"/>
      <c r="B11" s="31">
        <v>52.128</v>
      </c>
      <c r="C11" s="7">
        <v>0</v>
      </c>
      <c r="D11" s="7">
        <v>0</v>
      </c>
      <c r="E11" s="7"/>
      <c r="F11" s="7">
        <f t="shared" si="0"/>
        <v>500</v>
      </c>
      <c r="G11" s="7">
        <f t="shared" si="0"/>
        <v>0</v>
      </c>
      <c r="H11" s="7">
        <f t="shared" si="0"/>
        <v>0</v>
      </c>
      <c r="I11" s="7"/>
      <c r="J11" s="7">
        <f>F11+(10*C11)</f>
        <v>500</v>
      </c>
      <c r="K11" s="7">
        <f>G11+(1000*0.001/0.1*B11)+(1000*0.01/0.1*D11)</f>
        <v>521.28</v>
      </c>
      <c r="L11" s="7">
        <f>H11+(10*C11)</f>
        <v>0</v>
      </c>
      <c r="N11" s="76">
        <v>10</v>
      </c>
      <c r="O11" s="12"/>
      <c r="P11" s="12"/>
      <c r="Q11" s="12"/>
      <c r="R11" s="12"/>
      <c r="S11" s="12"/>
      <c r="T11" s="12">
        <v>10</v>
      </c>
      <c r="U11" s="12"/>
      <c r="V11" s="12"/>
      <c r="W11" s="56">
        <v>10</v>
      </c>
      <c r="X11" s="57">
        <v>30</v>
      </c>
      <c r="Y11" s="57">
        <v>10</v>
      </c>
      <c r="Z11" s="58"/>
      <c r="AA11" s="55">
        <v>0</v>
      </c>
    </row>
    <row r="12" spans="1:27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6">
        <v>11</v>
      </c>
      <c r="O12" s="12"/>
      <c r="P12" s="12"/>
      <c r="Q12" s="12"/>
      <c r="R12" s="12"/>
      <c r="S12" s="12"/>
      <c r="T12" s="12"/>
      <c r="U12" s="12">
        <v>10</v>
      </c>
      <c r="V12" s="12"/>
      <c r="W12" s="56"/>
      <c r="X12" s="57">
        <v>10</v>
      </c>
      <c r="Y12" s="57">
        <v>30</v>
      </c>
      <c r="Z12" s="58">
        <v>10</v>
      </c>
      <c r="AA12" s="55">
        <v>0</v>
      </c>
    </row>
    <row r="13" spans="1:27" x14ac:dyDescent="0.25">
      <c r="B13" s="78" t="s">
        <v>10</v>
      </c>
      <c r="C13" s="78"/>
      <c r="D13" s="78"/>
      <c r="E13" s="79"/>
      <c r="F13" s="78" t="s">
        <v>11</v>
      </c>
      <c r="G13" s="78"/>
      <c r="H13" s="78"/>
      <c r="I13" s="79"/>
      <c r="J13" s="78" t="s">
        <v>12</v>
      </c>
      <c r="K13" s="78"/>
      <c r="L13" s="78"/>
      <c r="N13" s="76">
        <v>12</v>
      </c>
      <c r="O13" s="12"/>
      <c r="P13" s="12"/>
      <c r="Q13" s="12"/>
      <c r="R13" s="12"/>
      <c r="S13" s="12"/>
      <c r="T13" s="12"/>
      <c r="U13" s="12"/>
      <c r="V13" s="12">
        <v>10</v>
      </c>
      <c r="W13" s="59"/>
      <c r="X13" s="60"/>
      <c r="Y13" s="60">
        <v>10</v>
      </c>
      <c r="Z13" s="61">
        <v>40</v>
      </c>
      <c r="AA13" s="55">
        <v>2000</v>
      </c>
    </row>
    <row r="14" spans="1:27" ht="15" customHeight="1" x14ac:dyDescent="0.25">
      <c r="A14" s="82" t="s">
        <v>17</v>
      </c>
      <c r="B14" s="31">
        <v>77.66</v>
      </c>
      <c r="C14" s="7">
        <v>63.226999999999997</v>
      </c>
      <c r="D14" s="7">
        <v>0</v>
      </c>
      <c r="E14" s="7"/>
      <c r="F14" s="7">
        <f>J8</f>
        <v>2500</v>
      </c>
      <c r="G14" s="7">
        <v>2000</v>
      </c>
      <c r="H14" s="7">
        <f>L8</f>
        <v>2000</v>
      </c>
      <c r="I14" s="7"/>
      <c r="J14" s="7">
        <v>2500</v>
      </c>
      <c r="K14" s="7">
        <f>G14+(10*D14)+(10*B14)</f>
        <v>2776.6</v>
      </c>
      <c r="L14" s="7">
        <f>H14+(10*C14)</f>
        <v>2632.27</v>
      </c>
    </row>
    <row r="15" spans="1:27" x14ac:dyDescent="0.25">
      <c r="A15" s="82"/>
      <c r="B15" s="31">
        <v>60.637999999999998</v>
      </c>
      <c r="C15" s="7">
        <v>38.472999999999999</v>
      </c>
      <c r="D15" s="7">
        <v>0</v>
      </c>
      <c r="E15" s="7"/>
      <c r="F15" s="7">
        <f>J9</f>
        <v>500</v>
      </c>
      <c r="G15" s="7">
        <v>0</v>
      </c>
      <c r="H15" s="7">
        <f>L9</f>
        <v>0</v>
      </c>
      <c r="I15" s="7"/>
      <c r="J15" s="7">
        <v>500</v>
      </c>
      <c r="K15" s="7">
        <f>G15+(10*D15)+(10*B15)</f>
        <v>606.38</v>
      </c>
      <c r="L15" s="7">
        <f>H15+(10*C15)</f>
        <v>384.73</v>
      </c>
    </row>
    <row r="16" spans="1:27" x14ac:dyDescent="0.25">
      <c r="A16" s="82"/>
      <c r="B16" s="31">
        <v>54.255000000000003</v>
      </c>
      <c r="C16" s="7">
        <v>30.027999999999999</v>
      </c>
      <c r="D16" s="7">
        <v>0</v>
      </c>
      <c r="E16" s="7"/>
      <c r="F16" s="7">
        <f>J10</f>
        <v>500</v>
      </c>
      <c r="G16" s="7">
        <v>0</v>
      </c>
      <c r="H16" s="7">
        <f>L10</f>
        <v>0</v>
      </c>
      <c r="I16" s="7"/>
      <c r="J16" s="7">
        <v>500</v>
      </c>
      <c r="K16" s="7">
        <f>G16+(10*D16)+(10*B16)</f>
        <v>542.55000000000007</v>
      </c>
      <c r="L16" s="7">
        <f>H16+(10*C16)</f>
        <v>300.27999999999997</v>
      </c>
      <c r="O16" s="3"/>
      <c r="P16" s="25">
        <v>1</v>
      </c>
      <c r="Q16" s="25">
        <v>2</v>
      </c>
      <c r="R16" s="25">
        <v>3</v>
      </c>
    </row>
    <row r="17" spans="1:18" x14ac:dyDescent="0.25">
      <c r="A17" s="82"/>
      <c r="B17" s="31">
        <v>52.128</v>
      </c>
      <c r="C17" s="7">
        <v>27.385000000000002</v>
      </c>
      <c r="D17" s="7">
        <v>0</v>
      </c>
      <c r="E17" s="7"/>
      <c r="F17" s="7">
        <f>J11</f>
        <v>500</v>
      </c>
      <c r="G17" s="7">
        <v>0</v>
      </c>
      <c r="H17" s="7">
        <f>L11</f>
        <v>0</v>
      </c>
      <c r="I17" s="7"/>
      <c r="J17" s="7">
        <v>500</v>
      </c>
      <c r="K17" s="7">
        <f>G17+(10*D17)+(10*B17)</f>
        <v>521.28</v>
      </c>
      <c r="L17" s="7">
        <f>H17+(10*C17)</f>
        <v>273.85000000000002</v>
      </c>
      <c r="O17" s="29">
        <v>1</v>
      </c>
      <c r="P17" s="30">
        <v>4</v>
      </c>
      <c r="Q17" s="30">
        <v>8</v>
      </c>
      <c r="R17" s="30">
        <v>12</v>
      </c>
    </row>
    <row r="18" spans="1:18" x14ac:dyDescent="0.25">
      <c r="O18" s="29">
        <v>2</v>
      </c>
      <c r="P18" s="30">
        <v>3</v>
      </c>
      <c r="Q18" s="30">
        <v>7</v>
      </c>
      <c r="R18" s="30">
        <v>11</v>
      </c>
    </row>
    <row r="19" spans="1:18" x14ac:dyDescent="0.25">
      <c r="B19" s="62" t="s">
        <v>10</v>
      </c>
      <c r="C19" s="63"/>
      <c r="D19" s="63"/>
      <c r="E19" s="63"/>
      <c r="F19" s="63"/>
      <c r="G19" s="63"/>
      <c r="H19" s="63"/>
      <c r="I19" s="63"/>
      <c r="J19" s="63" t="s">
        <v>12</v>
      </c>
      <c r="K19" s="63"/>
      <c r="L19" s="64"/>
      <c r="O19" s="29">
        <v>3</v>
      </c>
      <c r="P19" s="30">
        <v>2</v>
      </c>
      <c r="Q19" s="30">
        <v>6</v>
      </c>
      <c r="R19" s="30">
        <v>10</v>
      </c>
    </row>
    <row r="20" spans="1:18" x14ac:dyDescent="0.25">
      <c r="B20" s="65">
        <v>77.66</v>
      </c>
      <c r="C20">
        <v>63.226999999999997</v>
      </c>
      <c r="D20">
        <v>78.760999999999996</v>
      </c>
      <c r="F20">
        <f>J14</f>
        <v>2500</v>
      </c>
      <c r="G20">
        <v>2000</v>
      </c>
      <c r="H20">
        <v>2000</v>
      </c>
      <c r="J20">
        <f>F20+(10*C20)</f>
        <v>3132.27</v>
      </c>
      <c r="K20" s="66">
        <f>G20+(10*B20)+(10*D20)</f>
        <v>3564.21</v>
      </c>
      <c r="L20" s="67">
        <f>H20+(10*C20)</f>
        <v>2632.27</v>
      </c>
      <c r="O20" s="29">
        <v>4</v>
      </c>
      <c r="P20" s="30">
        <v>1</v>
      </c>
      <c r="Q20" s="30">
        <v>5</v>
      </c>
      <c r="R20" s="30">
        <v>9</v>
      </c>
    </row>
    <row r="21" spans="1:18" x14ac:dyDescent="0.25">
      <c r="B21" s="65">
        <v>60.637999999999998</v>
      </c>
      <c r="C21">
        <v>38.472999999999999</v>
      </c>
      <c r="D21">
        <v>51.816000000000003</v>
      </c>
      <c r="F21">
        <f>J15</f>
        <v>500</v>
      </c>
      <c r="G21">
        <v>0</v>
      </c>
      <c r="H21">
        <v>0</v>
      </c>
      <c r="J21" s="12">
        <f t="shared" ref="J21:J23" si="1">F21+(10*C21)</f>
        <v>884.73</v>
      </c>
      <c r="K21" s="66">
        <f>G21+(10*B21)+(10*D21)</f>
        <v>1124.54</v>
      </c>
      <c r="L21" s="67">
        <f>H21+(10*C21)</f>
        <v>384.73</v>
      </c>
    </row>
    <row r="22" spans="1:18" x14ac:dyDescent="0.25">
      <c r="B22" s="65">
        <v>54.255000000000003</v>
      </c>
      <c r="C22">
        <v>30.027999999999999</v>
      </c>
      <c r="D22">
        <v>38.215000000000003</v>
      </c>
      <c r="F22">
        <f>J16</f>
        <v>500</v>
      </c>
      <c r="G22">
        <v>0</v>
      </c>
      <c r="H22">
        <v>0</v>
      </c>
      <c r="J22" s="12">
        <f t="shared" si="1"/>
        <v>800.28</v>
      </c>
      <c r="K22" s="66">
        <f>G22+(10*B22)+(10*D22)</f>
        <v>924.7</v>
      </c>
      <c r="L22" s="67">
        <f>H22+(10*C22)</f>
        <v>300.27999999999997</v>
      </c>
    </row>
    <row r="23" spans="1:18" x14ac:dyDescent="0.25">
      <c r="B23" s="68">
        <v>52.128</v>
      </c>
      <c r="C23" s="69">
        <v>27.385000000000002</v>
      </c>
      <c r="D23" s="69">
        <v>32.799999999999997</v>
      </c>
      <c r="E23" s="69"/>
      <c r="F23" s="69">
        <f>J17</f>
        <v>500</v>
      </c>
      <c r="G23" s="69">
        <v>0</v>
      </c>
      <c r="H23" s="69">
        <v>0</v>
      </c>
      <c r="I23" s="69"/>
      <c r="J23" s="12">
        <f t="shared" si="1"/>
        <v>773.85</v>
      </c>
      <c r="K23" s="70">
        <f>G23+(10*B23)+(10*D23)</f>
        <v>849.28</v>
      </c>
      <c r="L23" s="71">
        <f>H23+(10*C23)</f>
        <v>273.85000000000002</v>
      </c>
    </row>
    <row r="25" spans="1:18" x14ac:dyDescent="0.25">
      <c r="B25" t="s">
        <v>10</v>
      </c>
      <c r="F25" t="s">
        <v>11</v>
      </c>
      <c r="J25" t="s">
        <v>12</v>
      </c>
    </row>
    <row r="26" spans="1:18" x14ac:dyDescent="0.25">
      <c r="B26">
        <v>101.101</v>
      </c>
      <c r="C26">
        <v>63.226999999999997</v>
      </c>
      <c r="D26">
        <v>78.760999999999996</v>
      </c>
      <c r="F26">
        <v>2500</v>
      </c>
      <c r="G26">
        <v>2000</v>
      </c>
      <c r="H26">
        <v>2000</v>
      </c>
      <c r="J26">
        <f>F26+(10*C26)</f>
        <v>3132.27</v>
      </c>
      <c r="K26">
        <f>B26*10+D26*10+G26</f>
        <v>3798.62</v>
      </c>
      <c r="L26">
        <f>H26+(10*C26)</f>
        <v>2632.27</v>
      </c>
    </row>
    <row r="27" spans="1:18" x14ac:dyDescent="0.25">
      <c r="B27">
        <v>91.177999999999997</v>
      </c>
      <c r="C27">
        <v>38.472999999999999</v>
      </c>
      <c r="D27">
        <v>51.816000000000003</v>
      </c>
      <c r="F27">
        <v>500</v>
      </c>
      <c r="G27">
        <v>0</v>
      </c>
      <c r="H27">
        <v>0</v>
      </c>
      <c r="J27">
        <f>F27+(10*C27)</f>
        <v>884.73</v>
      </c>
      <c r="K27">
        <f>B27*10+D27*10+G27</f>
        <v>1429.94</v>
      </c>
      <c r="L27">
        <f>H27+(10*C27)</f>
        <v>384.73</v>
      </c>
    </row>
    <row r="28" spans="1:18" x14ac:dyDescent="0.25">
      <c r="B28">
        <v>83.959000000000003</v>
      </c>
      <c r="C28">
        <v>30.027999999999999</v>
      </c>
      <c r="D28">
        <v>38.215000000000003</v>
      </c>
      <c r="F28">
        <v>500</v>
      </c>
      <c r="G28">
        <v>0</v>
      </c>
      <c r="H28">
        <v>0</v>
      </c>
      <c r="J28">
        <f>F28+(10*C28)</f>
        <v>800.28</v>
      </c>
      <c r="K28">
        <f>B28*10+D28*10+G28</f>
        <v>1221.74</v>
      </c>
      <c r="L28">
        <f>H28+(10*C28)</f>
        <v>300.27999999999997</v>
      </c>
    </row>
    <row r="29" spans="1:18" x14ac:dyDescent="0.25">
      <c r="B29">
        <v>80.671999999999997</v>
      </c>
      <c r="C29">
        <v>27.385000000000002</v>
      </c>
      <c r="D29">
        <v>32.799999999999997</v>
      </c>
      <c r="F29">
        <v>500</v>
      </c>
      <c r="G29">
        <v>0</v>
      </c>
      <c r="H29">
        <v>0</v>
      </c>
      <c r="J29">
        <f>F29+(10*C29)</f>
        <v>773.85</v>
      </c>
      <c r="K29">
        <f>B29*10+D29*10+G29</f>
        <v>1134.72</v>
      </c>
      <c r="L29">
        <f>H29+(10*C29)</f>
        <v>273.85000000000002</v>
      </c>
    </row>
    <row r="44" spans="8:13" x14ac:dyDescent="0.25">
      <c r="H44">
        <v>90.862237551180598</v>
      </c>
      <c r="I44">
        <f>H44*10+H20</f>
        <v>2908.6223755118062</v>
      </c>
      <c r="K44">
        <f>D20*10</f>
        <v>787.6099999999999</v>
      </c>
      <c r="L44">
        <f>M44-K44</f>
        <v>3011.0090513970499</v>
      </c>
      <c r="M44">
        <v>3798.61905139705</v>
      </c>
    </row>
    <row r="45" spans="8:13" x14ac:dyDescent="0.25">
      <c r="H45">
        <v>74.449282616198104</v>
      </c>
      <c r="I45">
        <f>H45*10+H21</f>
        <v>744.49282616198104</v>
      </c>
      <c r="K45">
        <f>D21*10</f>
        <v>518.16000000000008</v>
      </c>
      <c r="L45">
        <f>M45-K45</f>
        <v>911.78451004092994</v>
      </c>
      <c r="M45">
        <v>1429.94451004093</v>
      </c>
    </row>
    <row r="46" spans="8:13" x14ac:dyDescent="0.25">
      <c r="H46">
        <v>63.940441909518903</v>
      </c>
      <c r="I46">
        <f>H46*10+H22</f>
        <v>639.40441909518904</v>
      </c>
      <c r="K46">
        <f>D22*10</f>
        <v>382.15000000000003</v>
      </c>
      <c r="L46">
        <f>M46-K46</f>
        <v>839.59749035108985</v>
      </c>
      <c r="M46">
        <v>1221.7474903510899</v>
      </c>
    </row>
    <row r="47" spans="8:13" x14ac:dyDescent="0.25">
      <c r="H47" s="72">
        <v>59.137735986768199</v>
      </c>
      <c r="I47">
        <f>H47*10+H23</f>
        <v>591.377359867682</v>
      </c>
      <c r="K47">
        <f>D23*10</f>
        <v>328</v>
      </c>
      <c r="L47">
        <f>M47-K47</f>
        <v>806.72766050786004</v>
      </c>
      <c r="M47">
        <v>1134.72766050786</v>
      </c>
    </row>
    <row r="50" spans="3:10" x14ac:dyDescent="0.25">
      <c r="H50">
        <v>92.350513213875402</v>
      </c>
      <c r="J50">
        <f>H44*10+H50*10+G20</f>
        <v>3832.1275076505599</v>
      </c>
    </row>
    <row r="51" spans="3:10" x14ac:dyDescent="0.25">
      <c r="H51">
        <v>78.539815304321095</v>
      </c>
    </row>
    <row r="52" spans="3:10" x14ac:dyDescent="0.25">
      <c r="H52">
        <v>68.819650082889595</v>
      </c>
    </row>
    <row r="53" spans="3:10" x14ac:dyDescent="0.25">
      <c r="H53" s="72">
        <v>63.9786930348289</v>
      </c>
    </row>
    <row r="56" spans="3:10" x14ac:dyDescent="0.25">
      <c r="C56">
        <v>3798.61905139705</v>
      </c>
      <c r="D56" s="73">
        <f>10*D20</f>
        <v>787.6099999999999</v>
      </c>
      <c r="E56">
        <v>2000</v>
      </c>
      <c r="F56">
        <f>B26*10</f>
        <v>1011.01</v>
      </c>
      <c r="G56" s="73">
        <f>SUM(D56:F56)</f>
        <v>3798.62</v>
      </c>
    </row>
    <row r="57" spans="3:10" x14ac:dyDescent="0.25">
      <c r="C57">
        <v>1429.94451004093</v>
      </c>
      <c r="D57" s="73">
        <f>10*D21</f>
        <v>518.16000000000008</v>
      </c>
      <c r="E57">
        <v>0</v>
      </c>
      <c r="F57">
        <f>B27*10</f>
        <v>911.78</v>
      </c>
      <c r="G57" s="73">
        <f>SUM(D57:F57)</f>
        <v>1429.94</v>
      </c>
    </row>
    <row r="58" spans="3:10" x14ac:dyDescent="0.25">
      <c r="C58">
        <v>1221.7474903510899</v>
      </c>
      <c r="D58" s="73">
        <f>10*D22</f>
        <v>382.15000000000003</v>
      </c>
      <c r="E58">
        <v>0</v>
      </c>
      <c r="F58">
        <f>B28*10</f>
        <v>839.59</v>
      </c>
      <c r="G58" s="73">
        <f>SUM(D58:F58)</f>
        <v>1221.74</v>
      </c>
    </row>
    <row r="59" spans="3:10" x14ac:dyDescent="0.25">
      <c r="C59">
        <v>1134.72766050786</v>
      </c>
      <c r="D59" s="73">
        <f>10*D23</f>
        <v>328</v>
      </c>
      <c r="E59">
        <v>0</v>
      </c>
      <c r="F59">
        <f>B29*10</f>
        <v>806.72</v>
      </c>
      <c r="G59" s="73">
        <f>SUM(D59:F59)</f>
        <v>1134.72</v>
      </c>
    </row>
  </sheetData>
  <mergeCells count="12">
    <mergeCell ref="A2:A5"/>
    <mergeCell ref="A8:A11"/>
    <mergeCell ref="A14:A17"/>
    <mergeCell ref="B1:D1"/>
    <mergeCell ref="F1:H1"/>
    <mergeCell ref="J1:L1"/>
    <mergeCell ref="B7:D7"/>
    <mergeCell ref="B13:D13"/>
    <mergeCell ref="F7:H7"/>
    <mergeCell ref="F13:H13"/>
    <mergeCell ref="J7:L7"/>
    <mergeCell ref="J13:L1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Ameya Kulkarni</dc:creator>
  <dc:description/>
  <cp:lastModifiedBy>Ameya Kulkarni</cp:lastModifiedBy>
  <cp:revision>3</cp:revision>
  <dcterms:created xsi:type="dcterms:W3CDTF">2022-04-14T06:13:37Z</dcterms:created>
  <dcterms:modified xsi:type="dcterms:W3CDTF">2022-04-23T09:24:02Z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