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Contents" sheetId="24" r:id="rId1"/>
    <sheet name="Data Model" sheetId="16" r:id="rId2"/>
    <sheet name="Customer Details" sheetId="4" r:id="rId3"/>
    <sheet name="Order" sheetId="5" r:id="rId4"/>
    <sheet name="Shipping" sheetId="6" r:id="rId5"/>
    <sheet name="Data Quality" sheetId="9" r:id="rId6"/>
    <sheet name="Requirements" sheetId="17" r:id="rId7"/>
    <sheet name="Q1" sheetId="8" r:id="rId8"/>
    <sheet name="Q2" sheetId="10" r:id="rId9"/>
    <sheet name="Q3" sheetId="12" r:id="rId10"/>
    <sheet name="Q4" sheetId="20" r:id="rId11"/>
    <sheet name="Q5" sheetId="15" r:id="rId12"/>
    <sheet name="Final Report" sheetId="21" r:id="rId13"/>
    <sheet name="Insights" sheetId="23" r:id="rId14"/>
  </sheets>
  <definedNames>
    <definedName name="_xlnm._FilterDatabase" localSheetId="2" hidden="1">'Customer Details'!$A$1:$J$251</definedName>
    <definedName name="_xlnm._FilterDatabase" localSheetId="3" hidden="1">Order!$A$1:$G$251</definedName>
    <definedName name="_xlnm._FilterDatabase" localSheetId="8" hidden="1">'Q2'!$A$4:$I$254</definedName>
    <definedName name="_xlnm._FilterDatabase" localSheetId="4" hidden="1">Shipping!$A$1:$C$251</definedName>
  </definedNames>
  <calcPr calcId="152511"/>
  <pivotCaches>
    <pivotCache cacheId="0" r:id="rId15"/>
    <pivotCache cacheId="1" r:id="rId16"/>
    <pivotCache cacheId="2" r:id="rId17"/>
    <pivotCache cacheId="3" r:id="rId18"/>
  </pivotCaches>
</workbook>
</file>

<file path=xl/calcChain.xml><?xml version="1.0" encoding="utf-8"?>
<calcChain xmlns="http://schemas.openxmlformats.org/spreadsheetml/2006/main">
  <c r="D12" i="8" l="1"/>
  <c r="D13" i="8"/>
  <c r="D14" i="8"/>
  <c r="D11" i="8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" i="5"/>
  <c r="I251" i="4"/>
  <c r="I3" i="5" s="1"/>
  <c r="I250" i="4"/>
  <c r="I189" i="5" s="1"/>
  <c r="I249" i="4"/>
  <c r="I248" i="4"/>
  <c r="I156" i="5" s="1"/>
  <c r="I247" i="4"/>
  <c r="I161" i="5" s="1"/>
  <c r="I246" i="4"/>
  <c r="I245" i="4"/>
  <c r="I61" i="5" s="1"/>
  <c r="I244" i="4"/>
  <c r="I112" i="5" s="1"/>
  <c r="I243" i="4"/>
  <c r="I104" i="5" s="1"/>
  <c r="I242" i="4"/>
  <c r="I241" i="4"/>
  <c r="I240" i="4"/>
  <c r="I212" i="5" s="1"/>
  <c r="I239" i="4"/>
  <c r="I81" i="5" s="1"/>
  <c r="I238" i="4"/>
  <c r="I237" i="4"/>
  <c r="I170" i="5" s="1"/>
  <c r="I236" i="4"/>
  <c r="I208" i="5" s="1"/>
  <c r="I235" i="4"/>
  <c r="I15" i="5" s="1"/>
  <c r="I234" i="4"/>
  <c r="I233" i="4"/>
  <c r="I148" i="5" s="1"/>
  <c r="I232" i="4"/>
  <c r="I101" i="5" s="1"/>
  <c r="I231" i="4"/>
  <c r="I230" i="4"/>
  <c r="I149" i="5" s="1"/>
  <c r="I229" i="4"/>
  <c r="I57" i="5" s="1"/>
  <c r="I228" i="4"/>
  <c r="I227" i="4"/>
  <c r="I102" i="5" s="1"/>
  <c r="I226" i="4"/>
  <c r="I21" i="5" s="1"/>
  <c r="I225" i="4"/>
  <c r="I242" i="5" s="1"/>
  <c r="I224" i="4"/>
  <c r="I221" i="5" s="1"/>
  <c r="I223" i="4"/>
  <c r="I49" i="5" s="1"/>
  <c r="I222" i="4"/>
  <c r="I225" i="5" s="1"/>
  <c r="I221" i="4"/>
  <c r="I220" i="4"/>
  <c r="I219" i="4"/>
  <c r="I193" i="5" s="1"/>
  <c r="I218" i="4"/>
  <c r="I217" i="4"/>
  <c r="I216" i="4"/>
  <c r="I245" i="5" s="1"/>
  <c r="I215" i="4"/>
  <c r="I171" i="5" s="1"/>
  <c r="I214" i="4"/>
  <c r="I213" i="4"/>
  <c r="I212" i="4"/>
  <c r="I79" i="5" s="1"/>
  <c r="I211" i="4"/>
  <c r="I210" i="4"/>
  <c r="I36" i="5" s="1"/>
  <c r="I209" i="4"/>
  <c r="I152" i="5" s="1"/>
  <c r="I208" i="4"/>
  <c r="I204" i="5" s="1"/>
  <c r="I207" i="4"/>
  <c r="I234" i="5" s="1"/>
  <c r="I206" i="4"/>
  <c r="I205" i="4"/>
  <c r="I204" i="4"/>
  <c r="I176" i="5" s="1"/>
  <c r="I203" i="4"/>
  <c r="I16" i="5" s="1"/>
  <c r="I202" i="4"/>
  <c r="I68" i="5" s="1"/>
  <c r="I201" i="4"/>
  <c r="I239" i="5" s="1"/>
  <c r="I200" i="4"/>
  <c r="I199" i="4"/>
  <c r="I66" i="5" s="1"/>
  <c r="I198" i="4"/>
  <c r="I191" i="5" s="1"/>
  <c r="I197" i="4"/>
  <c r="I197" i="5" s="1"/>
  <c r="I196" i="4"/>
  <c r="I99" i="5" s="1"/>
  <c r="I195" i="4"/>
  <c r="I50" i="5" s="1"/>
  <c r="I194" i="4"/>
  <c r="I169" i="5" s="1"/>
  <c r="I193" i="4"/>
  <c r="I53" i="5" s="1"/>
  <c r="I192" i="4"/>
  <c r="I129" i="5" s="1"/>
  <c r="I191" i="4"/>
  <c r="I233" i="5" s="1"/>
  <c r="I190" i="4"/>
  <c r="I189" i="4"/>
  <c r="I29" i="5" s="1"/>
  <c r="I188" i="4"/>
  <c r="I187" i="4"/>
  <c r="I116" i="5" s="1"/>
  <c r="I186" i="4"/>
  <c r="I185" i="4"/>
  <c r="I120" i="5" s="1"/>
  <c r="I184" i="4"/>
  <c r="I133" i="5" s="1"/>
  <c r="I183" i="4"/>
  <c r="I182" i="4"/>
  <c r="I17" i="5" s="1"/>
  <c r="I181" i="4"/>
  <c r="I43" i="5" s="1"/>
  <c r="I180" i="4"/>
  <c r="I179" i="4"/>
  <c r="I201" i="5" s="1"/>
  <c r="I178" i="4"/>
  <c r="I19" i="5" s="1"/>
  <c r="I177" i="4"/>
  <c r="I216" i="5" s="1"/>
  <c r="I176" i="4"/>
  <c r="I175" i="4"/>
  <c r="I33" i="5" s="1"/>
  <c r="I174" i="4"/>
  <c r="I173" i="4"/>
  <c r="I160" i="5" s="1"/>
  <c r="I172" i="4"/>
  <c r="I22" i="5" s="1"/>
  <c r="I171" i="4"/>
  <c r="I170" i="4"/>
  <c r="I169" i="4"/>
  <c r="I168" i="4"/>
  <c r="I12" i="5" s="1"/>
  <c r="I167" i="4"/>
  <c r="I164" i="5" s="1"/>
  <c r="I166" i="4"/>
  <c r="I165" i="4"/>
  <c r="I7" i="5" s="1"/>
  <c r="I164" i="4"/>
  <c r="I98" i="5" s="1"/>
  <c r="I163" i="4"/>
  <c r="I232" i="5" s="1"/>
  <c r="I162" i="4"/>
  <c r="I91" i="5" s="1"/>
  <c r="I161" i="4"/>
  <c r="I160" i="4"/>
  <c r="I177" i="5" s="1"/>
  <c r="I159" i="4"/>
  <c r="I34" i="5" s="1"/>
  <c r="I158" i="4"/>
  <c r="I13" i="5" s="1"/>
  <c r="I157" i="4"/>
  <c r="I83" i="5" s="1"/>
  <c r="I156" i="4"/>
  <c r="I155" i="4"/>
  <c r="I154" i="4"/>
  <c r="I229" i="5" s="1"/>
  <c r="I153" i="4"/>
  <c r="I109" i="5" s="1"/>
  <c r="I152" i="4"/>
  <c r="I125" i="5" s="1"/>
  <c r="I151" i="4"/>
  <c r="I51" i="5" s="1"/>
  <c r="I150" i="4"/>
  <c r="I149" i="4"/>
  <c r="I148" i="4"/>
  <c r="I147" i="4"/>
  <c r="I185" i="5" s="1"/>
  <c r="I146" i="4"/>
  <c r="I93" i="5" s="1"/>
  <c r="I145" i="4"/>
  <c r="I69" i="5" s="1"/>
  <c r="I144" i="4"/>
  <c r="I113" i="5" s="1"/>
  <c r="I143" i="4"/>
  <c r="I142" i="4"/>
  <c r="I141" i="4"/>
  <c r="I140" i="4"/>
  <c r="I2" i="5" s="1"/>
  <c r="I139" i="4"/>
  <c r="I141" i="5" s="1"/>
  <c r="I138" i="4"/>
  <c r="I137" i="4"/>
  <c r="I70" i="5" s="1"/>
  <c r="I136" i="4"/>
  <c r="I248" i="5" s="1"/>
  <c r="I135" i="4"/>
  <c r="I228" i="5" s="1"/>
  <c r="I134" i="4"/>
  <c r="I133" i="4"/>
  <c r="I132" i="4"/>
  <c r="I124" i="5" s="1"/>
  <c r="I131" i="4"/>
  <c r="I130" i="4"/>
  <c r="I97" i="5" s="1"/>
  <c r="I129" i="4"/>
  <c r="I128" i="4"/>
  <c r="I127" i="4"/>
  <c r="I45" i="5" s="1"/>
  <c r="I126" i="4"/>
  <c r="I56" i="5" s="1"/>
  <c r="I125" i="4"/>
  <c r="I87" i="5" s="1"/>
  <c r="I124" i="4"/>
  <c r="I137" i="5" s="1"/>
  <c r="I123" i="4"/>
  <c r="I173" i="5" s="1"/>
  <c r="I122" i="4"/>
  <c r="I121" i="4"/>
  <c r="I120" i="4"/>
  <c r="I107" i="5" s="1"/>
  <c r="I119" i="4"/>
  <c r="I214" i="5" s="1"/>
  <c r="I118" i="4"/>
  <c r="I188" i="5" s="1"/>
  <c r="I117" i="4"/>
  <c r="I116" i="4"/>
  <c r="I115" i="4"/>
  <c r="I155" i="5" s="1"/>
  <c r="I114" i="4"/>
  <c r="I226" i="5" s="1"/>
  <c r="I113" i="4"/>
  <c r="I75" i="5" s="1"/>
  <c r="I112" i="4"/>
  <c r="I231" i="5" s="1"/>
  <c r="I111" i="4"/>
  <c r="I249" i="5" s="1"/>
  <c r="I110" i="4"/>
  <c r="I202" i="5" s="1"/>
  <c r="I109" i="4"/>
  <c r="I88" i="5" s="1"/>
  <c r="I108" i="4"/>
  <c r="I130" i="5" s="1"/>
  <c r="I107" i="4"/>
  <c r="I211" i="5" s="1"/>
  <c r="I106" i="4"/>
  <c r="I39" i="5" s="1"/>
  <c r="I105" i="4"/>
  <c r="I104" i="4"/>
  <c r="I213" i="5" s="1"/>
  <c r="I103" i="4"/>
  <c r="I237" i="5" s="1"/>
  <c r="I102" i="4"/>
  <c r="I241" i="5" s="1"/>
  <c r="I101" i="4"/>
  <c r="I100" i="4"/>
  <c r="I92" i="5" s="1"/>
  <c r="I99" i="4"/>
  <c r="I9" i="5" s="1"/>
  <c r="I98" i="4"/>
  <c r="I220" i="5" s="1"/>
  <c r="I97" i="4"/>
  <c r="I121" i="5" s="1"/>
  <c r="I96" i="4"/>
  <c r="I136" i="5" s="1"/>
  <c r="I95" i="4"/>
  <c r="I179" i="5" s="1"/>
  <c r="I94" i="4"/>
  <c r="I93" i="4"/>
  <c r="I215" i="5" s="1"/>
  <c r="I92" i="4"/>
  <c r="I89" i="5" s="1"/>
  <c r="I91" i="4"/>
  <c r="I90" i="4"/>
  <c r="I73" i="5" s="1"/>
  <c r="I89" i="4"/>
  <c r="I88" i="4"/>
  <c r="I32" i="5" s="1"/>
  <c r="I87" i="4"/>
  <c r="I181" i="5" s="1"/>
  <c r="I86" i="4"/>
  <c r="I217" i="5" s="1"/>
  <c r="I85" i="4"/>
  <c r="I143" i="5" s="1"/>
  <c r="I84" i="4"/>
  <c r="I83" i="4"/>
  <c r="I82" i="4"/>
  <c r="I47" i="5" s="1"/>
  <c r="I81" i="4"/>
  <c r="I95" i="5" s="1"/>
  <c r="I80" i="4"/>
  <c r="I79" i="4"/>
  <c r="I48" i="5" s="1"/>
  <c r="I78" i="4"/>
  <c r="I77" i="4"/>
  <c r="I76" i="4"/>
  <c r="I117" i="5" s="1"/>
  <c r="I75" i="4"/>
  <c r="I74" i="4"/>
  <c r="I123" i="5" s="1"/>
  <c r="I73" i="4"/>
  <c r="I72" i="4"/>
  <c r="I157" i="5" s="1"/>
  <c r="I71" i="4"/>
  <c r="I192" i="5" s="1"/>
  <c r="I70" i="4"/>
  <c r="I115" i="5" s="1"/>
  <c r="I69" i="4"/>
  <c r="I103" i="5" s="1"/>
  <c r="I68" i="4"/>
  <c r="I180" i="5" s="1"/>
  <c r="I67" i="4"/>
  <c r="I186" i="5" s="1"/>
  <c r="I66" i="4"/>
  <c r="I227" i="5" s="1"/>
  <c r="I65" i="4"/>
  <c r="I59" i="5" s="1"/>
  <c r="I64" i="4"/>
  <c r="I243" i="5" s="1"/>
  <c r="I63" i="4"/>
  <c r="I62" i="4"/>
  <c r="I44" i="5" s="1"/>
  <c r="I61" i="4"/>
  <c r="I128" i="5" s="1"/>
  <c r="I60" i="4"/>
  <c r="I142" i="5" s="1"/>
  <c r="I59" i="4"/>
  <c r="I58" i="4"/>
  <c r="I207" i="5" s="1"/>
  <c r="I57" i="4"/>
  <c r="I27" i="5" s="1"/>
  <c r="I56" i="4"/>
  <c r="I184" i="5" s="1"/>
  <c r="I55" i="4"/>
  <c r="I54" i="4"/>
  <c r="I105" i="5" s="1"/>
  <c r="I53" i="4"/>
  <c r="I37" i="5" s="1"/>
  <c r="I52" i="4"/>
  <c r="I51" i="4"/>
  <c r="I71" i="5" s="1"/>
  <c r="I50" i="4"/>
  <c r="I14" i="5" s="1"/>
  <c r="I49" i="4"/>
  <c r="I48" i="4"/>
  <c r="I153" i="5" s="1"/>
  <c r="I47" i="4"/>
  <c r="I46" i="4"/>
  <c r="I45" i="4"/>
  <c r="I44" i="4"/>
  <c r="I43" i="4"/>
  <c r="I42" i="4"/>
  <c r="I41" i="4"/>
  <c r="I210" i="5" s="1"/>
  <c r="I40" i="4"/>
  <c r="I85" i="5" s="1"/>
  <c r="I39" i="4"/>
  <c r="I77" i="5" s="1"/>
  <c r="I38" i="4"/>
  <c r="I236" i="5" s="1"/>
  <c r="I37" i="4"/>
  <c r="I36" i="4"/>
  <c r="I122" i="5" s="1"/>
  <c r="I35" i="4"/>
  <c r="I34" i="4"/>
  <c r="I30" i="5" s="1"/>
  <c r="I33" i="4"/>
  <c r="I111" i="5" s="1"/>
  <c r="I32" i="4"/>
  <c r="I31" i="4"/>
  <c r="I67" i="5" s="1"/>
  <c r="I30" i="4"/>
  <c r="I209" i="5" s="1"/>
  <c r="I29" i="4"/>
  <c r="I205" i="5" s="1"/>
  <c r="I28" i="4"/>
  <c r="I27" i="4"/>
  <c r="I26" i="4"/>
  <c r="I25" i="4"/>
  <c r="I196" i="5" s="1"/>
  <c r="I24" i="4"/>
  <c r="I135" i="5" s="1"/>
  <c r="I23" i="4"/>
  <c r="I22" i="4"/>
  <c r="I21" i="4"/>
  <c r="I150" i="5" s="1"/>
  <c r="I20" i="4"/>
  <c r="I19" i="4"/>
  <c r="I18" i="4"/>
  <c r="I108" i="5" s="1"/>
  <c r="I17" i="4"/>
  <c r="I16" i="4"/>
  <c r="I18" i="5" s="1"/>
  <c r="I15" i="4"/>
  <c r="I14" i="4"/>
  <c r="I235" i="5" s="1"/>
  <c r="I13" i="4"/>
  <c r="I167" i="5" s="1"/>
  <c r="I12" i="4"/>
  <c r="I11" i="4"/>
  <c r="I145" i="5" s="1"/>
  <c r="I10" i="4"/>
  <c r="I9" i="4"/>
  <c r="I159" i="5" s="1"/>
  <c r="I8" i="4"/>
  <c r="I7" i="4"/>
  <c r="I6" i="4"/>
  <c r="I20" i="5" s="1"/>
  <c r="I5" i="4"/>
  <c r="I119" i="5" s="1"/>
  <c r="I4" i="4"/>
  <c r="I3" i="4"/>
  <c r="I2" i="4"/>
  <c r="J2" i="5"/>
  <c r="J2" i="4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I222" i="5" l="1"/>
  <c r="I134" i="5"/>
  <c r="I238" i="5"/>
  <c r="I162" i="5"/>
  <c r="I28" i="5"/>
  <c r="I60" i="5"/>
  <c r="I206" i="5"/>
  <c r="I42" i="5"/>
  <c r="I54" i="5"/>
  <c r="I86" i="5"/>
  <c r="I110" i="5"/>
  <c r="I146" i="5"/>
  <c r="I166" i="5"/>
  <c r="I194" i="5"/>
  <c r="I38" i="5"/>
  <c r="I24" i="5"/>
  <c r="I46" i="5"/>
  <c r="I62" i="5"/>
  <c r="I90" i="5"/>
  <c r="I118" i="5"/>
  <c r="I198" i="5"/>
  <c r="I230" i="5"/>
  <c r="I8" i="5"/>
  <c r="I6" i="5"/>
  <c r="I26" i="5"/>
  <c r="I58" i="5"/>
  <c r="I94" i="5"/>
  <c r="I126" i="5"/>
  <c r="I158" i="5"/>
  <c r="I174" i="5"/>
  <c r="I218" i="5"/>
  <c r="I10" i="5"/>
  <c r="I74" i="5"/>
  <c r="I78" i="5"/>
  <c r="I82" i="5"/>
  <c r="I106" i="5"/>
  <c r="I114" i="5"/>
  <c r="I138" i="5"/>
  <c r="I154" i="5"/>
  <c r="I178" i="5"/>
  <c r="I182" i="5"/>
  <c r="I190" i="5"/>
  <c r="I246" i="5"/>
  <c r="I250" i="5"/>
  <c r="I11" i="5"/>
  <c r="I23" i="5"/>
  <c r="I31" i="5"/>
  <c r="I35" i="5"/>
  <c r="I55" i="5"/>
  <c r="I63" i="5"/>
  <c r="I127" i="5"/>
  <c r="I131" i="5"/>
  <c r="I139" i="5"/>
  <c r="I147" i="5"/>
  <c r="I151" i="5"/>
  <c r="I163" i="5"/>
  <c r="I175" i="5"/>
  <c r="I183" i="5"/>
  <c r="I187" i="5"/>
  <c r="I195" i="5"/>
  <c r="I199" i="5"/>
  <c r="I203" i="5"/>
  <c r="I219" i="5"/>
  <c r="I223" i="5"/>
  <c r="I247" i="5"/>
  <c r="I251" i="5"/>
  <c r="I4" i="5"/>
  <c r="I40" i="5"/>
  <c r="I52" i="5"/>
  <c r="I64" i="5"/>
  <c r="I72" i="5"/>
  <c r="I76" i="5"/>
  <c r="I80" i="5"/>
  <c r="I84" i="5"/>
  <c r="I96" i="5"/>
  <c r="I100" i="5"/>
  <c r="I132" i="5"/>
  <c r="I140" i="5"/>
  <c r="I144" i="5"/>
  <c r="I168" i="5"/>
  <c r="I172" i="5"/>
  <c r="I200" i="5"/>
  <c r="I224" i="5"/>
  <c r="I240" i="5"/>
  <c r="I244" i="5"/>
  <c r="I5" i="5"/>
  <c r="I25" i="5"/>
  <c r="I41" i="5"/>
  <c r="I65" i="5"/>
  <c r="I165" i="5"/>
  <c r="H3" i="4"/>
  <c r="H4" i="4"/>
  <c r="H5" i="4"/>
  <c r="H119" i="5" s="1"/>
  <c r="H6" i="4"/>
  <c r="H20" i="5" s="1"/>
  <c r="H7" i="4"/>
  <c r="H8" i="4"/>
  <c r="H9" i="4"/>
  <c r="H10" i="4"/>
  <c r="H11" i="4"/>
  <c r="H145" i="5" s="1"/>
  <c r="H12" i="4"/>
  <c r="H13" i="4"/>
  <c r="H167" i="5" s="1"/>
  <c r="H14" i="4"/>
  <c r="H15" i="4"/>
  <c r="H16" i="4"/>
  <c r="H18" i="5" s="1"/>
  <c r="H17" i="4"/>
  <c r="H18" i="4"/>
  <c r="H108" i="5" s="1"/>
  <c r="H19" i="4"/>
  <c r="H20" i="4"/>
  <c r="H21" i="4"/>
  <c r="H150" i="5" s="1"/>
  <c r="H22" i="4"/>
  <c r="H23" i="4"/>
  <c r="H24" i="4"/>
  <c r="H25" i="4"/>
  <c r="H26" i="4"/>
  <c r="H27" i="4"/>
  <c r="H28" i="4"/>
  <c r="H29" i="4"/>
  <c r="H205" i="5" s="1"/>
  <c r="H30" i="4"/>
  <c r="H209" i="5" s="1"/>
  <c r="H31" i="4"/>
  <c r="H67" i="5" s="1"/>
  <c r="H32" i="4"/>
  <c r="H33" i="4"/>
  <c r="H111" i="5" s="1"/>
  <c r="H34" i="4"/>
  <c r="H30" i="5" s="1"/>
  <c r="H35" i="4"/>
  <c r="H36" i="4"/>
  <c r="H122" i="5" s="1"/>
  <c r="H37" i="4"/>
  <c r="H38" i="4"/>
  <c r="H236" i="5" s="1"/>
  <c r="H39" i="4"/>
  <c r="H77" i="5" s="1"/>
  <c r="H40" i="4"/>
  <c r="H85" i="5" s="1"/>
  <c r="H41" i="4"/>
  <c r="H210" i="5" s="1"/>
  <c r="H42" i="4"/>
  <c r="H43" i="4"/>
  <c r="H44" i="4"/>
  <c r="H45" i="4"/>
  <c r="H46" i="4"/>
  <c r="H47" i="4"/>
  <c r="H48" i="4"/>
  <c r="H49" i="4"/>
  <c r="H50" i="4"/>
  <c r="H14" i="5" s="1"/>
  <c r="H51" i="4"/>
  <c r="H52" i="4"/>
  <c r="H53" i="4"/>
  <c r="H37" i="5" s="1"/>
  <c r="H54" i="4"/>
  <c r="H55" i="4"/>
  <c r="H56" i="4"/>
  <c r="H57" i="4"/>
  <c r="H27" i="5" s="1"/>
  <c r="H58" i="4"/>
  <c r="H59" i="4"/>
  <c r="H60" i="4"/>
  <c r="H142" i="5" s="1"/>
  <c r="H61" i="4"/>
  <c r="H62" i="4"/>
  <c r="H44" i="5" s="1"/>
  <c r="H63" i="4"/>
  <c r="H64" i="4"/>
  <c r="H65" i="4"/>
  <c r="H59" i="5" s="1"/>
  <c r="H66" i="4"/>
  <c r="H227" i="5" s="1"/>
  <c r="H67" i="4"/>
  <c r="H186" i="5" s="1"/>
  <c r="H68" i="4"/>
  <c r="H69" i="4"/>
  <c r="H70" i="4"/>
  <c r="H115" i="5" s="1"/>
  <c r="H71" i="4"/>
  <c r="H72" i="4"/>
  <c r="H157" i="5" s="1"/>
  <c r="H73" i="4"/>
  <c r="H74" i="4"/>
  <c r="H123" i="5" s="1"/>
  <c r="H75" i="4"/>
  <c r="H76" i="4"/>
  <c r="H117" i="5" s="1"/>
  <c r="H77" i="4"/>
  <c r="H78" i="4"/>
  <c r="H79" i="4"/>
  <c r="H80" i="4"/>
  <c r="H81" i="4"/>
  <c r="H95" i="5" s="1"/>
  <c r="H82" i="4"/>
  <c r="H47" i="5" s="1"/>
  <c r="H83" i="4"/>
  <c r="H84" i="4"/>
  <c r="H85" i="4"/>
  <c r="H143" i="5" s="1"/>
  <c r="H86" i="4"/>
  <c r="H87" i="4"/>
  <c r="H88" i="4"/>
  <c r="H89" i="4"/>
  <c r="H90" i="4"/>
  <c r="H91" i="4"/>
  <c r="H92" i="4"/>
  <c r="H89" i="5" s="1"/>
  <c r="H93" i="4"/>
  <c r="H94" i="4"/>
  <c r="H95" i="4"/>
  <c r="H179" i="5" s="1"/>
  <c r="H96" i="4"/>
  <c r="H136" i="5" s="1"/>
  <c r="H97" i="4"/>
  <c r="H98" i="4"/>
  <c r="H99" i="4"/>
  <c r="H100" i="4"/>
  <c r="H101" i="4"/>
  <c r="H102" i="4"/>
  <c r="H103" i="4"/>
  <c r="H237" i="5" s="1"/>
  <c r="H104" i="4"/>
  <c r="H105" i="4"/>
  <c r="H106" i="4"/>
  <c r="H39" i="5" s="1"/>
  <c r="H107" i="4"/>
  <c r="H211" i="5" s="1"/>
  <c r="H108" i="4"/>
  <c r="H109" i="4"/>
  <c r="H88" i="5" s="1"/>
  <c r="H110" i="4"/>
  <c r="H202" i="5" s="1"/>
  <c r="H111" i="4"/>
  <c r="H249" i="5" s="1"/>
  <c r="H112" i="4"/>
  <c r="H231" i="5" s="1"/>
  <c r="H113" i="4"/>
  <c r="H75" i="5" s="1"/>
  <c r="H114" i="4"/>
  <c r="H226" i="5" s="1"/>
  <c r="H115" i="4"/>
  <c r="H155" i="5" s="1"/>
  <c r="H116" i="4"/>
  <c r="H117" i="4"/>
  <c r="H118" i="4"/>
  <c r="H188" i="5" s="1"/>
  <c r="H119" i="4"/>
  <c r="H120" i="4"/>
  <c r="H121" i="4"/>
  <c r="H122" i="4"/>
  <c r="H123" i="4"/>
  <c r="H173" i="5" s="1"/>
  <c r="H124" i="4"/>
  <c r="H125" i="4"/>
  <c r="H126" i="4"/>
  <c r="H56" i="5" s="1"/>
  <c r="H127" i="4"/>
  <c r="H45" i="5" s="1"/>
  <c r="H128" i="4"/>
  <c r="H129" i="4"/>
  <c r="H130" i="4"/>
  <c r="H131" i="4"/>
  <c r="H132" i="4"/>
  <c r="H124" i="5" s="1"/>
  <c r="H133" i="4"/>
  <c r="H134" i="4"/>
  <c r="H135" i="4"/>
  <c r="H136" i="4"/>
  <c r="H248" i="5" s="1"/>
  <c r="H137" i="4"/>
  <c r="H70" i="5" s="1"/>
  <c r="H138" i="4"/>
  <c r="H139" i="4"/>
  <c r="H141" i="5" s="1"/>
  <c r="H140" i="4"/>
  <c r="H2" i="5" s="1"/>
  <c r="H141" i="4"/>
  <c r="H142" i="4"/>
  <c r="H143" i="4"/>
  <c r="H144" i="4"/>
  <c r="H145" i="4"/>
  <c r="H69" i="5" s="1"/>
  <c r="H146" i="4"/>
  <c r="H93" i="5" s="1"/>
  <c r="H147" i="4"/>
  <c r="H148" i="4"/>
  <c r="H149" i="4"/>
  <c r="H150" i="4"/>
  <c r="H151" i="4"/>
  <c r="H51" i="5" s="1"/>
  <c r="H152" i="4"/>
  <c r="H153" i="4"/>
  <c r="H109" i="5" s="1"/>
  <c r="H154" i="4"/>
  <c r="H155" i="4"/>
  <c r="H156" i="4"/>
  <c r="H157" i="4"/>
  <c r="H83" i="5" s="1"/>
  <c r="H158" i="4"/>
  <c r="H159" i="4"/>
  <c r="H34" i="5" s="1"/>
  <c r="H160" i="4"/>
  <c r="H161" i="4"/>
  <c r="H162" i="4"/>
  <c r="H91" i="5" s="1"/>
  <c r="H163" i="4"/>
  <c r="H232" i="5" s="1"/>
  <c r="H164" i="4"/>
  <c r="H98" i="5" s="1"/>
  <c r="H165" i="4"/>
  <c r="H166" i="4"/>
  <c r="H167" i="4"/>
  <c r="H168" i="4"/>
  <c r="H169" i="4"/>
  <c r="H170" i="4"/>
  <c r="H171" i="4"/>
  <c r="H172" i="4"/>
  <c r="H22" i="5" s="1"/>
  <c r="H173" i="4"/>
  <c r="H174" i="4"/>
  <c r="H175" i="4"/>
  <c r="H33" i="5" s="1"/>
  <c r="H176" i="4"/>
  <c r="H177" i="4"/>
  <c r="H178" i="4"/>
  <c r="H19" i="5" s="1"/>
  <c r="H179" i="4"/>
  <c r="H201" i="5" s="1"/>
  <c r="H180" i="4"/>
  <c r="H181" i="4"/>
  <c r="H43" i="5" s="1"/>
  <c r="H182" i="4"/>
  <c r="H183" i="4"/>
  <c r="H184" i="4"/>
  <c r="H133" i="5" s="1"/>
  <c r="H185" i="4"/>
  <c r="H120" i="5" s="1"/>
  <c r="H186" i="4"/>
  <c r="H187" i="4"/>
  <c r="H188" i="4"/>
  <c r="H189" i="4"/>
  <c r="H29" i="5" s="1"/>
  <c r="H190" i="4"/>
  <c r="H191" i="4"/>
  <c r="H192" i="4"/>
  <c r="H129" i="5" s="1"/>
  <c r="H193" i="4"/>
  <c r="H53" i="5" s="1"/>
  <c r="H194" i="4"/>
  <c r="H195" i="4"/>
  <c r="H50" i="5" s="1"/>
  <c r="H196" i="4"/>
  <c r="H197" i="4"/>
  <c r="H197" i="5" s="1"/>
  <c r="H198" i="4"/>
  <c r="H191" i="5" s="1"/>
  <c r="H199" i="4"/>
  <c r="H200" i="4"/>
  <c r="H201" i="4"/>
  <c r="H202" i="4"/>
  <c r="H68" i="5" s="1"/>
  <c r="H203" i="4"/>
  <c r="H16" i="5" s="1"/>
  <c r="H204" i="4"/>
  <c r="H176" i="5" s="1"/>
  <c r="H205" i="4"/>
  <c r="H206" i="4"/>
  <c r="H207" i="4"/>
  <c r="H234" i="5" s="1"/>
  <c r="H208" i="4"/>
  <c r="H204" i="5" s="1"/>
  <c r="H209" i="4"/>
  <c r="H210" i="4"/>
  <c r="H36" i="5" s="1"/>
  <c r="H211" i="4"/>
  <c r="H212" i="4"/>
  <c r="H79" i="5" s="1"/>
  <c r="H213" i="4"/>
  <c r="H214" i="4"/>
  <c r="H215" i="4"/>
  <c r="H171" i="5" s="1"/>
  <c r="H216" i="4"/>
  <c r="H245" i="5" s="1"/>
  <c r="H217" i="4"/>
  <c r="H218" i="4"/>
  <c r="H219" i="4"/>
  <c r="H193" i="5" s="1"/>
  <c r="H220" i="4"/>
  <c r="H221" i="4"/>
  <c r="H222" i="4"/>
  <c r="H223" i="4"/>
  <c r="H49" i="5" s="1"/>
  <c r="H224" i="4"/>
  <c r="H225" i="4"/>
  <c r="H242" i="5" s="1"/>
  <c r="H226" i="4"/>
  <c r="H21" i="5" s="1"/>
  <c r="H227" i="4"/>
  <c r="H102" i="5" s="1"/>
  <c r="H228" i="4"/>
  <c r="H229" i="4"/>
  <c r="H57" i="5" s="1"/>
  <c r="H230" i="4"/>
  <c r="H231" i="4"/>
  <c r="H232" i="4"/>
  <c r="H101" i="5" s="1"/>
  <c r="H233" i="4"/>
  <c r="H148" i="5" s="1"/>
  <c r="H234" i="4"/>
  <c r="H235" i="4"/>
  <c r="H15" i="5" s="1"/>
  <c r="H236" i="4"/>
  <c r="H237" i="4"/>
  <c r="H170" i="5" s="1"/>
  <c r="H238" i="4"/>
  <c r="H239" i="4"/>
  <c r="H240" i="4"/>
  <c r="H241" i="4"/>
  <c r="H242" i="4"/>
  <c r="H243" i="4"/>
  <c r="H104" i="5" s="1"/>
  <c r="H244" i="4"/>
  <c r="H112" i="5" s="1"/>
  <c r="H245" i="4"/>
  <c r="H61" i="5" s="1"/>
  <c r="H246" i="4"/>
  <c r="H247" i="4"/>
  <c r="H161" i="5" s="1"/>
  <c r="H248" i="4"/>
  <c r="H249" i="4"/>
  <c r="H250" i="4"/>
  <c r="H251" i="4"/>
  <c r="H3" i="5" s="1"/>
  <c r="H2" i="4"/>
  <c r="F3" i="4"/>
  <c r="F4" i="4"/>
  <c r="F5" i="4"/>
  <c r="E119" i="5" s="1"/>
  <c r="F6" i="4"/>
  <c r="E20" i="5" s="1"/>
  <c r="F7" i="4"/>
  <c r="F8" i="4"/>
  <c r="F9" i="4"/>
  <c r="E110" i="5" s="1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E85" i="5" s="1"/>
  <c r="F41" i="4"/>
  <c r="F42" i="4"/>
  <c r="F43" i="4"/>
  <c r="F44" i="4"/>
  <c r="F45" i="4"/>
  <c r="F46" i="4"/>
  <c r="F47" i="4"/>
  <c r="F48" i="4"/>
  <c r="E127" i="5" s="1"/>
  <c r="F49" i="4"/>
  <c r="F50" i="4"/>
  <c r="F51" i="4"/>
  <c r="E246" i="5" s="1"/>
  <c r="F52" i="4"/>
  <c r="F53" i="4"/>
  <c r="E37" i="5" s="1"/>
  <c r="F54" i="4"/>
  <c r="F55" i="4"/>
  <c r="F56" i="4"/>
  <c r="F57" i="4"/>
  <c r="F58" i="4"/>
  <c r="E230" i="5" s="1"/>
  <c r="F59" i="4"/>
  <c r="F60" i="4"/>
  <c r="E142" i="5" s="1"/>
  <c r="F61" i="4"/>
  <c r="E28" i="5" s="1"/>
  <c r="F62" i="4"/>
  <c r="E44" i="5" s="1"/>
  <c r="F63" i="4"/>
  <c r="F64" i="4"/>
  <c r="F65" i="4"/>
  <c r="E59" i="5" s="1"/>
  <c r="F66" i="4"/>
  <c r="E227" i="5" s="1"/>
  <c r="F67" i="4"/>
  <c r="F68" i="4"/>
  <c r="F69" i="4"/>
  <c r="F70" i="4"/>
  <c r="E115" i="5" s="1"/>
  <c r="F71" i="4"/>
  <c r="F72" i="4"/>
  <c r="F73" i="4"/>
  <c r="F74" i="4"/>
  <c r="E123" i="5" s="1"/>
  <c r="F75" i="4"/>
  <c r="F76" i="4"/>
  <c r="E117" i="5" s="1"/>
  <c r="F77" i="4"/>
  <c r="F78" i="4"/>
  <c r="F79" i="4"/>
  <c r="E218" i="5" s="1"/>
  <c r="F80" i="4"/>
  <c r="F81" i="4"/>
  <c r="F82" i="4"/>
  <c r="E47" i="5" s="1"/>
  <c r="F83" i="4"/>
  <c r="F84" i="4"/>
  <c r="F85" i="4"/>
  <c r="E143" i="5" s="1"/>
  <c r="F86" i="4"/>
  <c r="E165" i="5" s="1"/>
  <c r="F87" i="4"/>
  <c r="F88" i="4"/>
  <c r="F89" i="4"/>
  <c r="F90" i="4"/>
  <c r="E162" i="5" s="1"/>
  <c r="F91" i="4"/>
  <c r="F92" i="4"/>
  <c r="E89" i="5" s="1"/>
  <c r="F93" i="4"/>
  <c r="E38" i="5" s="1"/>
  <c r="F94" i="4"/>
  <c r="F95" i="4"/>
  <c r="E179" i="5" s="1"/>
  <c r="F96" i="4"/>
  <c r="E136" i="5" s="1"/>
  <c r="F97" i="4"/>
  <c r="E63" i="5" s="1"/>
  <c r="F98" i="4"/>
  <c r="F99" i="4"/>
  <c r="E134" i="5" s="1"/>
  <c r="F100" i="4"/>
  <c r="F101" i="4"/>
  <c r="F102" i="4"/>
  <c r="E241" i="5" s="1"/>
  <c r="F103" i="4"/>
  <c r="F104" i="4"/>
  <c r="F105" i="4"/>
  <c r="F106" i="4"/>
  <c r="F107" i="4"/>
  <c r="E211" i="5" s="1"/>
  <c r="F108" i="4"/>
  <c r="F109" i="4"/>
  <c r="E88" i="5" s="1"/>
  <c r="F110" i="4"/>
  <c r="F111" i="4"/>
  <c r="F112" i="4"/>
  <c r="F113" i="4"/>
  <c r="F114" i="4"/>
  <c r="F115" i="4"/>
  <c r="F116" i="4"/>
  <c r="F117" i="4"/>
  <c r="F118" i="4"/>
  <c r="F119" i="4"/>
  <c r="E214" i="5" s="1"/>
  <c r="F120" i="4"/>
  <c r="E107" i="5" s="1"/>
  <c r="F121" i="4"/>
  <c r="F122" i="4"/>
  <c r="F123" i="4"/>
  <c r="E173" i="5" s="1"/>
  <c r="F124" i="4"/>
  <c r="E244" i="5" s="1"/>
  <c r="F125" i="4"/>
  <c r="F126" i="4"/>
  <c r="F127" i="4"/>
  <c r="E45" i="5" s="1"/>
  <c r="F128" i="4"/>
  <c r="F129" i="4"/>
  <c r="F130" i="4"/>
  <c r="E97" i="5" s="1"/>
  <c r="F131" i="4"/>
  <c r="F132" i="4"/>
  <c r="F133" i="4"/>
  <c r="F134" i="4"/>
  <c r="F135" i="4"/>
  <c r="E35" i="5" s="1"/>
  <c r="F136" i="4"/>
  <c r="F137" i="4"/>
  <c r="E70" i="5" s="1"/>
  <c r="F138" i="4"/>
  <c r="F139" i="4"/>
  <c r="E141" i="5" s="1"/>
  <c r="F140" i="4"/>
  <c r="E2" i="5" s="1"/>
  <c r="F141" i="4"/>
  <c r="F142" i="4"/>
  <c r="F143" i="4"/>
  <c r="F144" i="4"/>
  <c r="F145" i="4"/>
  <c r="E69" i="5" s="1"/>
  <c r="F146" i="4"/>
  <c r="F147" i="4"/>
  <c r="E52" i="5" s="1"/>
  <c r="F148" i="4"/>
  <c r="F149" i="4"/>
  <c r="F150" i="4"/>
  <c r="F151" i="4"/>
  <c r="F152" i="4"/>
  <c r="E219" i="5" s="1"/>
  <c r="F153" i="4"/>
  <c r="E109" i="5" s="1"/>
  <c r="F154" i="4"/>
  <c r="E229" i="5" s="1"/>
  <c r="F155" i="4"/>
  <c r="F156" i="4"/>
  <c r="F157" i="4"/>
  <c r="F158" i="4"/>
  <c r="E238" i="5" s="1"/>
  <c r="F159" i="4"/>
  <c r="F160" i="4"/>
  <c r="E11" i="5" s="1"/>
  <c r="F161" i="4"/>
  <c r="F162" i="4"/>
  <c r="F163" i="4"/>
  <c r="E232" i="5" s="1"/>
  <c r="F164" i="4"/>
  <c r="E98" i="5" s="1"/>
  <c r="F165" i="4"/>
  <c r="F166" i="4"/>
  <c r="F167" i="4"/>
  <c r="E164" i="5" s="1"/>
  <c r="F168" i="4"/>
  <c r="E12" i="5" s="1"/>
  <c r="F169" i="4"/>
  <c r="F170" i="4"/>
  <c r="F171" i="4"/>
  <c r="F172" i="4"/>
  <c r="F173" i="4"/>
  <c r="F174" i="4"/>
  <c r="F175" i="4"/>
  <c r="E33" i="5" s="1"/>
  <c r="F176" i="4"/>
  <c r="F177" i="4"/>
  <c r="E216" i="5" s="1"/>
  <c r="F178" i="4"/>
  <c r="F179" i="4"/>
  <c r="F180" i="4"/>
  <c r="F181" i="4"/>
  <c r="E43" i="5" s="1"/>
  <c r="F182" i="4"/>
  <c r="E175" i="5" s="1"/>
  <c r="F183" i="4"/>
  <c r="F184" i="4"/>
  <c r="E133" i="5" s="1"/>
  <c r="F185" i="4"/>
  <c r="E120" i="5" s="1"/>
  <c r="F186" i="4"/>
  <c r="F187" i="4"/>
  <c r="F188" i="4"/>
  <c r="F189" i="4"/>
  <c r="F190" i="4"/>
  <c r="F191" i="4"/>
  <c r="F192" i="4"/>
  <c r="F193" i="4"/>
  <c r="F194" i="4"/>
  <c r="E169" i="5" s="1"/>
  <c r="F195" i="4"/>
  <c r="F196" i="4"/>
  <c r="E99" i="5" s="1"/>
  <c r="F197" i="4"/>
  <c r="F198" i="4"/>
  <c r="E191" i="5" s="1"/>
  <c r="F199" i="4"/>
  <c r="E66" i="5" s="1"/>
  <c r="F200" i="4"/>
  <c r="F201" i="4"/>
  <c r="E42" i="5" s="1"/>
  <c r="F202" i="4"/>
  <c r="F203" i="4"/>
  <c r="E16" i="5" s="1"/>
  <c r="F204" i="4"/>
  <c r="E176" i="5" s="1"/>
  <c r="F205" i="4"/>
  <c r="F206" i="4"/>
  <c r="F207" i="4"/>
  <c r="E234" i="5" s="1"/>
  <c r="F208" i="4"/>
  <c r="E204" i="5" s="1"/>
  <c r="F209" i="4"/>
  <c r="E152" i="5" s="1"/>
  <c r="F210" i="4"/>
  <c r="F211" i="4"/>
  <c r="F212" i="4"/>
  <c r="E79" i="5" s="1"/>
  <c r="F213" i="4"/>
  <c r="F214" i="4"/>
  <c r="F215" i="4"/>
  <c r="E171" i="5" s="1"/>
  <c r="F216" i="4"/>
  <c r="F217" i="4"/>
  <c r="F218" i="4"/>
  <c r="F219" i="4"/>
  <c r="F220" i="4"/>
  <c r="F221" i="4"/>
  <c r="F222" i="4"/>
  <c r="E64" i="5" s="1"/>
  <c r="F223" i="4"/>
  <c r="E49" i="5" s="1"/>
  <c r="F224" i="4"/>
  <c r="F225" i="4"/>
  <c r="F226" i="4"/>
  <c r="E21" i="5" s="1"/>
  <c r="F227" i="4"/>
  <c r="E102" i="5" s="1"/>
  <c r="F228" i="4"/>
  <c r="F229" i="4"/>
  <c r="F230" i="4"/>
  <c r="F231" i="4"/>
  <c r="F232" i="4"/>
  <c r="E101" i="5" s="1"/>
  <c r="F233" i="4"/>
  <c r="F234" i="4"/>
  <c r="F235" i="4"/>
  <c r="F236" i="4"/>
  <c r="F237" i="4"/>
  <c r="E170" i="5" s="1"/>
  <c r="F238" i="4"/>
  <c r="F239" i="4"/>
  <c r="E81" i="5" s="1"/>
  <c r="F240" i="4"/>
  <c r="E4" i="5" s="1"/>
  <c r="F241" i="4"/>
  <c r="F242" i="4"/>
  <c r="F243" i="4"/>
  <c r="F244" i="4"/>
  <c r="E112" i="5" s="1"/>
  <c r="F245" i="4"/>
  <c r="F246" i="4"/>
  <c r="F247" i="4"/>
  <c r="F248" i="4"/>
  <c r="E82" i="5" s="1"/>
  <c r="F249" i="4"/>
  <c r="F250" i="4"/>
  <c r="E189" i="5" s="1"/>
  <c r="F251" i="4"/>
  <c r="E3" i="5" s="1"/>
  <c r="F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" i="4"/>
  <c r="H152" i="5" l="1"/>
  <c r="H206" i="5"/>
  <c r="H239" i="5"/>
  <c r="H42" i="5"/>
  <c r="H216" i="5"/>
  <c r="H250" i="5"/>
  <c r="H87" i="5"/>
  <c r="H8" i="5"/>
  <c r="H215" i="5"/>
  <c r="H194" i="5"/>
  <c r="H38" i="5"/>
  <c r="H128" i="5"/>
  <c r="H28" i="5"/>
  <c r="H55" i="5"/>
  <c r="H196" i="5"/>
  <c r="H159" i="5"/>
  <c r="H118" i="5"/>
  <c r="H110" i="5"/>
  <c r="H26" i="5"/>
  <c r="H147" i="5"/>
  <c r="H82" i="5"/>
  <c r="H156" i="5"/>
  <c r="H212" i="5"/>
  <c r="H4" i="5"/>
  <c r="H195" i="5"/>
  <c r="H208" i="5"/>
  <c r="H251" i="5"/>
  <c r="H221" i="5"/>
  <c r="H240" i="5"/>
  <c r="H99" i="5"/>
  <c r="H190" i="5"/>
  <c r="H12" i="5"/>
  <c r="H114" i="5"/>
  <c r="H11" i="5"/>
  <c r="H177" i="5"/>
  <c r="H219" i="5"/>
  <c r="H74" i="5"/>
  <c r="H125" i="5"/>
  <c r="H168" i="5"/>
  <c r="H144" i="5"/>
  <c r="H113" i="5"/>
  <c r="H244" i="5"/>
  <c r="H137" i="5"/>
  <c r="H107" i="5"/>
  <c r="H10" i="5"/>
  <c r="H130" i="5"/>
  <c r="H106" i="5"/>
  <c r="H138" i="5"/>
  <c r="H213" i="5"/>
  <c r="H92" i="5"/>
  <c r="H40" i="5"/>
  <c r="H32" i="5"/>
  <c r="H78" i="5"/>
  <c r="H23" i="5"/>
  <c r="H180" i="5"/>
  <c r="H243" i="5"/>
  <c r="H139" i="5"/>
  <c r="H178" i="5"/>
  <c r="H184" i="5"/>
  <c r="H172" i="5"/>
  <c r="H127" i="5"/>
  <c r="H153" i="5"/>
  <c r="H135" i="5"/>
  <c r="H182" i="5"/>
  <c r="H154" i="5"/>
  <c r="H46" i="5"/>
  <c r="H160" i="5"/>
  <c r="H96" i="5"/>
  <c r="H7" i="5"/>
  <c r="H60" i="5"/>
  <c r="H63" i="5"/>
  <c r="H224" i="5"/>
  <c r="H140" i="5"/>
  <c r="H121" i="5"/>
  <c r="H103" i="5"/>
  <c r="H24" i="5"/>
  <c r="H223" i="5"/>
  <c r="H81" i="5"/>
  <c r="H222" i="5"/>
  <c r="H66" i="5"/>
  <c r="H233" i="5"/>
  <c r="H65" i="5"/>
  <c r="H247" i="5"/>
  <c r="H116" i="5"/>
  <c r="H187" i="5"/>
  <c r="H198" i="5"/>
  <c r="H164" i="5"/>
  <c r="H52" i="5"/>
  <c r="H185" i="5"/>
  <c r="H163" i="5"/>
  <c r="H35" i="5"/>
  <c r="H228" i="5"/>
  <c r="H214" i="5"/>
  <c r="H62" i="5"/>
  <c r="H203" i="5"/>
  <c r="H134" i="5"/>
  <c r="H9" i="5"/>
  <c r="H181" i="5"/>
  <c r="H25" i="5"/>
  <c r="H100" i="5"/>
  <c r="H218" i="5"/>
  <c r="H48" i="5"/>
  <c r="H192" i="5"/>
  <c r="H76" i="5"/>
  <c r="H132" i="5"/>
  <c r="H72" i="5"/>
  <c r="H71" i="5"/>
  <c r="H246" i="5"/>
  <c r="H126" i="5"/>
  <c r="H189" i="5"/>
  <c r="H41" i="5"/>
  <c r="H80" i="5"/>
  <c r="H94" i="5"/>
  <c r="H149" i="5"/>
  <c r="H200" i="5"/>
  <c r="H64" i="5"/>
  <c r="H166" i="5"/>
  <c r="H225" i="5"/>
  <c r="H90" i="5"/>
  <c r="H86" i="5"/>
  <c r="H54" i="5"/>
  <c r="H169" i="5"/>
  <c r="H175" i="5"/>
  <c r="H17" i="5"/>
  <c r="H31" i="5"/>
  <c r="H238" i="5"/>
  <c r="H13" i="5"/>
  <c r="H6" i="5"/>
  <c r="H229" i="5"/>
  <c r="H5" i="5"/>
  <c r="H84" i="5"/>
  <c r="H97" i="5"/>
  <c r="H158" i="5"/>
  <c r="H58" i="5"/>
  <c r="H241" i="5"/>
  <c r="H183" i="5"/>
  <c r="H220" i="5"/>
  <c r="H151" i="5"/>
  <c r="H162" i="5"/>
  <c r="H73" i="5"/>
  <c r="H217" i="5"/>
  <c r="H165" i="5"/>
  <c r="H207" i="5"/>
  <c r="H199" i="5"/>
  <c r="H230" i="5"/>
  <c r="H146" i="5"/>
  <c r="H105" i="5"/>
  <c r="H235" i="5"/>
  <c r="H131" i="5"/>
  <c r="H174" i="5"/>
  <c r="E243" i="5"/>
  <c r="E223" i="5"/>
  <c r="E203" i="5"/>
  <c r="E187" i="5"/>
  <c r="E147" i="5"/>
  <c r="E235" i="5"/>
  <c r="E199" i="5"/>
  <c r="E183" i="5"/>
  <c r="E163" i="5"/>
  <c r="E139" i="5"/>
  <c r="E251" i="5"/>
  <c r="E231" i="5"/>
  <c r="E195" i="5"/>
  <c r="E155" i="5"/>
  <c r="E135" i="5"/>
  <c r="E247" i="5"/>
  <c r="E207" i="5"/>
  <c r="E151" i="5"/>
  <c r="E131" i="5"/>
  <c r="E61" i="5"/>
  <c r="E53" i="5"/>
  <c r="E29" i="5"/>
  <c r="E46" i="5"/>
  <c r="E75" i="5"/>
  <c r="E55" i="5"/>
  <c r="E239" i="5"/>
  <c r="E215" i="5"/>
  <c r="E159" i="5"/>
  <c r="E111" i="5"/>
  <c r="E95" i="5"/>
  <c r="E22" i="5"/>
  <c r="E74" i="5"/>
  <c r="E10" i="5"/>
  <c r="E40" i="5"/>
  <c r="E92" i="5"/>
  <c r="E78" i="5"/>
  <c r="E32" i="5"/>
  <c r="E23" i="5"/>
  <c r="E18" i="5"/>
  <c r="E250" i="5"/>
  <c r="E242" i="5"/>
  <c r="E226" i="5"/>
  <c r="E222" i="5"/>
  <c r="E210" i="5"/>
  <c r="E206" i="5"/>
  <c r="E202" i="5"/>
  <c r="E198" i="5"/>
  <c r="E194" i="5"/>
  <c r="E190" i="5"/>
  <c r="E186" i="5"/>
  <c r="E182" i="5"/>
  <c r="E178" i="5"/>
  <c r="E174" i="5"/>
  <c r="E166" i="5"/>
  <c r="E158" i="5"/>
  <c r="E154" i="5"/>
  <c r="E150" i="5"/>
  <c r="E146" i="5"/>
  <c r="E138" i="5"/>
  <c r="E130" i="5"/>
  <c r="E126" i="5"/>
  <c r="E122" i="5"/>
  <c r="E118" i="5"/>
  <c r="E114" i="5"/>
  <c r="E106" i="5"/>
  <c r="E94" i="5"/>
  <c r="E86" i="5"/>
  <c r="E57" i="5"/>
  <c r="E7" i="5"/>
  <c r="E60" i="5"/>
  <c r="E83" i="5"/>
  <c r="E87" i="5"/>
  <c r="E8" i="5"/>
  <c r="E24" i="5"/>
  <c r="E27" i="5"/>
  <c r="E26" i="5"/>
  <c r="E167" i="5"/>
  <c r="E103" i="5"/>
  <c r="E15" i="5"/>
  <c r="E50" i="5"/>
  <c r="E65" i="5"/>
  <c r="E34" i="5"/>
  <c r="E51" i="5"/>
  <c r="E62" i="5"/>
  <c r="E9" i="5"/>
  <c r="E25" i="5"/>
  <c r="E48" i="5"/>
  <c r="E72" i="5"/>
  <c r="E76" i="5"/>
  <c r="E71" i="5"/>
  <c r="E77" i="5"/>
  <c r="E67" i="5"/>
  <c r="E249" i="5"/>
  <c r="E245" i="5"/>
  <c r="E237" i="5"/>
  <c r="E233" i="5"/>
  <c r="E225" i="5"/>
  <c r="E221" i="5"/>
  <c r="E217" i="5"/>
  <c r="E213" i="5"/>
  <c r="E209" i="5"/>
  <c r="E205" i="5"/>
  <c r="E201" i="5"/>
  <c r="E197" i="5"/>
  <c r="E193" i="5"/>
  <c r="E185" i="5"/>
  <c r="E181" i="5"/>
  <c r="E177" i="5"/>
  <c r="E161" i="5"/>
  <c r="E157" i="5"/>
  <c r="E153" i="5"/>
  <c r="E149" i="5"/>
  <c r="E145" i="5"/>
  <c r="E137" i="5"/>
  <c r="E129" i="5"/>
  <c r="E125" i="5"/>
  <c r="E121" i="5"/>
  <c r="E113" i="5"/>
  <c r="E105" i="5"/>
  <c r="E93" i="5"/>
  <c r="E41" i="5"/>
  <c r="E80" i="5"/>
  <c r="E36" i="5"/>
  <c r="E68" i="5"/>
  <c r="E54" i="5"/>
  <c r="E17" i="5"/>
  <c r="E19" i="5"/>
  <c r="E91" i="5"/>
  <c r="E13" i="5"/>
  <c r="E31" i="5"/>
  <c r="E5" i="5"/>
  <c r="E6" i="5"/>
  <c r="E84" i="5"/>
  <c r="E56" i="5"/>
  <c r="E39" i="5"/>
  <c r="E58" i="5"/>
  <c r="E73" i="5"/>
  <c r="E14" i="5"/>
  <c r="E30" i="5"/>
  <c r="E248" i="5"/>
  <c r="E240" i="5"/>
  <c r="E236" i="5"/>
  <c r="E228" i="5"/>
  <c r="E224" i="5"/>
  <c r="E220" i="5"/>
  <c r="E212" i="5"/>
  <c r="E208" i="5"/>
  <c r="E200" i="5"/>
  <c r="E196" i="5"/>
  <c r="E192" i="5"/>
  <c r="E188" i="5"/>
  <c r="E184" i="5"/>
  <c r="E180" i="5"/>
  <c r="E172" i="5"/>
  <c r="E168" i="5"/>
  <c r="E160" i="5"/>
  <c r="E156" i="5"/>
  <c r="E148" i="5"/>
  <c r="E144" i="5"/>
  <c r="E140" i="5"/>
  <c r="E132" i="5"/>
  <c r="E128" i="5"/>
  <c r="E124" i="5"/>
  <c r="E116" i="5"/>
  <c r="E108" i="5"/>
  <c r="E104" i="5"/>
  <c r="E100" i="5"/>
  <c r="E96" i="5"/>
  <c r="E90" i="5"/>
</calcChain>
</file>

<file path=xl/sharedStrings.xml><?xml version="1.0" encoding="utf-8"?>
<sst xmlns="http://schemas.openxmlformats.org/spreadsheetml/2006/main" count="2967" uniqueCount="793">
  <si>
    <t>Customer_ID</t>
  </si>
  <si>
    <t>First</t>
  </si>
  <si>
    <t>Last</t>
  </si>
  <si>
    <t>Age</t>
  </si>
  <si>
    <t>Country</t>
  </si>
  <si>
    <t>Joseph</t>
  </si>
  <si>
    <t>Rice</t>
  </si>
  <si>
    <t>USA</t>
  </si>
  <si>
    <t>Gary</t>
  </si>
  <si>
    <t>Moore</t>
  </si>
  <si>
    <t>John</t>
  </si>
  <si>
    <t>Walker</t>
  </si>
  <si>
    <t>UK</t>
  </si>
  <si>
    <t>Eric</t>
  </si>
  <si>
    <t>Carter</t>
  </si>
  <si>
    <t>William</t>
  </si>
  <si>
    <t>Jackson</t>
  </si>
  <si>
    <t>UAE</t>
  </si>
  <si>
    <t>N!cole</t>
  </si>
  <si>
    <t>Jones</t>
  </si>
  <si>
    <t>David</t>
  </si>
  <si>
    <t>Davis</t>
  </si>
  <si>
    <t>Jason</t>
  </si>
  <si>
    <t>Montgomery</t>
  </si>
  <si>
    <t>Kent</t>
  </si>
  <si>
    <t>Weaver</t>
  </si>
  <si>
    <t>Darrell</t>
  </si>
  <si>
    <t>Dillon</t>
  </si>
  <si>
    <t>Jacqueline</t>
  </si>
  <si>
    <t>Wang</t>
  </si>
  <si>
    <t>Jodi</t>
  </si>
  <si>
    <t>Gonzalez</t>
  </si>
  <si>
    <t>Omar</t>
  </si>
  <si>
    <t>Martin</t>
  </si>
  <si>
    <t>Lara</t>
  </si>
  <si>
    <t>Brown</t>
  </si>
  <si>
    <t>Benson</t>
  </si>
  <si>
    <t>Kimberly</t>
  </si>
  <si>
    <t>Mora</t>
  </si>
  <si>
    <t>Erik</t>
  </si>
  <si>
    <t>Macias</t>
  </si>
  <si>
    <t>James</t>
  </si>
  <si>
    <t>Johnson</t>
  </si>
  <si>
    <t>Derek</t>
  </si>
  <si>
    <t>Peterson</t>
  </si>
  <si>
    <t>Diane</t>
  </si>
  <si>
    <t>Henson</t>
  </si>
  <si>
    <t>Cody</t>
  </si>
  <si>
    <t>Lyons</t>
  </si>
  <si>
    <t>Margaret</t>
  </si>
  <si>
    <t>Hardy</t>
  </si>
  <si>
    <t>Arthur</t>
  </si>
  <si>
    <t>Hayes</t>
  </si>
  <si>
    <t>Raymond</t>
  </si>
  <si>
    <t>Taylor</t>
  </si>
  <si>
    <t>Tina</t>
  </si>
  <si>
    <t>Kylie</t>
  </si>
  <si>
    <t>White</t>
  </si>
  <si>
    <t>Jonathan</t>
  </si>
  <si>
    <t>Manning</t>
  </si>
  <si>
    <t>Angela</t>
  </si>
  <si>
    <t>Bryant</t>
  </si>
  <si>
    <t>Michael</t>
  </si>
  <si>
    <t>Mann</t>
  </si>
  <si>
    <t>Craig</t>
  </si>
  <si>
    <t>Myers</t>
  </si>
  <si>
    <t>Tiffany</t>
  </si>
  <si>
    <t>Erica</t>
  </si>
  <si>
    <t>Owens</t>
  </si>
  <si>
    <t>Patricia</t>
  </si>
  <si>
    <t>Parker</t>
  </si>
  <si>
    <t>Brian</t>
  </si>
  <si>
    <t>Palmer</t>
  </si>
  <si>
    <t>Melissa</t>
  </si>
  <si>
    <t>Smith</t>
  </si>
  <si>
    <t>Connor</t>
  </si>
  <si>
    <t>Adams</t>
  </si>
  <si>
    <t>Williams</t>
  </si>
  <si>
    <t>Ruth</t>
  </si>
  <si>
    <t>Middleton</t>
  </si>
  <si>
    <t>Francis</t>
  </si>
  <si>
    <t>Velez</t>
  </si>
  <si>
    <t>Matthew</t>
  </si>
  <si>
    <t>Kim</t>
  </si>
  <si>
    <t>Shaw</t>
  </si>
  <si>
    <t>Nicholas</t>
  </si>
  <si>
    <t>Clayton</t>
  </si>
  <si>
    <t>Anthony</t>
  </si>
  <si>
    <t>Chavez</t>
  </si>
  <si>
    <t>Carolyn</t>
  </si>
  <si>
    <t>Green</t>
  </si>
  <si>
    <t>Janice</t>
  </si>
  <si>
    <t>Roman</t>
  </si>
  <si>
    <t>Erin</t>
  </si>
  <si>
    <t>Charles</t>
  </si>
  <si>
    <t>Garcia</t>
  </si>
  <si>
    <t>Huber</t>
  </si>
  <si>
    <t>Haley</t>
  </si>
  <si>
    <t>Martinez</t>
  </si>
  <si>
    <t>Adam</t>
  </si>
  <si>
    <t>Holmes</t>
  </si>
  <si>
    <t>Christy</t>
  </si>
  <si>
    <t>Rodriguez</t>
  </si>
  <si>
    <t>Jose</t>
  </si>
  <si>
    <t>Poole</t>
  </si>
  <si>
    <t>Lacey</t>
  </si>
  <si>
    <t>Mercado</t>
  </si>
  <si>
    <t>Danielle</t>
  </si>
  <si>
    <t>Amanda</t>
  </si>
  <si>
    <t>Cohen</t>
  </si>
  <si>
    <t>Jeremy</t>
  </si>
  <si>
    <t>Jade</t>
  </si>
  <si>
    <t>Wall</t>
  </si>
  <si>
    <t>Sarah</t>
  </si>
  <si>
    <t>Greer</t>
  </si>
  <si>
    <t>Sandra</t>
  </si>
  <si>
    <t>Golden</t>
  </si>
  <si>
    <t>Fritz</t>
  </si>
  <si>
    <t>Hannah</t>
  </si>
  <si>
    <t>Wu</t>
  </si>
  <si>
    <t>Guy</t>
  </si>
  <si>
    <t>Bennett</t>
  </si>
  <si>
    <t>Regina</t>
  </si>
  <si>
    <t>Wong</t>
  </si>
  <si>
    <t>Desiree</t>
  </si>
  <si>
    <t>Webster</t>
  </si>
  <si>
    <t>Juan</t>
  </si>
  <si>
    <t>Cruz</t>
  </si>
  <si>
    <t>Michelle</t>
  </si>
  <si>
    <t>Edwards</t>
  </si>
  <si>
    <t>Alexander</t>
  </si>
  <si>
    <t>Griffin</t>
  </si>
  <si>
    <t>Laura</t>
  </si>
  <si>
    <t>House</t>
  </si>
  <si>
    <t>Brittany</t>
  </si>
  <si>
    <t>Hanna</t>
  </si>
  <si>
    <t>Allen</t>
  </si>
  <si>
    <t>Wright</t>
  </si>
  <si>
    <t>Ricky</t>
  </si>
  <si>
    <t>Phillips</t>
  </si>
  <si>
    <t>Adrian</t>
  </si>
  <si>
    <t>Cross</t>
  </si>
  <si>
    <t>Thomas</t>
  </si>
  <si>
    <t>Wood</t>
  </si>
  <si>
    <t>Jillian</t>
  </si>
  <si>
    <t>Massey</t>
  </si>
  <si>
    <t>Kevin</t>
  </si>
  <si>
    <t>Watkins</t>
  </si>
  <si>
    <t>Allison</t>
  </si>
  <si>
    <t>Sweeney</t>
  </si>
  <si>
    <t>Hernandez</t>
  </si>
  <si>
    <t>Steven</t>
  </si>
  <si>
    <t>Little</t>
  </si>
  <si>
    <t>Michele</t>
  </si>
  <si>
    <t>Maxwell</t>
  </si>
  <si>
    <t>Emily</t>
  </si>
  <si>
    <t>Mark</t>
  </si>
  <si>
    <t>Rogers</t>
  </si>
  <si>
    <t>Yoder</t>
  </si>
  <si>
    <t>Reynolds</t>
  </si>
  <si>
    <t>Stephanie</t>
  </si>
  <si>
    <t>Hicks</t>
  </si>
  <si>
    <t>Paul</t>
  </si>
  <si>
    <t>Alexandra</t>
  </si>
  <si>
    <t>Morales</t>
  </si>
  <si>
    <t>Krystal</t>
  </si>
  <si>
    <t>Carroll</t>
  </si>
  <si>
    <t>Alyssa</t>
  </si>
  <si>
    <t>Harvey</t>
  </si>
  <si>
    <t>Debbie</t>
  </si>
  <si>
    <t>Steve</t>
  </si>
  <si>
    <t>Braun</t>
  </si>
  <si>
    <t>Ryan</t>
  </si>
  <si>
    <t>Rojas</t>
  </si>
  <si>
    <t>Andrew</t>
  </si>
  <si>
    <t>Levine</t>
  </si>
  <si>
    <t>Olson</t>
  </si>
  <si>
    <t>Jessica</t>
  </si>
  <si>
    <t>Welch</t>
  </si>
  <si>
    <t>Faulkner</t>
  </si>
  <si>
    <t>Dawn</t>
  </si>
  <si>
    <t>Monique</t>
  </si>
  <si>
    <t>Veronica</t>
  </si>
  <si>
    <t>Stein</t>
  </si>
  <si>
    <t>Breanna</t>
  </si>
  <si>
    <t>Santos</t>
  </si>
  <si>
    <t>Lee</t>
  </si>
  <si>
    <t>R0bert</t>
  </si>
  <si>
    <t>Pearson</t>
  </si>
  <si>
    <t>Audrey</t>
  </si>
  <si>
    <t>Richardson</t>
  </si>
  <si>
    <t>Maureen</t>
  </si>
  <si>
    <t>Derrick</t>
  </si>
  <si>
    <t>R0berts</t>
  </si>
  <si>
    <t>Jeffrey</t>
  </si>
  <si>
    <t>Sullivan</t>
  </si>
  <si>
    <t>Amy</t>
  </si>
  <si>
    <t>Harris</t>
  </si>
  <si>
    <t>Rhonda</t>
  </si>
  <si>
    <t>Flores</t>
  </si>
  <si>
    <t>Black</t>
  </si>
  <si>
    <t>Shepherd</t>
  </si>
  <si>
    <t>Robin</t>
  </si>
  <si>
    <t>Snyder</t>
  </si>
  <si>
    <t>Elijah</t>
  </si>
  <si>
    <t>Cook</t>
  </si>
  <si>
    <t>Dennis</t>
  </si>
  <si>
    <t>Hill</t>
  </si>
  <si>
    <t>Nunez</t>
  </si>
  <si>
    <t>Philip</t>
  </si>
  <si>
    <t>Robinson</t>
  </si>
  <si>
    <t>Rachel</t>
  </si>
  <si>
    <t>Larson</t>
  </si>
  <si>
    <t>Stephen</t>
  </si>
  <si>
    <t>Sharp</t>
  </si>
  <si>
    <t>Aimee</t>
  </si>
  <si>
    <t>Jacobs</t>
  </si>
  <si>
    <t>Miller</t>
  </si>
  <si>
    <t>Sabrina</t>
  </si>
  <si>
    <t>Mclaughlin</t>
  </si>
  <si>
    <t>Amber</t>
  </si>
  <si>
    <t>Banks</t>
  </si>
  <si>
    <t>Casey</t>
  </si>
  <si>
    <t>Todd</t>
  </si>
  <si>
    <t>Miranda</t>
  </si>
  <si>
    <t>Jesus</t>
  </si>
  <si>
    <t>Higgins</t>
  </si>
  <si>
    <t>Keith</t>
  </si>
  <si>
    <t>Shawn</t>
  </si>
  <si>
    <t>Natalie</t>
  </si>
  <si>
    <t>Page</t>
  </si>
  <si>
    <t>Zachary</t>
  </si>
  <si>
    <t>Fowler</t>
  </si>
  <si>
    <t>Bowman</t>
  </si>
  <si>
    <t>Jennifer</t>
  </si>
  <si>
    <t>Silva</t>
  </si>
  <si>
    <t>Sparks</t>
  </si>
  <si>
    <t>Mary</t>
  </si>
  <si>
    <t>Bishop</t>
  </si>
  <si>
    <t>Stacey</t>
  </si>
  <si>
    <t>Brett</t>
  </si>
  <si>
    <t>Burns</t>
  </si>
  <si>
    <t>Case</t>
  </si>
  <si>
    <t>Terry</t>
  </si>
  <si>
    <t>Bailey</t>
  </si>
  <si>
    <t>Christopher</t>
  </si>
  <si>
    <t>Mcdonald</t>
  </si>
  <si>
    <t>Andres</t>
  </si>
  <si>
    <t>Becker</t>
  </si>
  <si>
    <t>Chase</t>
  </si>
  <si>
    <t>Mcdaniel</t>
  </si>
  <si>
    <t>Sherry</t>
  </si>
  <si>
    <t>Parsons</t>
  </si>
  <si>
    <t>Javier</t>
  </si>
  <si>
    <t>Jill</t>
  </si>
  <si>
    <t>Kane</t>
  </si>
  <si>
    <t>Janet</t>
  </si>
  <si>
    <t>Valdez</t>
  </si>
  <si>
    <t>Karen</t>
  </si>
  <si>
    <t>Ford</t>
  </si>
  <si>
    <t>Jamie</t>
  </si>
  <si>
    <t>Marshall</t>
  </si>
  <si>
    <t>Sharon</t>
  </si>
  <si>
    <t>Warner</t>
  </si>
  <si>
    <t>Brooke</t>
  </si>
  <si>
    <t>Durham</t>
  </si>
  <si>
    <t>Murray</t>
  </si>
  <si>
    <t>Gabrielle</t>
  </si>
  <si>
    <t>Heather</t>
  </si>
  <si>
    <t>Ali</t>
  </si>
  <si>
    <t>Mcmahon</t>
  </si>
  <si>
    <t>Morgan</t>
  </si>
  <si>
    <t>Cooper</t>
  </si>
  <si>
    <t>Stokes</t>
  </si>
  <si>
    <t>Timothy</t>
  </si>
  <si>
    <t>Mullins</t>
  </si>
  <si>
    <t>Kenneth</t>
  </si>
  <si>
    <t>Rubio</t>
  </si>
  <si>
    <t>Zamora</t>
  </si>
  <si>
    <t>L@rry</t>
  </si>
  <si>
    <t>Cole</t>
  </si>
  <si>
    <t>Diaz</t>
  </si>
  <si>
    <t>Tara</t>
  </si>
  <si>
    <t>Bowers</t>
  </si>
  <si>
    <t>Linda</t>
  </si>
  <si>
    <t>Christine</t>
  </si>
  <si>
    <t>Brenda</t>
  </si>
  <si>
    <t>Lewis</t>
  </si>
  <si>
    <t>West</t>
  </si>
  <si>
    <t>Scott</t>
  </si>
  <si>
    <t>April</t>
  </si>
  <si>
    <t>Beck</t>
  </si>
  <si>
    <t>Nicholson</t>
  </si>
  <si>
    <t>Shari</t>
  </si>
  <si>
    <t>Xavier</t>
  </si>
  <si>
    <t>Miles</t>
  </si>
  <si>
    <t>Rachael</t>
  </si>
  <si>
    <t>Gilbert</t>
  </si>
  <si>
    <t>Dixon</t>
  </si>
  <si>
    <t>Grace</t>
  </si>
  <si>
    <t>Hartman</t>
  </si>
  <si>
    <t>Arnold</t>
  </si>
  <si>
    <t>Yesenia</t>
  </si>
  <si>
    <t>Nancy</t>
  </si>
  <si>
    <t>Doyle</t>
  </si>
  <si>
    <t>Reed</t>
  </si>
  <si>
    <t>Katherine</t>
  </si>
  <si>
    <t>Ferguson</t>
  </si>
  <si>
    <t>Bryan</t>
  </si>
  <si>
    <t>Rebecca</t>
  </si>
  <si>
    <t>Bethany</t>
  </si>
  <si>
    <t>Anderson</t>
  </si>
  <si>
    <t>Carlos</t>
  </si>
  <si>
    <t>Wallace</t>
  </si>
  <si>
    <t>Matthews</t>
  </si>
  <si>
    <t>Donald</t>
  </si>
  <si>
    <t>Barker</t>
  </si>
  <si>
    <t>Courtney</t>
  </si>
  <si>
    <t>Lopez</t>
  </si>
  <si>
    <t>Chelsea</t>
  </si>
  <si>
    <t>Moyer</t>
  </si>
  <si>
    <t>Russell</t>
  </si>
  <si>
    <t>Berry</t>
  </si>
  <si>
    <t>Joshua</t>
  </si>
  <si>
    <t>Al1cia</t>
  </si>
  <si>
    <t>Thompson</t>
  </si>
  <si>
    <t>Clifford</t>
  </si>
  <si>
    <t>Gray</t>
  </si>
  <si>
    <t>Gloria</t>
  </si>
  <si>
    <t>Mcintyre</t>
  </si>
  <si>
    <t>Vincent</t>
  </si>
  <si>
    <t>Kline</t>
  </si>
  <si>
    <t>Hunter</t>
  </si>
  <si>
    <t>Shelby</t>
  </si>
  <si>
    <t>Gomez</t>
  </si>
  <si>
    <t>Nathan</t>
  </si>
  <si>
    <t>Graham</t>
  </si>
  <si>
    <t>Guzman</t>
  </si>
  <si>
    <t>Andrews</t>
  </si>
  <si>
    <t>Megan</t>
  </si>
  <si>
    <t>Morris</t>
  </si>
  <si>
    <t>Phelps</t>
  </si>
  <si>
    <t>Aaron</t>
  </si>
  <si>
    <t>Mckee</t>
  </si>
  <si>
    <t>Andrea</t>
  </si>
  <si>
    <t>Velasquez</t>
  </si>
  <si>
    <t>Newton</t>
  </si>
  <si>
    <t>Kathleen</t>
  </si>
  <si>
    <t>Samantha</t>
  </si>
  <si>
    <t>Tanner</t>
  </si>
  <si>
    <t>Gaines</t>
  </si>
  <si>
    <t>Jensen</t>
  </si>
  <si>
    <t>Donna</t>
  </si>
  <si>
    <t>Bird</t>
  </si>
  <si>
    <t>Kyle</t>
  </si>
  <si>
    <t>Ruiz</t>
  </si>
  <si>
    <t>Edward</t>
  </si>
  <si>
    <t>Bray</t>
  </si>
  <si>
    <t>Hines</t>
  </si>
  <si>
    <t>Alejandro</t>
  </si>
  <si>
    <t>Rivers</t>
  </si>
  <si>
    <t>Justin</t>
  </si>
  <si>
    <t>Stewart</t>
  </si>
  <si>
    <t>Hickman</t>
  </si>
  <si>
    <t>Order_ID</t>
  </si>
  <si>
    <t>Item</t>
  </si>
  <si>
    <t>Amount</t>
  </si>
  <si>
    <t>Keyboard</t>
  </si>
  <si>
    <t>Mouse</t>
  </si>
  <si>
    <t>Monitor</t>
  </si>
  <si>
    <t>Mousepad</t>
  </si>
  <si>
    <t>Harddisk</t>
  </si>
  <si>
    <t>Webcam</t>
  </si>
  <si>
    <t>DDR RAM</t>
  </si>
  <si>
    <t>Headset</t>
  </si>
  <si>
    <t>Shipping_ID</t>
  </si>
  <si>
    <t>Status</t>
  </si>
  <si>
    <t>Pending</t>
  </si>
  <si>
    <t>Delivered</t>
  </si>
  <si>
    <t>the total amount spent and the country for the Pending delivery status for each country.</t>
  </si>
  <si>
    <t>Total Amount Spent</t>
  </si>
  <si>
    <t>Full Name</t>
  </si>
  <si>
    <t>Customer_Name</t>
  </si>
  <si>
    <t>Sum of Total Amount Spent</t>
  </si>
  <si>
    <t>Row Labels</t>
  </si>
  <si>
    <t>Grand Total</t>
  </si>
  <si>
    <t>Amount Spent</t>
  </si>
  <si>
    <t>Mark R0berts</t>
  </si>
  <si>
    <t>the total number of transactions, total quantity sold, and total amount spent for each customer, along with the product details.</t>
  </si>
  <si>
    <t>Total  Transactions</t>
  </si>
  <si>
    <t>Product Details</t>
  </si>
  <si>
    <t>1-Mousepad</t>
  </si>
  <si>
    <t>1-DDR RAM</t>
  </si>
  <si>
    <t>1-DDR RAM, 1-Webcam, 2-Mousepad</t>
  </si>
  <si>
    <t>1-Keyboard</t>
  </si>
  <si>
    <t>1-Harddisk</t>
  </si>
  <si>
    <t>1-Headset, 1-Monitor, 1-Keyboard</t>
  </si>
  <si>
    <t>1-Webcam</t>
  </si>
  <si>
    <t>1-Monitor, 2-Keyboard</t>
  </si>
  <si>
    <t>1-Keyboard, 1-Mousepad</t>
  </si>
  <si>
    <t>1-Headset</t>
  </si>
  <si>
    <t>1-Harddisk, 1-Mouse</t>
  </si>
  <si>
    <t>1-Monitor</t>
  </si>
  <si>
    <t>1-Headset, 1-Mousepad</t>
  </si>
  <si>
    <t>1-Keyboard, 1-Monitor</t>
  </si>
  <si>
    <t>1-Mousepad, 1-Harddisk, 1-DDR RAM</t>
  </si>
  <si>
    <t>2-Webcam</t>
  </si>
  <si>
    <t>1-Mousepad, 1-Webcam, 1-Mouse</t>
  </si>
  <si>
    <t>1-Mouse, 1-DDR RAM</t>
  </si>
  <si>
    <t>1-Monitor, 1-Mouse</t>
  </si>
  <si>
    <t>1-Mousepad, 3-Keyboard</t>
  </si>
  <si>
    <t>1-Mouse</t>
  </si>
  <si>
    <t>1-Keyboard, 1-Harddisk</t>
  </si>
  <si>
    <t>1-Keyboard, 1-DDR RAM, 1-Headset</t>
  </si>
  <si>
    <t>1-Keyboard, 1-Webcam</t>
  </si>
  <si>
    <t>1-Mouse, 1-Headset, 1-Keyboard</t>
  </si>
  <si>
    <t>1-Webcam, 1-Monitor, 1-Keyboard</t>
  </si>
  <si>
    <t>1-Mouse, 1-Headset, 1-DDR RAM, 1-Monitor</t>
  </si>
  <si>
    <t>1-Mousepad, 1-Monitor, 1-Mouse</t>
  </si>
  <si>
    <t>1-DDR RAM, 1-Keyboard</t>
  </si>
  <si>
    <t>2-Webcam, 1-Headset</t>
  </si>
  <si>
    <t>1-Webcam, 1-Mouse</t>
  </si>
  <si>
    <t>1-Mousepad, 1-DDR RAM</t>
  </si>
  <si>
    <t>1-DDR RAM, 1-Harddisk</t>
  </si>
  <si>
    <t>1-Harddisk, 1-Monitor</t>
  </si>
  <si>
    <t>1-Webcam, 1-Harddisk</t>
  </si>
  <si>
    <t>1-Monitor, 1-Harddisk</t>
  </si>
  <si>
    <t>1-Keyboard, 1-Mouse, 1-Webcam</t>
  </si>
  <si>
    <t>1-Mouse, 1-Monitor, 1-Webcam</t>
  </si>
  <si>
    <t>2-Keyboard</t>
  </si>
  <si>
    <t>1-Monitor, 1-Keyboard, 1-Mousepad</t>
  </si>
  <si>
    <t>1-Keyboard, 2-Mousepad</t>
  </si>
  <si>
    <t>1-Mouse, 1-Headset, 1-Webcam</t>
  </si>
  <si>
    <t>1-Headset, 1-Harddisk</t>
  </si>
  <si>
    <t>1-Harddisk, 1-DDR RAM</t>
  </si>
  <si>
    <t>1-Monitor, 1-Harddisk, 1-Webcam</t>
  </si>
  <si>
    <t>2-Mousepad, 1-DDR RAM</t>
  </si>
  <si>
    <t>1-Harddisk, 1-Keyboard</t>
  </si>
  <si>
    <t>1-Mousepad, 1-Harddisk</t>
  </si>
  <si>
    <t>1-Keyboard, 1-Mouse</t>
  </si>
  <si>
    <t>1-Monitor, 1-DDR RAM, 2-Mousepad</t>
  </si>
  <si>
    <t>1-Mousepad, 1-Keyboard</t>
  </si>
  <si>
    <t>1-Monitor, 1-Mousepad, 1-Keyboard</t>
  </si>
  <si>
    <t>1-DDR RAM, 2-Headset</t>
  </si>
  <si>
    <t>1-Monitor, 1-Mousepad, 1-DDR RAM</t>
  </si>
  <si>
    <t>1-Headset, 1-Mouse</t>
  </si>
  <si>
    <t>1-Monitor, 1-Keyboard</t>
  </si>
  <si>
    <t>1-Keyboard, 1-Harddisk, 1-Mousepad</t>
  </si>
  <si>
    <t>1-Headset, 1-DDR RAM, 2-Mousepad</t>
  </si>
  <si>
    <t>the maximum product purchased for each country.</t>
  </si>
  <si>
    <t>Column Labels</t>
  </si>
  <si>
    <t>Count of Order_ID</t>
  </si>
  <si>
    <t>Joseph Rice</t>
  </si>
  <si>
    <t>Gary Moore</t>
  </si>
  <si>
    <t>John Walker</t>
  </si>
  <si>
    <t>Eric Carter</t>
  </si>
  <si>
    <t>William Jackson</t>
  </si>
  <si>
    <t>N!cole Jones</t>
  </si>
  <si>
    <t>David Davis</t>
  </si>
  <si>
    <t>Jason Montgomery</t>
  </si>
  <si>
    <t>Kent Weaver</t>
  </si>
  <si>
    <t>Darrell Dillon</t>
  </si>
  <si>
    <t>Jacqueline Wang</t>
  </si>
  <si>
    <t>Jodi Gonzalez</t>
  </si>
  <si>
    <t>Omar Martin</t>
  </si>
  <si>
    <t>N!cole Lara</t>
  </si>
  <si>
    <t>Jason Brown</t>
  </si>
  <si>
    <t>David Benson</t>
  </si>
  <si>
    <t>Kimberly Mora</t>
  </si>
  <si>
    <t>Erik Macias</t>
  </si>
  <si>
    <t>James Johnson</t>
  </si>
  <si>
    <t>Derek Peterson</t>
  </si>
  <si>
    <t>Diane Henson</t>
  </si>
  <si>
    <t>Cody Lyons</t>
  </si>
  <si>
    <t>Margaret Hardy</t>
  </si>
  <si>
    <t>Arthur Hayes</t>
  </si>
  <si>
    <t>Raymond Taylor</t>
  </si>
  <si>
    <t>Tina Moore</t>
  </si>
  <si>
    <t>Kylie White</t>
  </si>
  <si>
    <t>Jonathan Manning</t>
  </si>
  <si>
    <t>Angela Bryant</t>
  </si>
  <si>
    <t>Michael Mann</t>
  </si>
  <si>
    <t>Craig Myers</t>
  </si>
  <si>
    <t>Tiffany Carter</t>
  </si>
  <si>
    <t>Erica Owens</t>
  </si>
  <si>
    <t>Patricia Parker</t>
  </si>
  <si>
    <t>Brian Palmer</t>
  </si>
  <si>
    <t>Melissa Smith</t>
  </si>
  <si>
    <t>Connor Adams</t>
  </si>
  <si>
    <t>Michael Williams</t>
  </si>
  <si>
    <t>Ruth Smith</t>
  </si>
  <si>
    <t>Jonathan Middleton</t>
  </si>
  <si>
    <t>Francis Velez</t>
  </si>
  <si>
    <t>Matthew Velez</t>
  </si>
  <si>
    <t>Kim Shaw</t>
  </si>
  <si>
    <t>Gary Jones</t>
  </si>
  <si>
    <t>Nicholas Clayton</t>
  </si>
  <si>
    <t>Anthony Chavez</t>
  </si>
  <si>
    <t>Carolyn Green</t>
  </si>
  <si>
    <t>Janice Roman</t>
  </si>
  <si>
    <t>Erin Taylor</t>
  </si>
  <si>
    <t>Charles Garcia</t>
  </si>
  <si>
    <t>John Huber</t>
  </si>
  <si>
    <t>Haley Martinez</t>
  </si>
  <si>
    <t>Adam Holmes</t>
  </si>
  <si>
    <t>Patricia Jones</t>
  </si>
  <si>
    <t>Christy Rodriguez</t>
  </si>
  <si>
    <t>Jose Poole</t>
  </si>
  <si>
    <t>Lacey Mercado</t>
  </si>
  <si>
    <t>Danielle Garcia</t>
  </si>
  <si>
    <t>Amanda Cohen</t>
  </si>
  <si>
    <t>Jeremy Rodriguez</t>
  </si>
  <si>
    <t>Jade Wall</t>
  </si>
  <si>
    <t>Janice Garcia</t>
  </si>
  <si>
    <t>Sarah Greer</t>
  </si>
  <si>
    <t>Sandra Golden</t>
  </si>
  <si>
    <t>David Fritz</t>
  </si>
  <si>
    <t>Hannah Wu</t>
  </si>
  <si>
    <t>Guy Bennett</t>
  </si>
  <si>
    <t>Regina Wong</t>
  </si>
  <si>
    <t>Desiree Webster</t>
  </si>
  <si>
    <t>Juan Cruz</t>
  </si>
  <si>
    <t>Michelle Edwards</t>
  </si>
  <si>
    <t>Alexander Griffin</t>
  </si>
  <si>
    <t>Laura House</t>
  </si>
  <si>
    <t>Brittany Hanna</t>
  </si>
  <si>
    <t>Allen Wright</t>
  </si>
  <si>
    <t>Ricky Phillips</t>
  </si>
  <si>
    <t>Adrian Cross</t>
  </si>
  <si>
    <t>Thomas Wood</t>
  </si>
  <si>
    <t>Jillian Massey</t>
  </si>
  <si>
    <t>Kevin Watkins</t>
  </si>
  <si>
    <t>Allison Sweeney</t>
  </si>
  <si>
    <t>Joseph Hernandez</t>
  </si>
  <si>
    <t>Steven Little</t>
  </si>
  <si>
    <t>John Bennett</t>
  </si>
  <si>
    <t>Michele Maxwell</t>
  </si>
  <si>
    <t>Emily Thomas</t>
  </si>
  <si>
    <t>Mark Rogers</t>
  </si>
  <si>
    <t>John Cruz</t>
  </si>
  <si>
    <t>David Yoder</t>
  </si>
  <si>
    <t>James Reynolds</t>
  </si>
  <si>
    <t>Stephanie Hicks</t>
  </si>
  <si>
    <t>Paul Brown</t>
  </si>
  <si>
    <t>Alexandra Morales</t>
  </si>
  <si>
    <t>Krystal Carroll</t>
  </si>
  <si>
    <t>Alyssa Walker</t>
  </si>
  <si>
    <t>Eric Harvey</t>
  </si>
  <si>
    <t>Debbie Rogers</t>
  </si>
  <si>
    <t>Steve Braun</t>
  </si>
  <si>
    <t>Ryan Rojas</t>
  </si>
  <si>
    <t>Andrew Levine</t>
  </si>
  <si>
    <t>Brian Olson</t>
  </si>
  <si>
    <t>Jessica Welch</t>
  </si>
  <si>
    <t>Stephanie Faulkner</t>
  </si>
  <si>
    <t>Dawn Johnson</t>
  </si>
  <si>
    <t>Monique Wright</t>
  </si>
  <si>
    <t>Veronica Stein</t>
  </si>
  <si>
    <t>Breanna Santos</t>
  </si>
  <si>
    <t>Jeremy Lee</t>
  </si>
  <si>
    <t>R0bert Moore</t>
  </si>
  <si>
    <t>Tiffany Pearson</t>
  </si>
  <si>
    <t>Audrey Richardson</t>
  </si>
  <si>
    <t>Maureen Bryant</t>
  </si>
  <si>
    <t>Derrick R0berts</t>
  </si>
  <si>
    <t>Jeffrey Sullivan</t>
  </si>
  <si>
    <t>Amy Harris</t>
  </si>
  <si>
    <t>Rhonda Flores</t>
  </si>
  <si>
    <t>Steven Black</t>
  </si>
  <si>
    <t>R0bert Shepherd</t>
  </si>
  <si>
    <t>Robin Snyder</t>
  </si>
  <si>
    <t>Elijah Cook</t>
  </si>
  <si>
    <t>Dennis Hill</t>
  </si>
  <si>
    <t>Charles Nunez</t>
  </si>
  <si>
    <t>Philip Robinson</t>
  </si>
  <si>
    <t>Rachel Larson</t>
  </si>
  <si>
    <t>Stephen Sharp</t>
  </si>
  <si>
    <t>Aimee Jacobs</t>
  </si>
  <si>
    <t>Brittany Miller</t>
  </si>
  <si>
    <t>Sabrina Mclaughlin</t>
  </si>
  <si>
    <t>Amber Banks</t>
  </si>
  <si>
    <t>Casey Todd</t>
  </si>
  <si>
    <t>Miranda Williams</t>
  </si>
  <si>
    <t>Alexander Williams</t>
  </si>
  <si>
    <t>Jesus Higgins</t>
  </si>
  <si>
    <t>James Keith</t>
  </si>
  <si>
    <t>Shawn Johnson</t>
  </si>
  <si>
    <t>Natalie Page</t>
  </si>
  <si>
    <t>Zachary Fowler</t>
  </si>
  <si>
    <t>Brian Bowman</t>
  </si>
  <si>
    <t>Ryan Martin</t>
  </si>
  <si>
    <t>Jennifer Silva</t>
  </si>
  <si>
    <t>Joseph Sparks</t>
  </si>
  <si>
    <t>Mary Bishop</t>
  </si>
  <si>
    <t>Stacey Welch</t>
  </si>
  <si>
    <t>Brett Burns</t>
  </si>
  <si>
    <t>Michael Case</t>
  </si>
  <si>
    <t>Terry Bailey</t>
  </si>
  <si>
    <t>Christopher Mcdonald</t>
  </si>
  <si>
    <t>Andres Becker</t>
  </si>
  <si>
    <t>Chase Mcdaniel</t>
  </si>
  <si>
    <t>Sherry Parsons</t>
  </si>
  <si>
    <t>Javier Jones</t>
  </si>
  <si>
    <t>Jill Kane</t>
  </si>
  <si>
    <t>Janet Valdez</t>
  </si>
  <si>
    <t>Karen Ford</t>
  </si>
  <si>
    <t>Jamie Johnson</t>
  </si>
  <si>
    <t>Jessica Marshall</t>
  </si>
  <si>
    <t>Sharon Warner</t>
  </si>
  <si>
    <t>Zachary Williams</t>
  </si>
  <si>
    <t>Brooke Durham</t>
  </si>
  <si>
    <t>Ryan Murray</t>
  </si>
  <si>
    <t>Gabrielle Smith</t>
  </si>
  <si>
    <t>N!cole Bennett</t>
  </si>
  <si>
    <t>Heather Ali</t>
  </si>
  <si>
    <t>Sandra Mcmahon</t>
  </si>
  <si>
    <t>Bailey Mercado</t>
  </si>
  <si>
    <t>Morgan Cooper</t>
  </si>
  <si>
    <t>Matthew Stokes</t>
  </si>
  <si>
    <t>Timothy Mullins</t>
  </si>
  <si>
    <t>Kenneth Rubio</t>
  </si>
  <si>
    <t>Mary Zamora</t>
  </si>
  <si>
    <t>L@rry Cole</t>
  </si>
  <si>
    <t>Jeffrey Diaz</t>
  </si>
  <si>
    <t>Joseph Brown</t>
  </si>
  <si>
    <t>Emily Jones</t>
  </si>
  <si>
    <t>Tara Davis</t>
  </si>
  <si>
    <t>Tiffany Bowers</t>
  </si>
  <si>
    <t>Linda Craig</t>
  </si>
  <si>
    <t>Christine Smith</t>
  </si>
  <si>
    <t>Matthew Williams</t>
  </si>
  <si>
    <t>Brenda Lewis</t>
  </si>
  <si>
    <t>Adrian West</t>
  </si>
  <si>
    <t>Amy Scott</t>
  </si>
  <si>
    <t>April Beck</t>
  </si>
  <si>
    <t>Anthony Nicholson</t>
  </si>
  <si>
    <t>Shari Garcia</t>
  </si>
  <si>
    <t>Xavier Miles</t>
  </si>
  <si>
    <t>Rachael Gilbert</t>
  </si>
  <si>
    <t>Michele Rogers</t>
  </si>
  <si>
    <t>Derek Dixon</t>
  </si>
  <si>
    <t>Grace Hartman</t>
  </si>
  <si>
    <t>Joseph Miller</t>
  </si>
  <si>
    <t>David Arnold</t>
  </si>
  <si>
    <t>Yesenia White</t>
  </si>
  <si>
    <t>Nancy Miller</t>
  </si>
  <si>
    <t>Christopher Doyle</t>
  </si>
  <si>
    <t>Taylor Reed</t>
  </si>
  <si>
    <t>Katherine Ferguson</t>
  </si>
  <si>
    <t>R0bert Bryan</t>
  </si>
  <si>
    <t>Zachary Kane</t>
  </si>
  <si>
    <t>Rebecca Robinson</t>
  </si>
  <si>
    <t>Bethany Anderson</t>
  </si>
  <si>
    <t>Mary Williams</t>
  </si>
  <si>
    <t>Carlos Wallace</t>
  </si>
  <si>
    <t>Rhonda Matthews</t>
  </si>
  <si>
    <t>Donald Barker</t>
  </si>
  <si>
    <t>Courtney Lopez</t>
  </si>
  <si>
    <t>Chelsea Moyer</t>
  </si>
  <si>
    <t>Brittany Golden</t>
  </si>
  <si>
    <t>Russell Berry</t>
  </si>
  <si>
    <t>Joshua Jackson</t>
  </si>
  <si>
    <t>Al1cia Thompson</t>
  </si>
  <si>
    <t>Clifford Gray</t>
  </si>
  <si>
    <t>Gloria Miller</t>
  </si>
  <si>
    <t>N!cole Mcintyre</t>
  </si>
  <si>
    <t>Vincent Kline</t>
  </si>
  <si>
    <t>Amber Hunter</t>
  </si>
  <si>
    <t>Shelby Gomez</t>
  </si>
  <si>
    <t>Thomas Mclaughlin</t>
  </si>
  <si>
    <t>Nathan Graham</t>
  </si>
  <si>
    <t>Thomas Guzman</t>
  </si>
  <si>
    <t>Sarah Gilbert</t>
  </si>
  <si>
    <t>Jeremy Andrews</t>
  </si>
  <si>
    <t>Megan Morris</t>
  </si>
  <si>
    <t>Zachary Davis</t>
  </si>
  <si>
    <t>Michael Phelps</t>
  </si>
  <si>
    <t>Christopher Robinson</t>
  </si>
  <si>
    <t>Aaron Mckee</t>
  </si>
  <si>
    <t>Andrea Velasquez</t>
  </si>
  <si>
    <t>Philip Newton</t>
  </si>
  <si>
    <t>Kathleen Palmer</t>
  </si>
  <si>
    <t>Eric Levine</t>
  </si>
  <si>
    <t>Michael Lopez</t>
  </si>
  <si>
    <t>Samantha Smith</t>
  </si>
  <si>
    <t>Diane Tanner</t>
  </si>
  <si>
    <t>Melissa Gaines</t>
  </si>
  <si>
    <t>Al1cia Jensen</t>
  </si>
  <si>
    <t>Donna Bird</t>
  </si>
  <si>
    <t>Kyle Ruiz</t>
  </si>
  <si>
    <t>Janet Holmes</t>
  </si>
  <si>
    <t>Edward Bray</t>
  </si>
  <si>
    <t>Brenda Hines</t>
  </si>
  <si>
    <t>Alejandro Bailey</t>
  </si>
  <si>
    <t>Mark Rivers</t>
  </si>
  <si>
    <t>Christopher Miles</t>
  </si>
  <si>
    <t>Justin Stewart</t>
  </si>
  <si>
    <t>John Miller</t>
  </si>
  <si>
    <t>Thomas Hickman</t>
  </si>
  <si>
    <t>Patricia Garcia</t>
  </si>
  <si>
    <t>Stephen Jones</t>
  </si>
  <si>
    <t>-</t>
  </si>
  <si>
    <t>the most purchased product based on the age category less than 30 and above 30</t>
  </si>
  <si>
    <t>Age Category</t>
  </si>
  <si>
    <t># Transactions</t>
  </si>
  <si>
    <t>Order Details Mapping</t>
  </si>
  <si>
    <t>Sum of # Transactions</t>
  </si>
  <si>
    <t>the country that had minimum transactions and sales amount.</t>
  </si>
  <si>
    <t>UAE had the least amount of transactions (47) and  minimum sales (49950)</t>
  </si>
  <si>
    <t>Data Accuracy</t>
  </si>
  <si>
    <t>160 out of 250 Customers have Order  Details mapped. Rest of the customers don't have any order detail in the Orders table</t>
  </si>
  <si>
    <t>a</t>
  </si>
  <si>
    <t>b</t>
  </si>
  <si>
    <t>154 out of 250 Customers have Shipping Details mapped.</t>
  </si>
  <si>
    <t>Data Completeness</t>
  </si>
  <si>
    <t>For each table, the data is available for only 250 rows. A complete data should have different number of rows in each table logically.</t>
  </si>
  <si>
    <t>Data Reliability</t>
  </si>
  <si>
    <t>Customer Details</t>
  </si>
  <si>
    <t>Order</t>
  </si>
  <si>
    <t>Shipping</t>
  </si>
  <si>
    <t>Primary Key</t>
  </si>
  <si>
    <t>Calculated Field</t>
  </si>
  <si>
    <t>Required Field</t>
  </si>
  <si>
    <t>Foreign Key</t>
  </si>
  <si>
    <t>Data Model</t>
  </si>
  <si>
    <t>Quantity Sold</t>
  </si>
  <si>
    <t>Data Quality</t>
  </si>
  <si>
    <t>Amount spent by Customers</t>
  </si>
  <si>
    <t>*Pending delivery status cannot be mapped to country as data mapping in shipping and order details is incomplete.</t>
  </si>
  <si>
    <t>Most products were sold in UK(113). Within UK, Mousepad grossed highest sales with 24 mousepads being sold.</t>
  </si>
  <si>
    <t>USA too has Mousepad as most sold item with 18 mousepads</t>
  </si>
  <si>
    <t>Keyboard is the most purchased item in UAE. A total of 12 Keyboards were sold.</t>
  </si>
  <si>
    <t>30 or Younger</t>
  </si>
  <si>
    <t>Older than 30</t>
  </si>
  <si>
    <t>Customers older than 30 years tend to buy more Keyboards. They have bought 34 Keyboards out of overall 173 Items bought in their age category. Its  ~20% of total items purchased by 30+ aged people</t>
  </si>
  <si>
    <t>People aged 30 or younger have bought more Mousepads. They have bought 17 Mousepads out of overall 77 items bought in their age category. Its ~22% of total items  purchased by people aged 30 or less</t>
  </si>
  <si>
    <r>
      <rPr>
        <b/>
        <sz val="11"/>
        <color theme="1"/>
        <rFont val="Calibri"/>
        <family val="2"/>
        <scheme val="minor"/>
      </rPr>
      <t>Shipping</t>
    </r>
    <r>
      <rPr>
        <sz val="11"/>
        <color theme="1"/>
        <rFont val="Calibri"/>
        <family val="2"/>
        <scheme val="minor"/>
      </rPr>
      <t xml:space="preserve"> table needs a column = </t>
    </r>
    <r>
      <rPr>
        <b/>
        <sz val="11"/>
        <color theme="1"/>
        <rFont val="Calibri"/>
        <family val="2"/>
        <scheme val="minor"/>
      </rPr>
      <t>Order_ID</t>
    </r>
    <r>
      <rPr>
        <sz val="11"/>
        <color theme="1"/>
        <rFont val="Calibri"/>
        <family val="2"/>
        <scheme val="minor"/>
      </rPr>
      <t xml:space="preserve"> so that mapping can be done between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table and </t>
    </r>
    <r>
      <rPr>
        <b/>
        <sz val="11"/>
        <color theme="1"/>
        <rFont val="Calibri"/>
        <family val="2"/>
        <scheme val="minor"/>
      </rPr>
      <t>Shipping</t>
    </r>
    <r>
      <rPr>
        <sz val="11"/>
        <color theme="1"/>
        <rFont val="Calibri"/>
        <family val="2"/>
        <scheme val="minor"/>
      </rPr>
      <t xml:space="preserve">  table. This would establish a link between Order details and their Shipping status.
We would also be able to answer the first question completely i.e. Amount of Pending Deliveries across Countries.</t>
    </r>
  </si>
  <si>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table needs a column = </t>
    </r>
    <r>
      <rPr>
        <b/>
        <sz val="11"/>
        <color theme="1"/>
        <rFont val="Calibri"/>
        <family val="2"/>
        <scheme val="minor"/>
      </rPr>
      <t>Quantity_Sold</t>
    </r>
    <r>
      <rPr>
        <sz val="11"/>
        <color theme="1"/>
        <rFont val="Calibri"/>
        <family val="2"/>
        <scheme val="minor"/>
      </rPr>
      <t xml:space="preserve"> to answer Q2. 
As of now, each row entry corresponds to an order in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table and an order may have one or more quantities sold. It doesn't specify if the row entry belongs to Quantity_Sold = 1 or more.</t>
    </r>
  </si>
  <si>
    <t>Data Uniqueness</t>
  </si>
  <si>
    <t>The data can be considered as reliable because:</t>
  </si>
  <si>
    <t>Each table has a Primary Key assigned and is not redundant in the table.</t>
  </si>
  <si>
    <t>c</t>
  </si>
  <si>
    <t>d</t>
  </si>
  <si>
    <t>Customer Details table has Customer_ID as its Primary Key and it is a Foreign Key in Order and Shipping tables.</t>
  </si>
  <si>
    <t>Customer_ID in Customer Details has a one-to-many relationship with the Customer_ID in Order and Shipping tables.</t>
  </si>
  <si>
    <t>In Order and Shipping tables, none of the Customer_IDs lie outside the set of Customer_IDs in Customer Details table</t>
  </si>
  <si>
    <t>As of now, all the tables i.e. Customer Details, Order and Shipping have same nomenclature for their Primary Keys i.e. Customer_ID, Order_ID, Shipping_ID, respectively. Ideal nomenclature suggests each Primary Key should have a suffix of the Table name. For example - 
Customer Details should have Customer_ID in the format - CUS_1, CUS_2, CUS_3 and so on.
Similarly, Order table should have Order_ID in the format - ORD_1, ORD_2, ORD_3 and so on.
and similar formatting with the Shipping_IDs in Shipping table.
This avoids any misunderstanding between the tables during Data Mapping as well as further report generation</t>
  </si>
  <si>
    <t>Requirements for the Data Engineering Team:</t>
  </si>
  <si>
    <t>Data Quality has primarily 4 components - Data Accuracy, Data Completeness, Data Reliability, and Data Uniqueness. In the below section, I have cited my findings from the analysis of the given datasets.</t>
  </si>
  <si>
    <t>As part of the current datasets, below are my requirements for the Engineering Team.</t>
  </si>
  <si>
    <t>Additional requirements will include creating more Tables such as:</t>
  </si>
  <si>
    <t>Returns table that has details of all the products returned by the customers.</t>
  </si>
  <si>
    <t>Products table that has information on the specifications of all the products</t>
  </si>
  <si>
    <t>as a % of Total Spends</t>
  </si>
  <si>
    <t>UK consumers have the most contribution in the Amount Spent</t>
  </si>
  <si>
    <t>UK and the US can be considered as go-to-markets while launching similar products</t>
  </si>
  <si>
    <t>Final Report</t>
  </si>
  <si>
    <t>Mousepad and Keyboards are the most grossing items specially in UK and US. They attribute to ~35% of Sales by Volume in each region</t>
  </si>
  <si>
    <t>Harddisk and webcams are the bottom 20% items in both the regions.</t>
  </si>
  <si>
    <t>Almost 70% of the Customer base is Older than 30 years.</t>
  </si>
  <si>
    <t>40% of the 30+ Year olds are buying Keyboard and Mousepad.</t>
  </si>
  <si>
    <t>Its interesting that only 10% of all people are buying Mouse but almost 20% of people are buying mousepads.</t>
  </si>
  <si>
    <t>UAE has the smallest market in terms of IT peripherals. They are less than 20% of the overall spends</t>
  </si>
  <si>
    <t>Insights to Data Engineers, Data Scientists, Technical and Non-Technical Stakeholders</t>
  </si>
  <si>
    <t>Data should always be provided as a whole. The current datasets seem like top 250 results from each table.</t>
  </si>
  <si>
    <t>Complete data results in accurate analysis</t>
  </si>
  <si>
    <t>Data File format should ideally be same. However, its not a mandate. Their may be cases where data is sourced from different types of sources.</t>
  </si>
  <si>
    <t>A Data Model is the first step of Data Analysis. Understanding the Data Flow and Data Mapping is most important to know how to proceed with generating insights.</t>
  </si>
  <si>
    <t>Once the Data Model is created, look for creating calculations in terms of absolute measures or columns in specific tables. Calculations help in categorizing and analyzing the data.</t>
  </si>
  <si>
    <t>Identify Dimensional and quantifiable data columns. Example for Dimensional Column can be Age Category and quantifiable column could be Total Sales.</t>
  </si>
  <si>
    <t>Description</t>
  </si>
  <si>
    <t>This section has the Data Model designed for the 3 tables provided.</t>
  </si>
  <si>
    <t>Requirements</t>
  </si>
  <si>
    <t>Contents</t>
  </si>
  <si>
    <t>Insights</t>
  </si>
  <si>
    <t>Q1</t>
  </si>
  <si>
    <t>Q2</t>
  </si>
  <si>
    <t>Q3</t>
  </si>
  <si>
    <t>Q4</t>
  </si>
  <si>
    <t>Q5</t>
  </si>
  <si>
    <t>#</t>
  </si>
  <si>
    <t>This table contains data on all the Customers along with a few Calculated fields created to enable reports and insights.</t>
  </si>
  <si>
    <t>It contains all information on Orders made by the Customers</t>
  </si>
  <si>
    <t>It contains the shipping details of all the orders</t>
  </si>
  <si>
    <t xml:space="preserve">It provides insight on the Data Quality aspects of the above 3 tables i.e. Accuracy, Completeness, Reliability, and Uniqueness. </t>
  </si>
  <si>
    <t>It provides a list of requirements to be made to the Engineering team in order to get correct and complete data.</t>
  </si>
  <si>
    <t>This has solution on first question.</t>
  </si>
  <si>
    <t>This has solution on second question.</t>
  </si>
  <si>
    <t>This has solution on third question.</t>
  </si>
  <si>
    <t>This has solution on fourth question.</t>
  </si>
  <si>
    <t>This has solution on fifth question.</t>
  </si>
  <si>
    <t>It provides a summary of all the insights gathered from the data</t>
  </si>
  <si>
    <t>It has a few recommendations and insights for the stakeholders.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</si>
</sst>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color rgb="FF1D1C1D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1D1C1D"/>
      <name val="Arial"/>
      <family val="2"/>
    </font>
    <font>
      <sz val="11"/>
      <color theme="1"/>
      <name val="Wingdings"/>
      <charset val="2"/>
    </font>
    <font>
      <b/>
      <sz val="13"/>
      <color theme="1"/>
      <name val="Calibri"/>
      <family val="2"/>
      <scheme val="minor"/>
    </font>
    <font>
      <b/>
      <i/>
      <sz val="11"/>
      <color rgb="FF1D1C1D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2"/>
    <xf numFmtId="0" fontId="2" fillId="0" borderId="0" xfId="0" applyFont="1"/>
    <xf numFmtId="0" fontId="4" fillId="0" borderId="0" xfId="0" applyFont="1"/>
    <xf numFmtId="165" fontId="3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  <xf numFmtId="0" fontId="5" fillId="0" borderId="0" xfId="0" applyFont="1"/>
    <xf numFmtId="0" fontId="6" fillId="0" borderId="0" xfId="2" applyFont="1" applyAlignment="1">
      <alignment wrapText="1"/>
    </xf>
    <xf numFmtId="0" fontId="6" fillId="0" borderId="0" xfId="2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right"/>
    </xf>
    <xf numFmtId="9" fontId="0" fillId="0" borderId="0" xfId="3" applyFont="1"/>
    <xf numFmtId="9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2" applyFont="1" applyAlignment="1">
      <alignment wrapText="1"/>
    </xf>
    <xf numFmtId="0" fontId="0" fillId="0" borderId="3" xfId="0" applyBorder="1"/>
    <xf numFmtId="0" fontId="3" fillId="0" borderId="3" xfId="2" applyFont="1" applyBorder="1" applyAlignment="1">
      <alignment wrapText="1"/>
    </xf>
    <xf numFmtId="0" fontId="3" fillId="0" borderId="4" xfId="2" applyFont="1" applyBorder="1" applyAlignment="1">
      <alignment wrapText="1"/>
    </xf>
    <xf numFmtId="0" fontId="2" fillId="0" borderId="1" xfId="0" applyFont="1" applyBorder="1"/>
    <xf numFmtId="0" fontId="3" fillId="2" borderId="3" xfId="2" applyFont="1" applyFill="1" applyBorder="1" applyAlignment="1">
      <alignment wrapText="1"/>
    </xf>
    <xf numFmtId="0" fontId="0" fillId="2" borderId="4" xfId="0" applyFill="1" applyBorder="1"/>
    <xf numFmtId="0" fontId="8" fillId="0" borderId="0" xfId="0" applyFont="1"/>
    <xf numFmtId="0" fontId="0" fillId="3" borderId="3" xfId="0" applyFill="1" applyBorder="1"/>
    <xf numFmtId="0" fontId="0" fillId="2" borderId="3" xfId="0" applyFill="1" applyBorder="1"/>
    <xf numFmtId="0" fontId="3" fillId="4" borderId="2" xfId="2" applyFont="1" applyFill="1" applyBorder="1" applyAlignment="1">
      <alignment wrapText="1"/>
    </xf>
    <xf numFmtId="0" fontId="3" fillId="4" borderId="3" xfId="2" applyFont="1" applyFill="1" applyBorder="1" applyAlignment="1">
      <alignment wrapText="1"/>
    </xf>
    <xf numFmtId="0" fontId="3" fillId="4" borderId="4" xfId="2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5" borderId="5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3" fillId="0" borderId="6" xfId="2" applyBorder="1"/>
    <xf numFmtId="0" fontId="3" fillId="0" borderId="0" xfId="2" applyBorder="1"/>
    <xf numFmtId="165" fontId="0" fillId="0" borderId="0" xfId="1" applyNumberFormat="1" applyFont="1" applyBorder="1"/>
    <xf numFmtId="165" fontId="3" fillId="0" borderId="0" xfId="1" applyNumberFormat="1" applyFont="1" applyBorder="1"/>
    <xf numFmtId="165" fontId="3" fillId="0" borderId="7" xfId="1" applyNumberFormat="1" applyFont="1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165" fontId="0" fillId="0" borderId="9" xfId="1" applyNumberFormat="1" applyFont="1" applyBorder="1"/>
    <xf numFmtId="165" fontId="3" fillId="0" borderId="9" xfId="1" applyNumberFormat="1" applyFont="1" applyBorder="1"/>
    <xf numFmtId="0" fontId="3" fillId="0" borderId="10" xfId="2" applyBorder="1"/>
    <xf numFmtId="0" fontId="6" fillId="0" borderId="11" xfId="2" applyFont="1" applyBorder="1" applyAlignment="1">
      <alignment wrapText="1"/>
    </xf>
    <xf numFmtId="0" fontId="6" fillId="0" borderId="12" xfId="2" applyFont="1" applyBorder="1" applyAlignment="1">
      <alignment wrapText="1"/>
    </xf>
    <xf numFmtId="0" fontId="6" fillId="0" borderId="12" xfId="2" applyFont="1" applyFill="1" applyBorder="1" applyAlignment="1">
      <alignment wrapText="1"/>
    </xf>
    <xf numFmtId="0" fontId="6" fillId="0" borderId="13" xfId="2" applyFont="1" applyFill="1" applyBorder="1" applyAlignment="1">
      <alignment wrapText="1"/>
    </xf>
    <xf numFmtId="0" fontId="0" fillId="0" borderId="0" xfId="0" applyAlignment="1">
      <alignment vertical="center"/>
    </xf>
    <xf numFmtId="0" fontId="12" fillId="0" borderId="0" xfId="0" applyFont="1" applyAlignment="1">
      <alignment wrapText="1"/>
    </xf>
    <xf numFmtId="0" fontId="0" fillId="0" borderId="0" xfId="0" applyFont="1" applyAlignment="1">
      <alignment wrapText="1"/>
    </xf>
    <xf numFmtId="165" fontId="2" fillId="0" borderId="0" xfId="1" applyNumberFormat="1" applyFont="1"/>
    <xf numFmtId="0" fontId="11" fillId="0" borderId="0" xfId="0" applyFont="1"/>
    <xf numFmtId="10" fontId="0" fillId="0" borderId="0" xfId="3" applyNumberFormat="1" applyFont="1"/>
    <xf numFmtId="164" fontId="0" fillId="0" borderId="0" xfId="1" applyFont="1"/>
    <xf numFmtId="0" fontId="0" fillId="0" borderId="0" xfId="0" applyAlignment="1">
      <alignment horizontal="left" vertical="top" wrapText="1"/>
    </xf>
    <xf numFmtId="0" fontId="0" fillId="0" borderId="14" xfId="0" applyBorder="1"/>
    <xf numFmtId="0" fontId="2" fillId="0" borderId="5" xfId="0" applyFont="1" applyBorder="1"/>
    <xf numFmtId="0" fontId="2" fillId="0" borderId="15" xfId="0" applyFont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0" xfId="0" applyBorder="1" applyAlignment="1">
      <alignment wrapText="1"/>
    </xf>
    <xf numFmtId="0" fontId="13" fillId="0" borderId="0" xfId="4" applyBorder="1" applyAlignment="1">
      <alignment vertical="center"/>
    </xf>
    <xf numFmtId="0" fontId="13" fillId="0" borderId="9" xfId="4" applyBorder="1" applyAlignment="1">
      <alignment vertical="center"/>
    </xf>
    <xf numFmtId="0" fontId="2" fillId="0" borderId="0" xfId="0" applyFont="1" applyBorder="1"/>
    <xf numFmtId="0" fontId="2" fillId="0" borderId="7" xfId="0" applyFont="1" applyBorder="1"/>
  </cellXfs>
  <cellStyles count="5">
    <cellStyle name="Comma" xfId="1" builtinId="3"/>
    <cellStyle name="Hyperlink" xfId="4" builtinId="8"/>
    <cellStyle name="Normal" xfId="0" builtinId="0"/>
    <cellStyle name="Normal 2" xfId="2"/>
    <cellStyle name="Percent" xfId="3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wrapText="1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Amount Spent by  Customers</a:t>
            </a:r>
          </a:p>
        </c:rich>
      </c:tx>
      <c:layout>
        <c:manualLayout>
          <c:xMode val="edge"/>
          <c:yMode val="edge"/>
          <c:x val="0.2214339200247028"/>
          <c:y val="0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'Q1'!$C$10</c:f>
              <c:strCache>
                <c:ptCount val="1"/>
                <c:pt idx="0">
                  <c:v>Amount Spent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'Q1'!$B$11:$B$13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'Q1'!$C$11:$C$13</c:f>
              <c:numCache>
                <c:formatCode>_(* #,##0_);_(* \(#,##0\);_(* "-"??_);_(@_)</c:formatCode>
                <c:ptCount val="3"/>
                <c:pt idx="0">
                  <c:v>49950</c:v>
                </c:pt>
                <c:pt idx="1">
                  <c:v>244350</c:v>
                </c:pt>
                <c:pt idx="2">
                  <c:v>238200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[PEI Group Assignment_Amey Kothari.xlsx]Q3!PivotTable1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Items sold by Country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'Q3'!$C$4:$C$5</c:f>
              <c:strCache>
                <c:ptCount val="1"/>
                <c:pt idx="0">
                  <c:v>DDR RAM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'Q3'!$C$6:$C$9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'Q3'!$D$4:$D$5</c:f>
              <c:strCache>
                <c:ptCount val="1"/>
                <c:pt idx="0">
                  <c:v>Harddisk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'Q3'!$D$6:$D$9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13</c:v>
                </c:pt>
              </c:numCache>
            </c:numRef>
          </c:val>
        </c:ser>
        <c:ser>
          <c:idx val="2"/>
          <c:order val="2"/>
          <c:tx>
            <c:strRef>
              <c:f>'Q3'!$E$4:$E$5</c:f>
              <c:strCache>
                <c:ptCount val="1"/>
                <c:pt idx="0">
                  <c:v>Headset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'Q3'!$E$6:$E$9</c:f>
              <c:numCache>
                <c:formatCode>General</c:formatCode>
                <c:ptCount val="3"/>
                <c:pt idx="0">
                  <c:v>3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</c:ser>
        <c:ser>
          <c:idx val="3"/>
          <c:order val="3"/>
          <c:tx>
            <c:strRef>
              <c:f>'Q3'!$F$4:$F$5</c:f>
              <c:strCache>
                <c:ptCount val="1"/>
                <c:pt idx="0">
                  <c:v>Keyboard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'Q3'!$F$6:$F$9</c:f>
              <c:numCache>
                <c:formatCode>General</c:formatCode>
                <c:ptCount val="3"/>
                <c:pt idx="0">
                  <c:v>12</c:v>
                </c:pt>
                <c:pt idx="1">
                  <c:v>23</c:v>
                </c:pt>
                <c:pt idx="2">
                  <c:v>15</c:v>
                </c:pt>
              </c:numCache>
            </c:numRef>
          </c:val>
        </c:ser>
        <c:ser>
          <c:idx val="4"/>
          <c:order val="4"/>
          <c:tx>
            <c:strRef>
              <c:f>'Q3'!$G$4:$G$5</c:f>
              <c:strCache>
                <c:ptCount val="1"/>
                <c:pt idx="0">
                  <c:v>Monitor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'Q3'!$G$6:$G$9</c:f>
              <c:numCache>
                <c:formatCode>General</c:formatCode>
                <c:ptCount val="3"/>
                <c:pt idx="0">
                  <c:v>1</c:v>
                </c:pt>
                <c:pt idx="1">
                  <c:v>13</c:v>
                </c:pt>
                <c:pt idx="2">
                  <c:v>11</c:v>
                </c:pt>
              </c:numCache>
            </c:numRef>
          </c:val>
        </c:ser>
        <c:ser>
          <c:idx val="5"/>
          <c:order val="5"/>
          <c:tx>
            <c:strRef>
              <c:f>'Q3'!$H$4:$H$5</c:f>
              <c:strCache>
                <c:ptCount val="1"/>
                <c:pt idx="0">
                  <c:v>Mouse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'Q3'!$H$6:$H$9</c:f>
              <c:numCache>
                <c:formatCode>General</c:formatCode>
                <c:ptCount val="3"/>
                <c:pt idx="0">
                  <c:v>3</c:v>
                </c:pt>
                <c:pt idx="1">
                  <c:v>13</c:v>
                </c:pt>
                <c:pt idx="2">
                  <c:v>9</c:v>
                </c:pt>
              </c:numCache>
            </c:numRef>
          </c:val>
        </c:ser>
        <c:ser>
          <c:idx val="6"/>
          <c:order val="6"/>
          <c:tx>
            <c:strRef>
              <c:f>'Q3'!$I$4:$I$5</c:f>
              <c:strCache>
                <c:ptCount val="1"/>
                <c:pt idx="0">
                  <c:v>Mousepad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'Q3'!$I$6:$I$9</c:f>
              <c:numCache>
                <c:formatCode>General</c:formatCode>
                <c:ptCount val="3"/>
                <c:pt idx="0">
                  <c:v>8</c:v>
                </c:pt>
                <c:pt idx="1">
                  <c:v>24</c:v>
                </c:pt>
                <c:pt idx="2">
                  <c:v>18</c:v>
                </c:pt>
              </c:numCache>
            </c:numRef>
          </c:val>
        </c:ser>
        <c:ser>
          <c:idx val="7"/>
          <c:order val="7"/>
          <c:tx>
            <c:strRef>
              <c:f>'Q3'!$J$4:$J$5</c:f>
              <c:strCache>
                <c:ptCount val="1"/>
                <c:pt idx="0">
                  <c:v>Webcam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'Q3'!$J$6:$J$9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188284848"/>
        <c:axId val="-1188281584"/>
      </c:barChart>
      <c:catAx>
        <c:axId val="-1188284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188281584"/>
        <c:crosses val="autoZero"/>
        <c:auto val="1"/>
        <c:lblAlgn val="ctr"/>
        <c:lblOffset val="100"/>
        <c:noMultiLvlLbl val="0"/>
      </c:catAx>
      <c:valAx>
        <c:axId val="-1188281584"/>
        <c:scaling>
          <c:orientation val="minMax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-118828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[PEI Group Assignment_Amey Kothari.xlsx]Q4!PivotTable6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Items Purchased</a:t>
            </a:r>
            <a:r>
              <a:rPr lang="en-US" sz="1200" baseline="0"/>
              <a:t> by Age Category</a:t>
            </a:r>
            <a:endParaRPr lang="en-US" sz="1200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'Q4'!$C$4:$C$5</c:f>
              <c:strCache>
                <c:ptCount val="1"/>
                <c:pt idx="0">
                  <c:v>DDR RAM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'Q4'!$C$6:$C$8</c:f>
              <c:numCache>
                <c:formatCode>General</c:formatCode>
                <c:ptCount val="2"/>
                <c:pt idx="0">
                  <c:v>8</c:v>
                </c:pt>
                <c:pt idx="1">
                  <c:v>17</c:v>
                </c:pt>
              </c:numCache>
            </c:numRef>
          </c:val>
        </c:ser>
        <c:ser>
          <c:idx val="1"/>
          <c:order val="1"/>
          <c:tx>
            <c:strRef>
              <c:f>'Q4'!$D$4:$D$5</c:f>
              <c:strCache>
                <c:ptCount val="1"/>
                <c:pt idx="0">
                  <c:v>Harddisk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'Q4'!$D$6:$D$8</c:f>
              <c:numCache>
                <c:formatCode>General</c:formatCode>
                <c:ptCount val="2"/>
                <c:pt idx="0">
                  <c:v>5</c:v>
                </c:pt>
                <c:pt idx="1">
                  <c:v>20</c:v>
                </c:pt>
              </c:numCache>
            </c:numRef>
          </c:val>
        </c:ser>
        <c:ser>
          <c:idx val="2"/>
          <c:order val="2"/>
          <c:tx>
            <c:strRef>
              <c:f>'Q4'!$E$4:$E$5</c:f>
              <c:strCache>
                <c:ptCount val="1"/>
                <c:pt idx="0">
                  <c:v>Headset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'Q4'!$E$6:$E$8</c:f>
              <c:numCache>
                <c:formatCode>General</c:formatCode>
                <c:ptCount val="2"/>
                <c:pt idx="0">
                  <c:v>7</c:v>
                </c:pt>
                <c:pt idx="1">
                  <c:v>18</c:v>
                </c:pt>
              </c:numCache>
            </c:numRef>
          </c:val>
        </c:ser>
        <c:ser>
          <c:idx val="3"/>
          <c:order val="3"/>
          <c:tx>
            <c:strRef>
              <c:f>'Q4'!$F$4:$F$5</c:f>
              <c:strCache>
                <c:ptCount val="1"/>
                <c:pt idx="0">
                  <c:v>Keyboard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'Q4'!$F$6:$F$8</c:f>
              <c:numCache>
                <c:formatCode>General</c:formatCode>
                <c:ptCount val="2"/>
                <c:pt idx="0">
                  <c:v>16</c:v>
                </c:pt>
                <c:pt idx="1">
                  <c:v>34</c:v>
                </c:pt>
              </c:numCache>
            </c:numRef>
          </c:val>
        </c:ser>
        <c:ser>
          <c:idx val="4"/>
          <c:order val="4"/>
          <c:tx>
            <c:strRef>
              <c:f>'Q4'!$G$4:$G$5</c:f>
              <c:strCache>
                <c:ptCount val="1"/>
                <c:pt idx="0">
                  <c:v>Monitor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'Q4'!$G$6:$G$8</c:f>
              <c:numCache>
                <c:formatCode>General</c:formatCode>
                <c:ptCount val="2"/>
                <c:pt idx="0">
                  <c:v>8</c:v>
                </c:pt>
                <c:pt idx="1">
                  <c:v>17</c:v>
                </c:pt>
              </c:numCache>
            </c:numRef>
          </c:val>
        </c:ser>
        <c:ser>
          <c:idx val="5"/>
          <c:order val="5"/>
          <c:tx>
            <c:strRef>
              <c:f>'Q4'!$H$4:$H$5</c:f>
              <c:strCache>
                <c:ptCount val="1"/>
                <c:pt idx="0">
                  <c:v>Mouse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'Q4'!$H$6:$H$8</c:f>
              <c:numCache>
                <c:formatCode>General</c:formatCode>
                <c:ptCount val="2"/>
                <c:pt idx="0">
                  <c:v>7</c:v>
                </c:pt>
                <c:pt idx="1">
                  <c:v>18</c:v>
                </c:pt>
              </c:numCache>
            </c:numRef>
          </c:val>
        </c:ser>
        <c:ser>
          <c:idx val="6"/>
          <c:order val="6"/>
          <c:tx>
            <c:strRef>
              <c:f>'Q4'!$I$4:$I$5</c:f>
              <c:strCache>
                <c:ptCount val="1"/>
                <c:pt idx="0">
                  <c:v>Mousepad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'Q4'!$I$6:$I$8</c:f>
              <c:numCache>
                <c:formatCode>General</c:formatCode>
                <c:ptCount val="2"/>
                <c:pt idx="0">
                  <c:v>17</c:v>
                </c:pt>
                <c:pt idx="1">
                  <c:v>33</c:v>
                </c:pt>
              </c:numCache>
            </c:numRef>
          </c:val>
        </c:ser>
        <c:ser>
          <c:idx val="7"/>
          <c:order val="7"/>
          <c:tx>
            <c:strRef>
              <c:f>'Q4'!$J$4:$J$5</c:f>
              <c:strCache>
                <c:ptCount val="1"/>
                <c:pt idx="0">
                  <c:v>Webcam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'Q4'!$J$6:$J$8</c:f>
              <c:numCache>
                <c:formatCode>General</c:formatCode>
                <c:ptCount val="2"/>
                <c:pt idx="0">
                  <c:v>9</c:v>
                </c:pt>
                <c:pt idx="1">
                  <c:v>16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188278864"/>
        <c:axId val="-1188278320"/>
      </c:barChart>
      <c:catAx>
        <c:axId val="-1188278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188278320"/>
        <c:crosses val="autoZero"/>
        <c:auto val="1"/>
        <c:lblAlgn val="ctr"/>
        <c:lblOffset val="100"/>
        <c:noMultiLvlLbl val="0"/>
      </c:catAx>
      <c:valAx>
        <c:axId val="-11882783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1188278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[PEI Group Assignment_Amey Kothari.xlsx]Q5!PivotTable3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, Transactions by Country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'Q5'!$D$4</c:f>
              <c:strCache>
                <c:ptCount val="1"/>
                <c:pt idx="0">
                  <c:v>Sum of Total Amount Spent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'Q5'!$B$5:$B$8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'Q5'!$D$5:$D$8</c:f>
              <c:numCache>
                <c:formatCode>General</c:formatCode>
                <c:ptCount val="3"/>
                <c:pt idx="0">
                  <c:v>49950</c:v>
                </c:pt>
                <c:pt idx="1">
                  <c:v>244350</c:v>
                </c:pt>
                <c:pt idx="2">
                  <c:v>238200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1005125104"/>
        <c:axId val="-1005131632"/>
      </c:barChart>
      <c:lineChart>
        <c:grouping val="standard"/>
        <c:varyColors val="0"/>
        <c:ser>
          <c:idx val="0"/>
          <c:order val="0"/>
          <c:tx>
            <c:strRef>
              <c:f>'Q5'!$C$4</c:f>
              <c:strCache>
                <c:ptCount val="1"/>
                <c:pt idx="0">
                  <c:v>Sum of # Transactions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'Q5'!$B$5:$B$8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'Q5'!$C$5:$C$8</c:f>
              <c:numCache>
                <c:formatCode>General</c:formatCode>
                <c:ptCount val="3"/>
                <c:pt idx="0">
                  <c:v>40</c:v>
                </c:pt>
                <c:pt idx="1">
                  <c:v>113</c:v>
                </c:pt>
                <c:pt idx="2">
                  <c:v>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005119664"/>
        <c:axId val="-1189006176"/>
      </c:lineChart>
      <c:valAx>
        <c:axId val="-1189006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119664"/>
        <c:crosses val="max"/>
        <c:crossBetween val="between"/>
      </c:valAx>
      <c:catAx>
        <c:axId val="-100511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9006176"/>
        <c:crosses val="autoZero"/>
        <c:auto val="1"/>
        <c:lblAlgn val="ctr"/>
        <c:lblOffset val="100"/>
        <c:noMultiLvlLbl val="0"/>
      </c:catAx>
      <c:valAx>
        <c:axId val="-1005131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125104"/>
        <c:crosses val="autoZero"/>
        <c:crossBetween val="between"/>
      </c:valAx>
      <c:catAx>
        <c:axId val="-1005125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05131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Amount Spent by  Customers</a:t>
            </a:r>
          </a:p>
        </c:rich>
      </c:tx>
      <c:layout>
        <c:manualLayout>
          <c:xMode val="edge"/>
          <c:yMode val="edge"/>
          <c:x val="0.2214339200247028"/>
          <c:y val="0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'Q1'!$C$10</c:f>
              <c:strCache>
                <c:ptCount val="1"/>
                <c:pt idx="0">
                  <c:v>Amount Spent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'Q1'!$B$11:$B$13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'Q1'!$C$11:$C$13</c:f>
              <c:numCache>
                <c:formatCode>_(* #,##0_);_(* \(#,##0\);_(* "-"??_);_(@_)</c:formatCode>
                <c:ptCount val="3"/>
                <c:pt idx="0">
                  <c:v>49950</c:v>
                </c:pt>
                <c:pt idx="1">
                  <c:v>244350</c:v>
                </c:pt>
                <c:pt idx="2">
                  <c:v>238200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[PEI Group Assignment_Amey Kothari.xlsx]Q3!PivotTable1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Items sold by Country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'Q3'!$C$4:$C$5</c:f>
              <c:strCache>
                <c:ptCount val="1"/>
                <c:pt idx="0">
                  <c:v>DDR RAM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'Q3'!$C$6:$C$9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'Q3'!$D$4:$D$5</c:f>
              <c:strCache>
                <c:ptCount val="1"/>
                <c:pt idx="0">
                  <c:v>Harddisk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'Q3'!$D$6:$D$9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13</c:v>
                </c:pt>
              </c:numCache>
            </c:numRef>
          </c:val>
        </c:ser>
        <c:ser>
          <c:idx val="2"/>
          <c:order val="2"/>
          <c:tx>
            <c:strRef>
              <c:f>'Q3'!$E$4:$E$5</c:f>
              <c:strCache>
                <c:ptCount val="1"/>
                <c:pt idx="0">
                  <c:v>Headset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'Q3'!$E$6:$E$9</c:f>
              <c:numCache>
                <c:formatCode>General</c:formatCode>
                <c:ptCount val="3"/>
                <c:pt idx="0">
                  <c:v>3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</c:ser>
        <c:ser>
          <c:idx val="3"/>
          <c:order val="3"/>
          <c:tx>
            <c:strRef>
              <c:f>'Q3'!$F$4:$F$5</c:f>
              <c:strCache>
                <c:ptCount val="1"/>
                <c:pt idx="0">
                  <c:v>Keyboard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'Q3'!$F$6:$F$9</c:f>
              <c:numCache>
                <c:formatCode>General</c:formatCode>
                <c:ptCount val="3"/>
                <c:pt idx="0">
                  <c:v>12</c:v>
                </c:pt>
                <c:pt idx="1">
                  <c:v>23</c:v>
                </c:pt>
                <c:pt idx="2">
                  <c:v>15</c:v>
                </c:pt>
              </c:numCache>
            </c:numRef>
          </c:val>
        </c:ser>
        <c:ser>
          <c:idx val="4"/>
          <c:order val="4"/>
          <c:tx>
            <c:strRef>
              <c:f>'Q3'!$G$4:$G$5</c:f>
              <c:strCache>
                <c:ptCount val="1"/>
                <c:pt idx="0">
                  <c:v>Monitor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'Q3'!$G$6:$G$9</c:f>
              <c:numCache>
                <c:formatCode>General</c:formatCode>
                <c:ptCount val="3"/>
                <c:pt idx="0">
                  <c:v>1</c:v>
                </c:pt>
                <c:pt idx="1">
                  <c:v>13</c:v>
                </c:pt>
                <c:pt idx="2">
                  <c:v>11</c:v>
                </c:pt>
              </c:numCache>
            </c:numRef>
          </c:val>
        </c:ser>
        <c:ser>
          <c:idx val="5"/>
          <c:order val="5"/>
          <c:tx>
            <c:strRef>
              <c:f>'Q3'!$H$4:$H$5</c:f>
              <c:strCache>
                <c:ptCount val="1"/>
                <c:pt idx="0">
                  <c:v>Mouse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'Q3'!$H$6:$H$9</c:f>
              <c:numCache>
                <c:formatCode>General</c:formatCode>
                <c:ptCount val="3"/>
                <c:pt idx="0">
                  <c:v>3</c:v>
                </c:pt>
                <c:pt idx="1">
                  <c:v>13</c:v>
                </c:pt>
                <c:pt idx="2">
                  <c:v>9</c:v>
                </c:pt>
              </c:numCache>
            </c:numRef>
          </c:val>
        </c:ser>
        <c:ser>
          <c:idx val="6"/>
          <c:order val="6"/>
          <c:tx>
            <c:strRef>
              <c:f>'Q3'!$I$4:$I$5</c:f>
              <c:strCache>
                <c:ptCount val="1"/>
                <c:pt idx="0">
                  <c:v>Mousepad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'Q3'!$I$6:$I$9</c:f>
              <c:numCache>
                <c:formatCode>General</c:formatCode>
                <c:ptCount val="3"/>
                <c:pt idx="0">
                  <c:v>8</c:v>
                </c:pt>
                <c:pt idx="1">
                  <c:v>24</c:v>
                </c:pt>
                <c:pt idx="2">
                  <c:v>18</c:v>
                </c:pt>
              </c:numCache>
            </c:numRef>
          </c:val>
        </c:ser>
        <c:ser>
          <c:idx val="7"/>
          <c:order val="7"/>
          <c:tx>
            <c:strRef>
              <c:f>'Q3'!$J$4:$J$5</c:f>
              <c:strCache>
                <c:ptCount val="1"/>
                <c:pt idx="0">
                  <c:v>Webcam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'Q3'!$B$6:$B$9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'Q3'!$J$6:$J$9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005122384"/>
        <c:axId val="-1005132720"/>
      </c:barChart>
      <c:catAx>
        <c:axId val="-1005122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05132720"/>
        <c:crosses val="autoZero"/>
        <c:auto val="1"/>
        <c:lblAlgn val="ctr"/>
        <c:lblOffset val="100"/>
        <c:noMultiLvlLbl val="0"/>
      </c:catAx>
      <c:valAx>
        <c:axId val="-100513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005122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[PEI Group Assignment_Amey Kothari.xlsx]Q4!PivotTable6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Items Purchased</a:t>
            </a:r>
            <a:r>
              <a:rPr lang="en-US" sz="1200" baseline="0"/>
              <a:t> by Age Category</a:t>
            </a:r>
            <a:endParaRPr lang="en-US" sz="1200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'Q4'!$C$4:$C$5</c:f>
              <c:strCache>
                <c:ptCount val="1"/>
                <c:pt idx="0">
                  <c:v>DDR RAM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'Q4'!$C$6:$C$8</c:f>
              <c:numCache>
                <c:formatCode>General</c:formatCode>
                <c:ptCount val="2"/>
                <c:pt idx="0">
                  <c:v>8</c:v>
                </c:pt>
                <c:pt idx="1">
                  <c:v>17</c:v>
                </c:pt>
              </c:numCache>
            </c:numRef>
          </c:val>
        </c:ser>
        <c:ser>
          <c:idx val="1"/>
          <c:order val="1"/>
          <c:tx>
            <c:strRef>
              <c:f>'Q4'!$D$4:$D$5</c:f>
              <c:strCache>
                <c:ptCount val="1"/>
                <c:pt idx="0">
                  <c:v>Harddisk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'Q4'!$D$6:$D$8</c:f>
              <c:numCache>
                <c:formatCode>General</c:formatCode>
                <c:ptCount val="2"/>
                <c:pt idx="0">
                  <c:v>5</c:v>
                </c:pt>
                <c:pt idx="1">
                  <c:v>20</c:v>
                </c:pt>
              </c:numCache>
            </c:numRef>
          </c:val>
        </c:ser>
        <c:ser>
          <c:idx val="2"/>
          <c:order val="2"/>
          <c:tx>
            <c:strRef>
              <c:f>'Q4'!$E$4:$E$5</c:f>
              <c:strCache>
                <c:ptCount val="1"/>
                <c:pt idx="0">
                  <c:v>Headset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'Q4'!$E$6:$E$8</c:f>
              <c:numCache>
                <c:formatCode>General</c:formatCode>
                <c:ptCount val="2"/>
                <c:pt idx="0">
                  <c:v>7</c:v>
                </c:pt>
                <c:pt idx="1">
                  <c:v>18</c:v>
                </c:pt>
              </c:numCache>
            </c:numRef>
          </c:val>
        </c:ser>
        <c:ser>
          <c:idx val="3"/>
          <c:order val="3"/>
          <c:tx>
            <c:strRef>
              <c:f>'Q4'!$F$4:$F$5</c:f>
              <c:strCache>
                <c:ptCount val="1"/>
                <c:pt idx="0">
                  <c:v>Keyboard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'Q4'!$F$6:$F$8</c:f>
              <c:numCache>
                <c:formatCode>General</c:formatCode>
                <c:ptCount val="2"/>
                <c:pt idx="0">
                  <c:v>16</c:v>
                </c:pt>
                <c:pt idx="1">
                  <c:v>34</c:v>
                </c:pt>
              </c:numCache>
            </c:numRef>
          </c:val>
        </c:ser>
        <c:ser>
          <c:idx val="4"/>
          <c:order val="4"/>
          <c:tx>
            <c:strRef>
              <c:f>'Q4'!$G$4:$G$5</c:f>
              <c:strCache>
                <c:ptCount val="1"/>
                <c:pt idx="0">
                  <c:v>Monitor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'Q4'!$G$6:$G$8</c:f>
              <c:numCache>
                <c:formatCode>General</c:formatCode>
                <c:ptCount val="2"/>
                <c:pt idx="0">
                  <c:v>8</c:v>
                </c:pt>
                <c:pt idx="1">
                  <c:v>17</c:v>
                </c:pt>
              </c:numCache>
            </c:numRef>
          </c:val>
        </c:ser>
        <c:ser>
          <c:idx val="5"/>
          <c:order val="5"/>
          <c:tx>
            <c:strRef>
              <c:f>'Q4'!$H$4:$H$5</c:f>
              <c:strCache>
                <c:ptCount val="1"/>
                <c:pt idx="0">
                  <c:v>Mouse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'Q4'!$H$6:$H$8</c:f>
              <c:numCache>
                <c:formatCode>General</c:formatCode>
                <c:ptCount val="2"/>
                <c:pt idx="0">
                  <c:v>7</c:v>
                </c:pt>
                <c:pt idx="1">
                  <c:v>18</c:v>
                </c:pt>
              </c:numCache>
            </c:numRef>
          </c:val>
        </c:ser>
        <c:ser>
          <c:idx val="6"/>
          <c:order val="6"/>
          <c:tx>
            <c:strRef>
              <c:f>'Q4'!$I$4:$I$5</c:f>
              <c:strCache>
                <c:ptCount val="1"/>
                <c:pt idx="0">
                  <c:v>Mousepad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'Q4'!$I$6:$I$8</c:f>
              <c:numCache>
                <c:formatCode>General</c:formatCode>
                <c:ptCount val="2"/>
                <c:pt idx="0">
                  <c:v>17</c:v>
                </c:pt>
                <c:pt idx="1">
                  <c:v>33</c:v>
                </c:pt>
              </c:numCache>
            </c:numRef>
          </c:val>
        </c:ser>
        <c:ser>
          <c:idx val="7"/>
          <c:order val="7"/>
          <c:tx>
            <c:strRef>
              <c:f>'Q4'!$J$4:$J$5</c:f>
              <c:strCache>
                <c:ptCount val="1"/>
                <c:pt idx="0">
                  <c:v>Webcam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'Q4'!$B$6:$B$8</c:f>
              <c:strCache>
                <c:ptCount val="2"/>
                <c:pt idx="0">
                  <c:v>30 or Younger</c:v>
                </c:pt>
                <c:pt idx="1">
                  <c:v>Older than 30</c:v>
                </c:pt>
              </c:strCache>
            </c:strRef>
          </c:cat>
          <c:val>
            <c:numRef>
              <c:f>'Q4'!$J$6:$J$8</c:f>
              <c:numCache>
                <c:formatCode>General</c:formatCode>
                <c:ptCount val="2"/>
                <c:pt idx="0">
                  <c:v>9</c:v>
                </c:pt>
                <c:pt idx="1">
                  <c:v>16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005130000"/>
        <c:axId val="-1005132176"/>
      </c:barChart>
      <c:catAx>
        <c:axId val="-1005130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05132176"/>
        <c:crosses val="autoZero"/>
        <c:auto val="1"/>
        <c:lblAlgn val="ctr"/>
        <c:lblOffset val="100"/>
        <c:noMultiLvlLbl val="0"/>
      </c:catAx>
      <c:valAx>
        <c:axId val="-1005132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005130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[PEI Group Assignment_Amey Kothari.xlsx]Q5!PivotTable3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, Transactions by Country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'Q5'!$D$4</c:f>
              <c:strCache>
                <c:ptCount val="1"/>
                <c:pt idx="0">
                  <c:v>Sum of Total Amount Spent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'Q5'!$B$5:$B$8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'Q5'!$D$5:$D$8</c:f>
              <c:numCache>
                <c:formatCode>General</c:formatCode>
                <c:ptCount val="3"/>
                <c:pt idx="0">
                  <c:v>49950</c:v>
                </c:pt>
                <c:pt idx="1">
                  <c:v>244350</c:v>
                </c:pt>
                <c:pt idx="2">
                  <c:v>238200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1005133264"/>
        <c:axId val="-1005124016"/>
      </c:barChart>
      <c:lineChart>
        <c:grouping val="standard"/>
        <c:varyColors val="0"/>
        <c:ser>
          <c:idx val="0"/>
          <c:order val="0"/>
          <c:tx>
            <c:strRef>
              <c:f>'Q5'!$C$4</c:f>
              <c:strCache>
                <c:ptCount val="1"/>
                <c:pt idx="0">
                  <c:v>Sum of # Transactions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'Q5'!$B$5:$B$8</c:f>
              <c:strCache>
                <c:ptCount val="3"/>
                <c:pt idx="0">
                  <c:v>UAE</c:v>
                </c:pt>
                <c:pt idx="1">
                  <c:v>UK</c:v>
                </c:pt>
                <c:pt idx="2">
                  <c:v>USA</c:v>
                </c:pt>
              </c:strCache>
            </c:strRef>
          </c:cat>
          <c:val>
            <c:numRef>
              <c:f>'Q5'!$C$5:$C$8</c:f>
              <c:numCache>
                <c:formatCode>General</c:formatCode>
                <c:ptCount val="3"/>
                <c:pt idx="0">
                  <c:v>40</c:v>
                </c:pt>
                <c:pt idx="1">
                  <c:v>113</c:v>
                </c:pt>
                <c:pt idx="2">
                  <c:v>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005124560"/>
        <c:axId val="-1005131088"/>
      </c:lineChart>
      <c:valAx>
        <c:axId val="-1005131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124560"/>
        <c:crosses val="max"/>
        <c:crossBetween val="between"/>
      </c:valAx>
      <c:catAx>
        <c:axId val="-100512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131088"/>
        <c:crosses val="autoZero"/>
        <c:auto val="1"/>
        <c:lblAlgn val="ctr"/>
        <c:lblOffset val="100"/>
        <c:noMultiLvlLbl val="0"/>
      </c:catAx>
      <c:valAx>
        <c:axId val="-1005124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133264"/>
        <c:crosses val="autoZero"/>
        <c:crossBetween val="between"/>
      </c:valAx>
      <c:catAx>
        <c:axId val="-1005133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0512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95250</xdr:rowOff>
    </xdr:from>
    <xdr:to>
      <xdr:col>3</xdr:col>
      <xdr:colOff>990600</xdr:colOff>
      <xdr:row>8</xdr:row>
      <xdr:rowOff>114300</xdr:rowOff>
    </xdr:to>
    <xdr:cxnSp macro="">
      <xdr:nvCxnSpPr>
        <xdr:cNvPr id="3" name="Straight Arrow Connector 2"/>
        <xdr:cNvCxnSpPr/>
      </xdr:nvCxnSpPr>
      <xdr:spPr>
        <a:xfrm>
          <a:off x="2476500" y="857250"/>
          <a:ext cx="11334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7</xdr:row>
      <xdr:rowOff>95250</xdr:rowOff>
    </xdr:from>
    <xdr:to>
      <xdr:col>6</xdr:col>
      <xdr:colOff>933450</xdr:colOff>
      <xdr:row>8</xdr:row>
      <xdr:rowOff>85726</xdr:rowOff>
    </xdr:to>
    <xdr:cxnSp macro="">
      <xdr:nvCxnSpPr>
        <xdr:cNvPr id="5" name="Straight Arrow Connector 4"/>
        <xdr:cNvCxnSpPr/>
      </xdr:nvCxnSpPr>
      <xdr:spPr>
        <a:xfrm flipV="1">
          <a:off x="5076825" y="1238250"/>
          <a:ext cx="1009650" cy="180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133351</xdr:colOff>
      <xdr:row>2</xdr:row>
      <xdr:rowOff>95250</xdr:rowOff>
    </xdr:from>
    <xdr:to>
      <xdr:col>4</xdr:col>
      <xdr:colOff>3067051</xdr:colOff>
      <xdr:row>16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95250</xdr:rowOff>
    </xdr:from>
    <xdr:to>
      <xdr:col>6</xdr:col>
      <xdr:colOff>542925</xdr:colOff>
      <xdr:row>29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8</xdr:row>
      <xdr:rowOff>180975</xdr:rowOff>
    </xdr:from>
    <xdr:to>
      <xdr:col>5</xdr:col>
      <xdr:colOff>409575</xdr:colOff>
      <xdr:row>25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</xdr:colOff>
      <xdr:row>8</xdr:row>
      <xdr:rowOff>109537</xdr:rowOff>
    </xdr:from>
    <xdr:to>
      <xdr:col>4</xdr:col>
      <xdr:colOff>1543051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3</xdr:row>
      <xdr:rowOff>161925</xdr:rowOff>
    </xdr:from>
    <xdr:to>
      <xdr:col>1</xdr:col>
      <xdr:colOff>2733675</xdr:colOff>
      <xdr:row>12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3</xdr:row>
      <xdr:rowOff>114300</xdr:rowOff>
    </xdr:from>
    <xdr:to>
      <xdr:col>4</xdr:col>
      <xdr:colOff>9525</xdr:colOff>
      <xdr:row>21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19052</xdr:colOff>
      <xdr:row>15</xdr:row>
      <xdr:rowOff>190499</xdr:rowOff>
    </xdr:from>
    <xdr:to>
      <xdr:col>2</xdr:col>
      <xdr:colOff>9526</xdr:colOff>
      <xdr:row>34</xdr:row>
      <xdr:rowOff>47624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25</xdr:row>
      <xdr:rowOff>9525</xdr:rowOff>
    </xdr:from>
    <xdr:to>
      <xdr:col>3</xdr:col>
      <xdr:colOff>4538664</xdr:colOff>
      <xdr:row>41</xdr:row>
      <xdr:rowOff>61913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EI%20Group%20Assignmen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PEI%20Group%20Assignmen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PEI%20Group%20Assignmen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PEI%20Group%20Assignment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406.740857175922" createdVersion="4" refreshedVersion="4" minRefreshableVersion="3" recordCount="250">
  <cacheSource type="worksheet">
    <worksheetSource ref="A1:J251" sheet="Customer Details" r:id="rId2"/>
  </cacheSource>
  <cacheFields count="10">
    <cacheField name="Customer_ID" numFmtId="0">
      <sharedItems containsSemiMixedTypes="0" containsString="0" containsNumber="1" containsInteger="1" minValue="1" maxValue="250"/>
    </cacheField>
    <cacheField name="First" numFmtId="0">
      <sharedItems/>
    </cacheField>
    <cacheField name="Last" numFmtId="0">
      <sharedItems/>
    </cacheField>
    <cacheField name="Age" numFmtId="0">
      <sharedItems containsSemiMixedTypes="0" containsString="0" containsNumber="1" containsInteger="1" minValue="18" maxValue="80"/>
    </cacheField>
    <cacheField name="Country" numFmtId="0">
      <sharedItems count="3">
        <s v="USA"/>
        <s v="UK"/>
        <s v="UAE"/>
      </sharedItems>
    </cacheField>
    <cacheField name="Full Name" numFmtId="0">
      <sharedItems/>
    </cacheField>
    <cacheField name="Total Amount Spent" numFmtId="165">
      <sharedItems containsSemiMixedTypes="0" containsString="0" containsNumber="1" containsInteger="1" minValue="0" maxValue="17350"/>
    </cacheField>
    <cacheField name="# Transactions" numFmtId="165">
      <sharedItems containsSemiMixedTypes="0" containsString="0" containsNumber="1" containsInteger="1" minValue="0" maxValue="4"/>
    </cacheField>
    <cacheField name="Age Category" numFmtId="0">
      <sharedItems/>
    </cacheField>
    <cacheField name="Order Details Mapp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406.740857523146" createdVersion="4" refreshedVersion="4" minRefreshableVersion="3" recordCount="250">
  <cacheSource type="worksheet">
    <worksheetSource ref="A1:G251" sheet="Customer Details" r:id="rId2"/>
  </cacheSource>
  <cacheFields count="7">
    <cacheField name="Customer_ID" numFmtId="0">
      <sharedItems containsSemiMixedTypes="0" containsString="0" containsNumber="1" containsInteger="1" minValue="1" maxValue="250"/>
    </cacheField>
    <cacheField name="First" numFmtId="0">
      <sharedItems/>
    </cacheField>
    <cacheField name="Last" numFmtId="0">
      <sharedItems/>
    </cacheField>
    <cacheField name="Age" numFmtId="0">
      <sharedItems containsSemiMixedTypes="0" containsString="0" containsNumber="1" containsInteger="1" minValue="18" maxValue="80"/>
    </cacheField>
    <cacheField name="Country" numFmtId="0">
      <sharedItems count="3">
        <s v="USA"/>
        <s v="UK"/>
        <s v="UAE"/>
      </sharedItems>
    </cacheField>
    <cacheField name="Full Name" numFmtId="0">
      <sharedItems/>
    </cacheField>
    <cacheField name="Total Amount Spent" numFmtId="165">
      <sharedItems containsSemiMixedTypes="0" containsString="0" containsNumber="1" containsInteger="1" minValue="0" maxValue="173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5406.742892361108" createdVersion="4" refreshedVersion="4" minRefreshableVersion="3" recordCount="250">
  <cacheSource type="worksheet">
    <worksheetSource ref="A1:I251" sheet="Order" r:id="rId2"/>
  </cacheSource>
  <cacheFields count="8">
    <cacheField name="Order_ID" numFmtId="0">
      <sharedItems containsSemiMixedTypes="0" containsString="0" containsNumber="1" containsInteger="1" minValue="1" maxValue="250"/>
    </cacheField>
    <cacheField name="Item" numFmtId="0">
      <sharedItems count="8">
        <s v="Keyboard"/>
        <s v="Mouse"/>
        <s v="Monitor"/>
        <s v="Mousepad"/>
        <s v="Harddisk"/>
        <s v="Webcam"/>
        <s v="DDR RAM"/>
        <s v="Headset"/>
      </sharedItems>
    </cacheField>
    <cacheField name="Amount" numFmtId="0">
      <sharedItems containsSemiMixedTypes="0" containsString="0" containsNumber="1" containsInteger="1" minValue="200" maxValue="12000"/>
    </cacheField>
    <cacheField name="Customer_ID" numFmtId="0">
      <sharedItems containsSemiMixedTypes="0" containsString="0" containsNumber="1" containsInteger="1" minValue="4" maxValue="250"/>
    </cacheField>
    <cacheField name="Customer_Name" numFmtId="0">
      <sharedItems/>
    </cacheField>
    <cacheField name="Item2" numFmtId="0">
      <sharedItems/>
    </cacheField>
    <cacheField name="# Transactions" numFmtId="0">
      <sharedItems containsSemiMixedTypes="0" containsString="0" containsNumber="1" containsInteger="1" minValue="1" maxValue="4"/>
    </cacheField>
    <cacheField name="Age Category" numFmtId="0">
      <sharedItems count="2">
        <s v="Older than 30"/>
        <s v="30 or Young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5406.761944328704" createdVersion="4" refreshedVersion="4" minRefreshableVersion="3" recordCount="251">
  <cacheSource type="worksheet">
    <worksheetSource ref="A1:H1048576" sheet="Order" r:id="rId2"/>
  </cacheSource>
  <cacheFields count="8">
    <cacheField name="Order_ID" numFmtId="0">
      <sharedItems containsString="0" containsBlank="1" containsNumber="1" containsInteger="1" minValue="1" maxValue="250"/>
    </cacheField>
    <cacheField name="Item" numFmtId="0">
      <sharedItems containsBlank="1" count="9">
        <s v="Keyboard"/>
        <s v="Mouse"/>
        <s v="Monitor"/>
        <s v="Mousepad"/>
        <s v="Harddisk"/>
        <s v="Webcam"/>
        <s v="DDR RAM"/>
        <s v="Headset"/>
        <m/>
      </sharedItems>
    </cacheField>
    <cacheField name="Amount" numFmtId="0">
      <sharedItems containsString="0" containsBlank="1" containsNumber="1" containsInteger="1" minValue="200" maxValue="12000"/>
    </cacheField>
    <cacheField name="Customer_ID" numFmtId="0">
      <sharedItems containsString="0" containsBlank="1" containsNumber="1" containsInteger="1" minValue="4" maxValue="250"/>
    </cacheField>
    <cacheField name="Customer_Name" numFmtId="0">
      <sharedItems containsBlank="1"/>
    </cacheField>
    <cacheField name="Country" numFmtId="0">
      <sharedItems containsBlank="1" count="4">
        <s v="UK"/>
        <s v="USA"/>
        <s v="UAE"/>
        <m/>
      </sharedItems>
    </cacheField>
    <cacheField name="Item2" numFmtId="0">
      <sharedItems containsBlank="1"/>
    </cacheField>
    <cacheField name="# Transactions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n v="1"/>
    <s v="Joseph"/>
    <s v="Rice"/>
    <n v="43"/>
    <x v="0"/>
    <s v="Joseph Rice"/>
    <n v="0"/>
    <n v="0"/>
    <s v="Older than 30"/>
    <s v="No Mapping"/>
  </r>
  <r>
    <n v="2"/>
    <s v="Gary"/>
    <s v="Moore"/>
    <n v="71"/>
    <x v="0"/>
    <s v="Gary Moore"/>
    <n v="0"/>
    <n v="0"/>
    <s v="Older than 30"/>
    <s v="No Mapping"/>
  </r>
  <r>
    <n v="3"/>
    <s v="John"/>
    <s v="Walker"/>
    <n v="44"/>
    <x v="1"/>
    <s v="John Walker"/>
    <n v="0"/>
    <n v="0"/>
    <s v="Older than 30"/>
    <s v="No Mapping"/>
  </r>
  <r>
    <n v="4"/>
    <s v="Eric"/>
    <s v="Carter"/>
    <n v="38"/>
    <x v="1"/>
    <s v="Eric Carter"/>
    <n v="200"/>
    <n v="1"/>
    <s v="Older than 30"/>
    <s v="Mapping Exists"/>
  </r>
  <r>
    <n v="5"/>
    <s v="William"/>
    <s v="Jackson"/>
    <n v="58"/>
    <x v="2"/>
    <s v="William Jackson"/>
    <n v="1500"/>
    <n v="1"/>
    <s v="Older than 30"/>
    <s v="Mapping Exists"/>
  </r>
  <r>
    <n v="6"/>
    <s v="N!cole"/>
    <s v="Jones"/>
    <n v="33"/>
    <x v="0"/>
    <s v="N!cole Jones"/>
    <n v="0"/>
    <n v="0"/>
    <s v="Older than 30"/>
    <s v="No Mapping"/>
  </r>
  <r>
    <n v="7"/>
    <s v="David"/>
    <s v="Davis"/>
    <n v="59"/>
    <x v="0"/>
    <s v="David Davis"/>
    <n v="0"/>
    <n v="0"/>
    <s v="Older than 30"/>
    <s v="No Mapping"/>
  </r>
  <r>
    <n v="8"/>
    <s v="Jason"/>
    <s v="Montgomery"/>
    <n v="58"/>
    <x v="1"/>
    <s v="Jason Montgomery"/>
    <n v="2300"/>
    <n v="4"/>
    <s v="Older than 30"/>
    <s v="Mapping Exists"/>
  </r>
  <r>
    <n v="9"/>
    <s v="Kent"/>
    <s v="Weaver"/>
    <n v="61"/>
    <x v="1"/>
    <s v="Kent Weaver"/>
    <n v="0"/>
    <n v="0"/>
    <s v="Older than 30"/>
    <s v="No Mapping"/>
  </r>
  <r>
    <n v="10"/>
    <s v="Darrell"/>
    <s v="Dillon"/>
    <n v="50"/>
    <x v="2"/>
    <s v="Darrell Dillon"/>
    <n v="400"/>
    <n v="1"/>
    <s v="Older than 30"/>
    <s v="Mapping Exists"/>
  </r>
  <r>
    <n v="11"/>
    <s v="Jacqueline"/>
    <s v="Wang"/>
    <n v="22"/>
    <x v="0"/>
    <s v="Jacqueline Wang"/>
    <n v="0"/>
    <n v="0"/>
    <s v="30 or Younger"/>
    <s v="No Mapping"/>
  </r>
  <r>
    <n v="12"/>
    <s v="Jodi"/>
    <s v="Gonzalez"/>
    <n v="69"/>
    <x v="0"/>
    <s v="Jodi Gonzalez"/>
    <n v="5000"/>
    <n v="1"/>
    <s v="Older than 30"/>
    <s v="Mapping Exists"/>
  </r>
  <r>
    <n v="13"/>
    <s v="Omar"/>
    <s v="Martin"/>
    <n v="28"/>
    <x v="1"/>
    <s v="Omar Martin"/>
    <n v="13300"/>
    <n v="3"/>
    <s v="30 or Younger"/>
    <s v="Mapping Exists"/>
  </r>
  <r>
    <n v="14"/>
    <s v="N!cole"/>
    <s v="Lara"/>
    <n v="77"/>
    <x v="1"/>
    <s v="N!cole Lara"/>
    <n v="0"/>
    <n v="0"/>
    <s v="Older than 30"/>
    <s v="No Mapping"/>
  </r>
  <r>
    <n v="15"/>
    <s v="Jason"/>
    <s v="Brown"/>
    <n v="63"/>
    <x v="2"/>
    <s v="Jason Brown"/>
    <n v="350"/>
    <n v="1"/>
    <s v="Older than 30"/>
    <s v="Mapping Exists"/>
  </r>
  <r>
    <n v="16"/>
    <s v="David"/>
    <s v="Benson"/>
    <n v="61"/>
    <x v="0"/>
    <s v="David Benson"/>
    <n v="0"/>
    <n v="0"/>
    <s v="Older than 30"/>
    <s v="No Mapping"/>
  </r>
  <r>
    <n v="17"/>
    <s v="Kimberly"/>
    <s v="Mora"/>
    <n v="34"/>
    <x v="0"/>
    <s v="Kimberly Mora"/>
    <n v="350"/>
    <n v="1"/>
    <s v="Older than 30"/>
    <s v="Mapping Exists"/>
  </r>
  <r>
    <n v="18"/>
    <s v="Erik"/>
    <s v="Macias"/>
    <n v="25"/>
    <x v="1"/>
    <s v="Erik Macias"/>
    <n v="0"/>
    <n v="0"/>
    <s v="30 or Younger"/>
    <s v="No Mapping"/>
  </r>
  <r>
    <n v="19"/>
    <s v="James"/>
    <s v="Johnson"/>
    <n v="67"/>
    <x v="1"/>
    <s v="James Johnson"/>
    <n v="0"/>
    <n v="0"/>
    <s v="Older than 30"/>
    <s v="No Mapping"/>
  </r>
  <r>
    <n v="20"/>
    <s v="Derek"/>
    <s v="Peterson"/>
    <n v="36"/>
    <x v="2"/>
    <s v="Derek Peterson"/>
    <n v="1500"/>
    <n v="1"/>
    <s v="Older than 30"/>
    <s v="Mapping Exists"/>
  </r>
  <r>
    <n v="21"/>
    <s v="Diane"/>
    <s v="Henson"/>
    <n v="74"/>
    <x v="0"/>
    <s v="Diane Henson"/>
    <n v="0"/>
    <n v="0"/>
    <s v="Older than 30"/>
    <s v="No Mapping"/>
  </r>
  <r>
    <n v="22"/>
    <s v="Cody"/>
    <s v="Lyons"/>
    <n v="47"/>
    <x v="0"/>
    <s v="Cody Lyons"/>
    <n v="0"/>
    <n v="0"/>
    <s v="Older than 30"/>
    <s v="No Mapping"/>
  </r>
  <r>
    <n v="23"/>
    <s v="Margaret"/>
    <s v="Hardy"/>
    <n v="25"/>
    <x v="1"/>
    <s v="Margaret Hardy"/>
    <n v="12800"/>
    <n v="3"/>
    <s v="30 or Younger"/>
    <s v="Mapping Exists"/>
  </r>
  <r>
    <n v="24"/>
    <s v="Arthur"/>
    <s v="Hayes"/>
    <n v="75"/>
    <x v="1"/>
    <s v="Arthur Hayes"/>
    <n v="650"/>
    <n v="2"/>
    <s v="Older than 30"/>
    <s v="Mapping Exists"/>
  </r>
  <r>
    <n v="25"/>
    <s v="Raymond"/>
    <s v="Taylor"/>
    <n v="36"/>
    <x v="2"/>
    <s v="Raymond Taylor"/>
    <n v="0"/>
    <n v="0"/>
    <s v="Older than 30"/>
    <s v="No Mapping"/>
  </r>
  <r>
    <n v="26"/>
    <s v="Tina"/>
    <s v="Moore"/>
    <n v="34"/>
    <x v="0"/>
    <s v="Tina Moore"/>
    <n v="0"/>
    <n v="0"/>
    <s v="Older than 30"/>
    <s v="No Mapping"/>
  </r>
  <r>
    <n v="27"/>
    <s v="Kylie"/>
    <s v="White"/>
    <n v="63"/>
    <x v="0"/>
    <s v="Kylie White"/>
    <n v="0"/>
    <n v="0"/>
    <s v="Older than 30"/>
    <s v="No Mapping"/>
  </r>
  <r>
    <n v="28"/>
    <s v="Jonathan"/>
    <s v="Manning"/>
    <n v="30"/>
    <x v="1"/>
    <s v="Jonathan Manning"/>
    <n v="400"/>
    <n v="1"/>
    <s v="30 or Younger"/>
    <s v="Mapping Exists"/>
  </r>
  <r>
    <n v="29"/>
    <s v="Angela"/>
    <s v="Bryant"/>
    <n v="23"/>
    <x v="1"/>
    <s v="Angela Bryant"/>
    <n v="200"/>
    <n v="1"/>
    <s v="30 or Younger"/>
    <s v="Mapping Exists"/>
  </r>
  <r>
    <n v="30"/>
    <s v="Michael"/>
    <s v="Mann"/>
    <n v="56"/>
    <x v="2"/>
    <s v="Michael Mann"/>
    <n v="5000"/>
    <n v="1"/>
    <s v="Older than 30"/>
    <s v="Mapping Exists"/>
  </r>
  <r>
    <n v="31"/>
    <s v="Craig"/>
    <s v="Myers"/>
    <n v="42"/>
    <x v="0"/>
    <s v="Craig Myers"/>
    <n v="0"/>
    <n v="0"/>
    <s v="Older than 30"/>
    <s v="No Mapping"/>
  </r>
  <r>
    <n v="32"/>
    <s v="Tiffany"/>
    <s v="Carter"/>
    <n v="26"/>
    <x v="0"/>
    <s v="Tiffany Carter"/>
    <n v="900"/>
    <n v="1"/>
    <s v="30 or Younger"/>
    <s v="Mapping Exists"/>
  </r>
  <r>
    <n v="33"/>
    <s v="Erica"/>
    <s v="Owens"/>
    <n v="22"/>
    <x v="1"/>
    <s v="Erica Owens"/>
    <n v="1500"/>
    <n v="1"/>
    <s v="30 or Younger"/>
    <s v="Mapping Exists"/>
  </r>
  <r>
    <n v="34"/>
    <s v="Patricia"/>
    <s v="Parker"/>
    <n v="28"/>
    <x v="1"/>
    <s v="Patricia Parker"/>
    <n v="0"/>
    <n v="0"/>
    <s v="30 or Younger"/>
    <s v="No Mapping"/>
  </r>
  <r>
    <n v="35"/>
    <s v="Brian"/>
    <s v="Palmer"/>
    <n v="75"/>
    <x v="2"/>
    <s v="Brian Palmer"/>
    <n v="400"/>
    <n v="1"/>
    <s v="Older than 30"/>
    <s v="Mapping Exists"/>
  </r>
  <r>
    <n v="36"/>
    <s v="Melissa"/>
    <s v="Smith"/>
    <n v="75"/>
    <x v="0"/>
    <s v="Melissa Smith"/>
    <n v="0"/>
    <n v="0"/>
    <s v="Older than 30"/>
    <s v="No Mapping"/>
  </r>
  <r>
    <n v="37"/>
    <s v="Connor"/>
    <s v="Adams"/>
    <n v="21"/>
    <x v="0"/>
    <s v="Connor Adams"/>
    <n v="250"/>
    <n v="1"/>
    <s v="30 or Younger"/>
    <s v="Mapping Exists"/>
  </r>
  <r>
    <n v="38"/>
    <s v="Michael"/>
    <s v="Williams"/>
    <n v="40"/>
    <x v="1"/>
    <s v="Michael Williams"/>
    <n v="5000"/>
    <n v="1"/>
    <s v="Older than 30"/>
    <s v="Mapping Exists"/>
  </r>
  <r>
    <n v="39"/>
    <s v="Ruth"/>
    <s v="Smith"/>
    <n v="50"/>
    <x v="1"/>
    <s v="Ruth Smith"/>
    <n v="400"/>
    <n v="1"/>
    <s v="Older than 30"/>
    <s v="Mapping Exists"/>
  </r>
  <r>
    <n v="40"/>
    <s v="Jonathan"/>
    <s v="Middleton"/>
    <n v="79"/>
    <x v="2"/>
    <s v="Jonathan Middleton"/>
    <n v="1500"/>
    <n v="1"/>
    <s v="Older than 30"/>
    <s v="Mapping Exists"/>
  </r>
  <r>
    <n v="41"/>
    <s v="Francis"/>
    <s v="Velez"/>
    <n v="25"/>
    <x v="0"/>
    <s v="Francis Velez"/>
    <n v="0"/>
    <n v="0"/>
    <s v="30 or Younger"/>
    <s v="No Mapping"/>
  </r>
  <r>
    <n v="42"/>
    <s v="Matthew"/>
    <s v="Velez"/>
    <n v="71"/>
    <x v="0"/>
    <s v="Matthew Velez"/>
    <n v="0"/>
    <n v="0"/>
    <s v="Older than 30"/>
    <s v="No Mapping"/>
  </r>
  <r>
    <n v="43"/>
    <s v="Kim"/>
    <s v="Shaw"/>
    <n v="39"/>
    <x v="1"/>
    <s v="Kim Shaw"/>
    <n v="0"/>
    <n v="0"/>
    <s v="Older than 30"/>
    <s v="No Mapping"/>
  </r>
  <r>
    <n v="44"/>
    <s v="Gary"/>
    <s v="Jones"/>
    <n v="40"/>
    <x v="1"/>
    <s v="Gary Jones"/>
    <n v="0"/>
    <n v="0"/>
    <s v="Older than 30"/>
    <s v="No Mapping"/>
  </r>
  <r>
    <n v="45"/>
    <s v="Nicholas"/>
    <s v="Clayton"/>
    <n v="25"/>
    <x v="2"/>
    <s v="Nicholas Clayton"/>
    <n v="0"/>
    <n v="0"/>
    <s v="30 or Younger"/>
    <s v="No Mapping"/>
  </r>
  <r>
    <n v="46"/>
    <s v="Anthony"/>
    <s v="Chavez"/>
    <n v="36"/>
    <x v="0"/>
    <s v="Anthony Chavez"/>
    <n v="0"/>
    <n v="0"/>
    <s v="Older than 30"/>
    <s v="No Mapping"/>
  </r>
  <r>
    <n v="47"/>
    <s v="Carolyn"/>
    <s v="Green"/>
    <n v="31"/>
    <x v="0"/>
    <s v="Carolyn Green"/>
    <n v="5300"/>
    <n v="2"/>
    <s v="Older than 30"/>
    <s v="Mapping Exists"/>
  </r>
  <r>
    <n v="48"/>
    <s v="Janice"/>
    <s v="Roman"/>
    <n v="78"/>
    <x v="1"/>
    <s v="Janice Roman"/>
    <n v="0"/>
    <n v="0"/>
    <s v="Older than 30"/>
    <s v="No Mapping"/>
  </r>
  <r>
    <n v="49"/>
    <s v="Erin"/>
    <s v="Taylor"/>
    <n v="54"/>
    <x v="1"/>
    <s v="Erin Taylor"/>
    <n v="12000"/>
    <n v="1"/>
    <s v="Older than 30"/>
    <s v="Mapping Exists"/>
  </r>
  <r>
    <n v="50"/>
    <s v="Charles"/>
    <s v="Garcia"/>
    <n v="24"/>
    <x v="2"/>
    <s v="Charles Garcia"/>
    <n v="1150"/>
    <n v="2"/>
    <s v="30 or Younger"/>
    <s v="Mapping Exists"/>
  </r>
  <r>
    <n v="51"/>
    <s v="John"/>
    <s v="Huber"/>
    <n v="51"/>
    <x v="0"/>
    <s v="John Huber"/>
    <n v="0"/>
    <n v="0"/>
    <s v="Older than 30"/>
    <s v="No Mapping"/>
  </r>
  <r>
    <n v="52"/>
    <s v="Haley"/>
    <s v="Martinez"/>
    <n v="75"/>
    <x v="0"/>
    <s v="Haley Martinez"/>
    <n v="5000"/>
    <n v="1"/>
    <s v="Older than 30"/>
    <s v="Mapping Exists"/>
  </r>
  <r>
    <n v="53"/>
    <s v="Adam"/>
    <s v="Holmes"/>
    <n v="41"/>
    <x v="1"/>
    <s v="Adam Holmes"/>
    <n v="650"/>
    <n v="2"/>
    <s v="Older than 30"/>
    <s v="Mapping Exists"/>
  </r>
  <r>
    <n v="54"/>
    <s v="Patricia"/>
    <s v="Jones"/>
    <n v="46"/>
    <x v="1"/>
    <s v="Patricia Jones"/>
    <n v="0"/>
    <n v="0"/>
    <s v="Older than 30"/>
    <s v="No Mapping"/>
  </r>
  <r>
    <n v="55"/>
    <s v="Christy"/>
    <s v="Rodriguez"/>
    <n v="23"/>
    <x v="2"/>
    <s v="Christy Rodriguez"/>
    <n v="12400"/>
    <n v="2"/>
    <s v="30 or Younger"/>
    <s v="Mapping Exists"/>
  </r>
  <r>
    <n v="56"/>
    <s v="Jose"/>
    <s v="Poole"/>
    <n v="60"/>
    <x v="0"/>
    <s v="Jose Poole"/>
    <n v="5000"/>
    <n v="1"/>
    <s v="Older than 30"/>
    <s v="Mapping Exists"/>
  </r>
  <r>
    <n v="57"/>
    <s v="Lacey"/>
    <s v="Mercado"/>
    <n v="29"/>
    <x v="0"/>
    <s v="Lacey Mercado"/>
    <n v="6700"/>
    <n v="3"/>
    <s v="30 or Younger"/>
    <s v="Mapping Exists"/>
  </r>
  <r>
    <n v="58"/>
    <s v="Danielle"/>
    <s v="Garcia"/>
    <n v="68"/>
    <x v="1"/>
    <s v="Danielle Garcia"/>
    <n v="0"/>
    <n v="0"/>
    <s v="Older than 30"/>
    <s v="No Mapping"/>
  </r>
  <r>
    <n v="59"/>
    <s v="Amanda"/>
    <s v="Cohen"/>
    <n v="72"/>
    <x v="1"/>
    <s v="Amanda Cohen"/>
    <n v="400"/>
    <n v="1"/>
    <s v="Older than 30"/>
    <s v="Mapping Exists"/>
  </r>
  <r>
    <n v="60"/>
    <s v="Jeremy"/>
    <s v="Rodriguez"/>
    <n v="28"/>
    <x v="2"/>
    <s v="Jeremy Rodriguez"/>
    <n v="700"/>
    <n v="2"/>
    <s v="30 or Younger"/>
    <s v="Mapping Exists"/>
  </r>
  <r>
    <n v="61"/>
    <s v="Jade"/>
    <s v="Wall"/>
    <n v="51"/>
    <x v="0"/>
    <s v="Jade Wall"/>
    <n v="12000"/>
    <n v="1"/>
    <s v="Older than 30"/>
    <s v="Mapping Exists"/>
  </r>
  <r>
    <n v="62"/>
    <s v="Janice"/>
    <s v="Garcia"/>
    <n v="28"/>
    <x v="0"/>
    <s v="Janice Garcia"/>
    <n v="0"/>
    <n v="0"/>
    <s v="30 or Younger"/>
    <s v="No Mapping"/>
  </r>
  <r>
    <n v="63"/>
    <s v="Sarah"/>
    <s v="Greer"/>
    <n v="49"/>
    <x v="1"/>
    <s v="Sarah Greer"/>
    <n v="850"/>
    <n v="3"/>
    <s v="Older than 30"/>
    <s v="Mapping Exists"/>
  </r>
  <r>
    <n v="64"/>
    <s v="Sandra"/>
    <s v="Golden"/>
    <n v="42"/>
    <x v="1"/>
    <s v="Sandra Golden"/>
    <n v="200"/>
    <n v="1"/>
    <s v="Older than 30"/>
    <s v="Mapping Exists"/>
  </r>
  <r>
    <n v="65"/>
    <s v="David"/>
    <s v="Fritz"/>
    <n v="47"/>
    <x v="2"/>
    <s v="David Fritz"/>
    <n v="5000"/>
    <n v="1"/>
    <s v="Older than 30"/>
    <s v="Mapping Exists"/>
  </r>
  <r>
    <n v="66"/>
    <s v="Hannah"/>
    <s v="Wu"/>
    <n v="59"/>
    <x v="0"/>
    <s v="Hannah Wu"/>
    <n v="250"/>
    <n v="1"/>
    <s v="Older than 30"/>
    <s v="Mapping Exists"/>
  </r>
  <r>
    <n v="67"/>
    <s v="Guy"/>
    <s v="Bennett"/>
    <n v="44"/>
    <x v="0"/>
    <s v="Guy Bennett"/>
    <n v="1800"/>
    <n v="2"/>
    <s v="Older than 30"/>
    <s v="Mapping Exists"/>
  </r>
  <r>
    <n v="68"/>
    <s v="Regina"/>
    <s v="Wong"/>
    <n v="64"/>
    <x v="1"/>
    <s v="Regina Wong"/>
    <n v="12300"/>
    <n v="2"/>
    <s v="Older than 30"/>
    <s v="Mapping Exists"/>
  </r>
  <r>
    <n v="69"/>
    <s v="Desiree"/>
    <s v="Webster"/>
    <n v="38"/>
    <x v="1"/>
    <s v="Desiree Webster"/>
    <n v="400"/>
    <n v="1"/>
    <s v="Older than 30"/>
    <s v="Mapping Exists"/>
  </r>
  <r>
    <n v="70"/>
    <s v="Juan"/>
    <s v="Cruz"/>
    <n v="21"/>
    <x v="2"/>
    <s v="Juan Cruz"/>
    <n v="1450"/>
    <n v="4"/>
    <s v="30 or Younger"/>
    <s v="Mapping Exists"/>
  </r>
  <r>
    <n v="71"/>
    <s v="Michelle"/>
    <s v="Edwards"/>
    <n v="77"/>
    <x v="0"/>
    <s v="Michelle Edwards"/>
    <n v="5000"/>
    <n v="1"/>
    <s v="Older than 30"/>
    <s v="Mapping Exists"/>
  </r>
  <r>
    <n v="72"/>
    <s v="Alexander"/>
    <s v="Griffin"/>
    <n v="76"/>
    <x v="0"/>
    <s v="Alexander Griffin"/>
    <n v="0"/>
    <n v="0"/>
    <s v="Older than 30"/>
    <s v="No Mapping"/>
  </r>
  <r>
    <n v="73"/>
    <s v="Laura"/>
    <s v="House"/>
    <n v="78"/>
    <x v="1"/>
    <s v="Laura House"/>
    <n v="300"/>
    <n v="1"/>
    <s v="Older than 30"/>
    <s v="Mapping Exists"/>
  </r>
  <r>
    <n v="74"/>
    <s v="Brittany"/>
    <s v="Hanna"/>
    <n v="32"/>
    <x v="1"/>
    <s v="Brittany Hanna"/>
    <n v="0"/>
    <n v="0"/>
    <s v="Older than 30"/>
    <s v="No Mapping"/>
  </r>
  <r>
    <n v="75"/>
    <s v="Allen"/>
    <s v="Wright"/>
    <n v="49"/>
    <x v="2"/>
    <s v="Allen Wright"/>
    <n v="5000"/>
    <n v="1"/>
    <s v="Older than 30"/>
    <s v="Mapping Exists"/>
  </r>
  <r>
    <n v="76"/>
    <s v="Ricky"/>
    <s v="Phillips"/>
    <n v="49"/>
    <x v="0"/>
    <s v="Ricky Phillips"/>
    <n v="0"/>
    <n v="0"/>
    <s v="Older than 30"/>
    <s v="No Mapping"/>
  </r>
  <r>
    <n v="77"/>
    <s v="Adrian"/>
    <s v="Cross"/>
    <n v="27"/>
    <x v="0"/>
    <s v="Adrian Cross"/>
    <n v="0"/>
    <n v="0"/>
    <s v="30 or Younger"/>
    <s v="No Mapping"/>
  </r>
  <r>
    <n v="78"/>
    <s v="Thomas"/>
    <s v="Wood"/>
    <n v="33"/>
    <x v="1"/>
    <s v="Thomas Wood"/>
    <n v="700"/>
    <n v="2"/>
    <s v="Older than 30"/>
    <s v="Mapping Exists"/>
  </r>
  <r>
    <n v="79"/>
    <s v="Jillian"/>
    <s v="Massey"/>
    <n v="76"/>
    <x v="1"/>
    <s v="Jillian Massey"/>
    <n v="0"/>
    <n v="0"/>
    <s v="Older than 30"/>
    <s v="No Mapping"/>
  </r>
  <r>
    <n v="80"/>
    <s v="Kevin"/>
    <s v="Watkins"/>
    <n v="53"/>
    <x v="2"/>
    <s v="Kevin Watkins"/>
    <n v="400"/>
    <n v="1"/>
    <s v="Older than 30"/>
    <s v="Mapping Exists"/>
  </r>
  <r>
    <n v="81"/>
    <s v="Allison"/>
    <s v="Sweeney"/>
    <n v="75"/>
    <x v="0"/>
    <s v="Allison Sweeney"/>
    <n v="5000"/>
    <n v="1"/>
    <s v="Older than 30"/>
    <s v="Mapping Exists"/>
  </r>
  <r>
    <n v="82"/>
    <s v="Joseph"/>
    <s v="Hernandez"/>
    <n v="41"/>
    <x v="0"/>
    <s v="Joseph Hernandez"/>
    <n v="0"/>
    <n v="0"/>
    <s v="Older than 30"/>
    <s v="No Mapping"/>
  </r>
  <r>
    <n v="83"/>
    <s v="Steven"/>
    <s v="Little"/>
    <n v="69"/>
    <x v="1"/>
    <s v="Steven Little"/>
    <n v="0"/>
    <n v="0"/>
    <s v="Older than 30"/>
    <s v="No Mapping"/>
  </r>
  <r>
    <n v="84"/>
    <s v="John"/>
    <s v="Bennett"/>
    <n v="32"/>
    <x v="1"/>
    <s v="John Bennett"/>
    <n v="300"/>
    <n v="1"/>
    <s v="Older than 30"/>
    <s v="Mapping Exists"/>
  </r>
  <r>
    <n v="85"/>
    <s v="Michele"/>
    <s v="Maxwell"/>
    <n v="80"/>
    <x v="2"/>
    <s v="Michele Maxwell"/>
    <n v="5400"/>
    <n v="2"/>
    <s v="Older than 30"/>
    <s v="Mapping Exists"/>
  </r>
  <r>
    <n v="86"/>
    <s v="Emily"/>
    <s v="Thomas"/>
    <n v="74"/>
    <x v="0"/>
    <s v="Emily Thomas"/>
    <n v="2800"/>
    <n v="3"/>
    <s v="Older than 30"/>
    <s v="Mapping Exists"/>
  </r>
  <r>
    <n v="87"/>
    <s v="Mark"/>
    <s v="Rogers"/>
    <n v="22"/>
    <x v="0"/>
    <s v="Mark Rogers"/>
    <n v="750"/>
    <n v="2"/>
    <s v="30 or Younger"/>
    <s v="Mapping Exists"/>
  </r>
  <r>
    <n v="88"/>
    <s v="John"/>
    <s v="Cruz"/>
    <n v="76"/>
    <x v="1"/>
    <s v="John Cruz"/>
    <n v="0"/>
    <n v="0"/>
    <s v="Older than 30"/>
    <s v="No Mapping"/>
  </r>
  <r>
    <n v="89"/>
    <s v="David"/>
    <s v="Yoder"/>
    <n v="79"/>
    <x v="1"/>
    <s v="David Yoder"/>
    <n v="1600"/>
    <n v="3"/>
    <s v="Older than 30"/>
    <s v="Mapping Exists"/>
  </r>
  <r>
    <n v="90"/>
    <s v="James"/>
    <s v="Reynolds"/>
    <n v="29"/>
    <x v="2"/>
    <s v="James Reynolds"/>
    <n v="0"/>
    <n v="0"/>
    <s v="30 or Younger"/>
    <s v="No Mapping"/>
  </r>
  <r>
    <n v="91"/>
    <s v="Stephanie"/>
    <s v="Hicks"/>
    <n v="53"/>
    <x v="0"/>
    <s v="Stephanie Hicks"/>
    <n v="200"/>
    <n v="1"/>
    <s v="Older than 30"/>
    <s v="Mapping Exists"/>
  </r>
  <r>
    <n v="92"/>
    <s v="Paul"/>
    <s v="Brown"/>
    <n v="78"/>
    <x v="0"/>
    <s v="Paul Brown"/>
    <n v="12750"/>
    <n v="3"/>
    <s v="Older than 30"/>
    <s v="Mapping Exists"/>
  </r>
  <r>
    <n v="93"/>
    <s v="Alexandra"/>
    <s v="Morales"/>
    <n v="73"/>
    <x v="1"/>
    <s v="Alexandra Morales"/>
    <n v="0"/>
    <n v="0"/>
    <s v="Older than 30"/>
    <s v="No Mapping"/>
  </r>
  <r>
    <n v="94"/>
    <s v="Krystal"/>
    <s v="Carroll"/>
    <n v="43"/>
    <x v="1"/>
    <s v="Krystal Carroll"/>
    <n v="200"/>
    <n v="1"/>
    <s v="Older than 30"/>
    <s v="Mapping Exists"/>
  </r>
  <r>
    <n v="95"/>
    <s v="Alyssa"/>
    <s v="Walker"/>
    <n v="35"/>
    <x v="2"/>
    <s v="Alyssa Walker"/>
    <n v="250"/>
    <n v="1"/>
    <s v="Older than 30"/>
    <s v="Mapping Exists"/>
  </r>
  <r>
    <n v="96"/>
    <s v="Eric"/>
    <s v="Harvey"/>
    <n v="52"/>
    <x v="0"/>
    <s v="Eric Harvey"/>
    <n v="14700"/>
    <n v="4"/>
    <s v="Older than 30"/>
    <s v="Mapping Exists"/>
  </r>
  <r>
    <n v="97"/>
    <s v="Debbie"/>
    <s v="Rogers"/>
    <n v="76"/>
    <x v="0"/>
    <s v="Debbie Rogers"/>
    <n v="1800"/>
    <n v="2"/>
    <s v="Older than 30"/>
    <s v="Mapping Exists"/>
  </r>
  <r>
    <n v="98"/>
    <s v="Steve"/>
    <s v="Braun"/>
    <n v="72"/>
    <x v="1"/>
    <s v="Steve Braun"/>
    <n v="12500"/>
    <n v="3"/>
    <s v="Older than 30"/>
    <s v="Mapping Exists"/>
  </r>
  <r>
    <n v="99"/>
    <s v="Ryan"/>
    <s v="Rojas"/>
    <n v="51"/>
    <x v="1"/>
    <s v="Ryan Rojas"/>
    <n v="1900"/>
    <n v="2"/>
    <s v="Older than 30"/>
    <s v="Mapping Exists"/>
  </r>
  <r>
    <n v="100"/>
    <s v="Andrew"/>
    <s v="Levine"/>
    <n v="67"/>
    <x v="2"/>
    <s v="Andrew Levine"/>
    <n v="0"/>
    <n v="0"/>
    <s v="Older than 30"/>
    <s v="No Mapping"/>
  </r>
  <r>
    <n v="101"/>
    <s v="Brian"/>
    <s v="Olson"/>
    <n v="38"/>
    <x v="0"/>
    <s v="Brian Olson"/>
    <n v="1600"/>
    <n v="3"/>
    <s v="Older than 30"/>
    <s v="Mapping Exists"/>
  </r>
  <r>
    <n v="102"/>
    <s v="Jessica"/>
    <s v="Welch"/>
    <n v="28"/>
    <x v="0"/>
    <s v="Jessica Welch"/>
    <n v="5000"/>
    <n v="1"/>
    <s v="30 or Younger"/>
    <s v="Mapping Exists"/>
  </r>
  <r>
    <n v="103"/>
    <s v="Stephanie"/>
    <s v="Faulkner"/>
    <n v="18"/>
    <x v="1"/>
    <s v="Stephanie Faulkner"/>
    <n v="650"/>
    <n v="2"/>
    <s v="30 or Younger"/>
    <s v="Mapping Exists"/>
  </r>
  <r>
    <n v="104"/>
    <s v="Dawn"/>
    <s v="Johnson"/>
    <n v="77"/>
    <x v="1"/>
    <s v="Dawn Johnson"/>
    <n v="0"/>
    <n v="0"/>
    <s v="Older than 30"/>
    <s v="No Mapping"/>
  </r>
  <r>
    <n v="105"/>
    <s v="Monique"/>
    <s v="Wright"/>
    <n v="72"/>
    <x v="2"/>
    <s v="Monique Wright"/>
    <n v="200"/>
    <n v="1"/>
    <s v="Older than 30"/>
    <s v="Mapping Exists"/>
  </r>
  <r>
    <n v="106"/>
    <s v="Veronica"/>
    <s v="Stein"/>
    <n v="18"/>
    <x v="0"/>
    <s v="Veronica Stein"/>
    <n v="900"/>
    <n v="1"/>
    <s v="30 or Younger"/>
    <s v="Mapping Exists"/>
  </r>
  <r>
    <n v="107"/>
    <s v="Breanna"/>
    <s v="Santos"/>
    <n v="26"/>
    <x v="0"/>
    <s v="Breanna Santos"/>
    <n v="1750"/>
    <n v="2"/>
    <s v="30 or Younger"/>
    <s v="Mapping Exists"/>
  </r>
  <r>
    <n v="108"/>
    <s v="Jeremy"/>
    <s v="Lee"/>
    <n v="26"/>
    <x v="1"/>
    <s v="Jeremy Lee"/>
    <n v="350"/>
    <n v="1"/>
    <s v="30 or Younger"/>
    <s v="Mapping Exists"/>
  </r>
  <r>
    <n v="109"/>
    <s v="R0bert"/>
    <s v="Moore"/>
    <n v="40"/>
    <x v="1"/>
    <s v="R0bert Moore"/>
    <n v="400"/>
    <n v="1"/>
    <s v="Older than 30"/>
    <s v="Mapping Exists"/>
  </r>
  <r>
    <n v="110"/>
    <s v="Tiffany"/>
    <s v="Pearson"/>
    <n v="77"/>
    <x v="2"/>
    <s v="Tiffany Pearson"/>
    <n v="200"/>
    <n v="1"/>
    <s v="Older than 30"/>
    <s v="Mapping Exists"/>
  </r>
  <r>
    <n v="111"/>
    <s v="Audrey"/>
    <s v="Richardson"/>
    <n v="53"/>
    <x v="0"/>
    <s v="Audrey Richardson"/>
    <n v="900"/>
    <n v="1"/>
    <s v="Older than 30"/>
    <s v="Mapping Exists"/>
  </r>
  <r>
    <n v="112"/>
    <s v="Maureen"/>
    <s v="Bryant"/>
    <n v="64"/>
    <x v="0"/>
    <s v="Maureen Bryant"/>
    <n v="400"/>
    <n v="1"/>
    <s v="Older than 30"/>
    <s v="Mapping Exists"/>
  </r>
  <r>
    <n v="113"/>
    <s v="Derrick"/>
    <s v="R0berts"/>
    <n v="72"/>
    <x v="1"/>
    <s v="Derrick R0berts"/>
    <n v="250"/>
    <n v="1"/>
    <s v="Older than 30"/>
    <s v="Mapping Exists"/>
  </r>
  <r>
    <n v="114"/>
    <s v="Jeffrey"/>
    <s v="Sullivan"/>
    <n v="61"/>
    <x v="1"/>
    <s v="Jeffrey Sullivan"/>
    <n v="400"/>
    <n v="1"/>
    <s v="Older than 30"/>
    <s v="Mapping Exists"/>
  </r>
  <r>
    <n v="115"/>
    <s v="Amy"/>
    <s v="Harris"/>
    <n v="25"/>
    <x v="2"/>
    <s v="Amy Harris"/>
    <n v="0"/>
    <n v="0"/>
    <s v="30 or Younger"/>
    <s v="No Mapping"/>
  </r>
  <r>
    <n v="116"/>
    <s v="Rhonda"/>
    <s v="Flores"/>
    <n v="52"/>
    <x v="0"/>
    <s v="Rhonda Flores"/>
    <n v="0"/>
    <n v="0"/>
    <s v="Older than 30"/>
    <s v="No Mapping"/>
  </r>
  <r>
    <n v="117"/>
    <s v="Steven"/>
    <s v="Black"/>
    <n v="41"/>
    <x v="0"/>
    <s v="Steven Black"/>
    <n v="350"/>
    <n v="1"/>
    <s v="Older than 30"/>
    <s v="Mapping Exists"/>
  </r>
  <r>
    <n v="118"/>
    <s v="R0bert"/>
    <s v="Shepherd"/>
    <n v="28"/>
    <x v="1"/>
    <s v="R0bert Shepherd"/>
    <n v="12400"/>
    <n v="2"/>
    <s v="30 or Younger"/>
    <s v="Mapping Exists"/>
  </r>
  <r>
    <n v="119"/>
    <s v="Robin"/>
    <s v="Snyder"/>
    <n v="19"/>
    <x v="1"/>
    <s v="Robin Snyder"/>
    <n v="6500"/>
    <n v="2"/>
    <s v="30 or Younger"/>
    <s v="Mapping Exists"/>
  </r>
  <r>
    <n v="120"/>
    <s v="Elijah"/>
    <s v="Cook"/>
    <n v="80"/>
    <x v="2"/>
    <s v="Elijah Cook"/>
    <n v="0"/>
    <n v="0"/>
    <s v="Older than 30"/>
    <s v="No Mapping"/>
  </r>
  <r>
    <n v="121"/>
    <s v="Dennis"/>
    <s v="Hill"/>
    <n v="42"/>
    <x v="0"/>
    <s v="Dennis Hill"/>
    <n v="0"/>
    <n v="0"/>
    <s v="Older than 30"/>
    <s v="No Mapping"/>
  </r>
  <r>
    <n v="122"/>
    <s v="Charles"/>
    <s v="Nunez"/>
    <n v="80"/>
    <x v="0"/>
    <s v="Charles Nunez"/>
    <n v="300"/>
    <n v="1"/>
    <s v="Older than 30"/>
    <s v="Mapping Exists"/>
  </r>
  <r>
    <n v="123"/>
    <s v="Philip"/>
    <s v="Robinson"/>
    <n v="52"/>
    <x v="1"/>
    <s v="Philip Robinson"/>
    <n v="17000"/>
    <n v="2"/>
    <s v="Older than 30"/>
    <s v="Mapping Exists"/>
  </r>
  <r>
    <n v="124"/>
    <s v="Rachel"/>
    <s v="Larson"/>
    <n v="21"/>
    <x v="1"/>
    <s v="Rachel Larson"/>
    <n v="5350"/>
    <n v="2"/>
    <s v="30 or Younger"/>
    <s v="Mapping Exists"/>
  </r>
  <r>
    <n v="125"/>
    <s v="Stephen"/>
    <s v="Sharp"/>
    <n v="35"/>
    <x v="2"/>
    <s v="Stephen Sharp"/>
    <n v="250"/>
    <n v="1"/>
    <s v="Older than 30"/>
    <s v="Mapping Exists"/>
  </r>
  <r>
    <n v="126"/>
    <s v="Aimee"/>
    <s v="Jacobs"/>
    <n v="54"/>
    <x v="0"/>
    <s v="Aimee Jacobs"/>
    <n v="400"/>
    <n v="1"/>
    <s v="Older than 30"/>
    <s v="Mapping Exists"/>
  </r>
  <r>
    <n v="127"/>
    <s v="Brittany"/>
    <s v="Miller"/>
    <n v="49"/>
    <x v="0"/>
    <s v="Brittany Miller"/>
    <n v="0"/>
    <n v="0"/>
    <s v="Older than 30"/>
    <s v="No Mapping"/>
  </r>
  <r>
    <n v="128"/>
    <s v="Sabrina"/>
    <s v="Mclaughlin"/>
    <n v="50"/>
    <x v="1"/>
    <s v="Sabrina Mclaughlin"/>
    <n v="0"/>
    <n v="0"/>
    <s v="Older than 30"/>
    <s v="No Mapping"/>
  </r>
  <r>
    <n v="129"/>
    <s v="Amber"/>
    <s v="Banks"/>
    <n v="54"/>
    <x v="1"/>
    <s v="Amber Banks"/>
    <n v="17000"/>
    <n v="2"/>
    <s v="Older than 30"/>
    <s v="Mapping Exists"/>
  </r>
  <r>
    <n v="130"/>
    <s v="Casey"/>
    <s v="Todd"/>
    <n v="62"/>
    <x v="2"/>
    <s v="Casey Todd"/>
    <n v="0"/>
    <n v="0"/>
    <s v="Older than 30"/>
    <s v="No Mapping"/>
  </r>
  <r>
    <n v="131"/>
    <s v="Miranda"/>
    <s v="Williams"/>
    <n v="48"/>
    <x v="0"/>
    <s v="Miranda Williams"/>
    <n v="12000"/>
    <n v="1"/>
    <s v="Older than 30"/>
    <s v="Mapping Exists"/>
  </r>
  <r>
    <n v="132"/>
    <s v="Alexander"/>
    <s v="Williams"/>
    <n v="48"/>
    <x v="0"/>
    <s v="Alexander Williams"/>
    <n v="0"/>
    <n v="0"/>
    <s v="Older than 30"/>
    <s v="No Mapping"/>
  </r>
  <r>
    <n v="133"/>
    <s v="Jesus"/>
    <s v="Higgins"/>
    <n v="57"/>
    <x v="1"/>
    <s v="Jesus Higgins"/>
    <n v="0"/>
    <n v="0"/>
    <s v="Older than 30"/>
    <s v="No Mapping"/>
  </r>
  <r>
    <n v="134"/>
    <s v="James"/>
    <s v="Keith"/>
    <n v="50"/>
    <x v="1"/>
    <s v="James Keith"/>
    <n v="1050"/>
    <n v="3"/>
    <s v="Older than 30"/>
    <s v="Mapping Exists"/>
  </r>
  <r>
    <n v="135"/>
    <s v="Shawn"/>
    <s v="Johnson"/>
    <n v="18"/>
    <x v="2"/>
    <s v="Shawn Johnson"/>
    <n v="350"/>
    <n v="1"/>
    <s v="30 or Younger"/>
    <s v="Mapping Exists"/>
  </r>
  <r>
    <n v="136"/>
    <s v="Natalie"/>
    <s v="Page"/>
    <n v="75"/>
    <x v="0"/>
    <s v="Natalie Page"/>
    <n v="1500"/>
    <n v="1"/>
    <s v="Older than 30"/>
    <s v="Mapping Exists"/>
  </r>
  <r>
    <n v="137"/>
    <s v="Zachary"/>
    <s v="Fowler"/>
    <n v="28"/>
    <x v="0"/>
    <s v="Zachary Fowler"/>
    <n v="0"/>
    <n v="0"/>
    <s v="30 or Younger"/>
    <s v="No Mapping"/>
  </r>
  <r>
    <n v="138"/>
    <s v="Brian"/>
    <s v="Bowman"/>
    <n v="55"/>
    <x v="1"/>
    <s v="Brian Bowman"/>
    <n v="900"/>
    <n v="1"/>
    <s v="Older than 30"/>
    <s v="Mapping Exists"/>
  </r>
  <r>
    <n v="139"/>
    <s v="Ryan"/>
    <s v="Martin"/>
    <n v="61"/>
    <x v="1"/>
    <s v="Ryan Martin"/>
    <n v="400"/>
    <n v="1"/>
    <s v="Older than 30"/>
    <s v="Mapping Exists"/>
  </r>
  <r>
    <n v="140"/>
    <s v="Jennifer"/>
    <s v="Silva"/>
    <n v="45"/>
    <x v="2"/>
    <s v="Jennifer Silva"/>
    <n v="0"/>
    <n v="0"/>
    <s v="Older than 30"/>
    <s v="No Mapping"/>
  </r>
  <r>
    <n v="141"/>
    <s v="Joseph"/>
    <s v="Sparks"/>
    <n v="66"/>
    <x v="0"/>
    <s v="Joseph Sparks"/>
    <n v="0"/>
    <n v="0"/>
    <s v="Older than 30"/>
    <s v="No Mapping"/>
  </r>
  <r>
    <n v="142"/>
    <s v="Mary"/>
    <s v="Bishop"/>
    <n v="60"/>
    <x v="0"/>
    <s v="Mary Bishop"/>
    <n v="0"/>
    <n v="0"/>
    <s v="Older than 30"/>
    <s v="No Mapping"/>
  </r>
  <r>
    <n v="143"/>
    <s v="Stacey"/>
    <s v="Welch"/>
    <n v="46"/>
    <x v="1"/>
    <s v="Stacey Welch"/>
    <n v="12650"/>
    <n v="3"/>
    <s v="Older than 30"/>
    <s v="Mapping Exists"/>
  </r>
  <r>
    <n v="144"/>
    <s v="Brett"/>
    <s v="Burns"/>
    <n v="41"/>
    <x v="1"/>
    <s v="Brett Burns"/>
    <n v="200"/>
    <n v="1"/>
    <s v="Older than 30"/>
    <s v="Mapping Exists"/>
  </r>
  <r>
    <n v="145"/>
    <s v="Michael"/>
    <s v="Case"/>
    <n v="29"/>
    <x v="2"/>
    <s v="Michael Case"/>
    <n v="300"/>
    <n v="1"/>
    <s v="30 or Younger"/>
    <s v="Mapping Exists"/>
  </r>
  <r>
    <n v="146"/>
    <s v="Terry"/>
    <s v="Bailey"/>
    <n v="68"/>
    <x v="0"/>
    <s v="Terry Bailey"/>
    <n v="800"/>
    <n v="2"/>
    <s v="Older than 30"/>
    <s v="Mapping Exists"/>
  </r>
  <r>
    <n v="147"/>
    <s v="Christopher"/>
    <s v="Mcdonald"/>
    <n v="43"/>
    <x v="0"/>
    <s v="Christopher Mcdonald"/>
    <n v="0"/>
    <n v="0"/>
    <s v="Older than 30"/>
    <s v="No Mapping"/>
  </r>
  <r>
    <n v="148"/>
    <s v="Andres"/>
    <s v="Becker"/>
    <n v="31"/>
    <x v="1"/>
    <s v="Andres Becker"/>
    <n v="0"/>
    <n v="0"/>
    <s v="Older than 30"/>
    <s v="No Mapping"/>
  </r>
  <r>
    <n v="149"/>
    <s v="Chase"/>
    <s v="Mcdaniel"/>
    <n v="26"/>
    <x v="1"/>
    <s v="Chase Mcdaniel"/>
    <n v="0"/>
    <n v="0"/>
    <s v="30 or Younger"/>
    <s v="No Mapping"/>
  </r>
  <r>
    <n v="150"/>
    <s v="Sherry"/>
    <s v="Parsons"/>
    <n v="52"/>
    <x v="2"/>
    <s v="Sherry Parsons"/>
    <n v="900"/>
    <n v="1"/>
    <s v="Older than 30"/>
    <s v="Mapping Exists"/>
  </r>
  <r>
    <n v="151"/>
    <s v="Javier"/>
    <s v="Jones"/>
    <n v="80"/>
    <x v="0"/>
    <s v="Javier Jones"/>
    <n v="12600"/>
    <n v="3"/>
    <s v="Older than 30"/>
    <s v="Mapping Exists"/>
  </r>
  <r>
    <n v="152"/>
    <s v="Jill"/>
    <s v="Kane"/>
    <n v="32"/>
    <x v="0"/>
    <s v="Jill Kane"/>
    <n v="200"/>
    <n v="1"/>
    <s v="Older than 30"/>
    <s v="Mapping Exists"/>
  </r>
  <r>
    <n v="153"/>
    <s v="Janet"/>
    <s v="Valdez"/>
    <n v="29"/>
    <x v="1"/>
    <s v="Janet Valdez"/>
    <n v="850"/>
    <n v="3"/>
    <s v="30 or Younger"/>
    <s v="Mapping Exists"/>
  </r>
  <r>
    <n v="154"/>
    <s v="Karen"/>
    <s v="Ford"/>
    <n v="33"/>
    <x v="1"/>
    <s v="Karen Ford"/>
    <n v="0"/>
    <n v="0"/>
    <s v="Older than 30"/>
    <s v="No Mapping"/>
  </r>
  <r>
    <n v="155"/>
    <s v="Jamie"/>
    <s v="Johnson"/>
    <n v="28"/>
    <x v="2"/>
    <s v="Jamie Johnson"/>
    <n v="0"/>
    <n v="0"/>
    <s v="30 or Younger"/>
    <s v="No Mapping"/>
  </r>
  <r>
    <n v="156"/>
    <s v="Jessica"/>
    <s v="Marshall"/>
    <n v="21"/>
    <x v="0"/>
    <s v="Jessica Marshall"/>
    <n v="300"/>
    <n v="1"/>
    <s v="30 or Younger"/>
    <s v="Mapping Exists"/>
  </r>
  <r>
    <n v="157"/>
    <s v="Sharon"/>
    <s v="Warner"/>
    <n v="55"/>
    <x v="0"/>
    <s v="Sharon Warner"/>
    <n v="1550"/>
    <n v="3"/>
    <s v="Older than 30"/>
    <s v="Mapping Exists"/>
  </r>
  <r>
    <n v="158"/>
    <s v="Zachary"/>
    <s v="Williams"/>
    <n v="19"/>
    <x v="1"/>
    <s v="Zachary Williams"/>
    <n v="12000"/>
    <n v="1"/>
    <s v="30 or Younger"/>
    <s v="Mapping Exists"/>
  </r>
  <r>
    <n v="159"/>
    <s v="Brooke"/>
    <s v="Durham"/>
    <n v="33"/>
    <x v="1"/>
    <s v="Brooke Durham"/>
    <n v="5900"/>
    <n v="2"/>
    <s v="Older than 30"/>
    <s v="Mapping Exists"/>
  </r>
  <r>
    <n v="160"/>
    <s v="Ryan"/>
    <s v="Murray"/>
    <n v="77"/>
    <x v="2"/>
    <s v="Ryan Murray"/>
    <n v="0"/>
    <n v="0"/>
    <s v="Older than 30"/>
    <s v="No Mapping"/>
  </r>
  <r>
    <n v="161"/>
    <s v="Gabrielle"/>
    <s v="Smith"/>
    <n v="44"/>
    <x v="0"/>
    <s v="Gabrielle Smith"/>
    <n v="900"/>
    <n v="1"/>
    <s v="Older than 30"/>
    <s v="Mapping Exists"/>
  </r>
  <r>
    <n v="162"/>
    <s v="N!cole"/>
    <s v="Bennett"/>
    <n v="51"/>
    <x v="0"/>
    <s v="N!cole Bennett"/>
    <n v="400"/>
    <n v="1"/>
    <s v="Older than 30"/>
    <s v="Mapping Exists"/>
  </r>
  <r>
    <n v="163"/>
    <s v="Heather"/>
    <s v="Ali"/>
    <n v="75"/>
    <x v="1"/>
    <s v="Heather Ali"/>
    <n v="350"/>
    <n v="1"/>
    <s v="Older than 30"/>
    <s v="Mapping Exists"/>
  </r>
  <r>
    <n v="164"/>
    <s v="Sandra"/>
    <s v="Mcmahon"/>
    <n v="34"/>
    <x v="1"/>
    <s v="Sandra Mcmahon"/>
    <n v="6500"/>
    <n v="2"/>
    <s v="Older than 30"/>
    <s v="Mapping Exists"/>
  </r>
  <r>
    <n v="165"/>
    <s v="Bailey"/>
    <s v="Mercado"/>
    <n v="42"/>
    <x v="2"/>
    <s v="Bailey Mercado"/>
    <n v="0"/>
    <n v="0"/>
    <s v="Older than 30"/>
    <s v="No Mapping"/>
  </r>
  <r>
    <n v="166"/>
    <s v="Morgan"/>
    <s v="Cooper"/>
    <n v="18"/>
    <x v="0"/>
    <s v="Morgan Cooper"/>
    <n v="17350"/>
    <n v="3"/>
    <s v="30 or Younger"/>
    <s v="Mapping Exists"/>
  </r>
  <r>
    <n v="167"/>
    <s v="Matthew"/>
    <s v="Stokes"/>
    <n v="42"/>
    <x v="0"/>
    <s v="Matthew Stokes"/>
    <n v="12400"/>
    <n v="2"/>
    <s v="Older than 30"/>
    <s v="Mapping Exists"/>
  </r>
  <r>
    <n v="168"/>
    <s v="Timothy"/>
    <s v="Mullins"/>
    <n v="51"/>
    <x v="1"/>
    <s v="Timothy Mullins"/>
    <n v="0"/>
    <n v="0"/>
    <s v="Older than 30"/>
    <s v="No Mapping"/>
  </r>
  <r>
    <n v="169"/>
    <s v="Kenneth"/>
    <s v="Rubio"/>
    <n v="74"/>
    <x v="1"/>
    <s v="Kenneth Rubio"/>
    <n v="0"/>
    <n v="0"/>
    <s v="Older than 30"/>
    <s v="No Mapping"/>
  </r>
  <r>
    <n v="170"/>
    <s v="Mary"/>
    <s v="Zamora"/>
    <n v="62"/>
    <x v="2"/>
    <s v="Mary Zamora"/>
    <n v="0"/>
    <n v="0"/>
    <s v="Older than 30"/>
    <s v="No Mapping"/>
  </r>
  <r>
    <n v="171"/>
    <s v="L@rry"/>
    <s v="Cole"/>
    <n v="50"/>
    <x v="0"/>
    <s v="L@rry Cole"/>
    <n v="400"/>
    <n v="1"/>
    <s v="Older than 30"/>
    <s v="Mapping Exists"/>
  </r>
  <r>
    <n v="172"/>
    <s v="Jeffrey"/>
    <s v="Diaz"/>
    <n v="69"/>
    <x v="0"/>
    <s v="Jeffrey Diaz"/>
    <n v="2000"/>
    <n v="3"/>
    <s v="Older than 30"/>
    <s v="Mapping Exists"/>
  </r>
  <r>
    <n v="173"/>
    <s v="Joseph"/>
    <s v="Brown"/>
    <n v="29"/>
    <x v="1"/>
    <s v="Joseph Brown"/>
    <n v="0"/>
    <n v="0"/>
    <s v="30 or Younger"/>
    <s v="No Mapping"/>
  </r>
  <r>
    <n v="174"/>
    <s v="Emily"/>
    <s v="Jones"/>
    <n v="60"/>
    <x v="1"/>
    <s v="Emily Jones"/>
    <n v="300"/>
    <n v="1"/>
    <s v="Older than 30"/>
    <s v="Mapping Exists"/>
  </r>
  <r>
    <n v="175"/>
    <s v="Tara"/>
    <s v="Davis"/>
    <n v="80"/>
    <x v="2"/>
    <s v="Tara Davis"/>
    <n v="0"/>
    <n v="0"/>
    <s v="Older than 30"/>
    <s v="No Mapping"/>
  </r>
  <r>
    <n v="176"/>
    <s v="Tiffany"/>
    <s v="Bowers"/>
    <n v="39"/>
    <x v="0"/>
    <s v="Tiffany Bowers"/>
    <n v="1750"/>
    <n v="2"/>
    <s v="Older than 30"/>
    <s v="Mapping Exists"/>
  </r>
  <r>
    <n v="177"/>
    <s v="Linda"/>
    <s v="Craig"/>
    <n v="25"/>
    <x v="0"/>
    <s v="Linda Craig"/>
    <n v="200"/>
    <n v="1"/>
    <s v="30 or Younger"/>
    <s v="Mapping Exists"/>
  </r>
  <r>
    <n v="178"/>
    <s v="Christine"/>
    <s v="Smith"/>
    <n v="74"/>
    <x v="1"/>
    <s v="Christine Smith"/>
    <n v="900"/>
    <n v="1"/>
    <s v="Older than 30"/>
    <s v="Mapping Exists"/>
  </r>
  <r>
    <n v="179"/>
    <s v="Matthew"/>
    <s v="Williams"/>
    <n v="29"/>
    <x v="1"/>
    <s v="Matthew Williams"/>
    <n v="0"/>
    <n v="0"/>
    <s v="30 or Younger"/>
    <s v="No Mapping"/>
  </r>
  <r>
    <n v="180"/>
    <s v="Brenda"/>
    <s v="Lewis"/>
    <n v="21"/>
    <x v="2"/>
    <s v="Brenda Lewis"/>
    <n v="300"/>
    <n v="1"/>
    <s v="30 or Younger"/>
    <s v="Mapping Exists"/>
  </r>
  <r>
    <n v="181"/>
    <s v="Adrian"/>
    <s v="West"/>
    <n v="51"/>
    <x v="0"/>
    <s v="Adrian West"/>
    <n v="5400"/>
    <n v="2"/>
    <s v="Older than 30"/>
    <s v="Mapping Exists"/>
  </r>
  <r>
    <n v="182"/>
    <s v="Amy"/>
    <s v="Scott"/>
    <n v="28"/>
    <x v="0"/>
    <s v="Amy Scott"/>
    <n v="0"/>
    <n v="0"/>
    <s v="30 or Younger"/>
    <s v="No Mapping"/>
  </r>
  <r>
    <n v="183"/>
    <s v="April"/>
    <s v="Beck"/>
    <n v="80"/>
    <x v="1"/>
    <s v="April Beck"/>
    <n v="300"/>
    <n v="1"/>
    <s v="Older than 30"/>
    <s v="Mapping Exists"/>
  </r>
  <r>
    <n v="184"/>
    <s v="Anthony"/>
    <s v="Nicholson"/>
    <n v="22"/>
    <x v="1"/>
    <s v="Anthony Nicholson"/>
    <n v="1500"/>
    <n v="1"/>
    <s v="30 or Younger"/>
    <s v="Mapping Exists"/>
  </r>
  <r>
    <n v="185"/>
    <s v="Shari"/>
    <s v="Garcia"/>
    <n v="78"/>
    <x v="2"/>
    <s v="Shari Garcia"/>
    <n v="0"/>
    <n v="0"/>
    <s v="Older than 30"/>
    <s v="No Mapping"/>
  </r>
  <r>
    <n v="186"/>
    <s v="Xavier"/>
    <s v="Miles"/>
    <n v="45"/>
    <x v="0"/>
    <s v="Xavier Miles"/>
    <n v="5250"/>
    <n v="2"/>
    <s v="Older than 30"/>
    <s v="Mapping Exists"/>
  </r>
  <r>
    <n v="187"/>
    <s v="Rachael"/>
    <s v="Gilbert"/>
    <n v="42"/>
    <x v="0"/>
    <s v="Rachael Gilbert"/>
    <n v="0"/>
    <n v="0"/>
    <s v="Older than 30"/>
    <s v="No Mapping"/>
  </r>
  <r>
    <n v="188"/>
    <s v="Michele"/>
    <s v="Rogers"/>
    <n v="48"/>
    <x v="1"/>
    <s v="Michele Rogers"/>
    <n v="200"/>
    <n v="1"/>
    <s v="Older than 30"/>
    <s v="Mapping Exists"/>
  </r>
  <r>
    <n v="189"/>
    <s v="Derek"/>
    <s v="Dixon"/>
    <n v="33"/>
    <x v="1"/>
    <s v="Derek Dixon"/>
    <n v="0"/>
    <n v="0"/>
    <s v="Older than 30"/>
    <s v="No Mapping"/>
  </r>
  <r>
    <n v="190"/>
    <s v="Grace"/>
    <s v="Hartman"/>
    <n v="26"/>
    <x v="2"/>
    <s v="Grace Hartman"/>
    <n v="700"/>
    <n v="2"/>
    <s v="30 or Younger"/>
    <s v="Mapping Exists"/>
  </r>
  <r>
    <n v="191"/>
    <s v="Joseph"/>
    <s v="Miller"/>
    <n v="36"/>
    <x v="0"/>
    <s v="Joseph Miller"/>
    <n v="200"/>
    <n v="1"/>
    <s v="Older than 30"/>
    <s v="Mapping Exists"/>
  </r>
  <r>
    <n v="192"/>
    <s v="David"/>
    <s v="Arnold"/>
    <n v="62"/>
    <x v="0"/>
    <s v="David Arnold"/>
    <n v="300"/>
    <n v="1"/>
    <s v="Older than 30"/>
    <s v="Mapping Exists"/>
  </r>
  <r>
    <n v="193"/>
    <s v="Yesenia"/>
    <s v="White"/>
    <n v="25"/>
    <x v="1"/>
    <s v="Yesenia White"/>
    <n v="13950"/>
    <n v="4"/>
    <s v="30 or Younger"/>
    <s v="Mapping Exists"/>
  </r>
  <r>
    <n v="194"/>
    <s v="Nancy"/>
    <s v="Miller"/>
    <n v="65"/>
    <x v="1"/>
    <s v="Nancy Miller"/>
    <n v="1500"/>
    <n v="1"/>
    <s v="Older than 30"/>
    <s v="Mapping Exists"/>
  </r>
  <r>
    <n v="195"/>
    <s v="Christopher"/>
    <s v="Doyle"/>
    <n v="43"/>
    <x v="2"/>
    <s v="Christopher Doyle"/>
    <n v="1700"/>
    <n v="2"/>
    <s v="Older than 30"/>
    <s v="Mapping Exists"/>
  </r>
  <r>
    <n v="196"/>
    <s v="Taylor"/>
    <s v="Reed"/>
    <n v="74"/>
    <x v="0"/>
    <s v="Taylor Reed"/>
    <n v="5000"/>
    <n v="1"/>
    <s v="Older than 30"/>
    <s v="Mapping Exists"/>
  </r>
  <r>
    <n v="197"/>
    <s v="Katherine"/>
    <s v="Ferguson"/>
    <n v="41"/>
    <x v="0"/>
    <s v="Katherine Ferguson"/>
    <n v="900"/>
    <n v="1"/>
    <s v="Older than 30"/>
    <s v="Mapping Exists"/>
  </r>
  <r>
    <n v="198"/>
    <s v="R0bert"/>
    <s v="Bryan"/>
    <n v="49"/>
    <x v="1"/>
    <s v="R0bert Bryan"/>
    <n v="650"/>
    <n v="2"/>
    <s v="Older than 30"/>
    <s v="Mapping Exists"/>
  </r>
  <r>
    <n v="199"/>
    <s v="Zachary"/>
    <s v="Kane"/>
    <n v="75"/>
    <x v="1"/>
    <s v="Zachary Kane"/>
    <n v="0"/>
    <n v="0"/>
    <s v="Older than 30"/>
    <s v="No Mapping"/>
  </r>
  <r>
    <n v="200"/>
    <s v="Rebecca"/>
    <s v="Robinson"/>
    <n v="50"/>
    <x v="2"/>
    <s v="Rebecca Robinson"/>
    <n v="600"/>
    <n v="2"/>
    <s v="Older than 30"/>
    <s v="Mapping Exists"/>
  </r>
  <r>
    <n v="201"/>
    <s v="Bethany"/>
    <s v="Anderson"/>
    <n v="43"/>
    <x v="0"/>
    <s v="Bethany Anderson"/>
    <n v="350"/>
    <n v="1"/>
    <s v="Older than 30"/>
    <s v="Mapping Exists"/>
  </r>
  <r>
    <n v="202"/>
    <s v="Mary"/>
    <s v="Williams"/>
    <n v="22"/>
    <x v="0"/>
    <s v="Mary Williams"/>
    <n v="250"/>
    <n v="1"/>
    <s v="30 or Younger"/>
    <s v="Mapping Exists"/>
  </r>
  <r>
    <n v="203"/>
    <s v="Carlos"/>
    <s v="Wallace"/>
    <n v="58"/>
    <x v="1"/>
    <s v="Carlos Wallace"/>
    <n v="250"/>
    <n v="1"/>
    <s v="Older than 30"/>
    <s v="Mapping Exists"/>
  </r>
  <r>
    <n v="204"/>
    <s v="Rhonda"/>
    <s v="Matthews"/>
    <n v="62"/>
    <x v="1"/>
    <s v="Rhonda Matthews"/>
    <n v="0"/>
    <n v="0"/>
    <s v="Older than 30"/>
    <s v="No Mapping"/>
  </r>
  <r>
    <n v="205"/>
    <s v="Donald"/>
    <s v="Barker"/>
    <n v="39"/>
    <x v="2"/>
    <s v="Donald Barker"/>
    <n v="0"/>
    <n v="0"/>
    <s v="Older than 30"/>
    <s v="No Mapping"/>
  </r>
  <r>
    <n v="206"/>
    <s v="Courtney"/>
    <s v="Lopez"/>
    <n v="66"/>
    <x v="0"/>
    <s v="Courtney Lopez"/>
    <n v="12000"/>
    <n v="1"/>
    <s v="Older than 30"/>
    <s v="Mapping Exists"/>
  </r>
  <r>
    <n v="207"/>
    <s v="Chelsea"/>
    <s v="Moyer"/>
    <n v="20"/>
    <x v="0"/>
    <s v="Chelsea Moyer"/>
    <n v="12000"/>
    <n v="1"/>
    <s v="30 or Younger"/>
    <s v="Mapping Exists"/>
  </r>
  <r>
    <n v="208"/>
    <s v="Brittany"/>
    <s v="Golden"/>
    <n v="24"/>
    <x v="1"/>
    <s v="Brittany Golden"/>
    <n v="650"/>
    <n v="2"/>
    <s v="30 or Younger"/>
    <s v="Mapping Exists"/>
  </r>
  <r>
    <n v="209"/>
    <s v="Russell"/>
    <s v="Berry"/>
    <n v="25"/>
    <x v="1"/>
    <s v="Russell Berry"/>
    <n v="250"/>
    <n v="1"/>
    <s v="30 or Younger"/>
    <s v="Mapping Exists"/>
  </r>
  <r>
    <n v="210"/>
    <s v="Joshua"/>
    <s v="Jackson"/>
    <n v="57"/>
    <x v="2"/>
    <s v="Joshua Jackson"/>
    <n v="0"/>
    <n v="0"/>
    <s v="Older than 30"/>
    <s v="No Mapping"/>
  </r>
  <r>
    <n v="211"/>
    <s v="Al1cia"/>
    <s v="Thompson"/>
    <n v="38"/>
    <x v="0"/>
    <s v="Al1cia Thompson"/>
    <n v="200"/>
    <n v="1"/>
    <s v="Older than 30"/>
    <s v="Mapping Exists"/>
  </r>
  <r>
    <n v="212"/>
    <s v="Clifford"/>
    <s v="Gray"/>
    <n v="23"/>
    <x v="0"/>
    <s v="Clifford Gray"/>
    <n v="0"/>
    <n v="0"/>
    <s v="30 or Younger"/>
    <s v="No Mapping"/>
  </r>
  <r>
    <n v="213"/>
    <s v="Gloria"/>
    <s v="Miller"/>
    <n v="68"/>
    <x v="1"/>
    <s v="Gloria Miller"/>
    <n v="0"/>
    <n v="0"/>
    <s v="Older than 30"/>
    <s v="No Mapping"/>
  </r>
  <r>
    <n v="214"/>
    <s v="N!cole"/>
    <s v="Mcintyre"/>
    <n v="18"/>
    <x v="1"/>
    <s v="N!cole Mcintyre"/>
    <n v="900"/>
    <n v="1"/>
    <s v="30 or Younger"/>
    <s v="Mapping Exists"/>
  </r>
  <r>
    <n v="215"/>
    <s v="Vincent"/>
    <s v="Kline"/>
    <n v="57"/>
    <x v="2"/>
    <s v="Vincent Kline"/>
    <n v="400"/>
    <n v="1"/>
    <s v="Older than 30"/>
    <s v="Mapping Exists"/>
  </r>
  <r>
    <n v="216"/>
    <s v="Amber"/>
    <s v="Hunter"/>
    <n v="78"/>
    <x v="0"/>
    <s v="Amber Hunter"/>
    <n v="0"/>
    <n v="0"/>
    <s v="Older than 30"/>
    <s v="No Mapping"/>
  </r>
  <r>
    <n v="217"/>
    <s v="Shelby"/>
    <s v="Gomez"/>
    <n v="28"/>
    <x v="0"/>
    <s v="Shelby Gomez"/>
    <n v="0"/>
    <n v="0"/>
    <s v="30 or Younger"/>
    <s v="No Mapping"/>
  </r>
  <r>
    <n v="218"/>
    <s v="Thomas"/>
    <s v="Mclaughlin"/>
    <n v="29"/>
    <x v="1"/>
    <s v="Thomas Mclaughlin"/>
    <n v="300"/>
    <n v="1"/>
    <s v="30 or Younger"/>
    <s v="Mapping Exists"/>
  </r>
  <r>
    <n v="219"/>
    <s v="Nathan"/>
    <s v="Graham"/>
    <n v="47"/>
    <x v="1"/>
    <s v="Nathan Graham"/>
    <n v="0"/>
    <n v="0"/>
    <s v="Older than 30"/>
    <s v="No Mapping"/>
  </r>
  <r>
    <n v="220"/>
    <s v="Thomas"/>
    <s v="Guzman"/>
    <n v="69"/>
    <x v="2"/>
    <s v="Thomas Guzman"/>
    <n v="0"/>
    <n v="0"/>
    <s v="Older than 30"/>
    <s v="No Mapping"/>
  </r>
  <r>
    <n v="221"/>
    <s v="Sarah"/>
    <s v="Gilbert"/>
    <n v="56"/>
    <x v="0"/>
    <s v="Sarah Gilbert"/>
    <n v="12650"/>
    <n v="3"/>
    <s v="Older than 30"/>
    <s v="Mapping Exists"/>
  </r>
  <r>
    <n v="222"/>
    <s v="Jeremy"/>
    <s v="Andrews"/>
    <n v="24"/>
    <x v="0"/>
    <s v="Jeremy Andrews"/>
    <n v="200"/>
    <n v="1"/>
    <s v="30 or Younger"/>
    <s v="Mapping Exists"/>
  </r>
  <r>
    <n v="223"/>
    <s v="Megan"/>
    <s v="Morris"/>
    <n v="41"/>
    <x v="1"/>
    <s v="Megan Morris"/>
    <n v="3300"/>
    <n v="3"/>
    <s v="Older than 30"/>
    <s v="Mapping Exists"/>
  </r>
  <r>
    <n v="224"/>
    <s v="Zachary"/>
    <s v="Davis"/>
    <n v="25"/>
    <x v="1"/>
    <s v="Zachary Davis"/>
    <n v="400"/>
    <n v="1"/>
    <s v="30 or Younger"/>
    <s v="Mapping Exists"/>
  </r>
  <r>
    <n v="225"/>
    <s v="Michael"/>
    <s v="Phelps"/>
    <n v="72"/>
    <x v="2"/>
    <s v="Michael Phelps"/>
    <n v="900"/>
    <n v="1"/>
    <s v="Older than 30"/>
    <s v="Mapping Exists"/>
  </r>
  <r>
    <n v="226"/>
    <s v="Christopher"/>
    <s v="Robinson"/>
    <n v="23"/>
    <x v="0"/>
    <s v="Christopher Robinson"/>
    <n v="400"/>
    <n v="1"/>
    <s v="30 or Younger"/>
    <s v="Mapping Exists"/>
  </r>
  <r>
    <n v="227"/>
    <s v="Aaron"/>
    <s v="Mckee"/>
    <n v="37"/>
    <x v="0"/>
    <s v="Aaron Mckee"/>
    <n v="0"/>
    <n v="0"/>
    <s v="Older than 30"/>
    <s v="No Mapping"/>
  </r>
  <r>
    <n v="228"/>
    <s v="Andrea"/>
    <s v="Velasquez"/>
    <n v="55"/>
    <x v="1"/>
    <s v="Andrea Velasquez"/>
    <n v="5000"/>
    <n v="1"/>
    <s v="Older than 30"/>
    <s v="Mapping Exists"/>
  </r>
  <r>
    <n v="229"/>
    <s v="Philip"/>
    <s v="Newton"/>
    <n v="74"/>
    <x v="1"/>
    <s v="Philip Newton"/>
    <n v="13700"/>
    <n v="3"/>
    <s v="Older than 30"/>
    <s v="Mapping Exists"/>
  </r>
  <r>
    <n v="230"/>
    <s v="Kathleen"/>
    <s v="Palmer"/>
    <n v="64"/>
    <x v="2"/>
    <s v="Kathleen Palmer"/>
    <n v="0"/>
    <n v="0"/>
    <s v="Older than 30"/>
    <s v="No Mapping"/>
  </r>
  <r>
    <n v="231"/>
    <s v="Eric"/>
    <s v="Levine"/>
    <n v="25"/>
    <x v="0"/>
    <s v="Eric Levine"/>
    <n v="900"/>
    <n v="1"/>
    <s v="30 or Younger"/>
    <s v="Mapping Exists"/>
  </r>
  <r>
    <n v="232"/>
    <s v="Michael"/>
    <s v="Lopez"/>
    <n v="47"/>
    <x v="0"/>
    <s v="Michael Lopez"/>
    <n v="350"/>
    <n v="1"/>
    <s v="Older than 30"/>
    <s v="Mapping Exists"/>
  </r>
  <r>
    <n v="233"/>
    <s v="Samantha"/>
    <s v="Smith"/>
    <n v="28"/>
    <x v="1"/>
    <s v="Samantha Smith"/>
    <n v="0"/>
    <n v="0"/>
    <s v="30 or Younger"/>
    <s v="No Mapping"/>
  </r>
  <r>
    <n v="234"/>
    <s v="Diane"/>
    <s v="Tanner"/>
    <n v="79"/>
    <x v="1"/>
    <s v="Diane Tanner"/>
    <n v="400"/>
    <n v="1"/>
    <s v="Older than 30"/>
    <s v="Mapping Exists"/>
  </r>
  <r>
    <n v="235"/>
    <s v="Melissa"/>
    <s v="Gaines"/>
    <n v="25"/>
    <x v="2"/>
    <s v="Melissa Gaines"/>
    <n v="750"/>
    <n v="2"/>
    <s v="30 or Younger"/>
    <s v="Mapping Exists"/>
  </r>
  <r>
    <n v="236"/>
    <s v="Al1cia"/>
    <s v="Jensen"/>
    <n v="19"/>
    <x v="0"/>
    <s v="Al1cia Jensen"/>
    <n v="1500"/>
    <n v="1"/>
    <s v="30 or Younger"/>
    <s v="Mapping Exists"/>
  </r>
  <r>
    <n v="237"/>
    <s v="Donna"/>
    <s v="Bird"/>
    <n v="63"/>
    <x v="0"/>
    <s v="Donna Bird"/>
    <n v="0"/>
    <n v="0"/>
    <s v="Older than 30"/>
    <s v="No Mapping"/>
  </r>
  <r>
    <n v="238"/>
    <s v="Kyle"/>
    <s v="Ruiz"/>
    <n v="48"/>
    <x v="1"/>
    <s v="Kyle Ruiz"/>
    <n v="1200"/>
    <n v="2"/>
    <s v="Older than 30"/>
    <s v="Mapping Exists"/>
  </r>
  <r>
    <n v="239"/>
    <s v="Janet"/>
    <s v="Holmes"/>
    <n v="36"/>
    <x v="1"/>
    <s v="Janet Holmes"/>
    <n v="12400"/>
    <n v="2"/>
    <s v="Older than 30"/>
    <s v="Mapping Exists"/>
  </r>
  <r>
    <n v="240"/>
    <s v="Edward"/>
    <s v="Bray"/>
    <n v="32"/>
    <x v="2"/>
    <s v="Edward Bray"/>
    <n v="0"/>
    <n v="0"/>
    <s v="Older than 30"/>
    <s v="No Mapping"/>
  </r>
  <r>
    <n v="241"/>
    <s v="Brenda"/>
    <s v="Hines"/>
    <n v="44"/>
    <x v="0"/>
    <s v="Brenda Hines"/>
    <n v="0"/>
    <n v="0"/>
    <s v="Older than 30"/>
    <s v="No Mapping"/>
  </r>
  <r>
    <n v="242"/>
    <s v="Mark"/>
    <s v="R0berts"/>
    <n v="61"/>
    <x v="0"/>
    <s v="Mark R0berts"/>
    <n v="12000"/>
    <n v="1"/>
    <s v="Older than 30"/>
    <s v="Mapping Exists"/>
  </r>
  <r>
    <n v="243"/>
    <s v="Alejandro"/>
    <s v="Bailey"/>
    <n v="73"/>
    <x v="1"/>
    <s v="Alejandro Bailey"/>
    <n v="400"/>
    <n v="1"/>
    <s v="Older than 30"/>
    <s v="Mapping Exists"/>
  </r>
  <r>
    <n v="244"/>
    <s v="Mark"/>
    <s v="Rivers"/>
    <n v="38"/>
    <x v="1"/>
    <s v="Mark Rivers"/>
    <n v="900"/>
    <n v="1"/>
    <s v="Older than 30"/>
    <s v="Mapping Exists"/>
  </r>
  <r>
    <n v="245"/>
    <s v="Christopher"/>
    <s v="Miles"/>
    <n v="30"/>
    <x v="2"/>
    <s v="Christopher Miles"/>
    <n v="0"/>
    <n v="0"/>
    <s v="30 or Younger"/>
    <s v="No Mapping"/>
  </r>
  <r>
    <n v="246"/>
    <s v="Justin"/>
    <s v="Stewart"/>
    <n v="73"/>
    <x v="0"/>
    <s v="Justin Stewart"/>
    <n v="900"/>
    <n v="1"/>
    <s v="Older than 30"/>
    <s v="Mapping Exists"/>
  </r>
  <r>
    <n v="247"/>
    <s v="John"/>
    <s v="Miller"/>
    <n v="53"/>
    <x v="0"/>
    <s v="John Miller"/>
    <n v="5650"/>
    <n v="3"/>
    <s v="Older than 30"/>
    <s v="Mapping Exists"/>
  </r>
  <r>
    <n v="248"/>
    <s v="Thomas"/>
    <s v="Hickman"/>
    <n v="23"/>
    <x v="1"/>
    <s v="Thomas Hickman"/>
    <n v="0"/>
    <n v="0"/>
    <s v="30 or Younger"/>
    <s v="No Mapping"/>
  </r>
  <r>
    <n v="249"/>
    <s v="Patricia"/>
    <s v="Garcia"/>
    <n v="19"/>
    <x v="1"/>
    <s v="Patricia Garcia"/>
    <n v="2850"/>
    <n v="4"/>
    <s v="30 or Younger"/>
    <s v="Mapping Exists"/>
  </r>
  <r>
    <n v="250"/>
    <s v="Stephen"/>
    <s v="Jones"/>
    <n v="22"/>
    <x v="0"/>
    <s v="Stephen Jones"/>
    <n v="300"/>
    <n v="1"/>
    <s v="30 or Younger"/>
    <s v="Mapping Exist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0">
  <r>
    <n v="1"/>
    <s v="Joseph"/>
    <s v="Rice"/>
    <n v="43"/>
    <x v="0"/>
    <s v="Joseph Rice"/>
    <n v="0"/>
  </r>
  <r>
    <n v="2"/>
    <s v="Gary"/>
    <s v="Moore"/>
    <n v="71"/>
    <x v="0"/>
    <s v="Gary Moore"/>
    <n v="0"/>
  </r>
  <r>
    <n v="3"/>
    <s v="John"/>
    <s v="Walker"/>
    <n v="44"/>
    <x v="1"/>
    <s v="John Walker"/>
    <n v="0"/>
  </r>
  <r>
    <n v="4"/>
    <s v="Eric"/>
    <s v="Carter"/>
    <n v="38"/>
    <x v="1"/>
    <s v="Eric Carter"/>
    <n v="200"/>
  </r>
  <r>
    <n v="5"/>
    <s v="William"/>
    <s v="Jackson"/>
    <n v="58"/>
    <x v="2"/>
    <s v="William Jackson"/>
    <n v="1500"/>
  </r>
  <r>
    <n v="6"/>
    <s v="N!cole"/>
    <s v="Jones"/>
    <n v="33"/>
    <x v="0"/>
    <s v="N!cole Jones"/>
    <n v="0"/>
  </r>
  <r>
    <n v="7"/>
    <s v="David"/>
    <s v="Davis"/>
    <n v="59"/>
    <x v="0"/>
    <s v="David Davis"/>
    <n v="0"/>
  </r>
  <r>
    <n v="8"/>
    <s v="Jason"/>
    <s v="Montgomery"/>
    <n v="58"/>
    <x v="1"/>
    <s v="Jason Montgomery"/>
    <n v="2300"/>
  </r>
  <r>
    <n v="9"/>
    <s v="Kent"/>
    <s v="Weaver"/>
    <n v="61"/>
    <x v="1"/>
    <s v="Kent Weaver"/>
    <n v="0"/>
  </r>
  <r>
    <n v="10"/>
    <s v="Darrell"/>
    <s v="Dillon"/>
    <n v="50"/>
    <x v="2"/>
    <s v="Darrell Dillon"/>
    <n v="400"/>
  </r>
  <r>
    <n v="11"/>
    <s v="Jacqueline"/>
    <s v="Wang"/>
    <n v="22"/>
    <x v="0"/>
    <s v="Jacqueline Wang"/>
    <n v="0"/>
  </r>
  <r>
    <n v="12"/>
    <s v="Jodi"/>
    <s v="Gonzalez"/>
    <n v="69"/>
    <x v="0"/>
    <s v="Jodi Gonzalez"/>
    <n v="5000"/>
  </r>
  <r>
    <n v="13"/>
    <s v="Omar"/>
    <s v="Martin"/>
    <n v="28"/>
    <x v="1"/>
    <s v="Omar Martin"/>
    <n v="13300"/>
  </r>
  <r>
    <n v="14"/>
    <s v="N!cole"/>
    <s v="Lara"/>
    <n v="77"/>
    <x v="1"/>
    <s v="N!cole Lara"/>
    <n v="0"/>
  </r>
  <r>
    <n v="15"/>
    <s v="Jason"/>
    <s v="Brown"/>
    <n v="63"/>
    <x v="2"/>
    <s v="Jason Brown"/>
    <n v="350"/>
  </r>
  <r>
    <n v="16"/>
    <s v="David"/>
    <s v="Benson"/>
    <n v="61"/>
    <x v="0"/>
    <s v="David Benson"/>
    <n v="0"/>
  </r>
  <r>
    <n v="17"/>
    <s v="Kimberly"/>
    <s v="Mora"/>
    <n v="34"/>
    <x v="0"/>
    <s v="Kimberly Mora"/>
    <n v="350"/>
  </r>
  <r>
    <n v="18"/>
    <s v="Erik"/>
    <s v="Macias"/>
    <n v="25"/>
    <x v="1"/>
    <s v="Erik Macias"/>
    <n v="0"/>
  </r>
  <r>
    <n v="19"/>
    <s v="James"/>
    <s v="Johnson"/>
    <n v="67"/>
    <x v="1"/>
    <s v="James Johnson"/>
    <n v="0"/>
  </r>
  <r>
    <n v="20"/>
    <s v="Derek"/>
    <s v="Peterson"/>
    <n v="36"/>
    <x v="2"/>
    <s v="Derek Peterson"/>
    <n v="1500"/>
  </r>
  <r>
    <n v="21"/>
    <s v="Diane"/>
    <s v="Henson"/>
    <n v="74"/>
    <x v="0"/>
    <s v="Diane Henson"/>
    <n v="0"/>
  </r>
  <r>
    <n v="22"/>
    <s v="Cody"/>
    <s v="Lyons"/>
    <n v="47"/>
    <x v="0"/>
    <s v="Cody Lyons"/>
    <n v="0"/>
  </r>
  <r>
    <n v="23"/>
    <s v="Margaret"/>
    <s v="Hardy"/>
    <n v="25"/>
    <x v="1"/>
    <s v="Margaret Hardy"/>
    <n v="12800"/>
  </r>
  <r>
    <n v="24"/>
    <s v="Arthur"/>
    <s v="Hayes"/>
    <n v="75"/>
    <x v="1"/>
    <s v="Arthur Hayes"/>
    <n v="650"/>
  </r>
  <r>
    <n v="25"/>
    <s v="Raymond"/>
    <s v="Taylor"/>
    <n v="36"/>
    <x v="2"/>
    <s v="Raymond Taylor"/>
    <n v="0"/>
  </r>
  <r>
    <n v="26"/>
    <s v="Tina"/>
    <s v="Moore"/>
    <n v="34"/>
    <x v="0"/>
    <s v="Tina Moore"/>
    <n v="0"/>
  </r>
  <r>
    <n v="27"/>
    <s v="Kylie"/>
    <s v="White"/>
    <n v="63"/>
    <x v="0"/>
    <s v="Kylie White"/>
    <n v="0"/>
  </r>
  <r>
    <n v="28"/>
    <s v="Jonathan"/>
    <s v="Manning"/>
    <n v="30"/>
    <x v="1"/>
    <s v="Jonathan Manning"/>
    <n v="400"/>
  </r>
  <r>
    <n v="29"/>
    <s v="Angela"/>
    <s v="Bryant"/>
    <n v="23"/>
    <x v="1"/>
    <s v="Angela Bryant"/>
    <n v="200"/>
  </r>
  <r>
    <n v="30"/>
    <s v="Michael"/>
    <s v="Mann"/>
    <n v="56"/>
    <x v="2"/>
    <s v="Michael Mann"/>
    <n v="5000"/>
  </r>
  <r>
    <n v="31"/>
    <s v="Craig"/>
    <s v="Myers"/>
    <n v="42"/>
    <x v="0"/>
    <s v="Craig Myers"/>
    <n v="0"/>
  </r>
  <r>
    <n v="32"/>
    <s v="Tiffany"/>
    <s v="Carter"/>
    <n v="26"/>
    <x v="0"/>
    <s v="Tiffany Carter"/>
    <n v="900"/>
  </r>
  <r>
    <n v="33"/>
    <s v="Erica"/>
    <s v="Owens"/>
    <n v="22"/>
    <x v="1"/>
    <s v="Erica Owens"/>
    <n v="1500"/>
  </r>
  <r>
    <n v="34"/>
    <s v="Patricia"/>
    <s v="Parker"/>
    <n v="28"/>
    <x v="1"/>
    <s v="Patricia Parker"/>
    <n v="0"/>
  </r>
  <r>
    <n v="35"/>
    <s v="Brian"/>
    <s v="Palmer"/>
    <n v="75"/>
    <x v="2"/>
    <s v="Brian Palmer"/>
    <n v="400"/>
  </r>
  <r>
    <n v="36"/>
    <s v="Melissa"/>
    <s v="Smith"/>
    <n v="75"/>
    <x v="0"/>
    <s v="Melissa Smith"/>
    <n v="0"/>
  </r>
  <r>
    <n v="37"/>
    <s v="Connor"/>
    <s v="Adams"/>
    <n v="21"/>
    <x v="0"/>
    <s v="Connor Adams"/>
    <n v="250"/>
  </r>
  <r>
    <n v="38"/>
    <s v="Michael"/>
    <s v="Williams"/>
    <n v="40"/>
    <x v="1"/>
    <s v="Michael Williams"/>
    <n v="5000"/>
  </r>
  <r>
    <n v="39"/>
    <s v="Ruth"/>
    <s v="Smith"/>
    <n v="50"/>
    <x v="1"/>
    <s v="Ruth Smith"/>
    <n v="400"/>
  </r>
  <r>
    <n v="40"/>
    <s v="Jonathan"/>
    <s v="Middleton"/>
    <n v="79"/>
    <x v="2"/>
    <s v="Jonathan Middleton"/>
    <n v="1500"/>
  </r>
  <r>
    <n v="41"/>
    <s v="Francis"/>
    <s v="Velez"/>
    <n v="25"/>
    <x v="0"/>
    <s v="Francis Velez"/>
    <n v="0"/>
  </r>
  <r>
    <n v="42"/>
    <s v="Matthew"/>
    <s v="Velez"/>
    <n v="71"/>
    <x v="0"/>
    <s v="Matthew Velez"/>
    <n v="0"/>
  </r>
  <r>
    <n v="43"/>
    <s v="Kim"/>
    <s v="Shaw"/>
    <n v="39"/>
    <x v="1"/>
    <s v="Kim Shaw"/>
    <n v="0"/>
  </r>
  <r>
    <n v="44"/>
    <s v="Gary"/>
    <s v="Jones"/>
    <n v="40"/>
    <x v="1"/>
    <s v="Gary Jones"/>
    <n v="0"/>
  </r>
  <r>
    <n v="45"/>
    <s v="Nicholas"/>
    <s v="Clayton"/>
    <n v="25"/>
    <x v="2"/>
    <s v="Nicholas Clayton"/>
    <n v="0"/>
  </r>
  <r>
    <n v="46"/>
    <s v="Anthony"/>
    <s v="Chavez"/>
    <n v="36"/>
    <x v="0"/>
    <s v="Anthony Chavez"/>
    <n v="0"/>
  </r>
  <r>
    <n v="47"/>
    <s v="Carolyn"/>
    <s v="Green"/>
    <n v="31"/>
    <x v="0"/>
    <s v="Carolyn Green"/>
    <n v="5300"/>
  </r>
  <r>
    <n v="48"/>
    <s v="Janice"/>
    <s v="Roman"/>
    <n v="78"/>
    <x v="1"/>
    <s v="Janice Roman"/>
    <n v="0"/>
  </r>
  <r>
    <n v="49"/>
    <s v="Erin"/>
    <s v="Taylor"/>
    <n v="54"/>
    <x v="1"/>
    <s v="Erin Taylor"/>
    <n v="12000"/>
  </r>
  <r>
    <n v="50"/>
    <s v="Charles"/>
    <s v="Garcia"/>
    <n v="24"/>
    <x v="2"/>
    <s v="Charles Garcia"/>
    <n v="1150"/>
  </r>
  <r>
    <n v="51"/>
    <s v="John"/>
    <s v="Huber"/>
    <n v="51"/>
    <x v="0"/>
    <s v="John Huber"/>
    <n v="0"/>
  </r>
  <r>
    <n v="52"/>
    <s v="Haley"/>
    <s v="Martinez"/>
    <n v="75"/>
    <x v="0"/>
    <s v="Haley Martinez"/>
    <n v="5000"/>
  </r>
  <r>
    <n v="53"/>
    <s v="Adam"/>
    <s v="Holmes"/>
    <n v="41"/>
    <x v="1"/>
    <s v="Adam Holmes"/>
    <n v="650"/>
  </r>
  <r>
    <n v="54"/>
    <s v="Patricia"/>
    <s v="Jones"/>
    <n v="46"/>
    <x v="1"/>
    <s v="Patricia Jones"/>
    <n v="0"/>
  </r>
  <r>
    <n v="55"/>
    <s v="Christy"/>
    <s v="Rodriguez"/>
    <n v="23"/>
    <x v="2"/>
    <s v="Christy Rodriguez"/>
    <n v="12400"/>
  </r>
  <r>
    <n v="56"/>
    <s v="Jose"/>
    <s v="Poole"/>
    <n v="60"/>
    <x v="0"/>
    <s v="Jose Poole"/>
    <n v="5000"/>
  </r>
  <r>
    <n v="57"/>
    <s v="Lacey"/>
    <s v="Mercado"/>
    <n v="29"/>
    <x v="0"/>
    <s v="Lacey Mercado"/>
    <n v="6700"/>
  </r>
  <r>
    <n v="58"/>
    <s v="Danielle"/>
    <s v="Garcia"/>
    <n v="68"/>
    <x v="1"/>
    <s v="Danielle Garcia"/>
    <n v="0"/>
  </r>
  <r>
    <n v="59"/>
    <s v="Amanda"/>
    <s v="Cohen"/>
    <n v="72"/>
    <x v="1"/>
    <s v="Amanda Cohen"/>
    <n v="400"/>
  </r>
  <r>
    <n v="60"/>
    <s v="Jeremy"/>
    <s v="Rodriguez"/>
    <n v="28"/>
    <x v="2"/>
    <s v="Jeremy Rodriguez"/>
    <n v="700"/>
  </r>
  <r>
    <n v="61"/>
    <s v="Jade"/>
    <s v="Wall"/>
    <n v="51"/>
    <x v="0"/>
    <s v="Jade Wall"/>
    <n v="12000"/>
  </r>
  <r>
    <n v="62"/>
    <s v="Janice"/>
    <s v="Garcia"/>
    <n v="28"/>
    <x v="0"/>
    <s v="Janice Garcia"/>
    <n v="0"/>
  </r>
  <r>
    <n v="63"/>
    <s v="Sarah"/>
    <s v="Greer"/>
    <n v="49"/>
    <x v="1"/>
    <s v="Sarah Greer"/>
    <n v="850"/>
  </r>
  <r>
    <n v="64"/>
    <s v="Sandra"/>
    <s v="Golden"/>
    <n v="42"/>
    <x v="1"/>
    <s v="Sandra Golden"/>
    <n v="200"/>
  </r>
  <r>
    <n v="65"/>
    <s v="David"/>
    <s v="Fritz"/>
    <n v="47"/>
    <x v="2"/>
    <s v="David Fritz"/>
    <n v="5000"/>
  </r>
  <r>
    <n v="66"/>
    <s v="Hannah"/>
    <s v="Wu"/>
    <n v="59"/>
    <x v="0"/>
    <s v="Hannah Wu"/>
    <n v="250"/>
  </r>
  <r>
    <n v="67"/>
    <s v="Guy"/>
    <s v="Bennett"/>
    <n v="44"/>
    <x v="0"/>
    <s v="Guy Bennett"/>
    <n v="1800"/>
  </r>
  <r>
    <n v="68"/>
    <s v="Regina"/>
    <s v="Wong"/>
    <n v="64"/>
    <x v="1"/>
    <s v="Regina Wong"/>
    <n v="12300"/>
  </r>
  <r>
    <n v="69"/>
    <s v="Desiree"/>
    <s v="Webster"/>
    <n v="38"/>
    <x v="1"/>
    <s v="Desiree Webster"/>
    <n v="400"/>
  </r>
  <r>
    <n v="70"/>
    <s v="Juan"/>
    <s v="Cruz"/>
    <n v="21"/>
    <x v="2"/>
    <s v="Juan Cruz"/>
    <n v="1450"/>
  </r>
  <r>
    <n v="71"/>
    <s v="Michelle"/>
    <s v="Edwards"/>
    <n v="77"/>
    <x v="0"/>
    <s v="Michelle Edwards"/>
    <n v="5000"/>
  </r>
  <r>
    <n v="72"/>
    <s v="Alexander"/>
    <s v="Griffin"/>
    <n v="76"/>
    <x v="0"/>
    <s v="Alexander Griffin"/>
    <n v="0"/>
  </r>
  <r>
    <n v="73"/>
    <s v="Laura"/>
    <s v="House"/>
    <n v="78"/>
    <x v="1"/>
    <s v="Laura House"/>
    <n v="300"/>
  </r>
  <r>
    <n v="74"/>
    <s v="Brittany"/>
    <s v="Hanna"/>
    <n v="32"/>
    <x v="1"/>
    <s v="Brittany Hanna"/>
    <n v="0"/>
  </r>
  <r>
    <n v="75"/>
    <s v="Allen"/>
    <s v="Wright"/>
    <n v="49"/>
    <x v="2"/>
    <s v="Allen Wright"/>
    <n v="5000"/>
  </r>
  <r>
    <n v="76"/>
    <s v="Ricky"/>
    <s v="Phillips"/>
    <n v="49"/>
    <x v="0"/>
    <s v="Ricky Phillips"/>
    <n v="0"/>
  </r>
  <r>
    <n v="77"/>
    <s v="Adrian"/>
    <s v="Cross"/>
    <n v="27"/>
    <x v="0"/>
    <s v="Adrian Cross"/>
    <n v="0"/>
  </r>
  <r>
    <n v="78"/>
    <s v="Thomas"/>
    <s v="Wood"/>
    <n v="33"/>
    <x v="1"/>
    <s v="Thomas Wood"/>
    <n v="700"/>
  </r>
  <r>
    <n v="79"/>
    <s v="Jillian"/>
    <s v="Massey"/>
    <n v="76"/>
    <x v="1"/>
    <s v="Jillian Massey"/>
    <n v="0"/>
  </r>
  <r>
    <n v="80"/>
    <s v="Kevin"/>
    <s v="Watkins"/>
    <n v="53"/>
    <x v="2"/>
    <s v="Kevin Watkins"/>
    <n v="400"/>
  </r>
  <r>
    <n v="81"/>
    <s v="Allison"/>
    <s v="Sweeney"/>
    <n v="75"/>
    <x v="0"/>
    <s v="Allison Sweeney"/>
    <n v="5000"/>
  </r>
  <r>
    <n v="82"/>
    <s v="Joseph"/>
    <s v="Hernandez"/>
    <n v="41"/>
    <x v="0"/>
    <s v="Joseph Hernandez"/>
    <n v="0"/>
  </r>
  <r>
    <n v="83"/>
    <s v="Steven"/>
    <s v="Little"/>
    <n v="69"/>
    <x v="1"/>
    <s v="Steven Little"/>
    <n v="0"/>
  </r>
  <r>
    <n v="84"/>
    <s v="John"/>
    <s v="Bennett"/>
    <n v="32"/>
    <x v="1"/>
    <s v="John Bennett"/>
    <n v="300"/>
  </r>
  <r>
    <n v="85"/>
    <s v="Michele"/>
    <s v="Maxwell"/>
    <n v="80"/>
    <x v="2"/>
    <s v="Michele Maxwell"/>
    <n v="5400"/>
  </r>
  <r>
    <n v="86"/>
    <s v="Emily"/>
    <s v="Thomas"/>
    <n v="74"/>
    <x v="0"/>
    <s v="Emily Thomas"/>
    <n v="2800"/>
  </r>
  <r>
    <n v="87"/>
    <s v="Mark"/>
    <s v="Rogers"/>
    <n v="22"/>
    <x v="0"/>
    <s v="Mark Rogers"/>
    <n v="750"/>
  </r>
  <r>
    <n v="88"/>
    <s v="John"/>
    <s v="Cruz"/>
    <n v="76"/>
    <x v="1"/>
    <s v="John Cruz"/>
    <n v="0"/>
  </r>
  <r>
    <n v="89"/>
    <s v="David"/>
    <s v="Yoder"/>
    <n v="79"/>
    <x v="1"/>
    <s v="David Yoder"/>
    <n v="1600"/>
  </r>
  <r>
    <n v="90"/>
    <s v="James"/>
    <s v="Reynolds"/>
    <n v="29"/>
    <x v="2"/>
    <s v="James Reynolds"/>
    <n v="0"/>
  </r>
  <r>
    <n v="91"/>
    <s v="Stephanie"/>
    <s v="Hicks"/>
    <n v="53"/>
    <x v="0"/>
    <s v="Stephanie Hicks"/>
    <n v="200"/>
  </r>
  <r>
    <n v="92"/>
    <s v="Paul"/>
    <s v="Brown"/>
    <n v="78"/>
    <x v="0"/>
    <s v="Paul Brown"/>
    <n v="12750"/>
  </r>
  <r>
    <n v="93"/>
    <s v="Alexandra"/>
    <s v="Morales"/>
    <n v="73"/>
    <x v="1"/>
    <s v="Alexandra Morales"/>
    <n v="0"/>
  </r>
  <r>
    <n v="94"/>
    <s v="Krystal"/>
    <s v="Carroll"/>
    <n v="43"/>
    <x v="1"/>
    <s v="Krystal Carroll"/>
    <n v="200"/>
  </r>
  <r>
    <n v="95"/>
    <s v="Alyssa"/>
    <s v="Walker"/>
    <n v="35"/>
    <x v="2"/>
    <s v="Alyssa Walker"/>
    <n v="250"/>
  </r>
  <r>
    <n v="96"/>
    <s v="Eric"/>
    <s v="Harvey"/>
    <n v="52"/>
    <x v="0"/>
    <s v="Eric Harvey"/>
    <n v="14700"/>
  </r>
  <r>
    <n v="97"/>
    <s v="Debbie"/>
    <s v="Rogers"/>
    <n v="76"/>
    <x v="0"/>
    <s v="Debbie Rogers"/>
    <n v="1800"/>
  </r>
  <r>
    <n v="98"/>
    <s v="Steve"/>
    <s v="Braun"/>
    <n v="72"/>
    <x v="1"/>
    <s v="Steve Braun"/>
    <n v="12500"/>
  </r>
  <r>
    <n v="99"/>
    <s v="Ryan"/>
    <s v="Rojas"/>
    <n v="51"/>
    <x v="1"/>
    <s v="Ryan Rojas"/>
    <n v="1900"/>
  </r>
  <r>
    <n v="100"/>
    <s v="Andrew"/>
    <s v="Levine"/>
    <n v="67"/>
    <x v="2"/>
    <s v="Andrew Levine"/>
    <n v="0"/>
  </r>
  <r>
    <n v="101"/>
    <s v="Brian"/>
    <s v="Olson"/>
    <n v="38"/>
    <x v="0"/>
    <s v="Brian Olson"/>
    <n v="1600"/>
  </r>
  <r>
    <n v="102"/>
    <s v="Jessica"/>
    <s v="Welch"/>
    <n v="28"/>
    <x v="0"/>
    <s v="Jessica Welch"/>
    <n v="5000"/>
  </r>
  <r>
    <n v="103"/>
    <s v="Stephanie"/>
    <s v="Faulkner"/>
    <n v="18"/>
    <x v="1"/>
    <s v="Stephanie Faulkner"/>
    <n v="650"/>
  </r>
  <r>
    <n v="104"/>
    <s v="Dawn"/>
    <s v="Johnson"/>
    <n v="77"/>
    <x v="1"/>
    <s v="Dawn Johnson"/>
    <n v="0"/>
  </r>
  <r>
    <n v="105"/>
    <s v="Monique"/>
    <s v="Wright"/>
    <n v="72"/>
    <x v="2"/>
    <s v="Monique Wright"/>
    <n v="200"/>
  </r>
  <r>
    <n v="106"/>
    <s v="Veronica"/>
    <s v="Stein"/>
    <n v="18"/>
    <x v="0"/>
    <s v="Veronica Stein"/>
    <n v="900"/>
  </r>
  <r>
    <n v="107"/>
    <s v="Breanna"/>
    <s v="Santos"/>
    <n v="26"/>
    <x v="0"/>
    <s v="Breanna Santos"/>
    <n v="1750"/>
  </r>
  <r>
    <n v="108"/>
    <s v="Jeremy"/>
    <s v="Lee"/>
    <n v="26"/>
    <x v="1"/>
    <s v="Jeremy Lee"/>
    <n v="350"/>
  </r>
  <r>
    <n v="109"/>
    <s v="R0bert"/>
    <s v="Moore"/>
    <n v="40"/>
    <x v="1"/>
    <s v="R0bert Moore"/>
    <n v="400"/>
  </r>
  <r>
    <n v="110"/>
    <s v="Tiffany"/>
    <s v="Pearson"/>
    <n v="77"/>
    <x v="2"/>
    <s v="Tiffany Pearson"/>
    <n v="200"/>
  </r>
  <r>
    <n v="111"/>
    <s v="Audrey"/>
    <s v="Richardson"/>
    <n v="53"/>
    <x v="0"/>
    <s v="Audrey Richardson"/>
    <n v="900"/>
  </r>
  <r>
    <n v="112"/>
    <s v="Maureen"/>
    <s v="Bryant"/>
    <n v="64"/>
    <x v="0"/>
    <s v="Maureen Bryant"/>
    <n v="400"/>
  </r>
  <r>
    <n v="113"/>
    <s v="Derrick"/>
    <s v="R0berts"/>
    <n v="72"/>
    <x v="1"/>
    <s v="Derrick R0berts"/>
    <n v="250"/>
  </r>
  <r>
    <n v="114"/>
    <s v="Jeffrey"/>
    <s v="Sullivan"/>
    <n v="61"/>
    <x v="1"/>
    <s v="Jeffrey Sullivan"/>
    <n v="400"/>
  </r>
  <r>
    <n v="115"/>
    <s v="Amy"/>
    <s v="Harris"/>
    <n v="25"/>
    <x v="2"/>
    <s v="Amy Harris"/>
    <n v="0"/>
  </r>
  <r>
    <n v="116"/>
    <s v="Rhonda"/>
    <s v="Flores"/>
    <n v="52"/>
    <x v="0"/>
    <s v="Rhonda Flores"/>
    <n v="0"/>
  </r>
  <r>
    <n v="117"/>
    <s v="Steven"/>
    <s v="Black"/>
    <n v="41"/>
    <x v="0"/>
    <s v="Steven Black"/>
    <n v="350"/>
  </r>
  <r>
    <n v="118"/>
    <s v="R0bert"/>
    <s v="Shepherd"/>
    <n v="28"/>
    <x v="1"/>
    <s v="R0bert Shepherd"/>
    <n v="12400"/>
  </r>
  <r>
    <n v="119"/>
    <s v="Robin"/>
    <s v="Snyder"/>
    <n v="19"/>
    <x v="1"/>
    <s v="Robin Snyder"/>
    <n v="6500"/>
  </r>
  <r>
    <n v="120"/>
    <s v="Elijah"/>
    <s v="Cook"/>
    <n v="80"/>
    <x v="2"/>
    <s v="Elijah Cook"/>
    <n v="0"/>
  </r>
  <r>
    <n v="121"/>
    <s v="Dennis"/>
    <s v="Hill"/>
    <n v="42"/>
    <x v="0"/>
    <s v="Dennis Hill"/>
    <n v="0"/>
  </r>
  <r>
    <n v="122"/>
    <s v="Charles"/>
    <s v="Nunez"/>
    <n v="80"/>
    <x v="0"/>
    <s v="Charles Nunez"/>
    <n v="300"/>
  </r>
  <r>
    <n v="123"/>
    <s v="Philip"/>
    <s v="Robinson"/>
    <n v="52"/>
    <x v="1"/>
    <s v="Philip Robinson"/>
    <n v="17000"/>
  </r>
  <r>
    <n v="124"/>
    <s v="Rachel"/>
    <s v="Larson"/>
    <n v="21"/>
    <x v="1"/>
    <s v="Rachel Larson"/>
    <n v="5350"/>
  </r>
  <r>
    <n v="125"/>
    <s v="Stephen"/>
    <s v="Sharp"/>
    <n v="35"/>
    <x v="2"/>
    <s v="Stephen Sharp"/>
    <n v="250"/>
  </r>
  <r>
    <n v="126"/>
    <s v="Aimee"/>
    <s v="Jacobs"/>
    <n v="54"/>
    <x v="0"/>
    <s v="Aimee Jacobs"/>
    <n v="400"/>
  </r>
  <r>
    <n v="127"/>
    <s v="Brittany"/>
    <s v="Miller"/>
    <n v="49"/>
    <x v="0"/>
    <s v="Brittany Miller"/>
    <n v="0"/>
  </r>
  <r>
    <n v="128"/>
    <s v="Sabrina"/>
    <s v="Mclaughlin"/>
    <n v="50"/>
    <x v="1"/>
    <s v="Sabrina Mclaughlin"/>
    <n v="0"/>
  </r>
  <r>
    <n v="129"/>
    <s v="Amber"/>
    <s v="Banks"/>
    <n v="54"/>
    <x v="1"/>
    <s v="Amber Banks"/>
    <n v="17000"/>
  </r>
  <r>
    <n v="130"/>
    <s v="Casey"/>
    <s v="Todd"/>
    <n v="62"/>
    <x v="2"/>
    <s v="Casey Todd"/>
    <n v="0"/>
  </r>
  <r>
    <n v="131"/>
    <s v="Miranda"/>
    <s v="Williams"/>
    <n v="48"/>
    <x v="0"/>
    <s v="Miranda Williams"/>
    <n v="12000"/>
  </r>
  <r>
    <n v="132"/>
    <s v="Alexander"/>
    <s v="Williams"/>
    <n v="48"/>
    <x v="0"/>
    <s v="Alexander Williams"/>
    <n v="0"/>
  </r>
  <r>
    <n v="133"/>
    <s v="Jesus"/>
    <s v="Higgins"/>
    <n v="57"/>
    <x v="1"/>
    <s v="Jesus Higgins"/>
    <n v="0"/>
  </r>
  <r>
    <n v="134"/>
    <s v="James"/>
    <s v="Keith"/>
    <n v="50"/>
    <x v="1"/>
    <s v="James Keith"/>
    <n v="1050"/>
  </r>
  <r>
    <n v="135"/>
    <s v="Shawn"/>
    <s v="Johnson"/>
    <n v="18"/>
    <x v="2"/>
    <s v="Shawn Johnson"/>
    <n v="350"/>
  </r>
  <r>
    <n v="136"/>
    <s v="Natalie"/>
    <s v="Page"/>
    <n v="75"/>
    <x v="0"/>
    <s v="Natalie Page"/>
    <n v="1500"/>
  </r>
  <r>
    <n v="137"/>
    <s v="Zachary"/>
    <s v="Fowler"/>
    <n v="28"/>
    <x v="0"/>
    <s v="Zachary Fowler"/>
    <n v="0"/>
  </r>
  <r>
    <n v="138"/>
    <s v="Brian"/>
    <s v="Bowman"/>
    <n v="55"/>
    <x v="1"/>
    <s v="Brian Bowman"/>
    <n v="900"/>
  </r>
  <r>
    <n v="139"/>
    <s v="Ryan"/>
    <s v="Martin"/>
    <n v="61"/>
    <x v="1"/>
    <s v="Ryan Martin"/>
    <n v="400"/>
  </r>
  <r>
    <n v="140"/>
    <s v="Jennifer"/>
    <s v="Silva"/>
    <n v="45"/>
    <x v="2"/>
    <s v="Jennifer Silva"/>
    <n v="0"/>
  </r>
  <r>
    <n v="141"/>
    <s v="Joseph"/>
    <s v="Sparks"/>
    <n v="66"/>
    <x v="0"/>
    <s v="Joseph Sparks"/>
    <n v="0"/>
  </r>
  <r>
    <n v="142"/>
    <s v="Mary"/>
    <s v="Bishop"/>
    <n v="60"/>
    <x v="0"/>
    <s v="Mary Bishop"/>
    <n v="0"/>
  </r>
  <r>
    <n v="143"/>
    <s v="Stacey"/>
    <s v="Welch"/>
    <n v="46"/>
    <x v="1"/>
    <s v="Stacey Welch"/>
    <n v="12650"/>
  </r>
  <r>
    <n v="144"/>
    <s v="Brett"/>
    <s v="Burns"/>
    <n v="41"/>
    <x v="1"/>
    <s v="Brett Burns"/>
    <n v="200"/>
  </r>
  <r>
    <n v="145"/>
    <s v="Michael"/>
    <s v="Case"/>
    <n v="29"/>
    <x v="2"/>
    <s v="Michael Case"/>
    <n v="300"/>
  </r>
  <r>
    <n v="146"/>
    <s v="Terry"/>
    <s v="Bailey"/>
    <n v="68"/>
    <x v="0"/>
    <s v="Terry Bailey"/>
    <n v="800"/>
  </r>
  <r>
    <n v="147"/>
    <s v="Christopher"/>
    <s v="Mcdonald"/>
    <n v="43"/>
    <x v="0"/>
    <s v="Christopher Mcdonald"/>
    <n v="0"/>
  </r>
  <r>
    <n v="148"/>
    <s v="Andres"/>
    <s v="Becker"/>
    <n v="31"/>
    <x v="1"/>
    <s v="Andres Becker"/>
    <n v="0"/>
  </r>
  <r>
    <n v="149"/>
    <s v="Chase"/>
    <s v="Mcdaniel"/>
    <n v="26"/>
    <x v="1"/>
    <s v="Chase Mcdaniel"/>
    <n v="0"/>
  </r>
  <r>
    <n v="150"/>
    <s v="Sherry"/>
    <s v="Parsons"/>
    <n v="52"/>
    <x v="2"/>
    <s v="Sherry Parsons"/>
    <n v="900"/>
  </r>
  <r>
    <n v="151"/>
    <s v="Javier"/>
    <s v="Jones"/>
    <n v="80"/>
    <x v="0"/>
    <s v="Javier Jones"/>
    <n v="12600"/>
  </r>
  <r>
    <n v="152"/>
    <s v="Jill"/>
    <s v="Kane"/>
    <n v="32"/>
    <x v="0"/>
    <s v="Jill Kane"/>
    <n v="200"/>
  </r>
  <r>
    <n v="153"/>
    <s v="Janet"/>
    <s v="Valdez"/>
    <n v="29"/>
    <x v="1"/>
    <s v="Janet Valdez"/>
    <n v="850"/>
  </r>
  <r>
    <n v="154"/>
    <s v="Karen"/>
    <s v="Ford"/>
    <n v="33"/>
    <x v="1"/>
    <s v="Karen Ford"/>
    <n v="0"/>
  </r>
  <r>
    <n v="155"/>
    <s v="Jamie"/>
    <s v="Johnson"/>
    <n v="28"/>
    <x v="2"/>
    <s v="Jamie Johnson"/>
    <n v="0"/>
  </r>
  <r>
    <n v="156"/>
    <s v="Jessica"/>
    <s v="Marshall"/>
    <n v="21"/>
    <x v="0"/>
    <s v="Jessica Marshall"/>
    <n v="300"/>
  </r>
  <r>
    <n v="157"/>
    <s v="Sharon"/>
    <s v="Warner"/>
    <n v="55"/>
    <x v="0"/>
    <s v="Sharon Warner"/>
    <n v="1550"/>
  </r>
  <r>
    <n v="158"/>
    <s v="Zachary"/>
    <s v="Williams"/>
    <n v="19"/>
    <x v="1"/>
    <s v="Zachary Williams"/>
    <n v="12000"/>
  </r>
  <r>
    <n v="159"/>
    <s v="Brooke"/>
    <s v="Durham"/>
    <n v="33"/>
    <x v="1"/>
    <s v="Brooke Durham"/>
    <n v="5900"/>
  </r>
  <r>
    <n v="160"/>
    <s v="Ryan"/>
    <s v="Murray"/>
    <n v="77"/>
    <x v="2"/>
    <s v="Ryan Murray"/>
    <n v="0"/>
  </r>
  <r>
    <n v="161"/>
    <s v="Gabrielle"/>
    <s v="Smith"/>
    <n v="44"/>
    <x v="0"/>
    <s v="Gabrielle Smith"/>
    <n v="900"/>
  </r>
  <r>
    <n v="162"/>
    <s v="N!cole"/>
    <s v="Bennett"/>
    <n v="51"/>
    <x v="0"/>
    <s v="N!cole Bennett"/>
    <n v="400"/>
  </r>
  <r>
    <n v="163"/>
    <s v="Heather"/>
    <s v="Ali"/>
    <n v="75"/>
    <x v="1"/>
    <s v="Heather Ali"/>
    <n v="350"/>
  </r>
  <r>
    <n v="164"/>
    <s v="Sandra"/>
    <s v="Mcmahon"/>
    <n v="34"/>
    <x v="1"/>
    <s v="Sandra Mcmahon"/>
    <n v="6500"/>
  </r>
  <r>
    <n v="165"/>
    <s v="Bailey"/>
    <s v="Mercado"/>
    <n v="42"/>
    <x v="2"/>
    <s v="Bailey Mercado"/>
    <n v="0"/>
  </r>
  <r>
    <n v="166"/>
    <s v="Morgan"/>
    <s v="Cooper"/>
    <n v="18"/>
    <x v="0"/>
    <s v="Morgan Cooper"/>
    <n v="17350"/>
  </r>
  <r>
    <n v="167"/>
    <s v="Matthew"/>
    <s v="Stokes"/>
    <n v="42"/>
    <x v="0"/>
    <s v="Matthew Stokes"/>
    <n v="12400"/>
  </r>
  <r>
    <n v="168"/>
    <s v="Timothy"/>
    <s v="Mullins"/>
    <n v="51"/>
    <x v="1"/>
    <s v="Timothy Mullins"/>
    <n v="0"/>
  </r>
  <r>
    <n v="169"/>
    <s v="Kenneth"/>
    <s v="Rubio"/>
    <n v="74"/>
    <x v="1"/>
    <s v="Kenneth Rubio"/>
    <n v="0"/>
  </r>
  <r>
    <n v="170"/>
    <s v="Mary"/>
    <s v="Zamora"/>
    <n v="62"/>
    <x v="2"/>
    <s v="Mary Zamora"/>
    <n v="0"/>
  </r>
  <r>
    <n v="171"/>
    <s v="L@rry"/>
    <s v="Cole"/>
    <n v="50"/>
    <x v="0"/>
    <s v="L@rry Cole"/>
    <n v="400"/>
  </r>
  <r>
    <n v="172"/>
    <s v="Jeffrey"/>
    <s v="Diaz"/>
    <n v="69"/>
    <x v="0"/>
    <s v="Jeffrey Diaz"/>
    <n v="2000"/>
  </r>
  <r>
    <n v="173"/>
    <s v="Joseph"/>
    <s v="Brown"/>
    <n v="29"/>
    <x v="1"/>
    <s v="Joseph Brown"/>
    <n v="0"/>
  </r>
  <r>
    <n v="174"/>
    <s v="Emily"/>
    <s v="Jones"/>
    <n v="60"/>
    <x v="1"/>
    <s v="Emily Jones"/>
    <n v="300"/>
  </r>
  <r>
    <n v="175"/>
    <s v="Tara"/>
    <s v="Davis"/>
    <n v="80"/>
    <x v="2"/>
    <s v="Tara Davis"/>
    <n v="0"/>
  </r>
  <r>
    <n v="176"/>
    <s v="Tiffany"/>
    <s v="Bowers"/>
    <n v="39"/>
    <x v="0"/>
    <s v="Tiffany Bowers"/>
    <n v="1750"/>
  </r>
  <r>
    <n v="177"/>
    <s v="Linda"/>
    <s v="Craig"/>
    <n v="25"/>
    <x v="0"/>
    <s v="Linda Craig"/>
    <n v="200"/>
  </r>
  <r>
    <n v="178"/>
    <s v="Christine"/>
    <s v="Smith"/>
    <n v="74"/>
    <x v="1"/>
    <s v="Christine Smith"/>
    <n v="900"/>
  </r>
  <r>
    <n v="179"/>
    <s v="Matthew"/>
    <s v="Williams"/>
    <n v="29"/>
    <x v="1"/>
    <s v="Matthew Williams"/>
    <n v="0"/>
  </r>
  <r>
    <n v="180"/>
    <s v="Brenda"/>
    <s v="Lewis"/>
    <n v="21"/>
    <x v="2"/>
    <s v="Brenda Lewis"/>
    <n v="300"/>
  </r>
  <r>
    <n v="181"/>
    <s v="Adrian"/>
    <s v="West"/>
    <n v="51"/>
    <x v="0"/>
    <s v="Adrian West"/>
    <n v="5400"/>
  </r>
  <r>
    <n v="182"/>
    <s v="Amy"/>
    <s v="Scott"/>
    <n v="28"/>
    <x v="0"/>
    <s v="Amy Scott"/>
    <n v="0"/>
  </r>
  <r>
    <n v="183"/>
    <s v="April"/>
    <s v="Beck"/>
    <n v="80"/>
    <x v="1"/>
    <s v="April Beck"/>
    <n v="300"/>
  </r>
  <r>
    <n v="184"/>
    <s v="Anthony"/>
    <s v="Nicholson"/>
    <n v="22"/>
    <x v="1"/>
    <s v="Anthony Nicholson"/>
    <n v="1500"/>
  </r>
  <r>
    <n v="185"/>
    <s v="Shari"/>
    <s v="Garcia"/>
    <n v="78"/>
    <x v="2"/>
    <s v="Shari Garcia"/>
    <n v="0"/>
  </r>
  <r>
    <n v="186"/>
    <s v="Xavier"/>
    <s v="Miles"/>
    <n v="45"/>
    <x v="0"/>
    <s v="Xavier Miles"/>
    <n v="5250"/>
  </r>
  <r>
    <n v="187"/>
    <s v="Rachael"/>
    <s v="Gilbert"/>
    <n v="42"/>
    <x v="0"/>
    <s v="Rachael Gilbert"/>
    <n v="0"/>
  </r>
  <r>
    <n v="188"/>
    <s v="Michele"/>
    <s v="Rogers"/>
    <n v="48"/>
    <x v="1"/>
    <s v="Michele Rogers"/>
    <n v="200"/>
  </r>
  <r>
    <n v="189"/>
    <s v="Derek"/>
    <s v="Dixon"/>
    <n v="33"/>
    <x v="1"/>
    <s v="Derek Dixon"/>
    <n v="0"/>
  </r>
  <r>
    <n v="190"/>
    <s v="Grace"/>
    <s v="Hartman"/>
    <n v="26"/>
    <x v="2"/>
    <s v="Grace Hartman"/>
    <n v="700"/>
  </r>
  <r>
    <n v="191"/>
    <s v="Joseph"/>
    <s v="Miller"/>
    <n v="36"/>
    <x v="0"/>
    <s v="Joseph Miller"/>
    <n v="200"/>
  </r>
  <r>
    <n v="192"/>
    <s v="David"/>
    <s v="Arnold"/>
    <n v="62"/>
    <x v="0"/>
    <s v="David Arnold"/>
    <n v="300"/>
  </r>
  <r>
    <n v="193"/>
    <s v="Yesenia"/>
    <s v="White"/>
    <n v="25"/>
    <x v="1"/>
    <s v="Yesenia White"/>
    <n v="13950"/>
  </r>
  <r>
    <n v="194"/>
    <s v="Nancy"/>
    <s v="Miller"/>
    <n v="65"/>
    <x v="1"/>
    <s v="Nancy Miller"/>
    <n v="1500"/>
  </r>
  <r>
    <n v="195"/>
    <s v="Christopher"/>
    <s v="Doyle"/>
    <n v="43"/>
    <x v="2"/>
    <s v="Christopher Doyle"/>
    <n v="1700"/>
  </r>
  <r>
    <n v="196"/>
    <s v="Taylor"/>
    <s v="Reed"/>
    <n v="74"/>
    <x v="0"/>
    <s v="Taylor Reed"/>
    <n v="5000"/>
  </r>
  <r>
    <n v="197"/>
    <s v="Katherine"/>
    <s v="Ferguson"/>
    <n v="41"/>
    <x v="0"/>
    <s v="Katherine Ferguson"/>
    <n v="900"/>
  </r>
  <r>
    <n v="198"/>
    <s v="R0bert"/>
    <s v="Bryan"/>
    <n v="49"/>
    <x v="1"/>
    <s v="R0bert Bryan"/>
    <n v="650"/>
  </r>
  <r>
    <n v="199"/>
    <s v="Zachary"/>
    <s v="Kane"/>
    <n v="75"/>
    <x v="1"/>
    <s v="Zachary Kane"/>
    <n v="0"/>
  </r>
  <r>
    <n v="200"/>
    <s v="Rebecca"/>
    <s v="Robinson"/>
    <n v="50"/>
    <x v="2"/>
    <s v="Rebecca Robinson"/>
    <n v="600"/>
  </r>
  <r>
    <n v="201"/>
    <s v="Bethany"/>
    <s v="Anderson"/>
    <n v="43"/>
    <x v="0"/>
    <s v="Bethany Anderson"/>
    <n v="350"/>
  </r>
  <r>
    <n v="202"/>
    <s v="Mary"/>
    <s v="Williams"/>
    <n v="22"/>
    <x v="0"/>
    <s v="Mary Williams"/>
    <n v="250"/>
  </r>
  <r>
    <n v="203"/>
    <s v="Carlos"/>
    <s v="Wallace"/>
    <n v="58"/>
    <x v="1"/>
    <s v="Carlos Wallace"/>
    <n v="250"/>
  </r>
  <r>
    <n v="204"/>
    <s v="Rhonda"/>
    <s v="Matthews"/>
    <n v="62"/>
    <x v="1"/>
    <s v="Rhonda Matthews"/>
    <n v="0"/>
  </r>
  <r>
    <n v="205"/>
    <s v="Donald"/>
    <s v="Barker"/>
    <n v="39"/>
    <x v="2"/>
    <s v="Donald Barker"/>
    <n v="0"/>
  </r>
  <r>
    <n v="206"/>
    <s v="Courtney"/>
    <s v="Lopez"/>
    <n v="66"/>
    <x v="0"/>
    <s v="Courtney Lopez"/>
    <n v="12000"/>
  </r>
  <r>
    <n v="207"/>
    <s v="Chelsea"/>
    <s v="Moyer"/>
    <n v="20"/>
    <x v="0"/>
    <s v="Chelsea Moyer"/>
    <n v="12000"/>
  </r>
  <r>
    <n v="208"/>
    <s v="Brittany"/>
    <s v="Golden"/>
    <n v="24"/>
    <x v="1"/>
    <s v="Brittany Golden"/>
    <n v="650"/>
  </r>
  <r>
    <n v="209"/>
    <s v="Russell"/>
    <s v="Berry"/>
    <n v="25"/>
    <x v="1"/>
    <s v="Russell Berry"/>
    <n v="250"/>
  </r>
  <r>
    <n v="210"/>
    <s v="Joshua"/>
    <s v="Jackson"/>
    <n v="57"/>
    <x v="2"/>
    <s v="Joshua Jackson"/>
    <n v="0"/>
  </r>
  <r>
    <n v="211"/>
    <s v="Al1cia"/>
    <s v="Thompson"/>
    <n v="38"/>
    <x v="0"/>
    <s v="Al1cia Thompson"/>
    <n v="200"/>
  </r>
  <r>
    <n v="212"/>
    <s v="Clifford"/>
    <s v="Gray"/>
    <n v="23"/>
    <x v="0"/>
    <s v="Clifford Gray"/>
    <n v="0"/>
  </r>
  <r>
    <n v="213"/>
    <s v="Gloria"/>
    <s v="Miller"/>
    <n v="68"/>
    <x v="1"/>
    <s v="Gloria Miller"/>
    <n v="0"/>
  </r>
  <r>
    <n v="214"/>
    <s v="N!cole"/>
    <s v="Mcintyre"/>
    <n v="18"/>
    <x v="1"/>
    <s v="N!cole Mcintyre"/>
    <n v="900"/>
  </r>
  <r>
    <n v="215"/>
    <s v="Vincent"/>
    <s v="Kline"/>
    <n v="57"/>
    <x v="2"/>
    <s v="Vincent Kline"/>
    <n v="400"/>
  </r>
  <r>
    <n v="216"/>
    <s v="Amber"/>
    <s v="Hunter"/>
    <n v="78"/>
    <x v="0"/>
    <s v="Amber Hunter"/>
    <n v="0"/>
  </r>
  <r>
    <n v="217"/>
    <s v="Shelby"/>
    <s v="Gomez"/>
    <n v="28"/>
    <x v="0"/>
    <s v="Shelby Gomez"/>
    <n v="0"/>
  </r>
  <r>
    <n v="218"/>
    <s v="Thomas"/>
    <s v="Mclaughlin"/>
    <n v="29"/>
    <x v="1"/>
    <s v="Thomas Mclaughlin"/>
    <n v="300"/>
  </r>
  <r>
    <n v="219"/>
    <s v="Nathan"/>
    <s v="Graham"/>
    <n v="47"/>
    <x v="1"/>
    <s v="Nathan Graham"/>
    <n v="0"/>
  </r>
  <r>
    <n v="220"/>
    <s v="Thomas"/>
    <s v="Guzman"/>
    <n v="69"/>
    <x v="2"/>
    <s v="Thomas Guzman"/>
    <n v="0"/>
  </r>
  <r>
    <n v="221"/>
    <s v="Sarah"/>
    <s v="Gilbert"/>
    <n v="56"/>
    <x v="0"/>
    <s v="Sarah Gilbert"/>
    <n v="12650"/>
  </r>
  <r>
    <n v="222"/>
    <s v="Jeremy"/>
    <s v="Andrews"/>
    <n v="24"/>
    <x v="0"/>
    <s v="Jeremy Andrews"/>
    <n v="200"/>
  </r>
  <r>
    <n v="223"/>
    <s v="Megan"/>
    <s v="Morris"/>
    <n v="41"/>
    <x v="1"/>
    <s v="Megan Morris"/>
    <n v="3300"/>
  </r>
  <r>
    <n v="224"/>
    <s v="Zachary"/>
    <s v="Davis"/>
    <n v="25"/>
    <x v="1"/>
    <s v="Zachary Davis"/>
    <n v="400"/>
  </r>
  <r>
    <n v="225"/>
    <s v="Michael"/>
    <s v="Phelps"/>
    <n v="72"/>
    <x v="2"/>
    <s v="Michael Phelps"/>
    <n v="900"/>
  </r>
  <r>
    <n v="226"/>
    <s v="Christopher"/>
    <s v="Robinson"/>
    <n v="23"/>
    <x v="0"/>
    <s v="Christopher Robinson"/>
    <n v="400"/>
  </r>
  <r>
    <n v="227"/>
    <s v="Aaron"/>
    <s v="Mckee"/>
    <n v="37"/>
    <x v="0"/>
    <s v="Aaron Mckee"/>
    <n v="0"/>
  </r>
  <r>
    <n v="228"/>
    <s v="Andrea"/>
    <s v="Velasquez"/>
    <n v="55"/>
    <x v="1"/>
    <s v="Andrea Velasquez"/>
    <n v="5000"/>
  </r>
  <r>
    <n v="229"/>
    <s v="Philip"/>
    <s v="Newton"/>
    <n v="74"/>
    <x v="1"/>
    <s v="Philip Newton"/>
    <n v="13700"/>
  </r>
  <r>
    <n v="230"/>
    <s v="Kathleen"/>
    <s v="Palmer"/>
    <n v="64"/>
    <x v="2"/>
    <s v="Kathleen Palmer"/>
    <n v="0"/>
  </r>
  <r>
    <n v="231"/>
    <s v="Eric"/>
    <s v="Levine"/>
    <n v="25"/>
    <x v="0"/>
    <s v="Eric Levine"/>
    <n v="900"/>
  </r>
  <r>
    <n v="232"/>
    <s v="Michael"/>
    <s v="Lopez"/>
    <n v="47"/>
    <x v="0"/>
    <s v="Michael Lopez"/>
    <n v="350"/>
  </r>
  <r>
    <n v="233"/>
    <s v="Samantha"/>
    <s v="Smith"/>
    <n v="28"/>
    <x v="1"/>
    <s v="Samantha Smith"/>
    <n v="0"/>
  </r>
  <r>
    <n v="234"/>
    <s v="Diane"/>
    <s v="Tanner"/>
    <n v="79"/>
    <x v="1"/>
    <s v="Diane Tanner"/>
    <n v="400"/>
  </r>
  <r>
    <n v="235"/>
    <s v="Melissa"/>
    <s v="Gaines"/>
    <n v="25"/>
    <x v="2"/>
    <s v="Melissa Gaines"/>
    <n v="750"/>
  </r>
  <r>
    <n v="236"/>
    <s v="Al1cia"/>
    <s v="Jensen"/>
    <n v="19"/>
    <x v="0"/>
    <s v="Al1cia Jensen"/>
    <n v="1500"/>
  </r>
  <r>
    <n v="237"/>
    <s v="Donna"/>
    <s v="Bird"/>
    <n v="63"/>
    <x v="0"/>
    <s v="Donna Bird"/>
    <n v="0"/>
  </r>
  <r>
    <n v="238"/>
    <s v="Kyle"/>
    <s v="Ruiz"/>
    <n v="48"/>
    <x v="1"/>
    <s v="Kyle Ruiz"/>
    <n v="1200"/>
  </r>
  <r>
    <n v="239"/>
    <s v="Janet"/>
    <s v="Holmes"/>
    <n v="36"/>
    <x v="1"/>
    <s v="Janet Holmes"/>
    <n v="12400"/>
  </r>
  <r>
    <n v="240"/>
    <s v="Edward"/>
    <s v="Bray"/>
    <n v="32"/>
    <x v="2"/>
    <s v="Edward Bray"/>
    <n v="0"/>
  </r>
  <r>
    <n v="241"/>
    <s v="Brenda"/>
    <s v="Hines"/>
    <n v="44"/>
    <x v="0"/>
    <s v="Brenda Hines"/>
    <n v="0"/>
  </r>
  <r>
    <n v="242"/>
    <s v="Mark"/>
    <s v="R0berts"/>
    <n v="61"/>
    <x v="0"/>
    <s v="Mark R0berts"/>
    <n v="12000"/>
  </r>
  <r>
    <n v="243"/>
    <s v="Alejandro"/>
    <s v="Bailey"/>
    <n v="73"/>
    <x v="1"/>
    <s v="Alejandro Bailey"/>
    <n v="400"/>
  </r>
  <r>
    <n v="244"/>
    <s v="Mark"/>
    <s v="Rivers"/>
    <n v="38"/>
    <x v="1"/>
    <s v="Mark Rivers"/>
    <n v="900"/>
  </r>
  <r>
    <n v="245"/>
    <s v="Christopher"/>
    <s v="Miles"/>
    <n v="30"/>
    <x v="2"/>
    <s v="Christopher Miles"/>
    <n v="0"/>
  </r>
  <r>
    <n v="246"/>
    <s v="Justin"/>
    <s v="Stewart"/>
    <n v="73"/>
    <x v="0"/>
    <s v="Justin Stewart"/>
    <n v="900"/>
  </r>
  <r>
    <n v="247"/>
    <s v="John"/>
    <s v="Miller"/>
    <n v="53"/>
    <x v="0"/>
    <s v="John Miller"/>
    <n v="5650"/>
  </r>
  <r>
    <n v="248"/>
    <s v="Thomas"/>
    <s v="Hickman"/>
    <n v="23"/>
    <x v="1"/>
    <s v="Thomas Hickman"/>
    <n v="0"/>
  </r>
  <r>
    <n v="249"/>
    <s v="Patricia"/>
    <s v="Garcia"/>
    <n v="19"/>
    <x v="1"/>
    <s v="Patricia Garcia"/>
    <n v="2850"/>
  </r>
  <r>
    <n v="250"/>
    <s v="Stephen"/>
    <s v="Jones"/>
    <n v="22"/>
    <x v="0"/>
    <s v="Stephen Jones"/>
    <n v="3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0">
  <r>
    <n v="1"/>
    <x v="0"/>
    <n v="400"/>
    <n v="139"/>
    <s v="Ryan Martin"/>
    <s v="Keyboard"/>
    <n v="1"/>
    <x v="0"/>
  </r>
  <r>
    <n v="2"/>
    <x v="1"/>
    <n v="300"/>
    <n v="250"/>
    <s v="Stephen Jones"/>
    <s v="Mouse"/>
    <n v="1"/>
    <x v="1"/>
  </r>
  <r>
    <n v="3"/>
    <x v="2"/>
    <n v="12000"/>
    <n v="239"/>
    <s v="Janet Holmes"/>
    <s v="Monitor"/>
    <n v="2"/>
    <x v="0"/>
  </r>
  <r>
    <n v="4"/>
    <x v="0"/>
    <n v="400"/>
    <n v="153"/>
    <s v="Janet Valdez"/>
    <s v="Keyboard"/>
    <n v="3"/>
    <x v="1"/>
  </r>
  <r>
    <n v="5"/>
    <x v="3"/>
    <n v="250"/>
    <n v="153"/>
    <s v="Janet Valdez"/>
    <s v="Mousepad"/>
    <n v="3"/>
    <x v="1"/>
  </r>
  <r>
    <n v="6"/>
    <x v="4"/>
    <n v="5000"/>
    <n v="164"/>
    <s v="Sandra Mcmahon"/>
    <s v="Harddisk"/>
    <n v="2"/>
    <x v="0"/>
  </r>
  <r>
    <n v="7"/>
    <x v="5"/>
    <n v="350"/>
    <n v="124"/>
    <s v="Rachel Larson"/>
    <s v="Webcam"/>
    <n v="2"/>
    <x v="1"/>
  </r>
  <r>
    <n v="8"/>
    <x v="3"/>
    <n v="200"/>
    <n v="98"/>
    <s v="Steve Braun"/>
    <s v="Mousepad"/>
    <n v="3"/>
    <x v="0"/>
  </r>
  <r>
    <n v="9"/>
    <x v="6"/>
    <n v="1500"/>
    <n v="119"/>
    <s v="Robin Snyder"/>
    <s v="DDR RAM"/>
    <n v="2"/>
    <x v="1"/>
  </r>
  <r>
    <n v="10"/>
    <x v="7"/>
    <n v="900"/>
    <n v="159"/>
    <s v="Brooke Durham"/>
    <s v="Headset"/>
    <n v="2"/>
    <x v="0"/>
  </r>
  <r>
    <n v="11"/>
    <x v="0"/>
    <n v="400"/>
    <n v="167"/>
    <s v="Matthew Stokes"/>
    <s v="Keyboard"/>
    <n v="2"/>
    <x v="0"/>
  </r>
  <r>
    <n v="12"/>
    <x v="1"/>
    <n v="300"/>
    <n v="157"/>
    <s v="Sharon Warner"/>
    <s v="Mouse"/>
    <n v="3"/>
    <x v="0"/>
  </r>
  <r>
    <n v="13"/>
    <x v="2"/>
    <n v="12000"/>
    <n v="49"/>
    <s v="Erin Taylor"/>
    <s v="Monitor"/>
    <n v="1"/>
    <x v="0"/>
  </r>
  <r>
    <n v="14"/>
    <x v="0"/>
    <n v="400"/>
    <n v="234"/>
    <s v="Diane Tanner"/>
    <s v="Keyboard"/>
    <n v="1"/>
    <x v="0"/>
  </r>
  <r>
    <n v="15"/>
    <x v="3"/>
    <n v="250"/>
    <n v="202"/>
    <s v="Mary Williams"/>
    <s v="Mousepad"/>
    <n v="1"/>
    <x v="1"/>
  </r>
  <r>
    <n v="16"/>
    <x v="4"/>
    <n v="5000"/>
    <n v="181"/>
    <s v="Adrian West"/>
    <s v="Harddisk"/>
    <n v="2"/>
    <x v="0"/>
  </r>
  <r>
    <n v="17"/>
    <x v="5"/>
    <n v="350"/>
    <n v="15"/>
    <s v="Jason Brown"/>
    <s v="Webcam"/>
    <n v="1"/>
    <x v="0"/>
  </r>
  <r>
    <n v="18"/>
    <x v="3"/>
    <n v="200"/>
    <n v="177"/>
    <s v="Linda Craig"/>
    <s v="Mousepad"/>
    <n v="1"/>
    <x v="1"/>
  </r>
  <r>
    <n v="19"/>
    <x v="6"/>
    <n v="1500"/>
    <n v="5"/>
    <s v="William Jackson"/>
    <s v="DDR RAM"/>
    <n v="1"/>
    <x v="0"/>
  </r>
  <r>
    <n v="20"/>
    <x v="7"/>
    <n v="900"/>
    <n v="225"/>
    <s v="Michael Phelps"/>
    <s v="Headset"/>
    <n v="1"/>
    <x v="0"/>
  </r>
  <r>
    <n v="21"/>
    <x v="0"/>
    <n v="400"/>
    <n v="171"/>
    <s v="L@rry Cole"/>
    <s v="Keyboard"/>
    <n v="1"/>
    <x v="0"/>
  </r>
  <r>
    <n v="22"/>
    <x v="1"/>
    <n v="300"/>
    <n v="67"/>
    <s v="Guy Bennett"/>
    <s v="Mouse"/>
    <n v="2"/>
    <x v="0"/>
  </r>
  <r>
    <n v="23"/>
    <x v="2"/>
    <n v="12000"/>
    <n v="68"/>
    <s v="Regina Wong"/>
    <s v="Monitor"/>
    <n v="2"/>
    <x v="0"/>
  </r>
  <r>
    <n v="24"/>
    <x v="0"/>
    <n v="400"/>
    <n v="86"/>
    <s v="Emily Thomas"/>
    <s v="Keyboard"/>
    <n v="3"/>
    <x v="0"/>
  </r>
  <r>
    <n v="25"/>
    <x v="3"/>
    <n v="250"/>
    <n v="8"/>
    <s v="Jason Montgomery"/>
    <s v="Mousepad"/>
    <n v="4"/>
    <x v="0"/>
  </r>
  <r>
    <n v="26"/>
    <x v="4"/>
    <n v="5000"/>
    <n v="56"/>
    <s v="Jose Poole"/>
    <s v="Harddisk"/>
    <n v="1"/>
    <x v="0"/>
  </r>
  <r>
    <n v="27"/>
    <x v="5"/>
    <n v="350"/>
    <n v="60"/>
    <s v="Jeremy Rodriguez"/>
    <s v="Webcam"/>
    <n v="2"/>
    <x v="1"/>
  </r>
  <r>
    <n v="28"/>
    <x v="3"/>
    <n v="200"/>
    <n v="188"/>
    <s v="Michele Rogers"/>
    <s v="Mousepad"/>
    <n v="1"/>
    <x v="0"/>
  </r>
  <r>
    <n v="29"/>
    <x v="6"/>
    <n v="1500"/>
    <n v="33"/>
    <s v="Erica Owens"/>
    <s v="DDR RAM"/>
    <n v="1"/>
    <x v="1"/>
  </r>
  <r>
    <n v="30"/>
    <x v="7"/>
    <n v="900"/>
    <n v="157"/>
    <s v="Sharon Warner"/>
    <s v="Headset"/>
    <n v="3"/>
    <x v="0"/>
  </r>
  <r>
    <n v="31"/>
    <x v="0"/>
    <n v="400"/>
    <n v="87"/>
    <s v="Mark Rogers"/>
    <s v="Keyboard"/>
    <n v="2"/>
    <x v="1"/>
  </r>
  <r>
    <n v="32"/>
    <x v="1"/>
    <n v="300"/>
    <n v="174"/>
    <s v="Emily Jones"/>
    <s v="Mouse"/>
    <n v="1"/>
    <x v="0"/>
  </r>
  <r>
    <n v="33"/>
    <x v="2"/>
    <n v="12000"/>
    <n v="158"/>
    <s v="Zachary Williams"/>
    <s v="Monitor"/>
    <n v="1"/>
    <x v="1"/>
  </r>
  <r>
    <n v="34"/>
    <x v="0"/>
    <n v="400"/>
    <n v="134"/>
    <s v="James Keith"/>
    <s v="Keyboard"/>
    <n v="3"/>
    <x v="0"/>
  </r>
  <r>
    <n v="35"/>
    <x v="3"/>
    <n v="250"/>
    <n v="209"/>
    <s v="Russell Berry"/>
    <s v="Mousepad"/>
    <n v="1"/>
    <x v="1"/>
  </r>
  <r>
    <n v="36"/>
    <x v="4"/>
    <n v="5000"/>
    <n v="52"/>
    <s v="Haley Martinez"/>
    <s v="Harddisk"/>
    <n v="1"/>
    <x v="0"/>
  </r>
  <r>
    <n v="37"/>
    <x v="5"/>
    <n v="350"/>
    <n v="92"/>
    <s v="Paul Brown"/>
    <s v="Webcam"/>
    <n v="3"/>
    <x v="0"/>
  </r>
  <r>
    <n v="38"/>
    <x v="3"/>
    <n v="200"/>
    <n v="105"/>
    <s v="Monique Wright"/>
    <s v="Mousepad"/>
    <n v="1"/>
    <x v="0"/>
  </r>
  <r>
    <n v="39"/>
    <x v="6"/>
    <n v="1500"/>
    <n v="99"/>
    <s v="Ryan Rojas"/>
    <s v="DDR RAM"/>
    <n v="2"/>
    <x v="0"/>
  </r>
  <r>
    <n v="40"/>
    <x v="7"/>
    <n v="900"/>
    <n v="249"/>
    <s v="Patricia Garcia"/>
    <s v="Headset"/>
    <n v="4"/>
    <x v="1"/>
  </r>
  <r>
    <n v="41"/>
    <x v="0"/>
    <n v="400"/>
    <n v="200"/>
    <s v="Rebecca Robinson"/>
    <s v="Keyboard"/>
    <n v="2"/>
    <x v="0"/>
  </r>
  <r>
    <n v="42"/>
    <x v="1"/>
    <n v="300"/>
    <n v="180"/>
    <s v="Brenda Lewis"/>
    <s v="Mouse"/>
    <n v="1"/>
    <x v="1"/>
  </r>
  <r>
    <n v="43"/>
    <x v="2"/>
    <n v="12000"/>
    <n v="61"/>
    <s v="Jade Wall"/>
    <s v="Monitor"/>
    <n v="1"/>
    <x v="0"/>
  </r>
  <r>
    <n v="44"/>
    <x v="0"/>
    <n v="400"/>
    <n v="126"/>
    <s v="Aimee Jacobs"/>
    <s v="Keyboard"/>
    <n v="1"/>
    <x v="0"/>
  </r>
  <r>
    <n v="45"/>
    <x v="3"/>
    <n v="250"/>
    <n v="172"/>
    <s v="Jeffrey Diaz"/>
    <s v="Mousepad"/>
    <n v="3"/>
    <x v="0"/>
  </r>
  <r>
    <n v="46"/>
    <x v="4"/>
    <n v="5000"/>
    <n v="81"/>
    <s v="Allison Sweeney"/>
    <s v="Harddisk"/>
    <n v="1"/>
    <x v="0"/>
  </r>
  <r>
    <n v="47"/>
    <x v="5"/>
    <n v="350"/>
    <n v="78"/>
    <s v="Thomas Wood"/>
    <s v="Webcam"/>
    <n v="2"/>
    <x v="0"/>
  </r>
  <r>
    <n v="48"/>
    <x v="3"/>
    <n v="200"/>
    <n v="222"/>
    <s v="Jeremy Andrews"/>
    <s v="Mousepad"/>
    <n v="1"/>
    <x v="1"/>
  </r>
  <r>
    <n v="49"/>
    <x v="6"/>
    <n v="1500"/>
    <n v="194"/>
    <s v="Nancy Miller"/>
    <s v="DDR RAM"/>
    <n v="1"/>
    <x v="0"/>
  </r>
  <r>
    <n v="50"/>
    <x v="7"/>
    <n v="900"/>
    <n v="150"/>
    <s v="Sherry Parsons"/>
    <s v="Headset"/>
    <n v="1"/>
    <x v="0"/>
  </r>
  <r>
    <n v="51"/>
    <x v="0"/>
    <n v="400"/>
    <n v="146"/>
    <s v="Terry Bailey"/>
    <s v="Keyboard"/>
    <n v="2"/>
    <x v="0"/>
  </r>
  <r>
    <n v="52"/>
    <x v="1"/>
    <n v="300"/>
    <n v="192"/>
    <s v="David Arnold"/>
    <s v="Mouse"/>
    <n v="1"/>
    <x v="0"/>
  </r>
  <r>
    <n v="53"/>
    <x v="2"/>
    <n v="12000"/>
    <n v="193"/>
    <s v="Yesenia White"/>
    <s v="Monitor"/>
    <n v="4"/>
    <x v="1"/>
  </r>
  <r>
    <n v="54"/>
    <x v="0"/>
    <n v="400"/>
    <n v="24"/>
    <s v="Arthur Hayes"/>
    <s v="Keyboard"/>
    <n v="2"/>
    <x v="0"/>
  </r>
  <r>
    <n v="55"/>
    <x v="3"/>
    <n v="250"/>
    <n v="125"/>
    <s v="Stephen Sharp"/>
    <s v="Mousepad"/>
    <n v="1"/>
    <x v="0"/>
  </r>
  <r>
    <n v="56"/>
    <x v="4"/>
    <n v="5000"/>
    <n v="228"/>
    <s v="Andrea Velasquez"/>
    <s v="Harddisk"/>
    <n v="1"/>
    <x v="0"/>
  </r>
  <r>
    <n v="57"/>
    <x v="5"/>
    <n v="350"/>
    <n v="101"/>
    <s v="Brian Olson"/>
    <s v="Webcam"/>
    <n v="3"/>
    <x v="0"/>
  </r>
  <r>
    <n v="58"/>
    <x v="3"/>
    <n v="200"/>
    <n v="64"/>
    <s v="Sandra Golden"/>
    <s v="Mousepad"/>
    <n v="1"/>
    <x v="0"/>
  </r>
  <r>
    <n v="59"/>
    <x v="6"/>
    <n v="1500"/>
    <n v="164"/>
    <s v="Sandra Mcmahon"/>
    <s v="DDR RAM"/>
    <n v="2"/>
    <x v="0"/>
  </r>
  <r>
    <n v="60"/>
    <x v="7"/>
    <n v="900"/>
    <n v="244"/>
    <s v="Mark Rivers"/>
    <s v="Headset"/>
    <n v="1"/>
    <x v="0"/>
  </r>
  <r>
    <n v="61"/>
    <x v="0"/>
    <n v="400"/>
    <n v="118"/>
    <s v="R0bert Shepherd"/>
    <s v="Keyboard"/>
    <n v="2"/>
    <x v="1"/>
  </r>
  <r>
    <n v="62"/>
    <x v="1"/>
    <n v="300"/>
    <n v="96"/>
    <s v="Eric Harvey"/>
    <s v="Mouse"/>
    <n v="4"/>
    <x v="0"/>
  </r>
  <r>
    <n v="63"/>
    <x v="2"/>
    <n v="12000"/>
    <n v="221"/>
    <s v="Sarah Gilbert"/>
    <s v="Monitor"/>
    <n v="3"/>
    <x v="0"/>
  </r>
  <r>
    <n v="64"/>
    <x v="0"/>
    <n v="400"/>
    <n v="190"/>
    <s v="Grace Hartman"/>
    <s v="Keyboard"/>
    <n v="2"/>
    <x v="1"/>
  </r>
  <r>
    <n v="65"/>
    <x v="3"/>
    <n v="250"/>
    <n v="198"/>
    <s v="R0bert Bryan"/>
    <s v="Mousepad"/>
    <n v="2"/>
    <x v="0"/>
  </r>
  <r>
    <n v="66"/>
    <x v="4"/>
    <n v="5000"/>
    <n v="30"/>
    <s v="Michael Mann"/>
    <s v="Harddisk"/>
    <n v="1"/>
    <x v="0"/>
  </r>
  <r>
    <n v="67"/>
    <x v="5"/>
    <n v="350"/>
    <n v="201"/>
    <s v="Bethany Anderson"/>
    <s v="Webcam"/>
    <n v="1"/>
    <x v="0"/>
  </r>
  <r>
    <n v="68"/>
    <x v="3"/>
    <n v="200"/>
    <n v="144"/>
    <s v="Brett Burns"/>
    <s v="Mousepad"/>
    <n v="1"/>
    <x v="0"/>
  </r>
  <r>
    <n v="69"/>
    <x v="6"/>
    <n v="1500"/>
    <n v="136"/>
    <s v="Natalie Page"/>
    <s v="DDR RAM"/>
    <n v="1"/>
    <x v="0"/>
  </r>
  <r>
    <n v="70"/>
    <x v="7"/>
    <n v="900"/>
    <n v="50"/>
    <s v="Charles Garcia"/>
    <s v="Headset"/>
    <n v="2"/>
    <x v="1"/>
  </r>
  <r>
    <n v="71"/>
    <x v="0"/>
    <n v="400"/>
    <n v="70"/>
    <s v="Juan Cruz"/>
    <s v="Keyboard"/>
    <n v="4"/>
    <x v="1"/>
  </r>
  <r>
    <n v="72"/>
    <x v="1"/>
    <n v="300"/>
    <n v="89"/>
    <s v="David Yoder"/>
    <s v="Mouse"/>
    <n v="3"/>
    <x v="0"/>
  </r>
  <r>
    <n v="73"/>
    <x v="2"/>
    <n v="12000"/>
    <n v="151"/>
    <s v="Javier Jones"/>
    <s v="Monitor"/>
    <n v="3"/>
    <x v="0"/>
  </r>
  <r>
    <n v="74"/>
    <x v="0"/>
    <n v="400"/>
    <n v="112"/>
    <s v="Maureen Bryant"/>
    <s v="Keyboard"/>
    <n v="1"/>
    <x v="0"/>
  </r>
  <r>
    <n v="75"/>
    <x v="3"/>
    <n v="250"/>
    <n v="70"/>
    <s v="Juan Cruz"/>
    <s v="Mousepad"/>
    <n v="4"/>
    <x v="1"/>
  </r>
  <r>
    <n v="76"/>
    <x v="4"/>
    <n v="5000"/>
    <n v="38"/>
    <s v="Michael Williams"/>
    <s v="Harddisk"/>
    <n v="1"/>
    <x v="0"/>
  </r>
  <r>
    <n v="77"/>
    <x v="5"/>
    <n v="350"/>
    <n v="87"/>
    <s v="Mark Rogers"/>
    <s v="Webcam"/>
    <n v="2"/>
    <x v="1"/>
  </r>
  <r>
    <n v="78"/>
    <x v="3"/>
    <n v="200"/>
    <n v="211"/>
    <s v="Al1cia Thompson"/>
    <s v="Mousepad"/>
    <n v="1"/>
    <x v="0"/>
  </r>
  <r>
    <n v="79"/>
    <x v="6"/>
    <n v="1500"/>
    <n v="249"/>
    <s v="Patricia Garcia"/>
    <s v="DDR RAM"/>
    <n v="4"/>
    <x v="1"/>
  </r>
  <r>
    <n v="80"/>
    <x v="7"/>
    <n v="900"/>
    <n v="238"/>
    <s v="Kyle Ruiz"/>
    <s v="Headset"/>
    <n v="2"/>
    <x v="0"/>
  </r>
  <r>
    <n v="81"/>
    <x v="0"/>
    <n v="400"/>
    <n v="247"/>
    <s v="John Miller"/>
    <s v="Keyboard"/>
    <n v="3"/>
    <x v="0"/>
  </r>
  <r>
    <n v="82"/>
    <x v="1"/>
    <n v="300"/>
    <n v="156"/>
    <s v="Jessica Marshall"/>
    <s v="Mouse"/>
    <n v="1"/>
    <x v="1"/>
  </r>
  <r>
    <n v="83"/>
    <x v="2"/>
    <n v="12000"/>
    <n v="129"/>
    <s v="Amber Banks"/>
    <s v="Monitor"/>
    <n v="2"/>
    <x v="0"/>
  </r>
  <r>
    <n v="84"/>
    <x v="0"/>
    <n v="400"/>
    <n v="39"/>
    <s v="Ruth Smith"/>
    <s v="Keyboard"/>
    <n v="1"/>
    <x v="0"/>
  </r>
  <r>
    <n v="85"/>
    <x v="3"/>
    <n v="250"/>
    <n v="193"/>
    <s v="Yesenia White"/>
    <s v="Mousepad"/>
    <n v="4"/>
    <x v="1"/>
  </r>
  <r>
    <n v="86"/>
    <x v="4"/>
    <n v="5000"/>
    <n v="124"/>
    <s v="Rachel Larson"/>
    <s v="Harddisk"/>
    <n v="2"/>
    <x v="1"/>
  </r>
  <r>
    <n v="87"/>
    <x v="5"/>
    <n v="350"/>
    <n v="108"/>
    <s v="Jeremy Lee"/>
    <s v="Webcam"/>
    <n v="1"/>
    <x v="1"/>
  </r>
  <r>
    <n v="88"/>
    <x v="3"/>
    <n v="200"/>
    <n v="91"/>
    <s v="Stephanie Hicks"/>
    <s v="Mousepad"/>
    <n v="1"/>
    <x v="0"/>
  </r>
  <r>
    <n v="89"/>
    <x v="6"/>
    <n v="1500"/>
    <n v="193"/>
    <s v="Yesenia White"/>
    <s v="DDR RAM"/>
    <n v="4"/>
    <x v="1"/>
  </r>
  <r>
    <n v="90"/>
    <x v="7"/>
    <n v="900"/>
    <n v="161"/>
    <s v="Gabrielle Smith"/>
    <s v="Headset"/>
    <n v="1"/>
    <x v="0"/>
  </r>
  <r>
    <n v="91"/>
    <x v="0"/>
    <n v="400"/>
    <n v="99"/>
    <s v="Ryan Rojas"/>
    <s v="Keyboard"/>
    <n v="2"/>
    <x v="0"/>
  </r>
  <r>
    <n v="92"/>
    <x v="1"/>
    <n v="300"/>
    <n v="145"/>
    <s v="Michael Case"/>
    <s v="Mouse"/>
    <n v="1"/>
    <x v="1"/>
  </r>
  <r>
    <n v="93"/>
    <x v="2"/>
    <n v="12000"/>
    <n v="229"/>
    <s v="Philip Newton"/>
    <s v="Monitor"/>
    <n v="3"/>
    <x v="0"/>
  </r>
  <r>
    <n v="94"/>
    <x v="0"/>
    <n v="400"/>
    <n v="80"/>
    <s v="Kevin Watkins"/>
    <s v="Keyboard"/>
    <n v="1"/>
    <x v="0"/>
  </r>
  <r>
    <n v="95"/>
    <x v="3"/>
    <n v="250"/>
    <n v="172"/>
    <s v="Jeffrey Diaz"/>
    <s v="Mousepad"/>
    <n v="3"/>
    <x v="0"/>
  </r>
  <r>
    <n v="96"/>
    <x v="4"/>
    <n v="5000"/>
    <n v="129"/>
    <s v="Amber Banks"/>
    <s v="Harddisk"/>
    <n v="2"/>
    <x v="0"/>
  </r>
  <r>
    <n v="97"/>
    <x v="5"/>
    <n v="350"/>
    <n v="163"/>
    <s v="Heather Ali"/>
    <s v="Webcam"/>
    <n v="1"/>
    <x v="0"/>
  </r>
  <r>
    <n v="98"/>
    <x v="3"/>
    <n v="200"/>
    <n v="195"/>
    <s v="Christopher Doyle"/>
    <s v="Mousepad"/>
    <n v="2"/>
    <x v="0"/>
  </r>
  <r>
    <n v="99"/>
    <x v="6"/>
    <n v="1500"/>
    <n v="86"/>
    <s v="Emily Thomas"/>
    <s v="DDR RAM"/>
    <n v="3"/>
    <x v="0"/>
  </r>
  <r>
    <n v="100"/>
    <x v="7"/>
    <n v="900"/>
    <n v="231"/>
    <s v="Eric Levine"/>
    <s v="Headset"/>
    <n v="1"/>
    <x v="1"/>
  </r>
  <r>
    <n v="101"/>
    <x v="0"/>
    <n v="400"/>
    <n v="226"/>
    <s v="Christopher Robinson"/>
    <s v="Keyboard"/>
    <n v="1"/>
    <x v="1"/>
  </r>
  <r>
    <n v="102"/>
    <x v="1"/>
    <n v="300"/>
    <n v="68"/>
    <s v="Regina Wong"/>
    <s v="Mouse"/>
    <n v="2"/>
    <x v="0"/>
  </r>
  <r>
    <n v="103"/>
    <x v="2"/>
    <n v="12000"/>
    <n v="242"/>
    <s v="Mark R0berts"/>
    <s v="Monitor"/>
    <n v="1"/>
    <x v="0"/>
  </r>
  <r>
    <n v="104"/>
    <x v="0"/>
    <n v="400"/>
    <n v="53"/>
    <s v="Adam Holmes"/>
    <s v="Keyboard"/>
    <n v="2"/>
    <x v="0"/>
  </r>
  <r>
    <n v="105"/>
    <x v="3"/>
    <n v="250"/>
    <n v="107"/>
    <s v="Breanna Santos"/>
    <s v="Mousepad"/>
    <n v="2"/>
    <x v="1"/>
  </r>
  <r>
    <n v="106"/>
    <x v="4"/>
    <n v="5000"/>
    <n v="119"/>
    <s v="Robin Snyder"/>
    <s v="Harddisk"/>
    <n v="2"/>
    <x v="1"/>
  </r>
  <r>
    <n v="107"/>
    <x v="5"/>
    <n v="350"/>
    <n v="17"/>
    <s v="Kimberly Mora"/>
    <s v="Webcam"/>
    <n v="1"/>
    <x v="0"/>
  </r>
  <r>
    <n v="108"/>
    <x v="3"/>
    <n v="200"/>
    <n v="152"/>
    <s v="Jill Kane"/>
    <s v="Mousepad"/>
    <n v="1"/>
    <x v="0"/>
  </r>
  <r>
    <n v="109"/>
    <x v="6"/>
    <n v="1500"/>
    <n v="8"/>
    <s v="Jason Montgomery"/>
    <s v="DDR RAM"/>
    <n v="4"/>
    <x v="0"/>
  </r>
  <r>
    <n v="110"/>
    <x v="7"/>
    <n v="900"/>
    <n v="32"/>
    <s v="Tiffany Carter"/>
    <s v="Headset"/>
    <n v="1"/>
    <x v="1"/>
  </r>
  <r>
    <n v="111"/>
    <x v="0"/>
    <n v="400"/>
    <n v="243"/>
    <s v="Alejandro Bailey"/>
    <s v="Keyboard"/>
    <n v="1"/>
    <x v="0"/>
  </r>
  <r>
    <n v="112"/>
    <x v="1"/>
    <n v="300"/>
    <n v="143"/>
    <s v="Stacey Welch"/>
    <s v="Mouse"/>
    <n v="3"/>
    <x v="0"/>
  </r>
  <r>
    <n v="113"/>
    <x v="2"/>
    <n v="12000"/>
    <n v="167"/>
    <s v="Matthew Stokes"/>
    <s v="Monitor"/>
    <n v="2"/>
    <x v="0"/>
  </r>
  <r>
    <n v="114"/>
    <x v="0"/>
    <n v="400"/>
    <n v="69"/>
    <s v="Desiree Webster"/>
    <s v="Keyboard"/>
    <n v="1"/>
    <x v="0"/>
  </r>
  <r>
    <n v="115"/>
    <x v="3"/>
    <n v="250"/>
    <n v="186"/>
    <s v="Xavier Miles"/>
    <s v="Mousepad"/>
    <n v="2"/>
    <x v="0"/>
  </r>
  <r>
    <n v="116"/>
    <x v="4"/>
    <n v="5000"/>
    <n v="75"/>
    <s v="Allen Wright"/>
    <s v="Harddisk"/>
    <n v="1"/>
    <x v="0"/>
  </r>
  <r>
    <n v="117"/>
    <x v="5"/>
    <n v="350"/>
    <n v="8"/>
    <s v="Jason Montgomery"/>
    <s v="Webcam"/>
    <n v="4"/>
    <x v="0"/>
  </r>
  <r>
    <n v="118"/>
    <x v="3"/>
    <n v="200"/>
    <n v="4"/>
    <s v="Eric Carter"/>
    <s v="Mousepad"/>
    <n v="1"/>
    <x v="0"/>
  </r>
  <r>
    <n v="119"/>
    <x v="6"/>
    <n v="1500"/>
    <n v="184"/>
    <s v="Anthony Nicholson"/>
    <s v="DDR RAM"/>
    <n v="1"/>
    <x v="1"/>
  </r>
  <r>
    <n v="120"/>
    <x v="7"/>
    <n v="900"/>
    <n v="96"/>
    <s v="Eric Harvey"/>
    <s v="Headset"/>
    <n v="4"/>
    <x v="0"/>
  </r>
  <r>
    <n v="121"/>
    <x v="0"/>
    <n v="400"/>
    <n v="35"/>
    <s v="Brian Palmer"/>
    <s v="Keyboard"/>
    <n v="1"/>
    <x v="0"/>
  </r>
  <r>
    <n v="122"/>
    <x v="1"/>
    <n v="300"/>
    <n v="73"/>
    <s v="Laura House"/>
    <s v="Mouse"/>
    <n v="1"/>
    <x v="0"/>
  </r>
  <r>
    <n v="123"/>
    <x v="2"/>
    <n v="12000"/>
    <n v="131"/>
    <s v="Miranda Williams"/>
    <s v="Monitor"/>
    <n v="1"/>
    <x v="0"/>
  </r>
  <r>
    <n v="124"/>
    <x v="0"/>
    <n v="400"/>
    <n v="151"/>
    <s v="Javier Jones"/>
    <s v="Keyboard"/>
    <n v="3"/>
    <x v="0"/>
  </r>
  <r>
    <n v="125"/>
    <x v="3"/>
    <n v="250"/>
    <n v="249"/>
    <s v="Patricia Garcia"/>
    <s v="Mousepad"/>
    <n v="4"/>
    <x v="1"/>
  </r>
  <r>
    <n v="126"/>
    <x v="4"/>
    <n v="5000"/>
    <n v="47"/>
    <s v="Carolyn Green"/>
    <s v="Harddisk"/>
    <n v="2"/>
    <x v="0"/>
  </r>
  <r>
    <n v="127"/>
    <x v="5"/>
    <n v="350"/>
    <n v="60"/>
    <s v="Jeremy Rodriguez"/>
    <s v="Webcam"/>
    <n v="2"/>
    <x v="1"/>
  </r>
  <r>
    <n v="128"/>
    <x v="3"/>
    <n v="200"/>
    <n v="191"/>
    <s v="Joseph Miller"/>
    <s v="Mousepad"/>
    <n v="1"/>
    <x v="0"/>
  </r>
  <r>
    <n v="129"/>
    <x v="6"/>
    <n v="1500"/>
    <n v="107"/>
    <s v="Breanna Santos"/>
    <s v="DDR RAM"/>
    <n v="2"/>
    <x v="1"/>
  </r>
  <r>
    <n v="130"/>
    <x v="7"/>
    <n v="900"/>
    <n v="13"/>
    <s v="Omar Martin"/>
    <s v="Headset"/>
    <n v="3"/>
    <x v="1"/>
  </r>
  <r>
    <n v="131"/>
    <x v="0"/>
    <n v="400"/>
    <n v="70"/>
    <s v="Juan Cruz"/>
    <s v="Keyboard"/>
    <n v="4"/>
    <x v="1"/>
  </r>
  <r>
    <n v="132"/>
    <x v="1"/>
    <n v="300"/>
    <n v="183"/>
    <s v="April Beck"/>
    <s v="Mouse"/>
    <n v="1"/>
    <x v="0"/>
  </r>
  <r>
    <n v="133"/>
    <x v="2"/>
    <n v="12000"/>
    <n v="98"/>
    <s v="Steve Braun"/>
    <s v="Monitor"/>
    <n v="3"/>
    <x v="0"/>
  </r>
  <r>
    <n v="134"/>
    <x v="0"/>
    <n v="400"/>
    <n v="23"/>
    <s v="Margaret Hardy"/>
    <s v="Keyboard"/>
    <n v="3"/>
    <x v="1"/>
  </r>
  <r>
    <n v="135"/>
    <x v="3"/>
    <n v="250"/>
    <n v="95"/>
    <s v="Alyssa Walker"/>
    <s v="Mousepad"/>
    <n v="1"/>
    <x v="0"/>
  </r>
  <r>
    <n v="136"/>
    <x v="4"/>
    <n v="5000"/>
    <n v="123"/>
    <s v="Philip Robinson"/>
    <s v="Harddisk"/>
    <n v="2"/>
    <x v="0"/>
  </r>
  <r>
    <n v="137"/>
    <x v="5"/>
    <n v="350"/>
    <n v="103"/>
    <s v="Stephanie Faulkner"/>
    <s v="Webcam"/>
    <n v="2"/>
    <x v="1"/>
  </r>
  <r>
    <n v="138"/>
    <x v="3"/>
    <n v="200"/>
    <n v="63"/>
    <s v="Sarah Greer"/>
    <s v="Mousepad"/>
    <n v="3"/>
    <x v="0"/>
  </r>
  <r>
    <n v="139"/>
    <x v="6"/>
    <n v="1500"/>
    <n v="96"/>
    <s v="Eric Harvey"/>
    <s v="DDR RAM"/>
    <n v="4"/>
    <x v="0"/>
  </r>
  <r>
    <n v="140"/>
    <x v="7"/>
    <n v="900"/>
    <n v="138"/>
    <s v="Brian Bowman"/>
    <s v="Headset"/>
    <n v="1"/>
    <x v="0"/>
  </r>
  <r>
    <n v="141"/>
    <x v="0"/>
    <n v="400"/>
    <n v="59"/>
    <s v="Amanda Cohen"/>
    <s v="Keyboard"/>
    <n v="1"/>
    <x v="0"/>
  </r>
  <r>
    <n v="142"/>
    <x v="1"/>
    <n v="300"/>
    <n v="84"/>
    <s v="John Bennett"/>
    <s v="Mouse"/>
    <n v="1"/>
    <x v="0"/>
  </r>
  <r>
    <n v="143"/>
    <x v="2"/>
    <n v="12000"/>
    <n v="143"/>
    <s v="Stacey Welch"/>
    <s v="Monitor"/>
    <n v="3"/>
    <x v="0"/>
  </r>
  <r>
    <n v="144"/>
    <x v="0"/>
    <n v="400"/>
    <n v="10"/>
    <s v="Darrell Dillon"/>
    <s v="Keyboard"/>
    <n v="1"/>
    <x v="0"/>
  </r>
  <r>
    <n v="145"/>
    <x v="3"/>
    <n v="250"/>
    <n v="53"/>
    <s v="Adam Holmes"/>
    <s v="Mousepad"/>
    <n v="2"/>
    <x v="0"/>
  </r>
  <r>
    <n v="146"/>
    <x v="4"/>
    <n v="5000"/>
    <n v="247"/>
    <s v="John Miller"/>
    <s v="Harddisk"/>
    <n v="3"/>
    <x v="0"/>
  </r>
  <r>
    <n v="147"/>
    <x v="5"/>
    <n v="350"/>
    <n v="232"/>
    <s v="Michael Lopez"/>
    <s v="Webcam"/>
    <n v="1"/>
    <x v="0"/>
  </r>
  <r>
    <n v="148"/>
    <x v="3"/>
    <n v="200"/>
    <n v="229"/>
    <s v="Philip Newton"/>
    <s v="Mousepad"/>
    <n v="3"/>
    <x v="0"/>
  </r>
  <r>
    <n v="149"/>
    <x v="6"/>
    <n v="1500"/>
    <n v="20"/>
    <s v="Derek Peterson"/>
    <s v="DDR RAM"/>
    <n v="1"/>
    <x v="0"/>
  </r>
  <r>
    <n v="150"/>
    <x v="7"/>
    <n v="900"/>
    <n v="89"/>
    <s v="David Yoder"/>
    <s v="Headset"/>
    <n v="3"/>
    <x v="0"/>
  </r>
  <r>
    <n v="151"/>
    <x v="0"/>
    <n v="400"/>
    <n v="208"/>
    <s v="Brittany Golden"/>
    <s v="Keyboard"/>
    <n v="2"/>
    <x v="1"/>
  </r>
  <r>
    <n v="152"/>
    <x v="1"/>
    <n v="300"/>
    <n v="47"/>
    <s v="Carolyn Green"/>
    <s v="Mouse"/>
    <n v="2"/>
    <x v="0"/>
  </r>
  <r>
    <n v="153"/>
    <x v="2"/>
    <n v="12000"/>
    <n v="23"/>
    <s v="Margaret Hardy"/>
    <s v="Monitor"/>
    <n v="3"/>
    <x v="1"/>
  </r>
  <r>
    <n v="154"/>
    <x v="0"/>
    <n v="400"/>
    <n v="114"/>
    <s v="Jeffrey Sullivan"/>
    <s v="Keyboard"/>
    <n v="1"/>
    <x v="0"/>
  </r>
  <r>
    <n v="155"/>
    <x v="3"/>
    <n v="250"/>
    <n v="247"/>
    <s v="John Miller"/>
    <s v="Mousepad"/>
    <n v="3"/>
    <x v="0"/>
  </r>
  <r>
    <n v="156"/>
    <x v="4"/>
    <n v="5000"/>
    <n v="71"/>
    <s v="Michelle Edwards"/>
    <s v="Harddisk"/>
    <n v="1"/>
    <x v="0"/>
  </r>
  <r>
    <n v="157"/>
    <x v="5"/>
    <n v="350"/>
    <n v="101"/>
    <s v="Brian Olson"/>
    <s v="Webcam"/>
    <n v="3"/>
    <x v="0"/>
  </r>
  <r>
    <n v="158"/>
    <x v="3"/>
    <n v="200"/>
    <n v="8"/>
    <s v="Jason Montgomery"/>
    <s v="Mousepad"/>
    <n v="4"/>
    <x v="0"/>
  </r>
  <r>
    <n v="159"/>
    <x v="6"/>
    <n v="1500"/>
    <n v="172"/>
    <s v="Jeffrey Diaz"/>
    <s v="DDR RAM"/>
    <n v="3"/>
    <x v="0"/>
  </r>
  <r>
    <n v="160"/>
    <x v="7"/>
    <n v="900"/>
    <n v="246"/>
    <s v="Justin Stewart"/>
    <s v="Headset"/>
    <n v="1"/>
    <x v="0"/>
  </r>
  <r>
    <n v="161"/>
    <x v="0"/>
    <n v="400"/>
    <n v="89"/>
    <s v="David Yoder"/>
    <s v="Keyboard"/>
    <n v="3"/>
    <x v="0"/>
  </r>
  <r>
    <n v="162"/>
    <x v="1"/>
    <n v="300"/>
    <n v="134"/>
    <s v="James Keith"/>
    <s v="Mouse"/>
    <n v="3"/>
    <x v="0"/>
  </r>
  <r>
    <n v="163"/>
    <x v="2"/>
    <n v="12000"/>
    <n v="166"/>
    <s v="Morgan Cooper"/>
    <s v="Monitor"/>
    <n v="3"/>
    <x v="1"/>
  </r>
  <r>
    <n v="164"/>
    <x v="0"/>
    <n v="400"/>
    <n v="85"/>
    <s v="Michele Maxwell"/>
    <s v="Keyboard"/>
    <n v="2"/>
    <x v="0"/>
  </r>
  <r>
    <n v="165"/>
    <x v="3"/>
    <n v="250"/>
    <n v="221"/>
    <s v="Sarah Gilbert"/>
    <s v="Mousepad"/>
    <n v="3"/>
    <x v="0"/>
  </r>
  <r>
    <n v="166"/>
    <x v="4"/>
    <n v="5000"/>
    <n v="12"/>
    <s v="Jodi Gonzalez"/>
    <s v="Harddisk"/>
    <n v="1"/>
    <x v="0"/>
  </r>
  <r>
    <n v="167"/>
    <x v="5"/>
    <n v="350"/>
    <n v="143"/>
    <s v="Stacey Welch"/>
    <s v="Webcam"/>
    <n v="3"/>
    <x v="0"/>
  </r>
  <r>
    <n v="168"/>
    <x v="3"/>
    <n v="200"/>
    <n v="193"/>
    <s v="Yesenia White"/>
    <s v="Mousepad"/>
    <n v="4"/>
    <x v="1"/>
  </r>
  <r>
    <n v="169"/>
    <x v="6"/>
    <n v="1500"/>
    <n v="236"/>
    <s v="Al1cia Jensen"/>
    <s v="DDR RAM"/>
    <n v="1"/>
    <x v="1"/>
  </r>
  <r>
    <n v="170"/>
    <x v="7"/>
    <n v="900"/>
    <n v="214"/>
    <s v="N!cole Mcintyre"/>
    <s v="Headset"/>
    <n v="1"/>
    <x v="1"/>
  </r>
  <r>
    <n v="171"/>
    <x v="0"/>
    <n v="400"/>
    <n v="55"/>
    <s v="Christy Rodriguez"/>
    <s v="Keyboard"/>
    <n v="2"/>
    <x v="1"/>
  </r>
  <r>
    <n v="172"/>
    <x v="1"/>
    <n v="300"/>
    <n v="122"/>
    <s v="Charles Nunez"/>
    <s v="Mouse"/>
    <n v="1"/>
    <x v="0"/>
  </r>
  <r>
    <n v="173"/>
    <x v="2"/>
    <n v="12000"/>
    <n v="13"/>
    <s v="Omar Martin"/>
    <s v="Monitor"/>
    <n v="3"/>
    <x v="1"/>
  </r>
  <r>
    <n v="174"/>
    <x v="0"/>
    <n v="400"/>
    <n v="181"/>
    <s v="Adrian West"/>
    <s v="Keyboard"/>
    <n v="2"/>
    <x v="0"/>
  </r>
  <r>
    <n v="175"/>
    <x v="3"/>
    <n v="250"/>
    <n v="203"/>
    <s v="Carlos Wallace"/>
    <s v="Mousepad"/>
    <n v="1"/>
    <x v="0"/>
  </r>
  <r>
    <n v="176"/>
    <x v="4"/>
    <n v="5000"/>
    <n v="159"/>
    <s v="Brooke Durham"/>
    <s v="Harddisk"/>
    <n v="2"/>
    <x v="0"/>
  </r>
  <r>
    <n v="177"/>
    <x v="5"/>
    <n v="350"/>
    <n v="63"/>
    <s v="Sarah Greer"/>
    <s v="Webcam"/>
    <n v="3"/>
    <x v="0"/>
  </r>
  <r>
    <n v="178"/>
    <x v="3"/>
    <n v="200"/>
    <n v="94"/>
    <s v="Krystal Carroll"/>
    <s v="Mousepad"/>
    <n v="1"/>
    <x v="0"/>
  </r>
  <r>
    <n v="179"/>
    <x v="6"/>
    <n v="1500"/>
    <n v="67"/>
    <s v="Guy Bennett"/>
    <s v="DDR RAM"/>
    <n v="2"/>
    <x v="0"/>
  </r>
  <r>
    <n v="180"/>
    <x v="7"/>
    <n v="900"/>
    <n v="86"/>
    <s v="Emily Thomas"/>
    <s v="Headset"/>
    <n v="3"/>
    <x v="0"/>
  </r>
  <r>
    <n v="181"/>
    <x v="0"/>
    <n v="400"/>
    <n v="23"/>
    <s v="Margaret Hardy"/>
    <s v="Keyboard"/>
    <n v="3"/>
    <x v="1"/>
  </r>
  <r>
    <n v="182"/>
    <x v="1"/>
    <n v="300"/>
    <n v="97"/>
    <s v="Debbie Rogers"/>
    <s v="Mouse"/>
    <n v="2"/>
    <x v="0"/>
  </r>
  <r>
    <n v="183"/>
    <x v="2"/>
    <n v="12000"/>
    <n v="55"/>
    <s v="Christy Rodriguez"/>
    <s v="Monitor"/>
    <n v="2"/>
    <x v="1"/>
  </r>
  <r>
    <n v="184"/>
    <x v="0"/>
    <n v="400"/>
    <n v="146"/>
    <s v="Terry Bailey"/>
    <s v="Keyboard"/>
    <n v="2"/>
    <x v="0"/>
  </r>
  <r>
    <n v="185"/>
    <x v="3"/>
    <n v="250"/>
    <n v="66"/>
    <s v="Hannah Wu"/>
    <s v="Mousepad"/>
    <n v="1"/>
    <x v="0"/>
  </r>
  <r>
    <n v="186"/>
    <x v="4"/>
    <n v="5000"/>
    <n v="166"/>
    <s v="Morgan Cooper"/>
    <s v="Harddisk"/>
    <n v="3"/>
    <x v="1"/>
  </r>
  <r>
    <n v="187"/>
    <x v="5"/>
    <n v="350"/>
    <n v="117"/>
    <s v="Steven Black"/>
    <s v="Webcam"/>
    <n v="1"/>
    <x v="0"/>
  </r>
  <r>
    <n v="188"/>
    <x v="3"/>
    <n v="200"/>
    <n v="249"/>
    <s v="Patricia Garcia"/>
    <s v="Mousepad"/>
    <n v="4"/>
    <x v="1"/>
  </r>
  <r>
    <n v="189"/>
    <x v="6"/>
    <n v="1500"/>
    <n v="195"/>
    <s v="Christopher Doyle"/>
    <s v="DDR RAM"/>
    <n v="2"/>
    <x v="0"/>
  </r>
  <r>
    <n v="190"/>
    <x v="7"/>
    <n v="900"/>
    <n v="197"/>
    <s v="Katherine Ferguson"/>
    <s v="Headset"/>
    <n v="1"/>
    <x v="0"/>
  </r>
  <r>
    <n v="191"/>
    <x v="0"/>
    <n v="400"/>
    <n v="70"/>
    <s v="Juan Cruz"/>
    <s v="Keyboard"/>
    <n v="4"/>
    <x v="1"/>
  </r>
  <r>
    <n v="192"/>
    <x v="1"/>
    <n v="300"/>
    <n v="218"/>
    <s v="Thomas Mclaughlin"/>
    <s v="Mouse"/>
    <n v="1"/>
    <x v="1"/>
  </r>
  <r>
    <n v="193"/>
    <x v="2"/>
    <n v="12000"/>
    <n v="92"/>
    <s v="Paul Brown"/>
    <s v="Monitor"/>
    <n v="3"/>
    <x v="0"/>
  </r>
  <r>
    <n v="194"/>
    <x v="0"/>
    <n v="400"/>
    <n v="235"/>
    <s v="Melissa Gaines"/>
    <s v="Keyboard"/>
    <n v="2"/>
    <x v="1"/>
  </r>
  <r>
    <n v="195"/>
    <x v="3"/>
    <n v="250"/>
    <n v="24"/>
    <s v="Arthur Hayes"/>
    <s v="Mousepad"/>
    <n v="2"/>
    <x v="0"/>
  </r>
  <r>
    <n v="196"/>
    <x v="4"/>
    <n v="5000"/>
    <n v="196"/>
    <s v="Taylor Reed"/>
    <s v="Harddisk"/>
    <n v="1"/>
    <x v="0"/>
  </r>
  <r>
    <n v="197"/>
    <x v="5"/>
    <n v="350"/>
    <n v="166"/>
    <s v="Morgan Cooper"/>
    <s v="Webcam"/>
    <n v="3"/>
    <x v="1"/>
  </r>
  <r>
    <n v="198"/>
    <x v="3"/>
    <n v="200"/>
    <n v="57"/>
    <s v="Lacey Mercado"/>
    <s v="Mousepad"/>
    <n v="3"/>
    <x v="1"/>
  </r>
  <r>
    <n v="199"/>
    <x v="6"/>
    <n v="1500"/>
    <n v="229"/>
    <s v="Philip Newton"/>
    <s v="DDR RAM"/>
    <n v="3"/>
    <x v="0"/>
  </r>
  <r>
    <n v="200"/>
    <x v="7"/>
    <n v="900"/>
    <n v="178"/>
    <s v="Christine Smith"/>
    <s v="Headset"/>
    <n v="1"/>
    <x v="0"/>
  </r>
  <r>
    <n v="201"/>
    <x v="0"/>
    <n v="400"/>
    <n v="109"/>
    <s v="R0bert Moore"/>
    <s v="Keyboard"/>
    <n v="1"/>
    <x v="0"/>
  </r>
  <r>
    <n v="202"/>
    <x v="1"/>
    <n v="300"/>
    <n v="98"/>
    <s v="Steve Braun"/>
    <s v="Mouse"/>
    <n v="3"/>
    <x v="0"/>
  </r>
  <r>
    <n v="203"/>
    <x v="2"/>
    <n v="12000"/>
    <n v="207"/>
    <s v="Chelsea Moyer"/>
    <s v="Monitor"/>
    <n v="1"/>
    <x v="1"/>
  </r>
  <r>
    <n v="204"/>
    <x v="0"/>
    <n v="400"/>
    <n v="28"/>
    <s v="Jonathan Manning"/>
    <s v="Keyboard"/>
    <n v="1"/>
    <x v="1"/>
  </r>
  <r>
    <n v="205"/>
    <x v="3"/>
    <n v="250"/>
    <n v="208"/>
    <s v="Brittany Golden"/>
    <s v="Mousepad"/>
    <n v="2"/>
    <x v="1"/>
  </r>
  <r>
    <n v="206"/>
    <x v="4"/>
    <n v="5000"/>
    <n v="57"/>
    <s v="Lacey Mercado"/>
    <s v="Harddisk"/>
    <n v="3"/>
    <x v="1"/>
  </r>
  <r>
    <n v="207"/>
    <x v="5"/>
    <n v="350"/>
    <n v="235"/>
    <s v="Melissa Gaines"/>
    <s v="Webcam"/>
    <n v="2"/>
    <x v="1"/>
  </r>
  <r>
    <n v="208"/>
    <x v="3"/>
    <n v="200"/>
    <n v="29"/>
    <s v="Angela Bryant"/>
    <s v="Mousepad"/>
    <n v="1"/>
    <x v="1"/>
  </r>
  <r>
    <n v="209"/>
    <x v="6"/>
    <n v="1500"/>
    <n v="40"/>
    <s v="Jonathan Middleton"/>
    <s v="DDR RAM"/>
    <n v="1"/>
    <x v="0"/>
  </r>
  <r>
    <n v="210"/>
    <x v="7"/>
    <n v="900"/>
    <n v="106"/>
    <s v="Veronica Stein"/>
    <s v="Headset"/>
    <n v="1"/>
    <x v="1"/>
  </r>
  <r>
    <n v="211"/>
    <x v="0"/>
    <n v="400"/>
    <n v="239"/>
    <s v="Janet Holmes"/>
    <s v="Keyboard"/>
    <n v="2"/>
    <x v="0"/>
  </r>
  <r>
    <n v="212"/>
    <x v="1"/>
    <n v="300"/>
    <n v="103"/>
    <s v="Stephanie Faulkner"/>
    <s v="Mouse"/>
    <n v="2"/>
    <x v="1"/>
  </r>
  <r>
    <n v="213"/>
    <x v="2"/>
    <n v="12000"/>
    <n v="118"/>
    <s v="R0bert Shepherd"/>
    <s v="Monitor"/>
    <n v="2"/>
    <x v="1"/>
  </r>
  <r>
    <n v="214"/>
    <x v="0"/>
    <n v="400"/>
    <n v="92"/>
    <s v="Paul Brown"/>
    <s v="Keyboard"/>
    <n v="3"/>
    <x v="0"/>
  </r>
  <r>
    <n v="215"/>
    <x v="3"/>
    <n v="250"/>
    <n v="176"/>
    <s v="Tiffany Bowers"/>
    <s v="Mousepad"/>
    <n v="2"/>
    <x v="0"/>
  </r>
  <r>
    <n v="216"/>
    <x v="4"/>
    <n v="5000"/>
    <n v="85"/>
    <s v="Michele Maxwell"/>
    <s v="Harddisk"/>
    <n v="2"/>
    <x v="0"/>
  </r>
  <r>
    <n v="217"/>
    <x v="5"/>
    <n v="350"/>
    <n v="78"/>
    <s v="Thomas Wood"/>
    <s v="Webcam"/>
    <n v="2"/>
    <x v="0"/>
  </r>
  <r>
    <n v="218"/>
    <x v="3"/>
    <n v="200"/>
    <n v="151"/>
    <s v="Javier Jones"/>
    <s v="Mousepad"/>
    <n v="3"/>
    <x v="0"/>
  </r>
  <r>
    <n v="219"/>
    <x v="6"/>
    <n v="1500"/>
    <n v="97"/>
    <s v="Debbie Rogers"/>
    <s v="DDR RAM"/>
    <n v="2"/>
    <x v="0"/>
  </r>
  <r>
    <n v="220"/>
    <x v="7"/>
    <n v="900"/>
    <n v="223"/>
    <s v="Megan Morris"/>
    <s v="Headset"/>
    <n v="3"/>
    <x v="0"/>
  </r>
  <r>
    <n v="221"/>
    <x v="0"/>
    <n v="400"/>
    <n v="198"/>
    <s v="R0bert Bryan"/>
    <s v="Keyboard"/>
    <n v="2"/>
    <x v="0"/>
  </r>
  <r>
    <n v="222"/>
    <x v="1"/>
    <n v="300"/>
    <n v="238"/>
    <s v="Kyle Ruiz"/>
    <s v="Mouse"/>
    <n v="2"/>
    <x v="0"/>
  </r>
  <r>
    <n v="223"/>
    <x v="2"/>
    <n v="12000"/>
    <n v="96"/>
    <s v="Eric Harvey"/>
    <s v="Monitor"/>
    <n v="4"/>
    <x v="0"/>
  </r>
  <r>
    <n v="224"/>
    <x v="0"/>
    <n v="400"/>
    <n v="221"/>
    <s v="Sarah Gilbert"/>
    <s v="Keyboard"/>
    <n v="3"/>
    <x v="0"/>
  </r>
  <r>
    <n v="225"/>
    <x v="3"/>
    <n v="250"/>
    <n v="113"/>
    <s v="Derrick R0berts"/>
    <s v="Mousepad"/>
    <n v="1"/>
    <x v="0"/>
  </r>
  <r>
    <n v="226"/>
    <x v="4"/>
    <n v="5000"/>
    <n v="65"/>
    <s v="David Fritz"/>
    <s v="Harddisk"/>
    <n v="1"/>
    <x v="0"/>
  </r>
  <r>
    <n v="227"/>
    <x v="5"/>
    <n v="350"/>
    <n v="134"/>
    <s v="James Keith"/>
    <s v="Webcam"/>
    <n v="3"/>
    <x v="0"/>
  </r>
  <r>
    <n v="228"/>
    <x v="3"/>
    <n v="200"/>
    <n v="153"/>
    <s v="Janet Valdez"/>
    <s v="Mousepad"/>
    <n v="3"/>
    <x v="1"/>
  </r>
  <r>
    <n v="229"/>
    <x v="6"/>
    <n v="1500"/>
    <n v="57"/>
    <s v="Lacey Mercado"/>
    <s v="DDR RAM"/>
    <n v="3"/>
    <x v="1"/>
  </r>
  <r>
    <n v="230"/>
    <x v="7"/>
    <n v="900"/>
    <n v="111"/>
    <s v="Audrey Richardson"/>
    <s v="Headset"/>
    <n v="1"/>
    <x v="0"/>
  </r>
  <r>
    <n v="231"/>
    <x v="0"/>
    <n v="400"/>
    <n v="162"/>
    <s v="N!cole Bennett"/>
    <s v="Keyboard"/>
    <n v="1"/>
    <x v="0"/>
  </r>
  <r>
    <n v="232"/>
    <x v="1"/>
    <n v="300"/>
    <n v="190"/>
    <s v="Grace Hartman"/>
    <s v="Mouse"/>
    <n v="2"/>
    <x v="1"/>
  </r>
  <r>
    <n v="233"/>
    <x v="2"/>
    <n v="12000"/>
    <n v="206"/>
    <s v="Courtney Lopez"/>
    <s v="Monitor"/>
    <n v="1"/>
    <x v="0"/>
  </r>
  <r>
    <n v="234"/>
    <x v="0"/>
    <n v="400"/>
    <n v="13"/>
    <s v="Omar Martin"/>
    <s v="Keyboard"/>
    <n v="3"/>
    <x v="1"/>
  </r>
  <r>
    <n v="235"/>
    <x v="3"/>
    <n v="250"/>
    <n v="37"/>
    <s v="Connor Adams"/>
    <s v="Mousepad"/>
    <n v="1"/>
    <x v="1"/>
  </r>
  <r>
    <n v="236"/>
    <x v="4"/>
    <n v="5000"/>
    <n v="102"/>
    <s v="Jessica Welch"/>
    <s v="Harddisk"/>
    <n v="1"/>
    <x v="1"/>
  </r>
  <r>
    <n v="237"/>
    <x v="5"/>
    <n v="350"/>
    <n v="157"/>
    <s v="Sharon Warner"/>
    <s v="Webcam"/>
    <n v="3"/>
    <x v="0"/>
  </r>
  <r>
    <n v="238"/>
    <x v="3"/>
    <n v="200"/>
    <n v="200"/>
    <s v="Rebecca Robinson"/>
    <s v="Mousepad"/>
    <n v="2"/>
    <x v="0"/>
  </r>
  <r>
    <n v="239"/>
    <x v="6"/>
    <n v="1500"/>
    <n v="223"/>
    <s v="Megan Morris"/>
    <s v="DDR RAM"/>
    <n v="3"/>
    <x v="0"/>
  </r>
  <r>
    <n v="240"/>
    <x v="7"/>
    <n v="900"/>
    <n v="101"/>
    <s v="Brian Olson"/>
    <s v="Headset"/>
    <n v="3"/>
    <x v="0"/>
  </r>
  <r>
    <n v="241"/>
    <x v="0"/>
    <n v="400"/>
    <n v="224"/>
    <s v="Zachary Davis"/>
    <s v="Keyboard"/>
    <n v="1"/>
    <x v="1"/>
  </r>
  <r>
    <n v="242"/>
    <x v="1"/>
    <n v="300"/>
    <n v="63"/>
    <s v="Sarah Greer"/>
    <s v="Mouse"/>
    <n v="3"/>
    <x v="0"/>
  </r>
  <r>
    <n v="243"/>
    <x v="2"/>
    <n v="12000"/>
    <n v="123"/>
    <s v="Philip Robinson"/>
    <s v="Monitor"/>
    <n v="2"/>
    <x v="0"/>
  </r>
  <r>
    <n v="244"/>
    <x v="0"/>
    <n v="400"/>
    <n v="215"/>
    <s v="Vincent Kline"/>
    <s v="Keyboard"/>
    <n v="1"/>
    <x v="0"/>
  </r>
  <r>
    <n v="245"/>
    <x v="3"/>
    <n v="250"/>
    <n v="50"/>
    <s v="Charles Garcia"/>
    <s v="Mousepad"/>
    <n v="2"/>
    <x v="1"/>
  </r>
  <r>
    <n v="246"/>
    <x v="4"/>
    <n v="5000"/>
    <n v="186"/>
    <s v="Xavier Miles"/>
    <s v="Harddisk"/>
    <n v="2"/>
    <x v="0"/>
  </r>
  <r>
    <n v="247"/>
    <x v="5"/>
    <n v="350"/>
    <n v="135"/>
    <s v="Shawn Johnson"/>
    <s v="Webcam"/>
    <n v="1"/>
    <x v="1"/>
  </r>
  <r>
    <n v="248"/>
    <x v="3"/>
    <n v="200"/>
    <n v="110"/>
    <s v="Tiffany Pearson"/>
    <s v="Mousepad"/>
    <n v="1"/>
    <x v="0"/>
  </r>
  <r>
    <n v="249"/>
    <x v="6"/>
    <n v="1500"/>
    <n v="176"/>
    <s v="Tiffany Bowers"/>
    <s v="DDR RAM"/>
    <n v="2"/>
    <x v="0"/>
  </r>
  <r>
    <n v="250"/>
    <x v="7"/>
    <n v="900"/>
    <n v="223"/>
    <s v="Megan Morris"/>
    <s v="Headset"/>
    <n v="3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51">
  <r>
    <n v="1"/>
    <x v="0"/>
    <n v="400"/>
    <n v="139"/>
    <s v="Ryan Martin"/>
    <x v="0"/>
    <s v="Keyboard"/>
    <n v="1"/>
  </r>
  <r>
    <n v="2"/>
    <x v="1"/>
    <n v="300"/>
    <n v="250"/>
    <s v="Stephen Jones"/>
    <x v="1"/>
    <s v="Mouse"/>
    <n v="1"/>
  </r>
  <r>
    <n v="3"/>
    <x v="2"/>
    <n v="12000"/>
    <n v="239"/>
    <s v="Janet Holmes"/>
    <x v="0"/>
    <s v="Monitor"/>
    <n v="2"/>
  </r>
  <r>
    <n v="4"/>
    <x v="0"/>
    <n v="400"/>
    <n v="153"/>
    <s v="Janet Valdez"/>
    <x v="0"/>
    <s v="Keyboard"/>
    <n v="3"/>
  </r>
  <r>
    <n v="5"/>
    <x v="3"/>
    <n v="250"/>
    <n v="153"/>
    <s v="Janet Valdez"/>
    <x v="0"/>
    <s v="Mousepad"/>
    <n v="3"/>
  </r>
  <r>
    <n v="6"/>
    <x v="4"/>
    <n v="5000"/>
    <n v="164"/>
    <s v="Sandra Mcmahon"/>
    <x v="0"/>
    <s v="Harddisk"/>
    <n v="2"/>
  </r>
  <r>
    <n v="7"/>
    <x v="5"/>
    <n v="350"/>
    <n v="124"/>
    <s v="Rachel Larson"/>
    <x v="0"/>
    <s v="Webcam"/>
    <n v="2"/>
  </r>
  <r>
    <n v="8"/>
    <x v="3"/>
    <n v="200"/>
    <n v="98"/>
    <s v="Steve Braun"/>
    <x v="0"/>
    <s v="Mousepad"/>
    <n v="3"/>
  </r>
  <r>
    <n v="9"/>
    <x v="6"/>
    <n v="1500"/>
    <n v="119"/>
    <s v="Robin Snyder"/>
    <x v="0"/>
    <s v="DDR RAM"/>
    <n v="2"/>
  </r>
  <r>
    <n v="10"/>
    <x v="7"/>
    <n v="900"/>
    <n v="159"/>
    <s v="Brooke Durham"/>
    <x v="0"/>
    <s v="Headset"/>
    <n v="2"/>
  </r>
  <r>
    <n v="11"/>
    <x v="0"/>
    <n v="400"/>
    <n v="167"/>
    <s v="Matthew Stokes"/>
    <x v="1"/>
    <s v="Keyboard"/>
    <n v="2"/>
  </r>
  <r>
    <n v="12"/>
    <x v="1"/>
    <n v="300"/>
    <n v="157"/>
    <s v="Sharon Warner"/>
    <x v="1"/>
    <s v="Mouse"/>
    <n v="3"/>
  </r>
  <r>
    <n v="13"/>
    <x v="2"/>
    <n v="12000"/>
    <n v="49"/>
    <s v="Erin Taylor"/>
    <x v="0"/>
    <s v="Monitor"/>
    <n v="1"/>
  </r>
  <r>
    <n v="14"/>
    <x v="0"/>
    <n v="400"/>
    <n v="234"/>
    <s v="Diane Tanner"/>
    <x v="0"/>
    <s v="Keyboard"/>
    <n v="1"/>
  </r>
  <r>
    <n v="15"/>
    <x v="3"/>
    <n v="250"/>
    <n v="202"/>
    <s v="Mary Williams"/>
    <x v="1"/>
    <s v="Mousepad"/>
    <n v="1"/>
  </r>
  <r>
    <n v="16"/>
    <x v="4"/>
    <n v="5000"/>
    <n v="181"/>
    <s v="Adrian West"/>
    <x v="1"/>
    <s v="Harddisk"/>
    <n v="2"/>
  </r>
  <r>
    <n v="17"/>
    <x v="5"/>
    <n v="350"/>
    <n v="15"/>
    <s v="Jason Brown"/>
    <x v="2"/>
    <s v="Webcam"/>
    <n v="1"/>
  </r>
  <r>
    <n v="18"/>
    <x v="3"/>
    <n v="200"/>
    <n v="177"/>
    <s v="Linda Craig"/>
    <x v="1"/>
    <s v="Mousepad"/>
    <n v="1"/>
  </r>
  <r>
    <n v="19"/>
    <x v="6"/>
    <n v="1500"/>
    <n v="5"/>
    <s v="William Jackson"/>
    <x v="2"/>
    <s v="DDR RAM"/>
    <n v="1"/>
  </r>
  <r>
    <n v="20"/>
    <x v="7"/>
    <n v="900"/>
    <n v="225"/>
    <s v="Michael Phelps"/>
    <x v="2"/>
    <s v="Headset"/>
    <n v="1"/>
  </r>
  <r>
    <n v="21"/>
    <x v="0"/>
    <n v="400"/>
    <n v="171"/>
    <s v="L@rry Cole"/>
    <x v="1"/>
    <s v="Keyboard"/>
    <n v="1"/>
  </r>
  <r>
    <n v="22"/>
    <x v="1"/>
    <n v="300"/>
    <n v="67"/>
    <s v="Guy Bennett"/>
    <x v="1"/>
    <s v="Mouse"/>
    <n v="2"/>
  </r>
  <r>
    <n v="23"/>
    <x v="2"/>
    <n v="12000"/>
    <n v="68"/>
    <s v="Regina Wong"/>
    <x v="0"/>
    <s v="Monitor"/>
    <n v="2"/>
  </r>
  <r>
    <n v="24"/>
    <x v="0"/>
    <n v="400"/>
    <n v="86"/>
    <s v="Emily Thomas"/>
    <x v="1"/>
    <s v="Keyboard"/>
    <n v="3"/>
  </r>
  <r>
    <n v="25"/>
    <x v="3"/>
    <n v="250"/>
    <n v="8"/>
    <s v="Jason Montgomery"/>
    <x v="0"/>
    <s v="Mousepad"/>
    <n v="4"/>
  </r>
  <r>
    <n v="26"/>
    <x v="4"/>
    <n v="5000"/>
    <n v="56"/>
    <s v="Jose Poole"/>
    <x v="1"/>
    <s v="Harddisk"/>
    <n v="1"/>
  </r>
  <r>
    <n v="27"/>
    <x v="5"/>
    <n v="350"/>
    <n v="60"/>
    <s v="Jeremy Rodriguez"/>
    <x v="2"/>
    <s v="Webcam"/>
    <n v="2"/>
  </r>
  <r>
    <n v="28"/>
    <x v="3"/>
    <n v="200"/>
    <n v="188"/>
    <s v="Michele Rogers"/>
    <x v="0"/>
    <s v="Mousepad"/>
    <n v="1"/>
  </r>
  <r>
    <n v="29"/>
    <x v="6"/>
    <n v="1500"/>
    <n v="33"/>
    <s v="Erica Owens"/>
    <x v="0"/>
    <s v="DDR RAM"/>
    <n v="1"/>
  </r>
  <r>
    <n v="30"/>
    <x v="7"/>
    <n v="900"/>
    <n v="157"/>
    <s v="Sharon Warner"/>
    <x v="1"/>
    <s v="Headset"/>
    <n v="3"/>
  </r>
  <r>
    <n v="31"/>
    <x v="0"/>
    <n v="400"/>
    <n v="87"/>
    <s v="Mark Rogers"/>
    <x v="1"/>
    <s v="Keyboard"/>
    <n v="2"/>
  </r>
  <r>
    <n v="32"/>
    <x v="1"/>
    <n v="300"/>
    <n v="174"/>
    <s v="Emily Jones"/>
    <x v="0"/>
    <s v="Mouse"/>
    <n v="1"/>
  </r>
  <r>
    <n v="33"/>
    <x v="2"/>
    <n v="12000"/>
    <n v="158"/>
    <s v="Zachary Williams"/>
    <x v="0"/>
    <s v="Monitor"/>
    <n v="1"/>
  </r>
  <r>
    <n v="34"/>
    <x v="0"/>
    <n v="400"/>
    <n v="134"/>
    <s v="James Keith"/>
    <x v="0"/>
    <s v="Keyboard"/>
    <n v="3"/>
  </r>
  <r>
    <n v="35"/>
    <x v="3"/>
    <n v="250"/>
    <n v="209"/>
    <s v="Russell Berry"/>
    <x v="0"/>
    <s v="Mousepad"/>
    <n v="1"/>
  </r>
  <r>
    <n v="36"/>
    <x v="4"/>
    <n v="5000"/>
    <n v="52"/>
    <s v="Haley Martinez"/>
    <x v="1"/>
    <s v="Harddisk"/>
    <n v="1"/>
  </r>
  <r>
    <n v="37"/>
    <x v="5"/>
    <n v="350"/>
    <n v="92"/>
    <s v="Paul Brown"/>
    <x v="1"/>
    <s v="Webcam"/>
    <n v="3"/>
  </r>
  <r>
    <n v="38"/>
    <x v="3"/>
    <n v="200"/>
    <n v="105"/>
    <s v="Monique Wright"/>
    <x v="2"/>
    <s v="Mousepad"/>
    <n v="1"/>
  </r>
  <r>
    <n v="39"/>
    <x v="6"/>
    <n v="1500"/>
    <n v="99"/>
    <s v="Ryan Rojas"/>
    <x v="0"/>
    <s v="DDR RAM"/>
    <n v="2"/>
  </r>
  <r>
    <n v="40"/>
    <x v="7"/>
    <n v="900"/>
    <n v="249"/>
    <s v="Patricia Garcia"/>
    <x v="0"/>
    <s v="Headset"/>
    <n v="4"/>
  </r>
  <r>
    <n v="41"/>
    <x v="0"/>
    <n v="400"/>
    <n v="200"/>
    <s v="Rebecca Robinson"/>
    <x v="2"/>
    <s v="Keyboard"/>
    <n v="2"/>
  </r>
  <r>
    <n v="42"/>
    <x v="1"/>
    <n v="300"/>
    <n v="180"/>
    <s v="Brenda Lewis"/>
    <x v="2"/>
    <s v="Mouse"/>
    <n v="1"/>
  </r>
  <r>
    <n v="43"/>
    <x v="2"/>
    <n v="12000"/>
    <n v="61"/>
    <s v="Jade Wall"/>
    <x v="1"/>
    <s v="Monitor"/>
    <n v="1"/>
  </r>
  <r>
    <n v="44"/>
    <x v="0"/>
    <n v="400"/>
    <n v="126"/>
    <s v="Aimee Jacobs"/>
    <x v="1"/>
    <s v="Keyboard"/>
    <n v="1"/>
  </r>
  <r>
    <n v="45"/>
    <x v="3"/>
    <n v="250"/>
    <n v="172"/>
    <s v="Jeffrey Diaz"/>
    <x v="1"/>
    <s v="Mousepad"/>
    <n v="3"/>
  </r>
  <r>
    <n v="46"/>
    <x v="4"/>
    <n v="5000"/>
    <n v="81"/>
    <s v="Allison Sweeney"/>
    <x v="1"/>
    <s v="Harddisk"/>
    <n v="1"/>
  </r>
  <r>
    <n v="47"/>
    <x v="5"/>
    <n v="350"/>
    <n v="78"/>
    <s v="Thomas Wood"/>
    <x v="0"/>
    <s v="Webcam"/>
    <n v="2"/>
  </r>
  <r>
    <n v="48"/>
    <x v="3"/>
    <n v="200"/>
    <n v="222"/>
    <s v="Jeremy Andrews"/>
    <x v="1"/>
    <s v="Mousepad"/>
    <n v="1"/>
  </r>
  <r>
    <n v="49"/>
    <x v="6"/>
    <n v="1500"/>
    <n v="194"/>
    <s v="Nancy Miller"/>
    <x v="0"/>
    <s v="DDR RAM"/>
    <n v="1"/>
  </r>
  <r>
    <n v="50"/>
    <x v="7"/>
    <n v="900"/>
    <n v="150"/>
    <s v="Sherry Parsons"/>
    <x v="2"/>
    <s v="Headset"/>
    <n v="1"/>
  </r>
  <r>
    <n v="51"/>
    <x v="0"/>
    <n v="400"/>
    <n v="146"/>
    <s v="Terry Bailey"/>
    <x v="1"/>
    <s v="Keyboard"/>
    <n v="2"/>
  </r>
  <r>
    <n v="52"/>
    <x v="1"/>
    <n v="300"/>
    <n v="192"/>
    <s v="David Arnold"/>
    <x v="1"/>
    <s v="Mouse"/>
    <n v="1"/>
  </r>
  <r>
    <n v="53"/>
    <x v="2"/>
    <n v="12000"/>
    <n v="193"/>
    <s v="Yesenia White"/>
    <x v="0"/>
    <s v="Monitor"/>
    <n v="4"/>
  </r>
  <r>
    <n v="54"/>
    <x v="0"/>
    <n v="400"/>
    <n v="24"/>
    <s v="Arthur Hayes"/>
    <x v="0"/>
    <s v="Keyboard"/>
    <n v="2"/>
  </r>
  <r>
    <n v="55"/>
    <x v="3"/>
    <n v="250"/>
    <n v="125"/>
    <s v="Stephen Sharp"/>
    <x v="2"/>
    <s v="Mousepad"/>
    <n v="1"/>
  </r>
  <r>
    <n v="56"/>
    <x v="4"/>
    <n v="5000"/>
    <n v="228"/>
    <s v="Andrea Velasquez"/>
    <x v="0"/>
    <s v="Harddisk"/>
    <n v="1"/>
  </r>
  <r>
    <n v="57"/>
    <x v="5"/>
    <n v="350"/>
    <n v="101"/>
    <s v="Brian Olson"/>
    <x v="1"/>
    <s v="Webcam"/>
    <n v="3"/>
  </r>
  <r>
    <n v="58"/>
    <x v="3"/>
    <n v="200"/>
    <n v="64"/>
    <s v="Sandra Golden"/>
    <x v="0"/>
    <s v="Mousepad"/>
    <n v="1"/>
  </r>
  <r>
    <n v="59"/>
    <x v="6"/>
    <n v="1500"/>
    <n v="164"/>
    <s v="Sandra Mcmahon"/>
    <x v="0"/>
    <s v="DDR RAM"/>
    <n v="2"/>
  </r>
  <r>
    <n v="60"/>
    <x v="7"/>
    <n v="900"/>
    <n v="244"/>
    <s v="Mark Rivers"/>
    <x v="0"/>
    <s v="Headset"/>
    <n v="1"/>
  </r>
  <r>
    <n v="61"/>
    <x v="0"/>
    <n v="400"/>
    <n v="118"/>
    <s v="R0bert Shepherd"/>
    <x v="0"/>
    <s v="Keyboard"/>
    <n v="2"/>
  </r>
  <r>
    <n v="62"/>
    <x v="1"/>
    <n v="300"/>
    <n v="96"/>
    <s v="Eric Harvey"/>
    <x v="1"/>
    <s v="Mouse"/>
    <n v="4"/>
  </r>
  <r>
    <n v="63"/>
    <x v="2"/>
    <n v="12000"/>
    <n v="221"/>
    <s v="Sarah Gilbert"/>
    <x v="1"/>
    <s v="Monitor"/>
    <n v="3"/>
  </r>
  <r>
    <n v="64"/>
    <x v="0"/>
    <n v="400"/>
    <n v="190"/>
    <s v="Grace Hartman"/>
    <x v="2"/>
    <s v="Keyboard"/>
    <n v="2"/>
  </r>
  <r>
    <n v="65"/>
    <x v="3"/>
    <n v="250"/>
    <n v="198"/>
    <s v="R0bert Bryan"/>
    <x v="0"/>
    <s v="Mousepad"/>
    <n v="2"/>
  </r>
  <r>
    <n v="66"/>
    <x v="4"/>
    <n v="5000"/>
    <n v="30"/>
    <s v="Michael Mann"/>
    <x v="2"/>
    <s v="Harddisk"/>
    <n v="1"/>
  </r>
  <r>
    <n v="67"/>
    <x v="5"/>
    <n v="350"/>
    <n v="201"/>
    <s v="Bethany Anderson"/>
    <x v="1"/>
    <s v="Webcam"/>
    <n v="1"/>
  </r>
  <r>
    <n v="68"/>
    <x v="3"/>
    <n v="200"/>
    <n v="144"/>
    <s v="Brett Burns"/>
    <x v="0"/>
    <s v="Mousepad"/>
    <n v="1"/>
  </r>
  <r>
    <n v="69"/>
    <x v="6"/>
    <n v="1500"/>
    <n v="136"/>
    <s v="Natalie Page"/>
    <x v="1"/>
    <s v="DDR RAM"/>
    <n v="1"/>
  </r>
  <r>
    <n v="70"/>
    <x v="7"/>
    <n v="900"/>
    <n v="50"/>
    <s v="Charles Garcia"/>
    <x v="2"/>
    <s v="Headset"/>
    <n v="2"/>
  </r>
  <r>
    <n v="71"/>
    <x v="0"/>
    <n v="400"/>
    <n v="70"/>
    <s v="Juan Cruz"/>
    <x v="2"/>
    <s v="Keyboard"/>
    <n v="4"/>
  </r>
  <r>
    <n v="72"/>
    <x v="1"/>
    <n v="300"/>
    <n v="89"/>
    <s v="David Yoder"/>
    <x v="0"/>
    <s v="Mouse"/>
    <n v="3"/>
  </r>
  <r>
    <n v="73"/>
    <x v="2"/>
    <n v="12000"/>
    <n v="151"/>
    <s v="Javier Jones"/>
    <x v="1"/>
    <s v="Monitor"/>
    <n v="3"/>
  </r>
  <r>
    <n v="74"/>
    <x v="0"/>
    <n v="400"/>
    <n v="112"/>
    <s v="Maureen Bryant"/>
    <x v="1"/>
    <s v="Keyboard"/>
    <n v="1"/>
  </r>
  <r>
    <n v="75"/>
    <x v="3"/>
    <n v="250"/>
    <n v="70"/>
    <s v="Juan Cruz"/>
    <x v="2"/>
    <s v="Mousepad"/>
    <n v="4"/>
  </r>
  <r>
    <n v="76"/>
    <x v="4"/>
    <n v="5000"/>
    <n v="38"/>
    <s v="Michael Williams"/>
    <x v="0"/>
    <s v="Harddisk"/>
    <n v="1"/>
  </r>
  <r>
    <n v="77"/>
    <x v="5"/>
    <n v="350"/>
    <n v="87"/>
    <s v="Mark Rogers"/>
    <x v="1"/>
    <s v="Webcam"/>
    <n v="2"/>
  </r>
  <r>
    <n v="78"/>
    <x v="3"/>
    <n v="200"/>
    <n v="211"/>
    <s v="Al1cia Thompson"/>
    <x v="1"/>
    <s v="Mousepad"/>
    <n v="1"/>
  </r>
  <r>
    <n v="79"/>
    <x v="6"/>
    <n v="1500"/>
    <n v="249"/>
    <s v="Patricia Garcia"/>
    <x v="0"/>
    <s v="DDR RAM"/>
    <n v="4"/>
  </r>
  <r>
    <n v="80"/>
    <x v="7"/>
    <n v="900"/>
    <n v="238"/>
    <s v="Kyle Ruiz"/>
    <x v="0"/>
    <s v="Headset"/>
    <n v="2"/>
  </r>
  <r>
    <n v="81"/>
    <x v="0"/>
    <n v="400"/>
    <n v="247"/>
    <s v="John Miller"/>
    <x v="1"/>
    <s v="Keyboard"/>
    <n v="3"/>
  </r>
  <r>
    <n v="82"/>
    <x v="1"/>
    <n v="300"/>
    <n v="156"/>
    <s v="Jessica Marshall"/>
    <x v="1"/>
    <s v="Mouse"/>
    <n v="1"/>
  </r>
  <r>
    <n v="83"/>
    <x v="2"/>
    <n v="12000"/>
    <n v="129"/>
    <s v="Amber Banks"/>
    <x v="0"/>
    <s v="Monitor"/>
    <n v="2"/>
  </r>
  <r>
    <n v="84"/>
    <x v="0"/>
    <n v="400"/>
    <n v="39"/>
    <s v="Ruth Smith"/>
    <x v="0"/>
    <s v="Keyboard"/>
    <n v="1"/>
  </r>
  <r>
    <n v="85"/>
    <x v="3"/>
    <n v="250"/>
    <n v="193"/>
    <s v="Yesenia White"/>
    <x v="0"/>
    <s v="Mousepad"/>
    <n v="4"/>
  </r>
  <r>
    <n v="86"/>
    <x v="4"/>
    <n v="5000"/>
    <n v="124"/>
    <s v="Rachel Larson"/>
    <x v="0"/>
    <s v="Harddisk"/>
    <n v="2"/>
  </r>
  <r>
    <n v="87"/>
    <x v="5"/>
    <n v="350"/>
    <n v="108"/>
    <s v="Jeremy Lee"/>
    <x v="0"/>
    <s v="Webcam"/>
    <n v="1"/>
  </r>
  <r>
    <n v="88"/>
    <x v="3"/>
    <n v="200"/>
    <n v="91"/>
    <s v="Stephanie Hicks"/>
    <x v="1"/>
    <s v="Mousepad"/>
    <n v="1"/>
  </r>
  <r>
    <n v="89"/>
    <x v="6"/>
    <n v="1500"/>
    <n v="193"/>
    <s v="Yesenia White"/>
    <x v="0"/>
    <s v="DDR RAM"/>
    <n v="4"/>
  </r>
  <r>
    <n v="90"/>
    <x v="7"/>
    <n v="900"/>
    <n v="161"/>
    <s v="Gabrielle Smith"/>
    <x v="1"/>
    <s v="Headset"/>
    <n v="1"/>
  </r>
  <r>
    <n v="91"/>
    <x v="0"/>
    <n v="400"/>
    <n v="99"/>
    <s v="Ryan Rojas"/>
    <x v="0"/>
    <s v="Keyboard"/>
    <n v="2"/>
  </r>
  <r>
    <n v="92"/>
    <x v="1"/>
    <n v="300"/>
    <n v="145"/>
    <s v="Michael Case"/>
    <x v="2"/>
    <s v="Mouse"/>
    <n v="1"/>
  </r>
  <r>
    <n v="93"/>
    <x v="2"/>
    <n v="12000"/>
    <n v="229"/>
    <s v="Philip Newton"/>
    <x v="0"/>
    <s v="Monitor"/>
    <n v="3"/>
  </r>
  <r>
    <n v="94"/>
    <x v="0"/>
    <n v="400"/>
    <n v="80"/>
    <s v="Kevin Watkins"/>
    <x v="2"/>
    <s v="Keyboard"/>
    <n v="1"/>
  </r>
  <r>
    <n v="95"/>
    <x v="3"/>
    <n v="250"/>
    <n v="172"/>
    <s v="Jeffrey Diaz"/>
    <x v="1"/>
    <s v="Mousepad"/>
    <n v="3"/>
  </r>
  <r>
    <n v="96"/>
    <x v="4"/>
    <n v="5000"/>
    <n v="129"/>
    <s v="Amber Banks"/>
    <x v="0"/>
    <s v="Harddisk"/>
    <n v="2"/>
  </r>
  <r>
    <n v="97"/>
    <x v="5"/>
    <n v="350"/>
    <n v="163"/>
    <s v="Heather Ali"/>
    <x v="0"/>
    <s v="Webcam"/>
    <n v="1"/>
  </r>
  <r>
    <n v="98"/>
    <x v="3"/>
    <n v="200"/>
    <n v="195"/>
    <s v="Christopher Doyle"/>
    <x v="2"/>
    <s v="Mousepad"/>
    <n v="2"/>
  </r>
  <r>
    <n v="99"/>
    <x v="6"/>
    <n v="1500"/>
    <n v="86"/>
    <s v="Emily Thomas"/>
    <x v="1"/>
    <s v="DDR RAM"/>
    <n v="3"/>
  </r>
  <r>
    <n v="100"/>
    <x v="7"/>
    <n v="900"/>
    <n v="231"/>
    <s v="Eric Levine"/>
    <x v="1"/>
    <s v="Headset"/>
    <n v="1"/>
  </r>
  <r>
    <n v="101"/>
    <x v="0"/>
    <n v="400"/>
    <n v="226"/>
    <s v="Christopher Robinson"/>
    <x v="1"/>
    <s v="Keyboard"/>
    <n v="1"/>
  </r>
  <r>
    <n v="102"/>
    <x v="1"/>
    <n v="300"/>
    <n v="68"/>
    <s v="Regina Wong"/>
    <x v="0"/>
    <s v="Mouse"/>
    <n v="2"/>
  </r>
  <r>
    <n v="103"/>
    <x v="2"/>
    <n v="12000"/>
    <n v="242"/>
    <s v="Mark R0berts"/>
    <x v="1"/>
    <s v="Monitor"/>
    <n v="1"/>
  </r>
  <r>
    <n v="104"/>
    <x v="0"/>
    <n v="400"/>
    <n v="53"/>
    <s v="Adam Holmes"/>
    <x v="0"/>
    <s v="Keyboard"/>
    <n v="2"/>
  </r>
  <r>
    <n v="105"/>
    <x v="3"/>
    <n v="250"/>
    <n v="107"/>
    <s v="Breanna Santos"/>
    <x v="1"/>
    <s v="Mousepad"/>
    <n v="2"/>
  </r>
  <r>
    <n v="106"/>
    <x v="4"/>
    <n v="5000"/>
    <n v="119"/>
    <s v="Robin Snyder"/>
    <x v="0"/>
    <s v="Harddisk"/>
    <n v="2"/>
  </r>
  <r>
    <n v="107"/>
    <x v="5"/>
    <n v="350"/>
    <n v="17"/>
    <s v="Kimberly Mora"/>
    <x v="1"/>
    <s v="Webcam"/>
    <n v="1"/>
  </r>
  <r>
    <n v="108"/>
    <x v="3"/>
    <n v="200"/>
    <n v="152"/>
    <s v="Jill Kane"/>
    <x v="1"/>
    <s v="Mousepad"/>
    <n v="1"/>
  </r>
  <r>
    <n v="109"/>
    <x v="6"/>
    <n v="1500"/>
    <n v="8"/>
    <s v="Jason Montgomery"/>
    <x v="0"/>
    <s v="DDR RAM"/>
    <n v="4"/>
  </r>
  <r>
    <n v="110"/>
    <x v="7"/>
    <n v="900"/>
    <n v="32"/>
    <s v="Tiffany Carter"/>
    <x v="1"/>
    <s v="Headset"/>
    <n v="1"/>
  </r>
  <r>
    <n v="111"/>
    <x v="0"/>
    <n v="400"/>
    <n v="243"/>
    <s v="Alejandro Bailey"/>
    <x v="0"/>
    <s v="Keyboard"/>
    <n v="1"/>
  </r>
  <r>
    <n v="112"/>
    <x v="1"/>
    <n v="300"/>
    <n v="143"/>
    <s v="Stacey Welch"/>
    <x v="0"/>
    <s v="Mouse"/>
    <n v="3"/>
  </r>
  <r>
    <n v="113"/>
    <x v="2"/>
    <n v="12000"/>
    <n v="167"/>
    <s v="Matthew Stokes"/>
    <x v="1"/>
    <s v="Monitor"/>
    <n v="2"/>
  </r>
  <r>
    <n v="114"/>
    <x v="0"/>
    <n v="400"/>
    <n v="69"/>
    <s v="Desiree Webster"/>
    <x v="0"/>
    <s v="Keyboard"/>
    <n v="1"/>
  </r>
  <r>
    <n v="115"/>
    <x v="3"/>
    <n v="250"/>
    <n v="186"/>
    <s v="Xavier Miles"/>
    <x v="1"/>
    <s v="Mousepad"/>
    <n v="2"/>
  </r>
  <r>
    <n v="116"/>
    <x v="4"/>
    <n v="5000"/>
    <n v="75"/>
    <s v="Allen Wright"/>
    <x v="2"/>
    <s v="Harddisk"/>
    <n v="1"/>
  </r>
  <r>
    <n v="117"/>
    <x v="5"/>
    <n v="350"/>
    <n v="8"/>
    <s v="Jason Montgomery"/>
    <x v="0"/>
    <s v="Webcam"/>
    <n v="4"/>
  </r>
  <r>
    <n v="118"/>
    <x v="3"/>
    <n v="200"/>
    <n v="4"/>
    <s v="Eric Carter"/>
    <x v="0"/>
    <s v="Mousepad"/>
    <n v="1"/>
  </r>
  <r>
    <n v="119"/>
    <x v="6"/>
    <n v="1500"/>
    <n v="184"/>
    <s v="Anthony Nicholson"/>
    <x v="0"/>
    <s v="DDR RAM"/>
    <n v="1"/>
  </r>
  <r>
    <n v="120"/>
    <x v="7"/>
    <n v="900"/>
    <n v="96"/>
    <s v="Eric Harvey"/>
    <x v="1"/>
    <s v="Headset"/>
    <n v="4"/>
  </r>
  <r>
    <n v="121"/>
    <x v="0"/>
    <n v="400"/>
    <n v="35"/>
    <s v="Brian Palmer"/>
    <x v="2"/>
    <s v="Keyboard"/>
    <n v="1"/>
  </r>
  <r>
    <n v="122"/>
    <x v="1"/>
    <n v="300"/>
    <n v="73"/>
    <s v="Laura House"/>
    <x v="0"/>
    <s v="Mouse"/>
    <n v="1"/>
  </r>
  <r>
    <n v="123"/>
    <x v="2"/>
    <n v="12000"/>
    <n v="131"/>
    <s v="Miranda Williams"/>
    <x v="1"/>
    <s v="Monitor"/>
    <n v="1"/>
  </r>
  <r>
    <n v="124"/>
    <x v="0"/>
    <n v="400"/>
    <n v="151"/>
    <s v="Javier Jones"/>
    <x v="1"/>
    <s v="Keyboard"/>
    <n v="3"/>
  </r>
  <r>
    <n v="125"/>
    <x v="3"/>
    <n v="250"/>
    <n v="249"/>
    <s v="Patricia Garcia"/>
    <x v="0"/>
    <s v="Mousepad"/>
    <n v="4"/>
  </r>
  <r>
    <n v="126"/>
    <x v="4"/>
    <n v="5000"/>
    <n v="47"/>
    <s v="Carolyn Green"/>
    <x v="1"/>
    <s v="Harddisk"/>
    <n v="2"/>
  </r>
  <r>
    <n v="127"/>
    <x v="5"/>
    <n v="350"/>
    <n v="60"/>
    <s v="Jeremy Rodriguez"/>
    <x v="2"/>
    <s v="Webcam"/>
    <n v="2"/>
  </r>
  <r>
    <n v="128"/>
    <x v="3"/>
    <n v="200"/>
    <n v="191"/>
    <s v="Joseph Miller"/>
    <x v="1"/>
    <s v="Mousepad"/>
    <n v="1"/>
  </r>
  <r>
    <n v="129"/>
    <x v="6"/>
    <n v="1500"/>
    <n v="107"/>
    <s v="Breanna Santos"/>
    <x v="1"/>
    <s v="DDR RAM"/>
    <n v="2"/>
  </r>
  <r>
    <n v="130"/>
    <x v="7"/>
    <n v="900"/>
    <n v="13"/>
    <s v="Omar Martin"/>
    <x v="0"/>
    <s v="Headset"/>
    <n v="3"/>
  </r>
  <r>
    <n v="131"/>
    <x v="0"/>
    <n v="400"/>
    <n v="70"/>
    <s v="Juan Cruz"/>
    <x v="2"/>
    <s v="Keyboard"/>
    <n v="4"/>
  </r>
  <r>
    <n v="132"/>
    <x v="1"/>
    <n v="300"/>
    <n v="183"/>
    <s v="April Beck"/>
    <x v="0"/>
    <s v="Mouse"/>
    <n v="1"/>
  </r>
  <r>
    <n v="133"/>
    <x v="2"/>
    <n v="12000"/>
    <n v="98"/>
    <s v="Steve Braun"/>
    <x v="0"/>
    <s v="Monitor"/>
    <n v="3"/>
  </r>
  <r>
    <n v="134"/>
    <x v="0"/>
    <n v="400"/>
    <n v="23"/>
    <s v="Margaret Hardy"/>
    <x v="0"/>
    <s v="Keyboard"/>
    <n v="3"/>
  </r>
  <r>
    <n v="135"/>
    <x v="3"/>
    <n v="250"/>
    <n v="95"/>
    <s v="Alyssa Walker"/>
    <x v="2"/>
    <s v="Mousepad"/>
    <n v="1"/>
  </r>
  <r>
    <n v="136"/>
    <x v="4"/>
    <n v="5000"/>
    <n v="123"/>
    <s v="Philip Robinson"/>
    <x v="0"/>
    <s v="Harddisk"/>
    <n v="2"/>
  </r>
  <r>
    <n v="137"/>
    <x v="5"/>
    <n v="350"/>
    <n v="103"/>
    <s v="Stephanie Faulkner"/>
    <x v="0"/>
    <s v="Webcam"/>
    <n v="2"/>
  </r>
  <r>
    <n v="138"/>
    <x v="3"/>
    <n v="200"/>
    <n v="63"/>
    <s v="Sarah Greer"/>
    <x v="0"/>
    <s v="Mousepad"/>
    <n v="3"/>
  </r>
  <r>
    <n v="139"/>
    <x v="6"/>
    <n v="1500"/>
    <n v="96"/>
    <s v="Eric Harvey"/>
    <x v="1"/>
    <s v="DDR RAM"/>
    <n v="4"/>
  </r>
  <r>
    <n v="140"/>
    <x v="7"/>
    <n v="900"/>
    <n v="138"/>
    <s v="Brian Bowman"/>
    <x v="0"/>
    <s v="Headset"/>
    <n v="1"/>
  </r>
  <r>
    <n v="141"/>
    <x v="0"/>
    <n v="400"/>
    <n v="59"/>
    <s v="Amanda Cohen"/>
    <x v="0"/>
    <s v="Keyboard"/>
    <n v="1"/>
  </r>
  <r>
    <n v="142"/>
    <x v="1"/>
    <n v="300"/>
    <n v="84"/>
    <s v="John Bennett"/>
    <x v="0"/>
    <s v="Mouse"/>
    <n v="1"/>
  </r>
  <r>
    <n v="143"/>
    <x v="2"/>
    <n v="12000"/>
    <n v="143"/>
    <s v="Stacey Welch"/>
    <x v="0"/>
    <s v="Monitor"/>
    <n v="3"/>
  </r>
  <r>
    <n v="144"/>
    <x v="0"/>
    <n v="400"/>
    <n v="10"/>
    <s v="Darrell Dillon"/>
    <x v="2"/>
    <s v="Keyboard"/>
    <n v="1"/>
  </r>
  <r>
    <n v="145"/>
    <x v="3"/>
    <n v="250"/>
    <n v="53"/>
    <s v="Adam Holmes"/>
    <x v="0"/>
    <s v="Mousepad"/>
    <n v="2"/>
  </r>
  <r>
    <n v="146"/>
    <x v="4"/>
    <n v="5000"/>
    <n v="247"/>
    <s v="John Miller"/>
    <x v="1"/>
    <s v="Harddisk"/>
    <n v="3"/>
  </r>
  <r>
    <n v="147"/>
    <x v="5"/>
    <n v="350"/>
    <n v="232"/>
    <s v="Michael Lopez"/>
    <x v="1"/>
    <s v="Webcam"/>
    <n v="1"/>
  </r>
  <r>
    <n v="148"/>
    <x v="3"/>
    <n v="200"/>
    <n v="229"/>
    <s v="Philip Newton"/>
    <x v="0"/>
    <s v="Mousepad"/>
    <n v="3"/>
  </r>
  <r>
    <n v="149"/>
    <x v="6"/>
    <n v="1500"/>
    <n v="20"/>
    <s v="Derek Peterson"/>
    <x v="2"/>
    <s v="DDR RAM"/>
    <n v="1"/>
  </r>
  <r>
    <n v="150"/>
    <x v="7"/>
    <n v="900"/>
    <n v="89"/>
    <s v="David Yoder"/>
    <x v="0"/>
    <s v="Headset"/>
    <n v="3"/>
  </r>
  <r>
    <n v="151"/>
    <x v="0"/>
    <n v="400"/>
    <n v="208"/>
    <s v="Brittany Golden"/>
    <x v="0"/>
    <s v="Keyboard"/>
    <n v="2"/>
  </r>
  <r>
    <n v="152"/>
    <x v="1"/>
    <n v="300"/>
    <n v="47"/>
    <s v="Carolyn Green"/>
    <x v="1"/>
    <s v="Mouse"/>
    <n v="2"/>
  </r>
  <r>
    <n v="153"/>
    <x v="2"/>
    <n v="12000"/>
    <n v="23"/>
    <s v="Margaret Hardy"/>
    <x v="0"/>
    <s v="Monitor"/>
    <n v="3"/>
  </r>
  <r>
    <n v="154"/>
    <x v="0"/>
    <n v="400"/>
    <n v="114"/>
    <s v="Jeffrey Sullivan"/>
    <x v="0"/>
    <s v="Keyboard"/>
    <n v="1"/>
  </r>
  <r>
    <n v="155"/>
    <x v="3"/>
    <n v="250"/>
    <n v="247"/>
    <s v="John Miller"/>
    <x v="1"/>
    <s v="Mousepad"/>
    <n v="3"/>
  </r>
  <r>
    <n v="156"/>
    <x v="4"/>
    <n v="5000"/>
    <n v="71"/>
    <s v="Michelle Edwards"/>
    <x v="1"/>
    <s v="Harddisk"/>
    <n v="1"/>
  </r>
  <r>
    <n v="157"/>
    <x v="5"/>
    <n v="350"/>
    <n v="101"/>
    <s v="Brian Olson"/>
    <x v="1"/>
    <s v="Webcam"/>
    <n v="3"/>
  </r>
  <r>
    <n v="158"/>
    <x v="3"/>
    <n v="200"/>
    <n v="8"/>
    <s v="Jason Montgomery"/>
    <x v="0"/>
    <s v="Mousepad"/>
    <n v="4"/>
  </r>
  <r>
    <n v="159"/>
    <x v="6"/>
    <n v="1500"/>
    <n v="172"/>
    <s v="Jeffrey Diaz"/>
    <x v="1"/>
    <s v="DDR RAM"/>
    <n v="3"/>
  </r>
  <r>
    <n v="160"/>
    <x v="7"/>
    <n v="900"/>
    <n v="246"/>
    <s v="Justin Stewart"/>
    <x v="1"/>
    <s v="Headset"/>
    <n v="1"/>
  </r>
  <r>
    <n v="161"/>
    <x v="0"/>
    <n v="400"/>
    <n v="89"/>
    <s v="David Yoder"/>
    <x v="0"/>
    <s v="Keyboard"/>
    <n v="3"/>
  </r>
  <r>
    <n v="162"/>
    <x v="1"/>
    <n v="300"/>
    <n v="134"/>
    <s v="James Keith"/>
    <x v="0"/>
    <s v="Mouse"/>
    <n v="3"/>
  </r>
  <r>
    <n v="163"/>
    <x v="2"/>
    <n v="12000"/>
    <n v="166"/>
    <s v="Morgan Cooper"/>
    <x v="1"/>
    <s v="Monitor"/>
    <n v="3"/>
  </r>
  <r>
    <n v="164"/>
    <x v="0"/>
    <n v="400"/>
    <n v="85"/>
    <s v="Michele Maxwell"/>
    <x v="2"/>
    <s v="Keyboard"/>
    <n v="2"/>
  </r>
  <r>
    <n v="165"/>
    <x v="3"/>
    <n v="250"/>
    <n v="221"/>
    <s v="Sarah Gilbert"/>
    <x v="1"/>
    <s v="Mousepad"/>
    <n v="3"/>
  </r>
  <r>
    <n v="166"/>
    <x v="4"/>
    <n v="5000"/>
    <n v="12"/>
    <s v="Jodi Gonzalez"/>
    <x v="1"/>
    <s v="Harddisk"/>
    <n v="1"/>
  </r>
  <r>
    <n v="167"/>
    <x v="5"/>
    <n v="350"/>
    <n v="143"/>
    <s v="Stacey Welch"/>
    <x v="0"/>
    <s v="Webcam"/>
    <n v="3"/>
  </r>
  <r>
    <n v="168"/>
    <x v="3"/>
    <n v="200"/>
    <n v="193"/>
    <s v="Yesenia White"/>
    <x v="0"/>
    <s v="Mousepad"/>
    <n v="4"/>
  </r>
  <r>
    <n v="169"/>
    <x v="6"/>
    <n v="1500"/>
    <n v="236"/>
    <s v="Al1cia Jensen"/>
    <x v="1"/>
    <s v="DDR RAM"/>
    <n v="1"/>
  </r>
  <r>
    <n v="170"/>
    <x v="7"/>
    <n v="900"/>
    <n v="214"/>
    <s v="N!cole Mcintyre"/>
    <x v="0"/>
    <s v="Headset"/>
    <n v="1"/>
  </r>
  <r>
    <n v="171"/>
    <x v="0"/>
    <n v="400"/>
    <n v="55"/>
    <s v="Christy Rodriguez"/>
    <x v="2"/>
    <s v="Keyboard"/>
    <n v="2"/>
  </r>
  <r>
    <n v="172"/>
    <x v="1"/>
    <n v="300"/>
    <n v="122"/>
    <s v="Charles Nunez"/>
    <x v="1"/>
    <s v="Mouse"/>
    <n v="1"/>
  </r>
  <r>
    <n v="173"/>
    <x v="2"/>
    <n v="12000"/>
    <n v="13"/>
    <s v="Omar Martin"/>
    <x v="0"/>
    <s v="Monitor"/>
    <n v="3"/>
  </r>
  <r>
    <n v="174"/>
    <x v="0"/>
    <n v="400"/>
    <n v="181"/>
    <s v="Adrian West"/>
    <x v="1"/>
    <s v="Keyboard"/>
    <n v="2"/>
  </r>
  <r>
    <n v="175"/>
    <x v="3"/>
    <n v="250"/>
    <n v="203"/>
    <s v="Carlos Wallace"/>
    <x v="0"/>
    <s v="Mousepad"/>
    <n v="1"/>
  </r>
  <r>
    <n v="176"/>
    <x v="4"/>
    <n v="5000"/>
    <n v="159"/>
    <s v="Brooke Durham"/>
    <x v="0"/>
    <s v="Harddisk"/>
    <n v="2"/>
  </r>
  <r>
    <n v="177"/>
    <x v="5"/>
    <n v="350"/>
    <n v="63"/>
    <s v="Sarah Greer"/>
    <x v="0"/>
    <s v="Webcam"/>
    <n v="3"/>
  </r>
  <r>
    <n v="178"/>
    <x v="3"/>
    <n v="200"/>
    <n v="94"/>
    <s v="Krystal Carroll"/>
    <x v="0"/>
    <s v="Mousepad"/>
    <n v="1"/>
  </r>
  <r>
    <n v="179"/>
    <x v="6"/>
    <n v="1500"/>
    <n v="67"/>
    <s v="Guy Bennett"/>
    <x v="1"/>
    <s v="DDR RAM"/>
    <n v="2"/>
  </r>
  <r>
    <n v="180"/>
    <x v="7"/>
    <n v="900"/>
    <n v="86"/>
    <s v="Emily Thomas"/>
    <x v="1"/>
    <s v="Headset"/>
    <n v="3"/>
  </r>
  <r>
    <n v="181"/>
    <x v="0"/>
    <n v="400"/>
    <n v="23"/>
    <s v="Margaret Hardy"/>
    <x v="0"/>
    <s v="Keyboard"/>
    <n v="3"/>
  </r>
  <r>
    <n v="182"/>
    <x v="1"/>
    <n v="300"/>
    <n v="97"/>
    <s v="Debbie Rogers"/>
    <x v="1"/>
    <s v="Mouse"/>
    <n v="2"/>
  </r>
  <r>
    <n v="183"/>
    <x v="2"/>
    <n v="12000"/>
    <n v="55"/>
    <s v="Christy Rodriguez"/>
    <x v="2"/>
    <s v="Monitor"/>
    <n v="2"/>
  </r>
  <r>
    <n v="184"/>
    <x v="0"/>
    <n v="400"/>
    <n v="146"/>
    <s v="Terry Bailey"/>
    <x v="1"/>
    <s v="Keyboard"/>
    <n v="2"/>
  </r>
  <r>
    <n v="185"/>
    <x v="3"/>
    <n v="250"/>
    <n v="66"/>
    <s v="Hannah Wu"/>
    <x v="1"/>
    <s v="Mousepad"/>
    <n v="1"/>
  </r>
  <r>
    <n v="186"/>
    <x v="4"/>
    <n v="5000"/>
    <n v="166"/>
    <s v="Morgan Cooper"/>
    <x v="1"/>
    <s v="Harddisk"/>
    <n v="3"/>
  </r>
  <r>
    <n v="187"/>
    <x v="5"/>
    <n v="350"/>
    <n v="117"/>
    <s v="Steven Black"/>
    <x v="1"/>
    <s v="Webcam"/>
    <n v="1"/>
  </r>
  <r>
    <n v="188"/>
    <x v="3"/>
    <n v="200"/>
    <n v="249"/>
    <s v="Patricia Garcia"/>
    <x v="0"/>
    <s v="Mousepad"/>
    <n v="4"/>
  </r>
  <r>
    <n v="189"/>
    <x v="6"/>
    <n v="1500"/>
    <n v="195"/>
    <s v="Christopher Doyle"/>
    <x v="2"/>
    <s v="DDR RAM"/>
    <n v="2"/>
  </r>
  <r>
    <n v="190"/>
    <x v="7"/>
    <n v="900"/>
    <n v="197"/>
    <s v="Katherine Ferguson"/>
    <x v="1"/>
    <s v="Headset"/>
    <n v="1"/>
  </r>
  <r>
    <n v="191"/>
    <x v="0"/>
    <n v="400"/>
    <n v="70"/>
    <s v="Juan Cruz"/>
    <x v="2"/>
    <s v="Keyboard"/>
    <n v="4"/>
  </r>
  <r>
    <n v="192"/>
    <x v="1"/>
    <n v="300"/>
    <n v="218"/>
    <s v="Thomas Mclaughlin"/>
    <x v="0"/>
    <s v="Mouse"/>
    <n v="1"/>
  </r>
  <r>
    <n v="193"/>
    <x v="2"/>
    <n v="12000"/>
    <n v="92"/>
    <s v="Paul Brown"/>
    <x v="1"/>
    <s v="Monitor"/>
    <n v="3"/>
  </r>
  <r>
    <n v="194"/>
    <x v="0"/>
    <n v="400"/>
    <n v="235"/>
    <s v="Melissa Gaines"/>
    <x v="2"/>
    <s v="Keyboard"/>
    <n v="2"/>
  </r>
  <r>
    <n v="195"/>
    <x v="3"/>
    <n v="250"/>
    <n v="24"/>
    <s v="Arthur Hayes"/>
    <x v="0"/>
    <s v="Mousepad"/>
    <n v="2"/>
  </r>
  <r>
    <n v="196"/>
    <x v="4"/>
    <n v="5000"/>
    <n v="196"/>
    <s v="Taylor Reed"/>
    <x v="1"/>
    <s v="Harddisk"/>
    <n v="1"/>
  </r>
  <r>
    <n v="197"/>
    <x v="5"/>
    <n v="350"/>
    <n v="166"/>
    <s v="Morgan Cooper"/>
    <x v="1"/>
    <s v="Webcam"/>
    <n v="3"/>
  </r>
  <r>
    <n v="198"/>
    <x v="3"/>
    <n v="200"/>
    <n v="57"/>
    <s v="Lacey Mercado"/>
    <x v="1"/>
    <s v="Mousepad"/>
    <n v="3"/>
  </r>
  <r>
    <n v="199"/>
    <x v="6"/>
    <n v="1500"/>
    <n v="229"/>
    <s v="Philip Newton"/>
    <x v="0"/>
    <s v="DDR RAM"/>
    <n v="3"/>
  </r>
  <r>
    <n v="200"/>
    <x v="7"/>
    <n v="900"/>
    <n v="178"/>
    <s v="Christine Smith"/>
    <x v="0"/>
    <s v="Headset"/>
    <n v="1"/>
  </r>
  <r>
    <n v="201"/>
    <x v="0"/>
    <n v="400"/>
    <n v="109"/>
    <s v="R0bert Moore"/>
    <x v="0"/>
    <s v="Keyboard"/>
    <n v="1"/>
  </r>
  <r>
    <n v="202"/>
    <x v="1"/>
    <n v="300"/>
    <n v="98"/>
    <s v="Steve Braun"/>
    <x v="0"/>
    <s v="Mouse"/>
    <n v="3"/>
  </r>
  <r>
    <n v="203"/>
    <x v="2"/>
    <n v="12000"/>
    <n v="207"/>
    <s v="Chelsea Moyer"/>
    <x v="1"/>
    <s v="Monitor"/>
    <n v="1"/>
  </r>
  <r>
    <n v="204"/>
    <x v="0"/>
    <n v="400"/>
    <n v="28"/>
    <s v="Jonathan Manning"/>
    <x v="0"/>
    <s v="Keyboard"/>
    <n v="1"/>
  </r>
  <r>
    <n v="205"/>
    <x v="3"/>
    <n v="250"/>
    <n v="208"/>
    <s v="Brittany Golden"/>
    <x v="0"/>
    <s v="Mousepad"/>
    <n v="2"/>
  </r>
  <r>
    <n v="206"/>
    <x v="4"/>
    <n v="5000"/>
    <n v="57"/>
    <s v="Lacey Mercado"/>
    <x v="1"/>
    <s v="Harddisk"/>
    <n v="3"/>
  </r>
  <r>
    <n v="207"/>
    <x v="5"/>
    <n v="350"/>
    <n v="235"/>
    <s v="Melissa Gaines"/>
    <x v="2"/>
    <s v="Webcam"/>
    <n v="2"/>
  </r>
  <r>
    <n v="208"/>
    <x v="3"/>
    <n v="200"/>
    <n v="29"/>
    <s v="Angela Bryant"/>
    <x v="0"/>
    <s v="Mousepad"/>
    <n v="1"/>
  </r>
  <r>
    <n v="209"/>
    <x v="6"/>
    <n v="1500"/>
    <n v="40"/>
    <s v="Jonathan Middleton"/>
    <x v="2"/>
    <s v="DDR RAM"/>
    <n v="1"/>
  </r>
  <r>
    <n v="210"/>
    <x v="7"/>
    <n v="900"/>
    <n v="106"/>
    <s v="Veronica Stein"/>
    <x v="1"/>
    <s v="Headset"/>
    <n v="1"/>
  </r>
  <r>
    <n v="211"/>
    <x v="0"/>
    <n v="400"/>
    <n v="239"/>
    <s v="Janet Holmes"/>
    <x v="0"/>
    <s v="Keyboard"/>
    <n v="2"/>
  </r>
  <r>
    <n v="212"/>
    <x v="1"/>
    <n v="300"/>
    <n v="103"/>
    <s v="Stephanie Faulkner"/>
    <x v="0"/>
    <s v="Mouse"/>
    <n v="2"/>
  </r>
  <r>
    <n v="213"/>
    <x v="2"/>
    <n v="12000"/>
    <n v="118"/>
    <s v="R0bert Shepherd"/>
    <x v="0"/>
    <s v="Monitor"/>
    <n v="2"/>
  </r>
  <r>
    <n v="214"/>
    <x v="0"/>
    <n v="400"/>
    <n v="92"/>
    <s v="Paul Brown"/>
    <x v="1"/>
    <s v="Keyboard"/>
    <n v="3"/>
  </r>
  <r>
    <n v="215"/>
    <x v="3"/>
    <n v="250"/>
    <n v="176"/>
    <s v="Tiffany Bowers"/>
    <x v="1"/>
    <s v="Mousepad"/>
    <n v="2"/>
  </r>
  <r>
    <n v="216"/>
    <x v="4"/>
    <n v="5000"/>
    <n v="85"/>
    <s v="Michele Maxwell"/>
    <x v="2"/>
    <s v="Harddisk"/>
    <n v="2"/>
  </r>
  <r>
    <n v="217"/>
    <x v="5"/>
    <n v="350"/>
    <n v="78"/>
    <s v="Thomas Wood"/>
    <x v="0"/>
    <s v="Webcam"/>
    <n v="2"/>
  </r>
  <r>
    <n v="218"/>
    <x v="3"/>
    <n v="200"/>
    <n v="151"/>
    <s v="Javier Jones"/>
    <x v="1"/>
    <s v="Mousepad"/>
    <n v="3"/>
  </r>
  <r>
    <n v="219"/>
    <x v="6"/>
    <n v="1500"/>
    <n v="97"/>
    <s v="Debbie Rogers"/>
    <x v="1"/>
    <s v="DDR RAM"/>
    <n v="2"/>
  </r>
  <r>
    <n v="220"/>
    <x v="7"/>
    <n v="900"/>
    <n v="223"/>
    <s v="Megan Morris"/>
    <x v="0"/>
    <s v="Headset"/>
    <n v="3"/>
  </r>
  <r>
    <n v="221"/>
    <x v="0"/>
    <n v="400"/>
    <n v="198"/>
    <s v="R0bert Bryan"/>
    <x v="0"/>
    <s v="Keyboard"/>
    <n v="2"/>
  </r>
  <r>
    <n v="222"/>
    <x v="1"/>
    <n v="300"/>
    <n v="238"/>
    <s v="Kyle Ruiz"/>
    <x v="0"/>
    <s v="Mouse"/>
    <n v="2"/>
  </r>
  <r>
    <n v="223"/>
    <x v="2"/>
    <n v="12000"/>
    <n v="96"/>
    <s v="Eric Harvey"/>
    <x v="1"/>
    <s v="Monitor"/>
    <n v="4"/>
  </r>
  <r>
    <n v="224"/>
    <x v="0"/>
    <n v="400"/>
    <n v="221"/>
    <s v="Sarah Gilbert"/>
    <x v="1"/>
    <s v="Keyboard"/>
    <n v="3"/>
  </r>
  <r>
    <n v="225"/>
    <x v="3"/>
    <n v="250"/>
    <n v="113"/>
    <s v="Derrick R0berts"/>
    <x v="0"/>
    <s v="Mousepad"/>
    <n v="1"/>
  </r>
  <r>
    <n v="226"/>
    <x v="4"/>
    <n v="5000"/>
    <n v="65"/>
    <s v="David Fritz"/>
    <x v="2"/>
    <s v="Harddisk"/>
    <n v="1"/>
  </r>
  <r>
    <n v="227"/>
    <x v="5"/>
    <n v="350"/>
    <n v="134"/>
    <s v="James Keith"/>
    <x v="0"/>
    <s v="Webcam"/>
    <n v="3"/>
  </r>
  <r>
    <n v="228"/>
    <x v="3"/>
    <n v="200"/>
    <n v="153"/>
    <s v="Janet Valdez"/>
    <x v="0"/>
    <s v="Mousepad"/>
    <n v="3"/>
  </r>
  <r>
    <n v="229"/>
    <x v="6"/>
    <n v="1500"/>
    <n v="57"/>
    <s v="Lacey Mercado"/>
    <x v="1"/>
    <s v="DDR RAM"/>
    <n v="3"/>
  </r>
  <r>
    <n v="230"/>
    <x v="7"/>
    <n v="900"/>
    <n v="111"/>
    <s v="Audrey Richardson"/>
    <x v="1"/>
    <s v="Headset"/>
    <n v="1"/>
  </r>
  <r>
    <n v="231"/>
    <x v="0"/>
    <n v="400"/>
    <n v="162"/>
    <s v="N!cole Bennett"/>
    <x v="1"/>
    <s v="Keyboard"/>
    <n v="1"/>
  </r>
  <r>
    <n v="232"/>
    <x v="1"/>
    <n v="300"/>
    <n v="190"/>
    <s v="Grace Hartman"/>
    <x v="2"/>
    <s v="Mouse"/>
    <n v="2"/>
  </r>
  <r>
    <n v="233"/>
    <x v="2"/>
    <n v="12000"/>
    <n v="206"/>
    <s v="Courtney Lopez"/>
    <x v="1"/>
    <s v="Monitor"/>
    <n v="1"/>
  </r>
  <r>
    <n v="234"/>
    <x v="0"/>
    <n v="400"/>
    <n v="13"/>
    <s v="Omar Martin"/>
    <x v="0"/>
    <s v="Keyboard"/>
    <n v="3"/>
  </r>
  <r>
    <n v="235"/>
    <x v="3"/>
    <n v="250"/>
    <n v="37"/>
    <s v="Connor Adams"/>
    <x v="1"/>
    <s v="Mousepad"/>
    <n v="1"/>
  </r>
  <r>
    <n v="236"/>
    <x v="4"/>
    <n v="5000"/>
    <n v="102"/>
    <s v="Jessica Welch"/>
    <x v="1"/>
    <s v="Harddisk"/>
    <n v="1"/>
  </r>
  <r>
    <n v="237"/>
    <x v="5"/>
    <n v="350"/>
    <n v="157"/>
    <s v="Sharon Warner"/>
    <x v="1"/>
    <s v="Webcam"/>
    <n v="3"/>
  </r>
  <r>
    <n v="238"/>
    <x v="3"/>
    <n v="200"/>
    <n v="200"/>
    <s v="Rebecca Robinson"/>
    <x v="2"/>
    <s v="Mousepad"/>
    <n v="2"/>
  </r>
  <r>
    <n v="239"/>
    <x v="6"/>
    <n v="1500"/>
    <n v="223"/>
    <s v="Megan Morris"/>
    <x v="0"/>
    <s v="DDR RAM"/>
    <n v="3"/>
  </r>
  <r>
    <n v="240"/>
    <x v="7"/>
    <n v="900"/>
    <n v="101"/>
    <s v="Brian Olson"/>
    <x v="1"/>
    <s v="Headset"/>
    <n v="3"/>
  </r>
  <r>
    <n v="241"/>
    <x v="0"/>
    <n v="400"/>
    <n v="224"/>
    <s v="Zachary Davis"/>
    <x v="0"/>
    <s v="Keyboard"/>
    <n v="1"/>
  </r>
  <r>
    <n v="242"/>
    <x v="1"/>
    <n v="300"/>
    <n v="63"/>
    <s v="Sarah Greer"/>
    <x v="0"/>
    <s v="Mouse"/>
    <n v="3"/>
  </r>
  <r>
    <n v="243"/>
    <x v="2"/>
    <n v="12000"/>
    <n v="123"/>
    <s v="Philip Robinson"/>
    <x v="0"/>
    <s v="Monitor"/>
    <n v="2"/>
  </r>
  <r>
    <n v="244"/>
    <x v="0"/>
    <n v="400"/>
    <n v="215"/>
    <s v="Vincent Kline"/>
    <x v="2"/>
    <s v="Keyboard"/>
    <n v="1"/>
  </r>
  <r>
    <n v="245"/>
    <x v="3"/>
    <n v="250"/>
    <n v="50"/>
    <s v="Charles Garcia"/>
    <x v="2"/>
    <s v="Mousepad"/>
    <n v="2"/>
  </r>
  <r>
    <n v="246"/>
    <x v="4"/>
    <n v="5000"/>
    <n v="186"/>
    <s v="Xavier Miles"/>
    <x v="1"/>
    <s v="Harddisk"/>
    <n v="2"/>
  </r>
  <r>
    <n v="247"/>
    <x v="5"/>
    <n v="350"/>
    <n v="135"/>
    <s v="Shawn Johnson"/>
    <x v="2"/>
    <s v="Webcam"/>
    <n v="1"/>
  </r>
  <r>
    <n v="248"/>
    <x v="3"/>
    <n v="200"/>
    <n v="110"/>
    <s v="Tiffany Pearson"/>
    <x v="2"/>
    <s v="Mousepad"/>
    <n v="1"/>
  </r>
  <r>
    <n v="249"/>
    <x v="6"/>
    <n v="1500"/>
    <n v="176"/>
    <s v="Tiffany Bowers"/>
    <x v="1"/>
    <s v="DDR RAM"/>
    <n v="2"/>
  </r>
  <r>
    <n v="250"/>
    <x v="7"/>
    <n v="900"/>
    <n v="223"/>
    <s v="Megan Morris"/>
    <x v="0"/>
    <s v="Headset"/>
    <n v="3"/>
  </r>
  <r>
    <m/>
    <x v="8"/>
    <m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C8" firstHeaderRow="1" firstDataRow="1" firstDataCol="1"/>
  <pivotFields count="7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dataField="1" numFmtId="165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Amount Spent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4">
  <location ref="B4:K9" firstHeaderRow="1" firstDataRow="2" firstDataCol="1"/>
  <pivotFields count="8">
    <pivotField dataField="1" showAll="0"/>
    <pivotField axis="axisCol" showAll="0">
      <items count="10">
        <item x="6"/>
        <item x="4"/>
        <item x="7"/>
        <item x="0"/>
        <item x="2"/>
        <item x="1"/>
        <item x="3"/>
        <item x="5"/>
        <item h="1" x="8"/>
        <item t="default"/>
      </items>
    </pivotField>
    <pivotField showAll="0"/>
    <pivotField showAll="0"/>
    <pivotField showAll="0"/>
    <pivotField axis="axisRow" showAll="0" defaultSubtotal="0">
      <items count="4">
        <item x="2"/>
        <item x="0"/>
        <item x="1"/>
        <item h="1" x="3"/>
      </items>
    </pivotField>
    <pivotField showAll="0"/>
    <pivotField showAll="0" defaultSubtota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Order_ID" fld="0" subtotal="count" baseField="0" baseItem="0"/>
  </dataFields>
  <formats count="1">
    <format dxfId="4">
      <pivotArea dataOnly="0" labelOnly="1" grandCol="1" outline="0" fieldPosition="0"/>
    </format>
  </formats>
  <chartFormats count="1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>
  <location ref="B4:K8" firstHeaderRow="1" firstDataRow="2" firstDataCol="1"/>
  <pivotFields count="8">
    <pivotField dataField="1" showAll="0"/>
    <pivotField axis="axisCol" showAll="0">
      <items count="9">
        <item x="6"/>
        <item x="4"/>
        <item x="7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Order_ID" fld="0" subtotal="count" baseField="1" baseItem="0"/>
  </dataField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4">
  <location ref="B4:D8" firstHeaderRow="0" firstDataRow="1" firstDataCol="1"/>
  <pivotFields count="10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dataField="1" numFmtId="165" showAll="0"/>
    <pivotField dataField="1" numFmtId="165"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Transactions" fld="7" baseField="0" baseItem="0"/>
    <dataField name="Sum of Total Amount Spent" fld="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E19"/>
  <sheetViews>
    <sheetView showGridLines="0" tabSelected="1" workbookViewId="0">
      <selection activeCell="D2" sqref="D2"/>
    </sheetView>
  </sheetViews>
  <sheetFormatPr defaultColWidth="0" defaultRowHeight="15" zeroHeight="1" x14ac:dyDescent="0.25"/>
  <cols>
    <col min="1" max="1" width="9.140625" customWidth="1"/>
    <col min="2" max="2" width="3" bestFit="1" customWidth="1"/>
    <col min="3" max="3" width="16.28515625" bestFit="1" customWidth="1"/>
    <col min="4" max="4" width="81" customWidth="1"/>
    <col min="5" max="5" width="9.140625" customWidth="1"/>
    <col min="6" max="16384" width="9.140625" hidden="1"/>
  </cols>
  <sheetData>
    <row r="1" spans="2:4" x14ac:dyDescent="0.25"/>
    <row r="2" spans="2:4" x14ac:dyDescent="0.25">
      <c r="B2" s="63" t="s">
        <v>780</v>
      </c>
      <c r="C2" s="64" t="s">
        <v>773</v>
      </c>
      <c r="D2" s="65" t="s">
        <v>770</v>
      </c>
    </row>
    <row r="3" spans="2:4" x14ac:dyDescent="0.25">
      <c r="B3" s="66"/>
      <c r="C3" s="72"/>
      <c r="D3" s="73"/>
    </row>
    <row r="4" spans="2:4" x14ac:dyDescent="0.25">
      <c r="B4" s="66">
        <v>1</v>
      </c>
      <c r="C4" s="70" t="s">
        <v>724</v>
      </c>
      <c r="D4" s="67" t="s">
        <v>771</v>
      </c>
    </row>
    <row r="5" spans="2:4" ht="30" x14ac:dyDescent="0.25">
      <c r="B5" s="66">
        <v>2</v>
      </c>
      <c r="C5" s="70" t="s">
        <v>717</v>
      </c>
      <c r="D5" s="67" t="s">
        <v>781</v>
      </c>
    </row>
    <row r="6" spans="2:4" x14ac:dyDescent="0.25">
      <c r="B6" s="66">
        <v>3</v>
      </c>
      <c r="C6" s="70" t="s">
        <v>718</v>
      </c>
      <c r="D6" s="67" t="s">
        <v>782</v>
      </c>
    </row>
    <row r="7" spans="2:4" x14ac:dyDescent="0.25">
      <c r="B7" s="66">
        <v>4</v>
      </c>
      <c r="C7" s="70" t="s">
        <v>719</v>
      </c>
      <c r="D7" s="67" t="s">
        <v>783</v>
      </c>
    </row>
    <row r="8" spans="2:4" ht="30" x14ac:dyDescent="0.25">
      <c r="B8" s="66">
        <v>5</v>
      </c>
      <c r="C8" s="70" t="s">
        <v>726</v>
      </c>
      <c r="D8" s="67" t="s">
        <v>784</v>
      </c>
    </row>
    <row r="9" spans="2:4" ht="30" x14ac:dyDescent="0.25">
      <c r="B9" s="66">
        <v>6</v>
      </c>
      <c r="C9" s="70" t="s">
        <v>772</v>
      </c>
      <c r="D9" s="67" t="s">
        <v>785</v>
      </c>
    </row>
    <row r="10" spans="2:4" x14ac:dyDescent="0.25">
      <c r="B10" s="66">
        <v>7</v>
      </c>
      <c r="C10" s="70" t="s">
        <v>775</v>
      </c>
      <c r="D10" s="67" t="s">
        <v>786</v>
      </c>
    </row>
    <row r="11" spans="2:4" x14ac:dyDescent="0.25">
      <c r="B11" s="66">
        <v>8</v>
      </c>
      <c r="C11" s="70" t="s">
        <v>776</v>
      </c>
      <c r="D11" s="67" t="s">
        <v>787</v>
      </c>
    </row>
    <row r="12" spans="2:4" x14ac:dyDescent="0.25">
      <c r="B12" s="66">
        <v>9</v>
      </c>
      <c r="C12" s="70" t="s">
        <v>777</v>
      </c>
      <c r="D12" s="67" t="s">
        <v>788</v>
      </c>
    </row>
    <row r="13" spans="2:4" x14ac:dyDescent="0.25">
      <c r="B13" s="66">
        <v>10</v>
      </c>
      <c r="C13" s="70" t="s">
        <v>778</v>
      </c>
      <c r="D13" s="67" t="s">
        <v>789</v>
      </c>
    </row>
    <row r="14" spans="2:4" x14ac:dyDescent="0.25">
      <c r="B14" s="66">
        <v>11</v>
      </c>
      <c r="C14" s="70" t="s">
        <v>779</v>
      </c>
      <c r="D14" s="67" t="s">
        <v>790</v>
      </c>
    </row>
    <row r="15" spans="2:4" x14ac:dyDescent="0.25">
      <c r="B15" s="66">
        <v>12</v>
      </c>
      <c r="C15" s="70" t="s">
        <v>756</v>
      </c>
      <c r="D15" s="67" t="s">
        <v>791</v>
      </c>
    </row>
    <row r="16" spans="2:4" x14ac:dyDescent="0.25">
      <c r="B16" s="68">
        <v>13</v>
      </c>
      <c r="C16" s="71" t="s">
        <v>774</v>
      </c>
      <c r="D16" s="69" t="s">
        <v>792</v>
      </c>
    </row>
    <row r="17" x14ac:dyDescent="0.25"/>
    <row r="18" x14ac:dyDescent="0.25"/>
    <row r="19" x14ac:dyDescent="0.25"/>
  </sheetData>
  <hyperlinks>
    <hyperlink ref="C4" location="'Data Model'!A1" display="Data Model"/>
    <hyperlink ref="C5" location="'Customer Details'!A1" display="Customer Details"/>
    <hyperlink ref="C6" location="Order!A1" display="Order"/>
    <hyperlink ref="C7" location="Shipping!A1" display="Shipping"/>
    <hyperlink ref="C8" location="'Data Quality'!A1" display="Data Quality"/>
    <hyperlink ref="C9" location="Requirements!A1" display="Requirements"/>
    <hyperlink ref="C10" location="'Q1'!A1" display="Q1"/>
    <hyperlink ref="C11" location="'Q2'!A1" display="Q2"/>
    <hyperlink ref="C12" location="'Q3'!A1" display="Q3"/>
    <hyperlink ref="C13" location="'Q4'!A1" display="Q4"/>
    <hyperlink ref="C14" location="'Q5'!A1" display="Q5"/>
    <hyperlink ref="C15" location="'Final Report'!A1" display="Final Report"/>
    <hyperlink ref="C16" location="Insights!A1" display="Insight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J17"/>
  <sheetViews>
    <sheetView showGridLines="0" workbookViewId="0">
      <selection activeCell="E9" sqref="E9"/>
    </sheetView>
  </sheetViews>
  <sheetFormatPr defaultColWidth="0" defaultRowHeight="15" zeroHeight="1" x14ac:dyDescent="0.25"/>
  <cols>
    <col min="1" max="1" width="15.28515625" bestFit="1" customWidth="1"/>
    <col min="2" max="2" width="20.85546875" customWidth="1"/>
    <col min="3" max="3" width="3.140625" customWidth="1"/>
    <col min="4" max="4" width="15.28515625" bestFit="1" customWidth="1"/>
    <col min="5" max="5" width="20.85546875" customWidth="1"/>
    <col min="6" max="6" width="1.85546875" customWidth="1"/>
    <col min="7" max="7" width="14.140625" bestFit="1" customWidth="1"/>
    <col min="8" max="8" width="12.42578125" bestFit="1" customWidth="1"/>
    <col min="9" max="10" width="9.140625" customWidth="1"/>
    <col min="11" max="16384" width="9.140625" hidden="1"/>
  </cols>
  <sheetData>
    <row r="1" spans="1:8" x14ac:dyDescent="0.25"/>
    <row r="2" spans="1:8" ht="17.25" x14ac:dyDescent="0.3">
      <c r="B2" s="37" t="s">
        <v>724</v>
      </c>
    </row>
    <row r="3" spans="1:8" x14ac:dyDescent="0.25"/>
    <row r="4" spans="1:8" x14ac:dyDescent="0.25">
      <c r="B4" s="24" t="s">
        <v>717</v>
      </c>
      <c r="E4" s="24" t="s">
        <v>718</v>
      </c>
      <c r="H4" s="24" t="s">
        <v>719</v>
      </c>
    </row>
    <row r="5" spans="1:8" x14ac:dyDescent="0.25">
      <c r="B5" s="21"/>
      <c r="E5" s="21"/>
      <c r="H5" s="21"/>
    </row>
    <row r="6" spans="1:8" x14ac:dyDescent="0.25">
      <c r="A6" t="s">
        <v>720</v>
      </c>
      <c r="B6" s="25" t="s">
        <v>0</v>
      </c>
      <c r="C6" s="27"/>
      <c r="D6" t="s">
        <v>720</v>
      </c>
      <c r="E6" s="28" t="s">
        <v>364</v>
      </c>
      <c r="G6" t="s">
        <v>720</v>
      </c>
      <c r="H6" s="21" t="s">
        <v>375</v>
      </c>
    </row>
    <row r="7" spans="1:8" x14ac:dyDescent="0.25">
      <c r="B7" s="22" t="s">
        <v>1</v>
      </c>
      <c r="E7" s="21" t="s">
        <v>365</v>
      </c>
      <c r="H7" s="21" t="s">
        <v>376</v>
      </c>
    </row>
    <row r="8" spans="1:8" x14ac:dyDescent="0.25">
      <c r="B8" s="22" t="s">
        <v>2</v>
      </c>
      <c r="E8" s="21" t="s">
        <v>366</v>
      </c>
      <c r="G8" t="s">
        <v>723</v>
      </c>
      <c r="H8" s="29" t="s">
        <v>0</v>
      </c>
    </row>
    <row r="9" spans="1:8" x14ac:dyDescent="0.25">
      <c r="B9" s="22" t="s">
        <v>3</v>
      </c>
      <c r="D9" t="s">
        <v>723</v>
      </c>
      <c r="E9" s="26" t="s">
        <v>0</v>
      </c>
      <c r="G9" t="s">
        <v>722</v>
      </c>
      <c r="H9" s="36" t="s">
        <v>364</v>
      </c>
    </row>
    <row r="10" spans="1:8" x14ac:dyDescent="0.25">
      <c r="B10" s="23" t="s">
        <v>4</v>
      </c>
      <c r="D10" t="s">
        <v>721</v>
      </c>
      <c r="E10" s="33" t="s">
        <v>382</v>
      </c>
    </row>
    <row r="11" spans="1:8" x14ac:dyDescent="0.25">
      <c r="A11" t="s">
        <v>721</v>
      </c>
      <c r="B11" s="30" t="s">
        <v>381</v>
      </c>
      <c r="D11" t="s">
        <v>721</v>
      </c>
      <c r="E11" s="34" t="s">
        <v>365</v>
      </c>
    </row>
    <row r="12" spans="1:8" x14ac:dyDescent="0.25">
      <c r="A12" t="s">
        <v>721</v>
      </c>
      <c r="B12" s="31" t="s">
        <v>380</v>
      </c>
      <c r="D12" t="s">
        <v>721</v>
      </c>
      <c r="E12" s="34" t="s">
        <v>704</v>
      </c>
    </row>
    <row r="13" spans="1:8" x14ac:dyDescent="0.25">
      <c r="A13" t="s">
        <v>721</v>
      </c>
      <c r="B13" s="31" t="s">
        <v>704</v>
      </c>
      <c r="D13" t="s">
        <v>721</v>
      </c>
      <c r="E13" s="34" t="s">
        <v>703</v>
      </c>
    </row>
    <row r="14" spans="1:8" ht="20.25" customHeight="1" x14ac:dyDescent="0.25">
      <c r="A14" t="s">
        <v>721</v>
      </c>
      <c r="B14" s="31" t="s">
        <v>703</v>
      </c>
      <c r="D14" t="s">
        <v>721</v>
      </c>
      <c r="E14" s="35" t="s">
        <v>705</v>
      </c>
    </row>
    <row r="15" spans="1:8" x14ac:dyDescent="0.25">
      <c r="A15" t="s">
        <v>721</v>
      </c>
      <c r="B15" s="32" t="s">
        <v>705</v>
      </c>
      <c r="D15" t="s">
        <v>722</v>
      </c>
      <c r="E15" s="36" t="s">
        <v>725</v>
      </c>
    </row>
    <row r="16" spans="1:8" x14ac:dyDescent="0.25"/>
    <row r="17" spans="2:2" hidden="1" x14ac:dyDescent="0.25">
      <c r="B17" s="20" t="s">
        <v>705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WVK253"/>
  <sheetViews>
    <sheetView zoomScaleNormal="100" workbookViewId="0">
      <pane ySplit="1" topLeftCell="A2" activePane="bottomLeft" state="frozen"/>
      <selection pane="bottomLeft" activeCell="J1" sqref="J1"/>
    </sheetView>
  </sheetViews>
  <sheetFormatPr defaultColWidth="0" defaultRowHeight="12.75" zeroHeight="1" x14ac:dyDescent="0.2"/>
  <cols>
    <col min="1" max="1" width="12.140625" style="1" customWidth="1"/>
    <col min="2" max="2" width="10.7109375" style="1" customWidth="1"/>
    <col min="3" max="3" width="11.5703125" style="1" customWidth="1"/>
    <col min="4" max="4" width="4.7109375" style="1" customWidth="1"/>
    <col min="5" max="5" width="7.85546875" style="1" customWidth="1"/>
    <col min="6" max="6" width="19.28515625" style="1" bestFit="1" customWidth="1"/>
    <col min="7" max="7" width="13.28515625" style="1" bestFit="1" customWidth="1"/>
    <col min="8" max="8" width="13.140625" style="1" customWidth="1"/>
    <col min="9" max="9" width="13.42578125" style="1" bestFit="1" customWidth="1"/>
    <col min="10" max="10" width="14" style="1" bestFit="1" customWidth="1"/>
    <col min="11" max="11" width="11.5703125" style="1" customWidth="1"/>
    <col min="12" max="254" width="11.5703125" style="1" hidden="1"/>
    <col min="255" max="255" width="12.140625" style="1" hidden="1"/>
    <col min="256" max="256" width="10.7109375" style="1" hidden="1"/>
    <col min="257" max="257" width="11.5703125" style="1" hidden="1"/>
    <col min="258" max="258" width="4.7109375" style="1" hidden="1"/>
    <col min="259" max="259" width="7.85546875" style="1" hidden="1"/>
    <col min="260" max="510" width="11.5703125" style="1" hidden="1"/>
    <col min="511" max="511" width="12.140625" style="1" hidden="1"/>
    <col min="512" max="512" width="10.7109375" style="1" hidden="1"/>
    <col min="513" max="513" width="11.5703125" style="1" hidden="1"/>
    <col min="514" max="514" width="4.7109375" style="1" hidden="1"/>
    <col min="515" max="515" width="7.85546875" style="1" hidden="1"/>
    <col min="516" max="766" width="11.5703125" style="1" hidden="1"/>
    <col min="767" max="767" width="12.140625" style="1" hidden="1"/>
    <col min="768" max="768" width="10.7109375" style="1" hidden="1"/>
    <col min="769" max="769" width="11.5703125" style="1" hidden="1"/>
    <col min="770" max="770" width="4.7109375" style="1" hidden="1"/>
    <col min="771" max="771" width="7.85546875" style="1" hidden="1"/>
    <col min="772" max="1022" width="11.5703125" style="1" hidden="1"/>
    <col min="1023" max="1023" width="12.140625" style="1" hidden="1"/>
    <col min="1024" max="1024" width="10.7109375" style="1" hidden="1"/>
    <col min="1025" max="1025" width="11.5703125" style="1" hidden="1"/>
    <col min="1026" max="1026" width="4.7109375" style="1" hidden="1"/>
    <col min="1027" max="1027" width="7.85546875" style="1" hidden="1"/>
    <col min="1028" max="1278" width="11.5703125" style="1" hidden="1"/>
    <col min="1279" max="1279" width="12.140625" style="1" hidden="1"/>
    <col min="1280" max="1280" width="10.7109375" style="1" hidden="1"/>
    <col min="1281" max="1281" width="11.5703125" style="1" hidden="1"/>
    <col min="1282" max="1282" width="4.7109375" style="1" hidden="1"/>
    <col min="1283" max="1283" width="7.85546875" style="1" hidden="1"/>
    <col min="1284" max="1534" width="11.5703125" style="1" hidden="1"/>
    <col min="1535" max="1535" width="12.140625" style="1" hidden="1"/>
    <col min="1536" max="1536" width="10.7109375" style="1" hidden="1"/>
    <col min="1537" max="1537" width="11.5703125" style="1" hidden="1"/>
    <col min="1538" max="1538" width="4.7109375" style="1" hidden="1"/>
    <col min="1539" max="1539" width="7.85546875" style="1" hidden="1"/>
    <col min="1540" max="1790" width="11.5703125" style="1" hidden="1"/>
    <col min="1791" max="1791" width="12.140625" style="1" hidden="1"/>
    <col min="1792" max="1792" width="10.7109375" style="1" hidden="1"/>
    <col min="1793" max="1793" width="11.5703125" style="1" hidden="1"/>
    <col min="1794" max="1794" width="4.7109375" style="1" hidden="1"/>
    <col min="1795" max="1795" width="7.85546875" style="1" hidden="1"/>
    <col min="1796" max="2046" width="11.5703125" style="1" hidden="1"/>
    <col min="2047" max="2047" width="12.140625" style="1" hidden="1"/>
    <col min="2048" max="2048" width="10.7109375" style="1" hidden="1"/>
    <col min="2049" max="2049" width="11.5703125" style="1" hidden="1"/>
    <col min="2050" max="2050" width="4.7109375" style="1" hidden="1"/>
    <col min="2051" max="2051" width="7.85546875" style="1" hidden="1"/>
    <col min="2052" max="2302" width="11.5703125" style="1" hidden="1"/>
    <col min="2303" max="2303" width="12.140625" style="1" hidden="1"/>
    <col min="2304" max="2304" width="10.7109375" style="1" hidden="1"/>
    <col min="2305" max="2305" width="11.5703125" style="1" hidden="1"/>
    <col min="2306" max="2306" width="4.7109375" style="1" hidden="1"/>
    <col min="2307" max="2307" width="7.85546875" style="1" hidden="1"/>
    <col min="2308" max="2558" width="11.5703125" style="1" hidden="1"/>
    <col min="2559" max="2559" width="12.140625" style="1" hidden="1"/>
    <col min="2560" max="2560" width="10.7109375" style="1" hidden="1"/>
    <col min="2561" max="2561" width="11.5703125" style="1" hidden="1"/>
    <col min="2562" max="2562" width="4.7109375" style="1" hidden="1"/>
    <col min="2563" max="2563" width="7.85546875" style="1" hidden="1"/>
    <col min="2564" max="2814" width="11.5703125" style="1" hidden="1"/>
    <col min="2815" max="2815" width="12.140625" style="1" hidden="1"/>
    <col min="2816" max="2816" width="10.7109375" style="1" hidden="1"/>
    <col min="2817" max="2817" width="11.5703125" style="1" hidden="1"/>
    <col min="2818" max="2818" width="4.7109375" style="1" hidden="1"/>
    <col min="2819" max="2819" width="7.85546875" style="1" hidden="1"/>
    <col min="2820" max="3070" width="11.5703125" style="1" hidden="1"/>
    <col min="3071" max="3071" width="12.140625" style="1" hidden="1"/>
    <col min="3072" max="3072" width="10.7109375" style="1" hidden="1"/>
    <col min="3073" max="3073" width="11.5703125" style="1" hidden="1"/>
    <col min="3074" max="3074" width="4.7109375" style="1" hidden="1"/>
    <col min="3075" max="3075" width="7.85546875" style="1" hidden="1"/>
    <col min="3076" max="3326" width="11.5703125" style="1" hidden="1"/>
    <col min="3327" max="3327" width="12.140625" style="1" hidden="1"/>
    <col min="3328" max="3328" width="10.7109375" style="1" hidden="1"/>
    <col min="3329" max="3329" width="11.5703125" style="1" hidden="1"/>
    <col min="3330" max="3330" width="4.7109375" style="1" hidden="1"/>
    <col min="3331" max="3331" width="7.85546875" style="1" hidden="1"/>
    <col min="3332" max="3582" width="11.5703125" style="1" hidden="1"/>
    <col min="3583" max="3583" width="12.140625" style="1" hidden="1"/>
    <col min="3584" max="3584" width="10.7109375" style="1" hidden="1"/>
    <col min="3585" max="3585" width="11.5703125" style="1" hidden="1"/>
    <col min="3586" max="3586" width="4.7109375" style="1" hidden="1"/>
    <col min="3587" max="3587" width="7.85546875" style="1" hidden="1"/>
    <col min="3588" max="3838" width="11.5703125" style="1" hidden="1"/>
    <col min="3839" max="3839" width="12.140625" style="1" hidden="1"/>
    <col min="3840" max="3840" width="10.7109375" style="1" hidden="1"/>
    <col min="3841" max="3841" width="11.5703125" style="1" hidden="1"/>
    <col min="3842" max="3842" width="4.7109375" style="1" hidden="1"/>
    <col min="3843" max="3843" width="7.85546875" style="1" hidden="1"/>
    <col min="3844" max="4094" width="11.5703125" style="1" hidden="1"/>
    <col min="4095" max="4095" width="12.140625" style="1" hidden="1"/>
    <col min="4096" max="4096" width="10.7109375" style="1" hidden="1"/>
    <col min="4097" max="4097" width="11.5703125" style="1" hidden="1"/>
    <col min="4098" max="4098" width="4.7109375" style="1" hidden="1"/>
    <col min="4099" max="4099" width="7.85546875" style="1" hidden="1"/>
    <col min="4100" max="4350" width="11.5703125" style="1" hidden="1"/>
    <col min="4351" max="4351" width="12.140625" style="1" hidden="1"/>
    <col min="4352" max="4352" width="10.7109375" style="1" hidden="1"/>
    <col min="4353" max="4353" width="11.5703125" style="1" hidden="1"/>
    <col min="4354" max="4354" width="4.7109375" style="1" hidden="1"/>
    <col min="4355" max="4355" width="7.85546875" style="1" hidden="1"/>
    <col min="4356" max="4606" width="11.5703125" style="1" hidden="1"/>
    <col min="4607" max="4607" width="12.140625" style="1" hidden="1"/>
    <col min="4608" max="4608" width="10.7109375" style="1" hidden="1"/>
    <col min="4609" max="4609" width="11.5703125" style="1" hidden="1"/>
    <col min="4610" max="4610" width="4.7109375" style="1" hidden="1"/>
    <col min="4611" max="4611" width="7.85546875" style="1" hidden="1"/>
    <col min="4612" max="4862" width="11.5703125" style="1" hidden="1"/>
    <col min="4863" max="4863" width="12.140625" style="1" hidden="1"/>
    <col min="4864" max="4864" width="10.7109375" style="1" hidden="1"/>
    <col min="4865" max="4865" width="11.5703125" style="1" hidden="1"/>
    <col min="4866" max="4866" width="4.7109375" style="1" hidden="1"/>
    <col min="4867" max="4867" width="7.85546875" style="1" hidden="1"/>
    <col min="4868" max="5118" width="11.5703125" style="1" hidden="1"/>
    <col min="5119" max="5119" width="12.140625" style="1" hidden="1"/>
    <col min="5120" max="5120" width="10.7109375" style="1" hidden="1"/>
    <col min="5121" max="5121" width="11.5703125" style="1" hidden="1"/>
    <col min="5122" max="5122" width="4.7109375" style="1" hidden="1"/>
    <col min="5123" max="5123" width="7.85546875" style="1" hidden="1"/>
    <col min="5124" max="5374" width="11.5703125" style="1" hidden="1"/>
    <col min="5375" max="5375" width="12.140625" style="1" hidden="1"/>
    <col min="5376" max="5376" width="10.7109375" style="1" hidden="1"/>
    <col min="5377" max="5377" width="11.5703125" style="1" hidden="1"/>
    <col min="5378" max="5378" width="4.7109375" style="1" hidden="1"/>
    <col min="5379" max="5379" width="7.85546875" style="1" hidden="1"/>
    <col min="5380" max="5630" width="11.5703125" style="1" hidden="1"/>
    <col min="5631" max="5631" width="12.140625" style="1" hidden="1"/>
    <col min="5632" max="5632" width="10.7109375" style="1" hidden="1"/>
    <col min="5633" max="5633" width="11.5703125" style="1" hidden="1"/>
    <col min="5634" max="5634" width="4.7109375" style="1" hidden="1"/>
    <col min="5635" max="5635" width="7.85546875" style="1" hidden="1"/>
    <col min="5636" max="5886" width="11.5703125" style="1" hidden="1"/>
    <col min="5887" max="5887" width="12.140625" style="1" hidden="1"/>
    <col min="5888" max="5888" width="10.7109375" style="1" hidden="1"/>
    <col min="5889" max="5889" width="11.5703125" style="1" hidden="1"/>
    <col min="5890" max="5890" width="4.7109375" style="1" hidden="1"/>
    <col min="5891" max="5891" width="7.85546875" style="1" hidden="1"/>
    <col min="5892" max="6142" width="11.5703125" style="1" hidden="1"/>
    <col min="6143" max="6143" width="12.140625" style="1" hidden="1"/>
    <col min="6144" max="6144" width="10.7109375" style="1" hidden="1"/>
    <col min="6145" max="6145" width="11.5703125" style="1" hidden="1"/>
    <col min="6146" max="6146" width="4.7109375" style="1" hidden="1"/>
    <col min="6147" max="6147" width="7.85546875" style="1" hidden="1"/>
    <col min="6148" max="6398" width="11.5703125" style="1" hidden="1"/>
    <col min="6399" max="6399" width="12.140625" style="1" hidden="1"/>
    <col min="6400" max="6400" width="10.7109375" style="1" hidden="1"/>
    <col min="6401" max="6401" width="11.5703125" style="1" hidden="1"/>
    <col min="6402" max="6402" width="4.7109375" style="1" hidden="1"/>
    <col min="6403" max="6403" width="7.85546875" style="1" hidden="1"/>
    <col min="6404" max="6654" width="11.5703125" style="1" hidden="1"/>
    <col min="6655" max="6655" width="12.140625" style="1" hidden="1"/>
    <col min="6656" max="6656" width="10.7109375" style="1" hidden="1"/>
    <col min="6657" max="6657" width="11.5703125" style="1" hidden="1"/>
    <col min="6658" max="6658" width="4.7109375" style="1" hidden="1"/>
    <col min="6659" max="6659" width="7.85546875" style="1" hidden="1"/>
    <col min="6660" max="6910" width="11.5703125" style="1" hidden="1"/>
    <col min="6911" max="6911" width="12.140625" style="1" hidden="1"/>
    <col min="6912" max="6912" width="10.7109375" style="1" hidden="1"/>
    <col min="6913" max="6913" width="11.5703125" style="1" hidden="1"/>
    <col min="6914" max="6914" width="4.7109375" style="1" hidden="1"/>
    <col min="6915" max="6915" width="7.85546875" style="1" hidden="1"/>
    <col min="6916" max="7166" width="11.5703125" style="1" hidden="1"/>
    <col min="7167" max="7167" width="12.140625" style="1" hidden="1"/>
    <col min="7168" max="7168" width="10.7109375" style="1" hidden="1"/>
    <col min="7169" max="7169" width="11.5703125" style="1" hidden="1"/>
    <col min="7170" max="7170" width="4.7109375" style="1" hidden="1"/>
    <col min="7171" max="7171" width="7.85546875" style="1" hidden="1"/>
    <col min="7172" max="7422" width="11.5703125" style="1" hidden="1"/>
    <col min="7423" max="7423" width="12.140625" style="1" hidden="1"/>
    <col min="7424" max="7424" width="10.7109375" style="1" hidden="1"/>
    <col min="7425" max="7425" width="11.5703125" style="1" hidden="1"/>
    <col min="7426" max="7426" width="4.7109375" style="1" hidden="1"/>
    <col min="7427" max="7427" width="7.85546875" style="1" hidden="1"/>
    <col min="7428" max="7678" width="11.5703125" style="1" hidden="1"/>
    <col min="7679" max="7679" width="12.140625" style="1" hidden="1"/>
    <col min="7680" max="7680" width="10.7109375" style="1" hidden="1"/>
    <col min="7681" max="7681" width="11.5703125" style="1" hidden="1"/>
    <col min="7682" max="7682" width="4.7109375" style="1" hidden="1"/>
    <col min="7683" max="7683" width="7.85546875" style="1" hidden="1"/>
    <col min="7684" max="7934" width="11.5703125" style="1" hidden="1"/>
    <col min="7935" max="7935" width="12.140625" style="1" hidden="1"/>
    <col min="7936" max="7936" width="10.7109375" style="1" hidden="1"/>
    <col min="7937" max="7937" width="11.5703125" style="1" hidden="1"/>
    <col min="7938" max="7938" width="4.7109375" style="1" hidden="1"/>
    <col min="7939" max="7939" width="7.85546875" style="1" hidden="1"/>
    <col min="7940" max="8190" width="11.5703125" style="1" hidden="1"/>
    <col min="8191" max="8191" width="12.140625" style="1" hidden="1"/>
    <col min="8192" max="8192" width="10.7109375" style="1" hidden="1"/>
    <col min="8193" max="8193" width="11.5703125" style="1" hidden="1"/>
    <col min="8194" max="8194" width="4.7109375" style="1" hidden="1"/>
    <col min="8195" max="8195" width="7.85546875" style="1" hidden="1"/>
    <col min="8196" max="8446" width="11.5703125" style="1" hidden="1"/>
    <col min="8447" max="8447" width="12.140625" style="1" hidden="1"/>
    <col min="8448" max="8448" width="10.7109375" style="1" hidden="1"/>
    <col min="8449" max="8449" width="11.5703125" style="1" hidden="1"/>
    <col min="8450" max="8450" width="4.7109375" style="1" hidden="1"/>
    <col min="8451" max="8451" width="7.85546875" style="1" hidden="1"/>
    <col min="8452" max="8702" width="11.5703125" style="1" hidden="1"/>
    <col min="8703" max="8703" width="12.140625" style="1" hidden="1"/>
    <col min="8704" max="8704" width="10.7109375" style="1" hidden="1"/>
    <col min="8705" max="8705" width="11.5703125" style="1" hidden="1"/>
    <col min="8706" max="8706" width="4.7109375" style="1" hidden="1"/>
    <col min="8707" max="8707" width="7.85546875" style="1" hidden="1"/>
    <col min="8708" max="8958" width="11.5703125" style="1" hidden="1"/>
    <col min="8959" max="8959" width="12.140625" style="1" hidden="1"/>
    <col min="8960" max="8960" width="10.7109375" style="1" hidden="1"/>
    <col min="8961" max="8961" width="11.5703125" style="1" hidden="1"/>
    <col min="8962" max="8962" width="4.7109375" style="1" hidden="1"/>
    <col min="8963" max="8963" width="7.85546875" style="1" hidden="1"/>
    <col min="8964" max="9214" width="11.5703125" style="1" hidden="1"/>
    <col min="9215" max="9215" width="12.140625" style="1" hidden="1"/>
    <col min="9216" max="9216" width="10.7109375" style="1" hidden="1"/>
    <col min="9217" max="9217" width="11.5703125" style="1" hidden="1"/>
    <col min="9218" max="9218" width="4.7109375" style="1" hidden="1"/>
    <col min="9219" max="9219" width="7.85546875" style="1" hidden="1"/>
    <col min="9220" max="9470" width="11.5703125" style="1" hidden="1"/>
    <col min="9471" max="9471" width="12.140625" style="1" hidden="1"/>
    <col min="9472" max="9472" width="10.7109375" style="1" hidden="1"/>
    <col min="9473" max="9473" width="11.5703125" style="1" hidden="1"/>
    <col min="9474" max="9474" width="4.7109375" style="1" hidden="1"/>
    <col min="9475" max="9475" width="7.85546875" style="1" hidden="1"/>
    <col min="9476" max="9726" width="11.5703125" style="1" hidden="1"/>
    <col min="9727" max="9727" width="12.140625" style="1" hidden="1"/>
    <col min="9728" max="9728" width="10.7109375" style="1" hidden="1"/>
    <col min="9729" max="9729" width="11.5703125" style="1" hidden="1"/>
    <col min="9730" max="9730" width="4.7109375" style="1" hidden="1"/>
    <col min="9731" max="9731" width="7.85546875" style="1" hidden="1"/>
    <col min="9732" max="9982" width="11.5703125" style="1" hidden="1"/>
    <col min="9983" max="9983" width="12.140625" style="1" hidden="1"/>
    <col min="9984" max="9984" width="10.7109375" style="1" hidden="1"/>
    <col min="9985" max="9985" width="11.5703125" style="1" hidden="1"/>
    <col min="9986" max="9986" width="4.7109375" style="1" hidden="1"/>
    <col min="9987" max="9987" width="7.85546875" style="1" hidden="1"/>
    <col min="9988" max="10238" width="11.5703125" style="1" hidden="1"/>
    <col min="10239" max="10239" width="12.140625" style="1" hidden="1"/>
    <col min="10240" max="10240" width="10.7109375" style="1" hidden="1"/>
    <col min="10241" max="10241" width="11.5703125" style="1" hidden="1"/>
    <col min="10242" max="10242" width="4.7109375" style="1" hidden="1"/>
    <col min="10243" max="10243" width="7.85546875" style="1" hidden="1"/>
    <col min="10244" max="10494" width="11.5703125" style="1" hidden="1"/>
    <col min="10495" max="10495" width="12.140625" style="1" hidden="1"/>
    <col min="10496" max="10496" width="10.7109375" style="1" hidden="1"/>
    <col min="10497" max="10497" width="11.5703125" style="1" hidden="1"/>
    <col min="10498" max="10498" width="4.7109375" style="1" hidden="1"/>
    <col min="10499" max="10499" width="7.85546875" style="1" hidden="1"/>
    <col min="10500" max="10750" width="11.5703125" style="1" hidden="1"/>
    <col min="10751" max="10751" width="12.140625" style="1" hidden="1"/>
    <col min="10752" max="10752" width="10.7109375" style="1" hidden="1"/>
    <col min="10753" max="10753" width="11.5703125" style="1" hidden="1"/>
    <col min="10754" max="10754" width="4.7109375" style="1" hidden="1"/>
    <col min="10755" max="10755" width="7.85546875" style="1" hidden="1"/>
    <col min="10756" max="11006" width="11.5703125" style="1" hidden="1"/>
    <col min="11007" max="11007" width="12.140625" style="1" hidden="1"/>
    <col min="11008" max="11008" width="10.7109375" style="1" hidden="1"/>
    <col min="11009" max="11009" width="11.5703125" style="1" hidden="1"/>
    <col min="11010" max="11010" width="4.7109375" style="1" hidden="1"/>
    <col min="11011" max="11011" width="7.85546875" style="1" hidden="1"/>
    <col min="11012" max="11262" width="11.5703125" style="1" hidden="1"/>
    <col min="11263" max="11263" width="12.140625" style="1" hidden="1"/>
    <col min="11264" max="11264" width="10.7109375" style="1" hidden="1"/>
    <col min="11265" max="11265" width="11.5703125" style="1" hidden="1"/>
    <col min="11266" max="11266" width="4.7109375" style="1" hidden="1"/>
    <col min="11267" max="11267" width="7.85546875" style="1" hidden="1"/>
    <col min="11268" max="11518" width="11.5703125" style="1" hidden="1"/>
    <col min="11519" max="11519" width="12.140625" style="1" hidden="1"/>
    <col min="11520" max="11520" width="10.7109375" style="1" hidden="1"/>
    <col min="11521" max="11521" width="11.5703125" style="1" hidden="1"/>
    <col min="11522" max="11522" width="4.7109375" style="1" hidden="1"/>
    <col min="11523" max="11523" width="7.85546875" style="1" hidden="1"/>
    <col min="11524" max="11774" width="11.5703125" style="1" hidden="1"/>
    <col min="11775" max="11775" width="12.140625" style="1" hidden="1"/>
    <col min="11776" max="11776" width="10.7109375" style="1" hidden="1"/>
    <col min="11777" max="11777" width="11.5703125" style="1" hidden="1"/>
    <col min="11778" max="11778" width="4.7109375" style="1" hidden="1"/>
    <col min="11779" max="11779" width="7.85546875" style="1" hidden="1"/>
    <col min="11780" max="12030" width="11.5703125" style="1" hidden="1"/>
    <col min="12031" max="12031" width="12.140625" style="1" hidden="1"/>
    <col min="12032" max="12032" width="10.7109375" style="1" hidden="1"/>
    <col min="12033" max="12033" width="11.5703125" style="1" hidden="1"/>
    <col min="12034" max="12034" width="4.7109375" style="1" hidden="1"/>
    <col min="12035" max="12035" width="7.85546875" style="1" hidden="1"/>
    <col min="12036" max="12286" width="11.5703125" style="1" hidden="1"/>
    <col min="12287" max="12287" width="12.140625" style="1" hidden="1"/>
    <col min="12288" max="12288" width="10.7109375" style="1" hidden="1"/>
    <col min="12289" max="12289" width="11.5703125" style="1" hidden="1"/>
    <col min="12290" max="12290" width="4.7109375" style="1" hidden="1"/>
    <col min="12291" max="12291" width="7.85546875" style="1" hidden="1"/>
    <col min="12292" max="12542" width="11.5703125" style="1" hidden="1"/>
    <col min="12543" max="12543" width="12.140625" style="1" hidden="1"/>
    <col min="12544" max="12544" width="10.7109375" style="1" hidden="1"/>
    <col min="12545" max="12545" width="11.5703125" style="1" hidden="1"/>
    <col min="12546" max="12546" width="4.7109375" style="1" hidden="1"/>
    <col min="12547" max="12547" width="7.85546875" style="1" hidden="1"/>
    <col min="12548" max="12798" width="11.5703125" style="1" hidden="1"/>
    <col min="12799" max="12799" width="12.140625" style="1" hidden="1"/>
    <col min="12800" max="12800" width="10.7109375" style="1" hidden="1"/>
    <col min="12801" max="12801" width="11.5703125" style="1" hidden="1"/>
    <col min="12802" max="12802" width="4.7109375" style="1" hidden="1"/>
    <col min="12803" max="12803" width="7.85546875" style="1" hidden="1"/>
    <col min="12804" max="13054" width="11.5703125" style="1" hidden="1"/>
    <col min="13055" max="13055" width="12.140625" style="1" hidden="1"/>
    <col min="13056" max="13056" width="10.7109375" style="1" hidden="1"/>
    <col min="13057" max="13057" width="11.5703125" style="1" hidden="1"/>
    <col min="13058" max="13058" width="4.7109375" style="1" hidden="1"/>
    <col min="13059" max="13059" width="7.85546875" style="1" hidden="1"/>
    <col min="13060" max="13310" width="11.5703125" style="1" hidden="1"/>
    <col min="13311" max="13311" width="12.140625" style="1" hidden="1"/>
    <col min="13312" max="13312" width="10.7109375" style="1" hidden="1"/>
    <col min="13313" max="13313" width="11.5703125" style="1" hidden="1"/>
    <col min="13314" max="13314" width="4.7109375" style="1" hidden="1"/>
    <col min="13315" max="13315" width="7.85546875" style="1" hidden="1"/>
    <col min="13316" max="13566" width="11.5703125" style="1" hidden="1"/>
    <col min="13567" max="13567" width="12.140625" style="1" hidden="1"/>
    <col min="13568" max="13568" width="10.7109375" style="1" hidden="1"/>
    <col min="13569" max="13569" width="11.5703125" style="1" hidden="1"/>
    <col min="13570" max="13570" width="4.7109375" style="1" hidden="1"/>
    <col min="13571" max="13571" width="7.85546875" style="1" hidden="1"/>
    <col min="13572" max="13822" width="11.5703125" style="1" hidden="1"/>
    <col min="13823" max="13823" width="12.140625" style="1" hidden="1"/>
    <col min="13824" max="13824" width="10.7109375" style="1" hidden="1"/>
    <col min="13825" max="13825" width="11.5703125" style="1" hidden="1"/>
    <col min="13826" max="13826" width="4.7109375" style="1" hidden="1"/>
    <col min="13827" max="13827" width="7.85546875" style="1" hidden="1"/>
    <col min="13828" max="14078" width="11.5703125" style="1" hidden="1"/>
    <col min="14079" max="14079" width="12.140625" style="1" hidden="1"/>
    <col min="14080" max="14080" width="10.7109375" style="1" hidden="1"/>
    <col min="14081" max="14081" width="11.5703125" style="1" hidden="1"/>
    <col min="14082" max="14082" width="4.7109375" style="1" hidden="1"/>
    <col min="14083" max="14083" width="7.85546875" style="1" hidden="1"/>
    <col min="14084" max="14334" width="11.5703125" style="1" hidden="1"/>
    <col min="14335" max="14335" width="12.140625" style="1" hidden="1"/>
    <col min="14336" max="14336" width="10.7109375" style="1" hidden="1"/>
    <col min="14337" max="14337" width="11.5703125" style="1" hidden="1"/>
    <col min="14338" max="14338" width="4.7109375" style="1" hidden="1"/>
    <col min="14339" max="14339" width="7.85546875" style="1" hidden="1"/>
    <col min="14340" max="14590" width="11.5703125" style="1" hidden="1"/>
    <col min="14591" max="14591" width="12.140625" style="1" hidden="1"/>
    <col min="14592" max="14592" width="10.7109375" style="1" hidden="1"/>
    <col min="14593" max="14593" width="11.5703125" style="1" hidden="1"/>
    <col min="14594" max="14594" width="4.7109375" style="1" hidden="1"/>
    <col min="14595" max="14595" width="7.85546875" style="1" hidden="1"/>
    <col min="14596" max="14846" width="11.5703125" style="1" hidden="1"/>
    <col min="14847" max="14847" width="12.140625" style="1" hidden="1"/>
    <col min="14848" max="14848" width="10.7109375" style="1" hidden="1"/>
    <col min="14849" max="14849" width="11.5703125" style="1" hidden="1"/>
    <col min="14850" max="14850" width="4.7109375" style="1" hidden="1"/>
    <col min="14851" max="14851" width="7.85546875" style="1" hidden="1"/>
    <col min="14852" max="15102" width="11.5703125" style="1" hidden="1"/>
    <col min="15103" max="15103" width="12.140625" style="1" hidden="1"/>
    <col min="15104" max="15104" width="10.7109375" style="1" hidden="1"/>
    <col min="15105" max="15105" width="11.5703125" style="1" hidden="1"/>
    <col min="15106" max="15106" width="4.7109375" style="1" hidden="1"/>
    <col min="15107" max="15107" width="7.85546875" style="1" hidden="1"/>
    <col min="15108" max="15358" width="11.5703125" style="1" hidden="1"/>
    <col min="15359" max="15359" width="12.140625" style="1" hidden="1"/>
    <col min="15360" max="15360" width="10.7109375" style="1" hidden="1"/>
    <col min="15361" max="15361" width="11.5703125" style="1" hidden="1"/>
    <col min="15362" max="15362" width="4.7109375" style="1" hidden="1"/>
    <col min="15363" max="15363" width="7.85546875" style="1" hidden="1"/>
    <col min="15364" max="15614" width="11.5703125" style="1" hidden="1"/>
    <col min="15615" max="15615" width="12.140625" style="1" hidden="1"/>
    <col min="15616" max="15616" width="10.7109375" style="1" hidden="1"/>
    <col min="15617" max="15617" width="11.5703125" style="1" hidden="1"/>
    <col min="15618" max="15618" width="4.7109375" style="1" hidden="1"/>
    <col min="15619" max="15619" width="7.85546875" style="1" hidden="1"/>
    <col min="15620" max="15870" width="11.5703125" style="1" hidden="1"/>
    <col min="15871" max="15871" width="12.140625" style="1" hidden="1"/>
    <col min="15872" max="15872" width="10.7109375" style="1" hidden="1"/>
    <col min="15873" max="15873" width="11.5703125" style="1" hidden="1"/>
    <col min="15874" max="15874" width="4.7109375" style="1" hidden="1"/>
    <col min="15875" max="15875" width="7.85546875" style="1" hidden="1"/>
    <col min="15876" max="16126" width="11.5703125" style="1" hidden="1"/>
    <col min="16127" max="16127" width="12.140625" style="1" hidden="1"/>
    <col min="16128" max="16128" width="10.7109375" style="1" hidden="1"/>
    <col min="16129" max="16129" width="11.5703125" style="1" hidden="1"/>
    <col min="16130" max="16130" width="4.7109375" style="1" hidden="1"/>
    <col min="16131" max="16131" width="7.85546875" style="1" hidden="1"/>
    <col min="16132" max="16384" width="11.5703125" style="1" hidden="1"/>
  </cols>
  <sheetData>
    <row r="1" spans="1:10" s="11" customFormat="1" ht="25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381</v>
      </c>
      <c r="G1" s="10" t="s">
        <v>380</v>
      </c>
      <c r="H1" s="10" t="s">
        <v>704</v>
      </c>
      <c r="I1" s="10" t="s">
        <v>703</v>
      </c>
      <c r="J1" s="10" t="s">
        <v>705</v>
      </c>
    </row>
    <row r="2" spans="1:10" x14ac:dyDescent="0.2">
      <c r="A2" s="1">
        <v>1</v>
      </c>
      <c r="B2" s="1" t="s">
        <v>5</v>
      </c>
      <c r="C2" s="1" t="s">
        <v>6</v>
      </c>
      <c r="D2" s="1">
        <v>43</v>
      </c>
      <c r="E2" s="1" t="s">
        <v>7</v>
      </c>
      <c r="F2" s="1" t="str">
        <f>B2&amp;" "&amp;C2</f>
        <v>Joseph Rice</v>
      </c>
      <c r="G2" s="4">
        <f>SUMIF(Order!D:D,'Customer Details'!A2,Order!C:C)</f>
        <v>0</v>
      </c>
      <c r="H2" s="4">
        <f>COUNTIF(Order!D:D,'Customer Details'!A2)</f>
        <v>0</v>
      </c>
      <c r="I2" s="1" t="str">
        <f>IF(D2&lt;=30,"30 or Younger","Older than 30")</f>
        <v>Older than 30</v>
      </c>
      <c r="J2" s="1" t="str">
        <f>IFERROR(IF(VLOOKUP(A2,Order!D:D,1,FALSE)=A2,"Mapping Exists",""),"No Mapping")</f>
        <v>No Mapping</v>
      </c>
    </row>
    <row r="3" spans="1:10" x14ac:dyDescent="0.2">
      <c r="A3" s="1">
        <v>2</v>
      </c>
      <c r="B3" s="1" t="s">
        <v>8</v>
      </c>
      <c r="C3" s="1" t="s">
        <v>9</v>
      </c>
      <c r="D3" s="1">
        <v>71</v>
      </c>
      <c r="E3" s="1" t="s">
        <v>7</v>
      </c>
      <c r="F3" s="1" t="str">
        <f t="shared" ref="F3:F66" si="0">B3&amp;" "&amp;C3</f>
        <v>Gary Moore</v>
      </c>
      <c r="G3" s="4">
        <f>SUMIF(Order!D:D,'Customer Details'!A3,Order!C:C)</f>
        <v>0</v>
      </c>
      <c r="H3" s="4">
        <f>COUNTIF(Order!D:D,'Customer Details'!A3)</f>
        <v>0</v>
      </c>
      <c r="I3" s="1" t="str">
        <f t="shared" ref="I3:I66" si="1">IF(D3&lt;=30,"30 or Younger","Older than 30")</f>
        <v>Older than 30</v>
      </c>
      <c r="J3" s="1" t="str">
        <f>IFERROR(IF(VLOOKUP(A3,Order!D:D,1,FALSE)=A3,"Mapping Exists",""),"No Mapping")</f>
        <v>No Mapping</v>
      </c>
    </row>
    <row r="4" spans="1:10" x14ac:dyDescent="0.2">
      <c r="A4" s="1">
        <v>3</v>
      </c>
      <c r="B4" s="1" t="s">
        <v>10</v>
      </c>
      <c r="C4" s="1" t="s">
        <v>11</v>
      </c>
      <c r="D4" s="1">
        <v>44</v>
      </c>
      <c r="E4" s="1" t="s">
        <v>12</v>
      </c>
      <c r="F4" s="1" t="str">
        <f t="shared" si="0"/>
        <v>John Walker</v>
      </c>
      <c r="G4" s="4">
        <f>SUMIF(Order!D:D,'Customer Details'!A4,Order!C:C)</f>
        <v>0</v>
      </c>
      <c r="H4" s="4">
        <f>COUNTIF(Order!D:D,'Customer Details'!A4)</f>
        <v>0</v>
      </c>
      <c r="I4" s="1" t="str">
        <f t="shared" si="1"/>
        <v>Older than 30</v>
      </c>
      <c r="J4" s="1" t="str">
        <f>IFERROR(IF(VLOOKUP(A4,Order!D:D,1,FALSE)=A4,"Mapping Exists",""),"No Mapping")</f>
        <v>No Mapping</v>
      </c>
    </row>
    <row r="5" spans="1:10" x14ac:dyDescent="0.2">
      <c r="A5" s="1">
        <v>4</v>
      </c>
      <c r="B5" s="1" t="s">
        <v>13</v>
      </c>
      <c r="C5" s="1" t="s">
        <v>14</v>
      </c>
      <c r="D5" s="1">
        <v>38</v>
      </c>
      <c r="E5" s="1" t="s">
        <v>12</v>
      </c>
      <c r="F5" s="1" t="str">
        <f t="shared" si="0"/>
        <v>Eric Carter</v>
      </c>
      <c r="G5" s="4">
        <f>SUMIF(Order!D:D,'Customer Details'!A5,Order!C:C)</f>
        <v>200</v>
      </c>
      <c r="H5" s="4">
        <f>COUNTIF(Order!D:D,'Customer Details'!A5)</f>
        <v>1</v>
      </c>
      <c r="I5" s="1" t="str">
        <f t="shared" si="1"/>
        <v>Older than 30</v>
      </c>
      <c r="J5" s="1" t="str">
        <f>IFERROR(IF(VLOOKUP(A5,Order!D:D,1,FALSE)=A5,"Mapping Exists",""),"No Mapping")</f>
        <v>Mapping Exists</v>
      </c>
    </row>
    <row r="6" spans="1:10" x14ac:dyDescent="0.2">
      <c r="A6" s="1">
        <v>5</v>
      </c>
      <c r="B6" s="1" t="s">
        <v>15</v>
      </c>
      <c r="C6" s="1" t="s">
        <v>16</v>
      </c>
      <c r="D6" s="1">
        <v>58</v>
      </c>
      <c r="E6" s="1" t="s">
        <v>17</v>
      </c>
      <c r="F6" s="1" t="str">
        <f t="shared" si="0"/>
        <v>William Jackson</v>
      </c>
      <c r="G6" s="4">
        <f>SUMIF(Order!D:D,'Customer Details'!A6,Order!C:C)</f>
        <v>1500</v>
      </c>
      <c r="H6" s="4">
        <f>COUNTIF(Order!D:D,'Customer Details'!A6)</f>
        <v>1</v>
      </c>
      <c r="I6" s="1" t="str">
        <f t="shared" si="1"/>
        <v>Older than 30</v>
      </c>
      <c r="J6" s="1" t="str">
        <f>IFERROR(IF(VLOOKUP(A6,Order!D:D,1,FALSE)=A6,"Mapping Exists",""),"No Mapping")</f>
        <v>Mapping Exists</v>
      </c>
    </row>
    <row r="7" spans="1:10" x14ac:dyDescent="0.2">
      <c r="A7" s="1">
        <v>6</v>
      </c>
      <c r="B7" s="1" t="s">
        <v>18</v>
      </c>
      <c r="C7" s="1" t="s">
        <v>19</v>
      </c>
      <c r="D7" s="1">
        <v>33</v>
      </c>
      <c r="E7" s="1" t="s">
        <v>7</v>
      </c>
      <c r="F7" s="1" t="str">
        <f t="shared" si="0"/>
        <v>N!cole Jones</v>
      </c>
      <c r="G7" s="4">
        <f>SUMIF(Order!D:D,'Customer Details'!A7,Order!C:C)</f>
        <v>0</v>
      </c>
      <c r="H7" s="4">
        <f>COUNTIF(Order!D:D,'Customer Details'!A7)</f>
        <v>0</v>
      </c>
      <c r="I7" s="1" t="str">
        <f t="shared" si="1"/>
        <v>Older than 30</v>
      </c>
      <c r="J7" s="1" t="str">
        <f>IFERROR(IF(VLOOKUP(A7,Order!D:D,1,FALSE)=A7,"Mapping Exists",""),"No Mapping")</f>
        <v>No Mapping</v>
      </c>
    </row>
    <row r="8" spans="1:10" x14ac:dyDescent="0.2">
      <c r="A8" s="1">
        <v>7</v>
      </c>
      <c r="B8" s="1" t="s">
        <v>20</v>
      </c>
      <c r="C8" s="1" t="s">
        <v>21</v>
      </c>
      <c r="D8" s="1">
        <v>59</v>
      </c>
      <c r="E8" s="1" t="s">
        <v>7</v>
      </c>
      <c r="F8" s="1" t="str">
        <f t="shared" si="0"/>
        <v>David Davis</v>
      </c>
      <c r="G8" s="4">
        <f>SUMIF(Order!D:D,'Customer Details'!A8,Order!C:C)</f>
        <v>0</v>
      </c>
      <c r="H8" s="4">
        <f>COUNTIF(Order!D:D,'Customer Details'!A8)</f>
        <v>0</v>
      </c>
      <c r="I8" s="1" t="str">
        <f t="shared" si="1"/>
        <v>Older than 30</v>
      </c>
      <c r="J8" s="1" t="str">
        <f>IFERROR(IF(VLOOKUP(A8,Order!D:D,1,FALSE)=A8,"Mapping Exists",""),"No Mapping")</f>
        <v>No Mapping</v>
      </c>
    </row>
    <row r="9" spans="1:10" x14ac:dyDescent="0.2">
      <c r="A9" s="1">
        <v>8</v>
      </c>
      <c r="B9" s="1" t="s">
        <v>22</v>
      </c>
      <c r="C9" s="1" t="s">
        <v>23</v>
      </c>
      <c r="D9" s="1">
        <v>58</v>
      </c>
      <c r="E9" s="1" t="s">
        <v>12</v>
      </c>
      <c r="F9" s="1" t="str">
        <f t="shared" si="0"/>
        <v>Jason Montgomery</v>
      </c>
      <c r="G9" s="4">
        <f>SUMIF(Order!D:D,'Customer Details'!A9,Order!C:C)</f>
        <v>2300</v>
      </c>
      <c r="H9" s="4">
        <f>COUNTIF(Order!D:D,'Customer Details'!A9)</f>
        <v>4</v>
      </c>
      <c r="I9" s="1" t="str">
        <f t="shared" si="1"/>
        <v>Older than 30</v>
      </c>
      <c r="J9" s="1" t="str">
        <f>IFERROR(IF(VLOOKUP(A9,Order!D:D,1,FALSE)=A9,"Mapping Exists",""),"No Mapping")</f>
        <v>Mapping Exists</v>
      </c>
    </row>
    <row r="10" spans="1:10" x14ac:dyDescent="0.2">
      <c r="A10" s="1">
        <v>9</v>
      </c>
      <c r="B10" s="1" t="s">
        <v>24</v>
      </c>
      <c r="C10" s="1" t="s">
        <v>25</v>
      </c>
      <c r="D10" s="1">
        <v>61</v>
      </c>
      <c r="E10" s="1" t="s">
        <v>12</v>
      </c>
      <c r="F10" s="1" t="str">
        <f t="shared" si="0"/>
        <v>Kent Weaver</v>
      </c>
      <c r="G10" s="4">
        <f>SUMIF(Order!D:D,'Customer Details'!A10,Order!C:C)</f>
        <v>0</v>
      </c>
      <c r="H10" s="4">
        <f>COUNTIF(Order!D:D,'Customer Details'!A10)</f>
        <v>0</v>
      </c>
      <c r="I10" s="1" t="str">
        <f t="shared" si="1"/>
        <v>Older than 30</v>
      </c>
      <c r="J10" s="1" t="str">
        <f>IFERROR(IF(VLOOKUP(A10,Order!D:D,1,FALSE)=A10,"Mapping Exists",""),"No Mapping")</f>
        <v>No Mapping</v>
      </c>
    </row>
    <row r="11" spans="1:10" x14ac:dyDescent="0.2">
      <c r="A11" s="1">
        <v>10</v>
      </c>
      <c r="B11" s="1" t="s">
        <v>26</v>
      </c>
      <c r="C11" s="1" t="s">
        <v>27</v>
      </c>
      <c r="D11" s="1">
        <v>50</v>
      </c>
      <c r="E11" s="1" t="s">
        <v>17</v>
      </c>
      <c r="F11" s="1" t="str">
        <f t="shared" si="0"/>
        <v>Darrell Dillon</v>
      </c>
      <c r="G11" s="4">
        <f>SUMIF(Order!D:D,'Customer Details'!A11,Order!C:C)</f>
        <v>400</v>
      </c>
      <c r="H11" s="4">
        <f>COUNTIF(Order!D:D,'Customer Details'!A11)</f>
        <v>1</v>
      </c>
      <c r="I11" s="1" t="str">
        <f t="shared" si="1"/>
        <v>Older than 30</v>
      </c>
      <c r="J11" s="1" t="str">
        <f>IFERROR(IF(VLOOKUP(A11,Order!D:D,1,FALSE)=A11,"Mapping Exists",""),"No Mapping")</f>
        <v>Mapping Exists</v>
      </c>
    </row>
    <row r="12" spans="1:10" x14ac:dyDescent="0.2">
      <c r="A12" s="1">
        <v>11</v>
      </c>
      <c r="B12" s="1" t="s">
        <v>28</v>
      </c>
      <c r="C12" s="1" t="s">
        <v>29</v>
      </c>
      <c r="D12" s="1">
        <v>22</v>
      </c>
      <c r="E12" s="1" t="s">
        <v>7</v>
      </c>
      <c r="F12" s="1" t="str">
        <f t="shared" si="0"/>
        <v>Jacqueline Wang</v>
      </c>
      <c r="G12" s="4">
        <f>SUMIF(Order!D:D,'Customer Details'!A12,Order!C:C)</f>
        <v>0</v>
      </c>
      <c r="H12" s="4">
        <f>COUNTIF(Order!D:D,'Customer Details'!A12)</f>
        <v>0</v>
      </c>
      <c r="I12" s="1" t="str">
        <f t="shared" si="1"/>
        <v>30 or Younger</v>
      </c>
      <c r="J12" s="1" t="str">
        <f>IFERROR(IF(VLOOKUP(A12,Order!D:D,1,FALSE)=A12,"Mapping Exists",""),"No Mapping")</f>
        <v>No Mapping</v>
      </c>
    </row>
    <row r="13" spans="1:10" x14ac:dyDescent="0.2">
      <c r="A13" s="1">
        <v>12</v>
      </c>
      <c r="B13" s="1" t="s">
        <v>30</v>
      </c>
      <c r="C13" s="1" t="s">
        <v>31</v>
      </c>
      <c r="D13" s="1">
        <v>69</v>
      </c>
      <c r="E13" s="1" t="s">
        <v>7</v>
      </c>
      <c r="F13" s="1" t="str">
        <f t="shared" si="0"/>
        <v>Jodi Gonzalez</v>
      </c>
      <c r="G13" s="4">
        <f>SUMIF(Order!D:D,'Customer Details'!A13,Order!C:C)</f>
        <v>5000</v>
      </c>
      <c r="H13" s="4">
        <f>COUNTIF(Order!D:D,'Customer Details'!A13)</f>
        <v>1</v>
      </c>
      <c r="I13" s="1" t="str">
        <f t="shared" si="1"/>
        <v>Older than 30</v>
      </c>
      <c r="J13" s="1" t="str">
        <f>IFERROR(IF(VLOOKUP(A13,Order!D:D,1,FALSE)=A13,"Mapping Exists",""),"No Mapping")</f>
        <v>Mapping Exists</v>
      </c>
    </row>
    <row r="14" spans="1:10" x14ac:dyDescent="0.2">
      <c r="A14" s="1">
        <v>13</v>
      </c>
      <c r="B14" s="1" t="s">
        <v>32</v>
      </c>
      <c r="C14" s="1" t="s">
        <v>33</v>
      </c>
      <c r="D14" s="1">
        <v>28</v>
      </c>
      <c r="E14" s="1" t="s">
        <v>12</v>
      </c>
      <c r="F14" s="1" t="str">
        <f t="shared" si="0"/>
        <v>Omar Martin</v>
      </c>
      <c r="G14" s="4">
        <f>SUMIF(Order!D:D,'Customer Details'!A14,Order!C:C)</f>
        <v>13300</v>
      </c>
      <c r="H14" s="4">
        <f>COUNTIF(Order!D:D,'Customer Details'!A14)</f>
        <v>3</v>
      </c>
      <c r="I14" s="1" t="str">
        <f t="shared" si="1"/>
        <v>30 or Younger</v>
      </c>
      <c r="J14" s="1" t="str">
        <f>IFERROR(IF(VLOOKUP(A14,Order!D:D,1,FALSE)=A14,"Mapping Exists",""),"No Mapping")</f>
        <v>Mapping Exists</v>
      </c>
    </row>
    <row r="15" spans="1:10" x14ac:dyDescent="0.2">
      <c r="A15" s="1">
        <v>14</v>
      </c>
      <c r="B15" s="1" t="s">
        <v>18</v>
      </c>
      <c r="C15" s="1" t="s">
        <v>34</v>
      </c>
      <c r="D15" s="1">
        <v>77</v>
      </c>
      <c r="E15" s="1" t="s">
        <v>12</v>
      </c>
      <c r="F15" s="1" t="str">
        <f t="shared" si="0"/>
        <v>N!cole Lara</v>
      </c>
      <c r="G15" s="4">
        <f>SUMIF(Order!D:D,'Customer Details'!A15,Order!C:C)</f>
        <v>0</v>
      </c>
      <c r="H15" s="4">
        <f>COUNTIF(Order!D:D,'Customer Details'!A15)</f>
        <v>0</v>
      </c>
      <c r="I15" s="1" t="str">
        <f t="shared" si="1"/>
        <v>Older than 30</v>
      </c>
      <c r="J15" s="1" t="str">
        <f>IFERROR(IF(VLOOKUP(A15,Order!D:D,1,FALSE)=A15,"Mapping Exists",""),"No Mapping")</f>
        <v>No Mapping</v>
      </c>
    </row>
    <row r="16" spans="1:10" x14ac:dyDescent="0.2">
      <c r="A16" s="1">
        <v>15</v>
      </c>
      <c r="B16" s="1" t="s">
        <v>22</v>
      </c>
      <c r="C16" s="1" t="s">
        <v>35</v>
      </c>
      <c r="D16" s="1">
        <v>63</v>
      </c>
      <c r="E16" s="1" t="s">
        <v>17</v>
      </c>
      <c r="F16" s="1" t="str">
        <f t="shared" si="0"/>
        <v>Jason Brown</v>
      </c>
      <c r="G16" s="4">
        <f>SUMIF(Order!D:D,'Customer Details'!A16,Order!C:C)</f>
        <v>350</v>
      </c>
      <c r="H16" s="4">
        <f>COUNTIF(Order!D:D,'Customer Details'!A16)</f>
        <v>1</v>
      </c>
      <c r="I16" s="1" t="str">
        <f t="shared" si="1"/>
        <v>Older than 30</v>
      </c>
      <c r="J16" s="1" t="str">
        <f>IFERROR(IF(VLOOKUP(A16,Order!D:D,1,FALSE)=A16,"Mapping Exists",""),"No Mapping")</f>
        <v>Mapping Exists</v>
      </c>
    </row>
    <row r="17" spans="1:10" x14ac:dyDescent="0.2">
      <c r="A17" s="1">
        <v>16</v>
      </c>
      <c r="B17" s="1" t="s">
        <v>20</v>
      </c>
      <c r="C17" s="1" t="s">
        <v>36</v>
      </c>
      <c r="D17" s="1">
        <v>61</v>
      </c>
      <c r="E17" s="1" t="s">
        <v>7</v>
      </c>
      <c r="F17" s="1" t="str">
        <f t="shared" si="0"/>
        <v>David Benson</v>
      </c>
      <c r="G17" s="4">
        <f>SUMIF(Order!D:D,'Customer Details'!A17,Order!C:C)</f>
        <v>0</v>
      </c>
      <c r="H17" s="4">
        <f>COUNTIF(Order!D:D,'Customer Details'!A17)</f>
        <v>0</v>
      </c>
      <c r="I17" s="1" t="str">
        <f t="shared" si="1"/>
        <v>Older than 30</v>
      </c>
      <c r="J17" s="1" t="str">
        <f>IFERROR(IF(VLOOKUP(A17,Order!D:D,1,FALSE)=A17,"Mapping Exists",""),"No Mapping")</f>
        <v>No Mapping</v>
      </c>
    </row>
    <row r="18" spans="1:10" x14ac:dyDescent="0.2">
      <c r="A18" s="1">
        <v>17</v>
      </c>
      <c r="B18" s="1" t="s">
        <v>37</v>
      </c>
      <c r="C18" s="1" t="s">
        <v>38</v>
      </c>
      <c r="D18" s="1">
        <v>34</v>
      </c>
      <c r="E18" s="1" t="s">
        <v>7</v>
      </c>
      <c r="F18" s="1" t="str">
        <f t="shared" si="0"/>
        <v>Kimberly Mora</v>
      </c>
      <c r="G18" s="4">
        <f>SUMIF(Order!D:D,'Customer Details'!A18,Order!C:C)</f>
        <v>350</v>
      </c>
      <c r="H18" s="4">
        <f>COUNTIF(Order!D:D,'Customer Details'!A18)</f>
        <v>1</v>
      </c>
      <c r="I18" s="1" t="str">
        <f t="shared" si="1"/>
        <v>Older than 30</v>
      </c>
      <c r="J18" s="1" t="str">
        <f>IFERROR(IF(VLOOKUP(A18,Order!D:D,1,FALSE)=A18,"Mapping Exists",""),"No Mapping")</f>
        <v>Mapping Exists</v>
      </c>
    </row>
    <row r="19" spans="1:10" x14ac:dyDescent="0.2">
      <c r="A19" s="1">
        <v>18</v>
      </c>
      <c r="B19" s="1" t="s">
        <v>39</v>
      </c>
      <c r="C19" s="1" t="s">
        <v>40</v>
      </c>
      <c r="D19" s="1">
        <v>25</v>
      </c>
      <c r="E19" s="1" t="s">
        <v>12</v>
      </c>
      <c r="F19" s="1" t="str">
        <f t="shared" si="0"/>
        <v>Erik Macias</v>
      </c>
      <c r="G19" s="4">
        <f>SUMIF(Order!D:D,'Customer Details'!A19,Order!C:C)</f>
        <v>0</v>
      </c>
      <c r="H19" s="4">
        <f>COUNTIF(Order!D:D,'Customer Details'!A19)</f>
        <v>0</v>
      </c>
      <c r="I19" s="1" t="str">
        <f t="shared" si="1"/>
        <v>30 or Younger</v>
      </c>
      <c r="J19" s="1" t="str">
        <f>IFERROR(IF(VLOOKUP(A19,Order!D:D,1,FALSE)=A19,"Mapping Exists",""),"No Mapping")</f>
        <v>No Mapping</v>
      </c>
    </row>
    <row r="20" spans="1:10" x14ac:dyDescent="0.2">
      <c r="A20" s="1">
        <v>19</v>
      </c>
      <c r="B20" s="1" t="s">
        <v>41</v>
      </c>
      <c r="C20" s="1" t="s">
        <v>42</v>
      </c>
      <c r="D20" s="1">
        <v>67</v>
      </c>
      <c r="E20" s="1" t="s">
        <v>12</v>
      </c>
      <c r="F20" s="1" t="str">
        <f t="shared" si="0"/>
        <v>James Johnson</v>
      </c>
      <c r="G20" s="4">
        <f>SUMIF(Order!D:D,'Customer Details'!A20,Order!C:C)</f>
        <v>0</v>
      </c>
      <c r="H20" s="4">
        <f>COUNTIF(Order!D:D,'Customer Details'!A20)</f>
        <v>0</v>
      </c>
      <c r="I20" s="1" t="str">
        <f t="shared" si="1"/>
        <v>Older than 30</v>
      </c>
      <c r="J20" s="1" t="str">
        <f>IFERROR(IF(VLOOKUP(A20,Order!D:D,1,FALSE)=A20,"Mapping Exists",""),"No Mapping")</f>
        <v>No Mapping</v>
      </c>
    </row>
    <row r="21" spans="1:10" x14ac:dyDescent="0.2">
      <c r="A21" s="1">
        <v>20</v>
      </c>
      <c r="B21" s="1" t="s">
        <v>43</v>
      </c>
      <c r="C21" s="1" t="s">
        <v>44</v>
      </c>
      <c r="D21" s="1">
        <v>36</v>
      </c>
      <c r="E21" s="1" t="s">
        <v>17</v>
      </c>
      <c r="F21" s="1" t="str">
        <f t="shared" si="0"/>
        <v>Derek Peterson</v>
      </c>
      <c r="G21" s="4">
        <f>SUMIF(Order!D:D,'Customer Details'!A21,Order!C:C)</f>
        <v>1500</v>
      </c>
      <c r="H21" s="4">
        <f>COUNTIF(Order!D:D,'Customer Details'!A21)</f>
        <v>1</v>
      </c>
      <c r="I21" s="1" t="str">
        <f t="shared" si="1"/>
        <v>Older than 30</v>
      </c>
      <c r="J21" s="1" t="str">
        <f>IFERROR(IF(VLOOKUP(A21,Order!D:D,1,FALSE)=A21,"Mapping Exists",""),"No Mapping")</f>
        <v>Mapping Exists</v>
      </c>
    </row>
    <row r="22" spans="1:10" x14ac:dyDescent="0.2">
      <c r="A22" s="1">
        <v>21</v>
      </c>
      <c r="B22" s="1" t="s">
        <v>45</v>
      </c>
      <c r="C22" s="1" t="s">
        <v>46</v>
      </c>
      <c r="D22" s="1">
        <v>74</v>
      </c>
      <c r="E22" s="1" t="s">
        <v>7</v>
      </c>
      <c r="F22" s="1" t="str">
        <f t="shared" si="0"/>
        <v>Diane Henson</v>
      </c>
      <c r="G22" s="4">
        <f>SUMIF(Order!D:D,'Customer Details'!A22,Order!C:C)</f>
        <v>0</v>
      </c>
      <c r="H22" s="4">
        <f>COUNTIF(Order!D:D,'Customer Details'!A22)</f>
        <v>0</v>
      </c>
      <c r="I22" s="1" t="str">
        <f t="shared" si="1"/>
        <v>Older than 30</v>
      </c>
      <c r="J22" s="1" t="str">
        <f>IFERROR(IF(VLOOKUP(A22,Order!D:D,1,FALSE)=A22,"Mapping Exists",""),"No Mapping")</f>
        <v>No Mapping</v>
      </c>
    </row>
    <row r="23" spans="1:10" x14ac:dyDescent="0.2">
      <c r="A23" s="1">
        <v>22</v>
      </c>
      <c r="B23" s="1" t="s">
        <v>47</v>
      </c>
      <c r="C23" s="1" t="s">
        <v>48</v>
      </c>
      <c r="D23" s="1">
        <v>47</v>
      </c>
      <c r="E23" s="1" t="s">
        <v>7</v>
      </c>
      <c r="F23" s="1" t="str">
        <f t="shared" si="0"/>
        <v>Cody Lyons</v>
      </c>
      <c r="G23" s="4">
        <f>SUMIF(Order!D:D,'Customer Details'!A23,Order!C:C)</f>
        <v>0</v>
      </c>
      <c r="H23" s="4">
        <f>COUNTIF(Order!D:D,'Customer Details'!A23)</f>
        <v>0</v>
      </c>
      <c r="I23" s="1" t="str">
        <f t="shared" si="1"/>
        <v>Older than 30</v>
      </c>
      <c r="J23" s="1" t="str">
        <f>IFERROR(IF(VLOOKUP(A23,Order!D:D,1,FALSE)=A23,"Mapping Exists",""),"No Mapping")</f>
        <v>No Mapping</v>
      </c>
    </row>
    <row r="24" spans="1:10" x14ac:dyDescent="0.2">
      <c r="A24" s="1">
        <v>23</v>
      </c>
      <c r="B24" s="1" t="s">
        <v>49</v>
      </c>
      <c r="C24" s="1" t="s">
        <v>50</v>
      </c>
      <c r="D24" s="1">
        <v>25</v>
      </c>
      <c r="E24" s="1" t="s">
        <v>12</v>
      </c>
      <c r="F24" s="1" t="str">
        <f t="shared" si="0"/>
        <v>Margaret Hardy</v>
      </c>
      <c r="G24" s="4">
        <f>SUMIF(Order!D:D,'Customer Details'!A24,Order!C:C)</f>
        <v>12800</v>
      </c>
      <c r="H24" s="4">
        <f>COUNTIF(Order!D:D,'Customer Details'!A24)</f>
        <v>3</v>
      </c>
      <c r="I24" s="1" t="str">
        <f t="shared" si="1"/>
        <v>30 or Younger</v>
      </c>
      <c r="J24" s="1" t="str">
        <f>IFERROR(IF(VLOOKUP(A24,Order!D:D,1,FALSE)=A24,"Mapping Exists",""),"No Mapping")</f>
        <v>Mapping Exists</v>
      </c>
    </row>
    <row r="25" spans="1:10" x14ac:dyDescent="0.2">
      <c r="A25" s="1">
        <v>24</v>
      </c>
      <c r="B25" s="1" t="s">
        <v>51</v>
      </c>
      <c r="C25" s="1" t="s">
        <v>52</v>
      </c>
      <c r="D25" s="1">
        <v>75</v>
      </c>
      <c r="E25" s="1" t="s">
        <v>12</v>
      </c>
      <c r="F25" s="1" t="str">
        <f t="shared" si="0"/>
        <v>Arthur Hayes</v>
      </c>
      <c r="G25" s="4">
        <f>SUMIF(Order!D:D,'Customer Details'!A25,Order!C:C)</f>
        <v>650</v>
      </c>
      <c r="H25" s="4">
        <f>COUNTIF(Order!D:D,'Customer Details'!A25)</f>
        <v>2</v>
      </c>
      <c r="I25" s="1" t="str">
        <f t="shared" si="1"/>
        <v>Older than 30</v>
      </c>
      <c r="J25" s="1" t="str">
        <f>IFERROR(IF(VLOOKUP(A25,Order!D:D,1,FALSE)=A25,"Mapping Exists",""),"No Mapping")</f>
        <v>Mapping Exists</v>
      </c>
    </row>
    <row r="26" spans="1:10" x14ac:dyDescent="0.2">
      <c r="A26" s="1">
        <v>25</v>
      </c>
      <c r="B26" s="1" t="s">
        <v>53</v>
      </c>
      <c r="C26" s="1" t="s">
        <v>54</v>
      </c>
      <c r="D26" s="1">
        <v>36</v>
      </c>
      <c r="E26" s="1" t="s">
        <v>17</v>
      </c>
      <c r="F26" s="1" t="str">
        <f t="shared" si="0"/>
        <v>Raymond Taylor</v>
      </c>
      <c r="G26" s="4">
        <f>SUMIF(Order!D:D,'Customer Details'!A26,Order!C:C)</f>
        <v>0</v>
      </c>
      <c r="H26" s="4">
        <f>COUNTIF(Order!D:D,'Customer Details'!A26)</f>
        <v>0</v>
      </c>
      <c r="I26" s="1" t="str">
        <f t="shared" si="1"/>
        <v>Older than 30</v>
      </c>
      <c r="J26" s="1" t="str">
        <f>IFERROR(IF(VLOOKUP(A26,Order!D:D,1,FALSE)=A26,"Mapping Exists",""),"No Mapping")</f>
        <v>No Mapping</v>
      </c>
    </row>
    <row r="27" spans="1:10" x14ac:dyDescent="0.2">
      <c r="A27" s="1">
        <v>26</v>
      </c>
      <c r="B27" s="1" t="s">
        <v>55</v>
      </c>
      <c r="C27" s="1" t="s">
        <v>9</v>
      </c>
      <c r="D27" s="1">
        <v>34</v>
      </c>
      <c r="E27" s="1" t="s">
        <v>7</v>
      </c>
      <c r="F27" s="1" t="str">
        <f t="shared" si="0"/>
        <v>Tina Moore</v>
      </c>
      <c r="G27" s="4">
        <f>SUMIF(Order!D:D,'Customer Details'!A27,Order!C:C)</f>
        <v>0</v>
      </c>
      <c r="H27" s="4">
        <f>COUNTIF(Order!D:D,'Customer Details'!A27)</f>
        <v>0</v>
      </c>
      <c r="I27" s="1" t="str">
        <f t="shared" si="1"/>
        <v>Older than 30</v>
      </c>
      <c r="J27" s="1" t="str">
        <f>IFERROR(IF(VLOOKUP(A27,Order!D:D,1,FALSE)=A27,"Mapping Exists",""),"No Mapping")</f>
        <v>No Mapping</v>
      </c>
    </row>
    <row r="28" spans="1:10" x14ac:dyDescent="0.2">
      <c r="A28" s="1">
        <v>27</v>
      </c>
      <c r="B28" s="1" t="s">
        <v>56</v>
      </c>
      <c r="C28" s="1" t="s">
        <v>57</v>
      </c>
      <c r="D28" s="1">
        <v>63</v>
      </c>
      <c r="E28" s="1" t="s">
        <v>7</v>
      </c>
      <c r="F28" s="1" t="str">
        <f t="shared" si="0"/>
        <v>Kylie White</v>
      </c>
      <c r="G28" s="4">
        <f>SUMIF(Order!D:D,'Customer Details'!A28,Order!C:C)</f>
        <v>0</v>
      </c>
      <c r="H28" s="4">
        <f>COUNTIF(Order!D:D,'Customer Details'!A28)</f>
        <v>0</v>
      </c>
      <c r="I28" s="1" t="str">
        <f t="shared" si="1"/>
        <v>Older than 30</v>
      </c>
      <c r="J28" s="1" t="str">
        <f>IFERROR(IF(VLOOKUP(A28,Order!D:D,1,FALSE)=A28,"Mapping Exists",""),"No Mapping")</f>
        <v>No Mapping</v>
      </c>
    </row>
    <row r="29" spans="1:10" x14ac:dyDescent="0.2">
      <c r="A29" s="1">
        <v>28</v>
      </c>
      <c r="B29" s="1" t="s">
        <v>58</v>
      </c>
      <c r="C29" s="1" t="s">
        <v>59</v>
      </c>
      <c r="D29" s="1">
        <v>30</v>
      </c>
      <c r="E29" s="1" t="s">
        <v>12</v>
      </c>
      <c r="F29" s="1" t="str">
        <f t="shared" si="0"/>
        <v>Jonathan Manning</v>
      </c>
      <c r="G29" s="4">
        <f>SUMIF(Order!D:D,'Customer Details'!A29,Order!C:C)</f>
        <v>400</v>
      </c>
      <c r="H29" s="4">
        <f>COUNTIF(Order!D:D,'Customer Details'!A29)</f>
        <v>1</v>
      </c>
      <c r="I29" s="1" t="str">
        <f t="shared" si="1"/>
        <v>30 or Younger</v>
      </c>
      <c r="J29" s="1" t="str">
        <f>IFERROR(IF(VLOOKUP(A29,Order!D:D,1,FALSE)=A29,"Mapping Exists",""),"No Mapping")</f>
        <v>Mapping Exists</v>
      </c>
    </row>
    <row r="30" spans="1:10" x14ac:dyDescent="0.2">
      <c r="A30" s="1">
        <v>29</v>
      </c>
      <c r="B30" s="1" t="s">
        <v>60</v>
      </c>
      <c r="C30" s="1" t="s">
        <v>61</v>
      </c>
      <c r="D30" s="1">
        <v>23</v>
      </c>
      <c r="E30" s="1" t="s">
        <v>12</v>
      </c>
      <c r="F30" s="1" t="str">
        <f t="shared" si="0"/>
        <v>Angela Bryant</v>
      </c>
      <c r="G30" s="4">
        <f>SUMIF(Order!D:D,'Customer Details'!A30,Order!C:C)</f>
        <v>200</v>
      </c>
      <c r="H30" s="4">
        <f>COUNTIF(Order!D:D,'Customer Details'!A30)</f>
        <v>1</v>
      </c>
      <c r="I30" s="1" t="str">
        <f t="shared" si="1"/>
        <v>30 or Younger</v>
      </c>
      <c r="J30" s="1" t="str">
        <f>IFERROR(IF(VLOOKUP(A30,Order!D:D,1,FALSE)=A30,"Mapping Exists",""),"No Mapping")</f>
        <v>Mapping Exists</v>
      </c>
    </row>
    <row r="31" spans="1:10" x14ac:dyDescent="0.2">
      <c r="A31" s="1">
        <v>30</v>
      </c>
      <c r="B31" s="1" t="s">
        <v>62</v>
      </c>
      <c r="C31" s="1" t="s">
        <v>63</v>
      </c>
      <c r="D31" s="1">
        <v>56</v>
      </c>
      <c r="E31" s="1" t="s">
        <v>17</v>
      </c>
      <c r="F31" s="1" t="str">
        <f t="shared" si="0"/>
        <v>Michael Mann</v>
      </c>
      <c r="G31" s="4">
        <f>SUMIF(Order!D:D,'Customer Details'!A31,Order!C:C)</f>
        <v>5000</v>
      </c>
      <c r="H31" s="4">
        <f>COUNTIF(Order!D:D,'Customer Details'!A31)</f>
        <v>1</v>
      </c>
      <c r="I31" s="1" t="str">
        <f t="shared" si="1"/>
        <v>Older than 30</v>
      </c>
      <c r="J31" s="1" t="str">
        <f>IFERROR(IF(VLOOKUP(A31,Order!D:D,1,FALSE)=A31,"Mapping Exists",""),"No Mapping")</f>
        <v>Mapping Exists</v>
      </c>
    </row>
    <row r="32" spans="1:10" x14ac:dyDescent="0.2">
      <c r="A32" s="1">
        <v>31</v>
      </c>
      <c r="B32" s="1" t="s">
        <v>64</v>
      </c>
      <c r="C32" s="1" t="s">
        <v>65</v>
      </c>
      <c r="D32" s="1">
        <v>42</v>
      </c>
      <c r="E32" s="1" t="s">
        <v>7</v>
      </c>
      <c r="F32" s="1" t="str">
        <f t="shared" si="0"/>
        <v>Craig Myers</v>
      </c>
      <c r="G32" s="4">
        <f>SUMIF(Order!D:D,'Customer Details'!A32,Order!C:C)</f>
        <v>0</v>
      </c>
      <c r="H32" s="4">
        <f>COUNTIF(Order!D:D,'Customer Details'!A32)</f>
        <v>0</v>
      </c>
      <c r="I32" s="1" t="str">
        <f t="shared" si="1"/>
        <v>Older than 30</v>
      </c>
      <c r="J32" s="1" t="str">
        <f>IFERROR(IF(VLOOKUP(A32,Order!D:D,1,FALSE)=A32,"Mapping Exists",""),"No Mapping")</f>
        <v>No Mapping</v>
      </c>
    </row>
    <row r="33" spans="1:10" x14ac:dyDescent="0.2">
      <c r="A33" s="1">
        <v>32</v>
      </c>
      <c r="B33" s="1" t="s">
        <v>66</v>
      </c>
      <c r="C33" s="1" t="s">
        <v>14</v>
      </c>
      <c r="D33" s="1">
        <v>26</v>
      </c>
      <c r="E33" s="1" t="s">
        <v>7</v>
      </c>
      <c r="F33" s="1" t="str">
        <f t="shared" si="0"/>
        <v>Tiffany Carter</v>
      </c>
      <c r="G33" s="4">
        <f>SUMIF(Order!D:D,'Customer Details'!A33,Order!C:C)</f>
        <v>900</v>
      </c>
      <c r="H33" s="4">
        <f>COUNTIF(Order!D:D,'Customer Details'!A33)</f>
        <v>1</v>
      </c>
      <c r="I33" s="1" t="str">
        <f t="shared" si="1"/>
        <v>30 or Younger</v>
      </c>
      <c r="J33" s="1" t="str">
        <f>IFERROR(IF(VLOOKUP(A33,Order!D:D,1,FALSE)=A33,"Mapping Exists",""),"No Mapping")</f>
        <v>Mapping Exists</v>
      </c>
    </row>
    <row r="34" spans="1:10" x14ac:dyDescent="0.2">
      <c r="A34" s="1">
        <v>33</v>
      </c>
      <c r="B34" s="1" t="s">
        <v>67</v>
      </c>
      <c r="C34" s="1" t="s">
        <v>68</v>
      </c>
      <c r="D34" s="1">
        <v>22</v>
      </c>
      <c r="E34" s="1" t="s">
        <v>12</v>
      </c>
      <c r="F34" s="1" t="str">
        <f t="shared" si="0"/>
        <v>Erica Owens</v>
      </c>
      <c r="G34" s="4">
        <f>SUMIF(Order!D:D,'Customer Details'!A34,Order!C:C)</f>
        <v>1500</v>
      </c>
      <c r="H34" s="4">
        <f>COUNTIF(Order!D:D,'Customer Details'!A34)</f>
        <v>1</v>
      </c>
      <c r="I34" s="1" t="str">
        <f t="shared" si="1"/>
        <v>30 or Younger</v>
      </c>
      <c r="J34" s="1" t="str">
        <f>IFERROR(IF(VLOOKUP(A34,Order!D:D,1,FALSE)=A34,"Mapping Exists",""),"No Mapping")</f>
        <v>Mapping Exists</v>
      </c>
    </row>
    <row r="35" spans="1:10" x14ac:dyDescent="0.2">
      <c r="A35" s="1">
        <v>34</v>
      </c>
      <c r="B35" s="1" t="s">
        <v>69</v>
      </c>
      <c r="C35" s="1" t="s">
        <v>70</v>
      </c>
      <c r="D35" s="1">
        <v>28</v>
      </c>
      <c r="E35" s="1" t="s">
        <v>12</v>
      </c>
      <c r="F35" s="1" t="str">
        <f t="shared" si="0"/>
        <v>Patricia Parker</v>
      </c>
      <c r="G35" s="4">
        <f>SUMIF(Order!D:D,'Customer Details'!A35,Order!C:C)</f>
        <v>0</v>
      </c>
      <c r="H35" s="4">
        <f>COUNTIF(Order!D:D,'Customer Details'!A35)</f>
        <v>0</v>
      </c>
      <c r="I35" s="1" t="str">
        <f t="shared" si="1"/>
        <v>30 or Younger</v>
      </c>
      <c r="J35" s="1" t="str">
        <f>IFERROR(IF(VLOOKUP(A35,Order!D:D,1,FALSE)=A35,"Mapping Exists",""),"No Mapping")</f>
        <v>No Mapping</v>
      </c>
    </row>
    <row r="36" spans="1:10" x14ac:dyDescent="0.2">
      <c r="A36" s="1">
        <v>35</v>
      </c>
      <c r="B36" s="1" t="s">
        <v>71</v>
      </c>
      <c r="C36" s="1" t="s">
        <v>72</v>
      </c>
      <c r="D36" s="1">
        <v>75</v>
      </c>
      <c r="E36" s="1" t="s">
        <v>17</v>
      </c>
      <c r="F36" s="1" t="str">
        <f t="shared" si="0"/>
        <v>Brian Palmer</v>
      </c>
      <c r="G36" s="4">
        <f>SUMIF(Order!D:D,'Customer Details'!A36,Order!C:C)</f>
        <v>400</v>
      </c>
      <c r="H36" s="4">
        <f>COUNTIF(Order!D:D,'Customer Details'!A36)</f>
        <v>1</v>
      </c>
      <c r="I36" s="1" t="str">
        <f t="shared" si="1"/>
        <v>Older than 30</v>
      </c>
      <c r="J36" s="1" t="str">
        <f>IFERROR(IF(VLOOKUP(A36,Order!D:D,1,FALSE)=A36,"Mapping Exists",""),"No Mapping")</f>
        <v>Mapping Exists</v>
      </c>
    </row>
    <row r="37" spans="1:10" x14ac:dyDescent="0.2">
      <c r="A37" s="1">
        <v>36</v>
      </c>
      <c r="B37" s="1" t="s">
        <v>73</v>
      </c>
      <c r="C37" s="1" t="s">
        <v>74</v>
      </c>
      <c r="D37" s="1">
        <v>75</v>
      </c>
      <c r="E37" s="1" t="s">
        <v>7</v>
      </c>
      <c r="F37" s="1" t="str">
        <f t="shared" si="0"/>
        <v>Melissa Smith</v>
      </c>
      <c r="G37" s="4">
        <f>SUMIF(Order!D:D,'Customer Details'!A37,Order!C:C)</f>
        <v>0</v>
      </c>
      <c r="H37" s="4">
        <f>COUNTIF(Order!D:D,'Customer Details'!A37)</f>
        <v>0</v>
      </c>
      <c r="I37" s="1" t="str">
        <f t="shared" si="1"/>
        <v>Older than 30</v>
      </c>
      <c r="J37" s="1" t="str">
        <f>IFERROR(IF(VLOOKUP(A37,Order!D:D,1,FALSE)=A37,"Mapping Exists",""),"No Mapping")</f>
        <v>No Mapping</v>
      </c>
    </row>
    <row r="38" spans="1:10" x14ac:dyDescent="0.2">
      <c r="A38" s="1">
        <v>37</v>
      </c>
      <c r="B38" s="1" t="s">
        <v>75</v>
      </c>
      <c r="C38" s="1" t="s">
        <v>76</v>
      </c>
      <c r="D38" s="1">
        <v>21</v>
      </c>
      <c r="E38" s="1" t="s">
        <v>7</v>
      </c>
      <c r="F38" s="1" t="str">
        <f t="shared" si="0"/>
        <v>Connor Adams</v>
      </c>
      <c r="G38" s="4">
        <f>SUMIF(Order!D:D,'Customer Details'!A38,Order!C:C)</f>
        <v>250</v>
      </c>
      <c r="H38" s="4">
        <f>COUNTIF(Order!D:D,'Customer Details'!A38)</f>
        <v>1</v>
      </c>
      <c r="I38" s="1" t="str">
        <f t="shared" si="1"/>
        <v>30 or Younger</v>
      </c>
      <c r="J38" s="1" t="str">
        <f>IFERROR(IF(VLOOKUP(A38,Order!D:D,1,FALSE)=A38,"Mapping Exists",""),"No Mapping")</f>
        <v>Mapping Exists</v>
      </c>
    </row>
    <row r="39" spans="1:10" x14ac:dyDescent="0.2">
      <c r="A39" s="1">
        <v>38</v>
      </c>
      <c r="B39" s="1" t="s">
        <v>62</v>
      </c>
      <c r="C39" s="1" t="s">
        <v>77</v>
      </c>
      <c r="D39" s="1">
        <v>40</v>
      </c>
      <c r="E39" s="1" t="s">
        <v>12</v>
      </c>
      <c r="F39" s="1" t="str">
        <f t="shared" si="0"/>
        <v>Michael Williams</v>
      </c>
      <c r="G39" s="4">
        <f>SUMIF(Order!D:D,'Customer Details'!A39,Order!C:C)</f>
        <v>5000</v>
      </c>
      <c r="H39" s="4">
        <f>COUNTIF(Order!D:D,'Customer Details'!A39)</f>
        <v>1</v>
      </c>
      <c r="I39" s="1" t="str">
        <f t="shared" si="1"/>
        <v>Older than 30</v>
      </c>
      <c r="J39" s="1" t="str">
        <f>IFERROR(IF(VLOOKUP(A39,Order!D:D,1,FALSE)=A39,"Mapping Exists",""),"No Mapping")</f>
        <v>Mapping Exists</v>
      </c>
    </row>
    <row r="40" spans="1:10" x14ac:dyDescent="0.2">
      <c r="A40" s="1">
        <v>39</v>
      </c>
      <c r="B40" s="1" t="s">
        <v>78</v>
      </c>
      <c r="C40" s="1" t="s">
        <v>74</v>
      </c>
      <c r="D40" s="1">
        <v>50</v>
      </c>
      <c r="E40" s="1" t="s">
        <v>12</v>
      </c>
      <c r="F40" s="1" t="str">
        <f t="shared" si="0"/>
        <v>Ruth Smith</v>
      </c>
      <c r="G40" s="4">
        <f>SUMIF(Order!D:D,'Customer Details'!A40,Order!C:C)</f>
        <v>400</v>
      </c>
      <c r="H40" s="4">
        <f>COUNTIF(Order!D:D,'Customer Details'!A40)</f>
        <v>1</v>
      </c>
      <c r="I40" s="1" t="str">
        <f t="shared" si="1"/>
        <v>Older than 30</v>
      </c>
      <c r="J40" s="1" t="str">
        <f>IFERROR(IF(VLOOKUP(A40,Order!D:D,1,FALSE)=A40,"Mapping Exists",""),"No Mapping")</f>
        <v>Mapping Exists</v>
      </c>
    </row>
    <row r="41" spans="1:10" x14ac:dyDescent="0.2">
      <c r="A41" s="1">
        <v>40</v>
      </c>
      <c r="B41" s="1" t="s">
        <v>58</v>
      </c>
      <c r="C41" s="1" t="s">
        <v>79</v>
      </c>
      <c r="D41" s="1">
        <v>79</v>
      </c>
      <c r="E41" s="1" t="s">
        <v>17</v>
      </c>
      <c r="F41" s="1" t="str">
        <f t="shared" si="0"/>
        <v>Jonathan Middleton</v>
      </c>
      <c r="G41" s="4">
        <f>SUMIF(Order!D:D,'Customer Details'!A41,Order!C:C)</f>
        <v>1500</v>
      </c>
      <c r="H41" s="4">
        <f>COUNTIF(Order!D:D,'Customer Details'!A41)</f>
        <v>1</v>
      </c>
      <c r="I41" s="1" t="str">
        <f t="shared" si="1"/>
        <v>Older than 30</v>
      </c>
      <c r="J41" s="1" t="str">
        <f>IFERROR(IF(VLOOKUP(A41,Order!D:D,1,FALSE)=A41,"Mapping Exists",""),"No Mapping")</f>
        <v>Mapping Exists</v>
      </c>
    </row>
    <row r="42" spans="1:10" x14ac:dyDescent="0.2">
      <c r="A42" s="1">
        <v>41</v>
      </c>
      <c r="B42" s="1" t="s">
        <v>80</v>
      </c>
      <c r="C42" s="1" t="s">
        <v>81</v>
      </c>
      <c r="D42" s="1">
        <v>25</v>
      </c>
      <c r="E42" s="1" t="s">
        <v>7</v>
      </c>
      <c r="F42" s="1" t="str">
        <f t="shared" si="0"/>
        <v>Francis Velez</v>
      </c>
      <c r="G42" s="4">
        <f>SUMIF(Order!D:D,'Customer Details'!A42,Order!C:C)</f>
        <v>0</v>
      </c>
      <c r="H42" s="4">
        <f>COUNTIF(Order!D:D,'Customer Details'!A42)</f>
        <v>0</v>
      </c>
      <c r="I42" s="1" t="str">
        <f t="shared" si="1"/>
        <v>30 or Younger</v>
      </c>
      <c r="J42" s="1" t="str">
        <f>IFERROR(IF(VLOOKUP(A42,Order!D:D,1,FALSE)=A42,"Mapping Exists",""),"No Mapping")</f>
        <v>No Mapping</v>
      </c>
    </row>
    <row r="43" spans="1:10" x14ac:dyDescent="0.2">
      <c r="A43" s="1">
        <v>42</v>
      </c>
      <c r="B43" s="1" t="s">
        <v>82</v>
      </c>
      <c r="C43" s="1" t="s">
        <v>81</v>
      </c>
      <c r="D43" s="1">
        <v>71</v>
      </c>
      <c r="E43" s="1" t="s">
        <v>7</v>
      </c>
      <c r="F43" s="1" t="str">
        <f t="shared" si="0"/>
        <v>Matthew Velez</v>
      </c>
      <c r="G43" s="4">
        <f>SUMIF(Order!D:D,'Customer Details'!A43,Order!C:C)</f>
        <v>0</v>
      </c>
      <c r="H43" s="4">
        <f>COUNTIF(Order!D:D,'Customer Details'!A43)</f>
        <v>0</v>
      </c>
      <c r="I43" s="1" t="str">
        <f t="shared" si="1"/>
        <v>Older than 30</v>
      </c>
      <c r="J43" s="1" t="str">
        <f>IFERROR(IF(VLOOKUP(A43,Order!D:D,1,FALSE)=A43,"Mapping Exists",""),"No Mapping")</f>
        <v>No Mapping</v>
      </c>
    </row>
    <row r="44" spans="1:10" x14ac:dyDescent="0.2">
      <c r="A44" s="1">
        <v>43</v>
      </c>
      <c r="B44" s="1" t="s">
        <v>83</v>
      </c>
      <c r="C44" s="1" t="s">
        <v>84</v>
      </c>
      <c r="D44" s="1">
        <v>39</v>
      </c>
      <c r="E44" s="1" t="s">
        <v>12</v>
      </c>
      <c r="F44" s="1" t="str">
        <f t="shared" si="0"/>
        <v>Kim Shaw</v>
      </c>
      <c r="G44" s="4">
        <f>SUMIF(Order!D:D,'Customer Details'!A44,Order!C:C)</f>
        <v>0</v>
      </c>
      <c r="H44" s="4">
        <f>COUNTIF(Order!D:D,'Customer Details'!A44)</f>
        <v>0</v>
      </c>
      <c r="I44" s="1" t="str">
        <f t="shared" si="1"/>
        <v>Older than 30</v>
      </c>
      <c r="J44" s="1" t="str">
        <f>IFERROR(IF(VLOOKUP(A44,Order!D:D,1,FALSE)=A44,"Mapping Exists",""),"No Mapping")</f>
        <v>No Mapping</v>
      </c>
    </row>
    <row r="45" spans="1:10" x14ac:dyDescent="0.2">
      <c r="A45" s="1">
        <v>44</v>
      </c>
      <c r="B45" s="1" t="s">
        <v>8</v>
      </c>
      <c r="C45" s="1" t="s">
        <v>19</v>
      </c>
      <c r="D45" s="1">
        <v>40</v>
      </c>
      <c r="E45" s="1" t="s">
        <v>12</v>
      </c>
      <c r="F45" s="1" t="str">
        <f t="shared" si="0"/>
        <v>Gary Jones</v>
      </c>
      <c r="G45" s="4">
        <f>SUMIF(Order!D:D,'Customer Details'!A45,Order!C:C)</f>
        <v>0</v>
      </c>
      <c r="H45" s="4">
        <f>COUNTIF(Order!D:D,'Customer Details'!A45)</f>
        <v>0</v>
      </c>
      <c r="I45" s="1" t="str">
        <f t="shared" si="1"/>
        <v>Older than 30</v>
      </c>
      <c r="J45" s="1" t="str">
        <f>IFERROR(IF(VLOOKUP(A45,Order!D:D,1,FALSE)=A45,"Mapping Exists",""),"No Mapping")</f>
        <v>No Mapping</v>
      </c>
    </row>
    <row r="46" spans="1:10" x14ac:dyDescent="0.2">
      <c r="A46" s="1">
        <v>45</v>
      </c>
      <c r="B46" s="1" t="s">
        <v>85</v>
      </c>
      <c r="C46" s="1" t="s">
        <v>86</v>
      </c>
      <c r="D46" s="1">
        <v>25</v>
      </c>
      <c r="E46" s="1" t="s">
        <v>17</v>
      </c>
      <c r="F46" s="1" t="str">
        <f t="shared" si="0"/>
        <v>Nicholas Clayton</v>
      </c>
      <c r="G46" s="4">
        <f>SUMIF(Order!D:D,'Customer Details'!A46,Order!C:C)</f>
        <v>0</v>
      </c>
      <c r="H46" s="4">
        <f>COUNTIF(Order!D:D,'Customer Details'!A46)</f>
        <v>0</v>
      </c>
      <c r="I46" s="1" t="str">
        <f t="shared" si="1"/>
        <v>30 or Younger</v>
      </c>
      <c r="J46" s="1" t="str">
        <f>IFERROR(IF(VLOOKUP(A46,Order!D:D,1,FALSE)=A46,"Mapping Exists",""),"No Mapping")</f>
        <v>No Mapping</v>
      </c>
    </row>
    <row r="47" spans="1:10" x14ac:dyDescent="0.2">
      <c r="A47" s="1">
        <v>46</v>
      </c>
      <c r="B47" s="1" t="s">
        <v>87</v>
      </c>
      <c r="C47" s="1" t="s">
        <v>88</v>
      </c>
      <c r="D47" s="1">
        <v>36</v>
      </c>
      <c r="E47" s="1" t="s">
        <v>7</v>
      </c>
      <c r="F47" s="1" t="str">
        <f t="shared" si="0"/>
        <v>Anthony Chavez</v>
      </c>
      <c r="G47" s="4">
        <f>SUMIF(Order!D:D,'Customer Details'!A47,Order!C:C)</f>
        <v>0</v>
      </c>
      <c r="H47" s="4">
        <f>COUNTIF(Order!D:D,'Customer Details'!A47)</f>
        <v>0</v>
      </c>
      <c r="I47" s="1" t="str">
        <f t="shared" si="1"/>
        <v>Older than 30</v>
      </c>
      <c r="J47" s="1" t="str">
        <f>IFERROR(IF(VLOOKUP(A47,Order!D:D,1,FALSE)=A47,"Mapping Exists",""),"No Mapping")</f>
        <v>No Mapping</v>
      </c>
    </row>
    <row r="48" spans="1:10" x14ac:dyDescent="0.2">
      <c r="A48" s="1">
        <v>47</v>
      </c>
      <c r="B48" s="1" t="s">
        <v>89</v>
      </c>
      <c r="C48" s="1" t="s">
        <v>90</v>
      </c>
      <c r="D48" s="1">
        <v>31</v>
      </c>
      <c r="E48" s="1" t="s">
        <v>7</v>
      </c>
      <c r="F48" s="1" t="str">
        <f t="shared" si="0"/>
        <v>Carolyn Green</v>
      </c>
      <c r="G48" s="4">
        <f>SUMIF(Order!D:D,'Customer Details'!A48,Order!C:C)</f>
        <v>5300</v>
      </c>
      <c r="H48" s="4">
        <f>COUNTIF(Order!D:D,'Customer Details'!A48)</f>
        <v>2</v>
      </c>
      <c r="I48" s="1" t="str">
        <f t="shared" si="1"/>
        <v>Older than 30</v>
      </c>
      <c r="J48" s="1" t="str">
        <f>IFERROR(IF(VLOOKUP(A48,Order!D:D,1,FALSE)=A48,"Mapping Exists",""),"No Mapping")</f>
        <v>Mapping Exists</v>
      </c>
    </row>
    <row r="49" spans="1:10" x14ac:dyDescent="0.2">
      <c r="A49" s="1">
        <v>48</v>
      </c>
      <c r="B49" s="1" t="s">
        <v>91</v>
      </c>
      <c r="C49" s="1" t="s">
        <v>92</v>
      </c>
      <c r="D49" s="1">
        <v>78</v>
      </c>
      <c r="E49" s="1" t="s">
        <v>12</v>
      </c>
      <c r="F49" s="1" t="str">
        <f t="shared" si="0"/>
        <v>Janice Roman</v>
      </c>
      <c r="G49" s="4">
        <f>SUMIF(Order!D:D,'Customer Details'!A49,Order!C:C)</f>
        <v>0</v>
      </c>
      <c r="H49" s="4">
        <f>COUNTIF(Order!D:D,'Customer Details'!A49)</f>
        <v>0</v>
      </c>
      <c r="I49" s="1" t="str">
        <f t="shared" si="1"/>
        <v>Older than 30</v>
      </c>
      <c r="J49" s="1" t="str">
        <f>IFERROR(IF(VLOOKUP(A49,Order!D:D,1,FALSE)=A49,"Mapping Exists",""),"No Mapping")</f>
        <v>No Mapping</v>
      </c>
    </row>
    <row r="50" spans="1:10" x14ac:dyDescent="0.2">
      <c r="A50" s="1">
        <v>49</v>
      </c>
      <c r="B50" s="1" t="s">
        <v>93</v>
      </c>
      <c r="C50" s="1" t="s">
        <v>54</v>
      </c>
      <c r="D50" s="1">
        <v>54</v>
      </c>
      <c r="E50" s="1" t="s">
        <v>12</v>
      </c>
      <c r="F50" s="1" t="str">
        <f t="shared" si="0"/>
        <v>Erin Taylor</v>
      </c>
      <c r="G50" s="4">
        <f>SUMIF(Order!D:D,'Customer Details'!A50,Order!C:C)</f>
        <v>12000</v>
      </c>
      <c r="H50" s="4">
        <f>COUNTIF(Order!D:D,'Customer Details'!A50)</f>
        <v>1</v>
      </c>
      <c r="I50" s="1" t="str">
        <f t="shared" si="1"/>
        <v>Older than 30</v>
      </c>
      <c r="J50" s="1" t="str">
        <f>IFERROR(IF(VLOOKUP(A50,Order!D:D,1,FALSE)=A50,"Mapping Exists",""),"No Mapping")</f>
        <v>Mapping Exists</v>
      </c>
    </row>
    <row r="51" spans="1:10" x14ac:dyDescent="0.2">
      <c r="A51" s="1">
        <v>50</v>
      </c>
      <c r="B51" s="1" t="s">
        <v>94</v>
      </c>
      <c r="C51" s="1" t="s">
        <v>95</v>
      </c>
      <c r="D51" s="1">
        <v>24</v>
      </c>
      <c r="E51" s="1" t="s">
        <v>17</v>
      </c>
      <c r="F51" s="1" t="str">
        <f t="shared" si="0"/>
        <v>Charles Garcia</v>
      </c>
      <c r="G51" s="4">
        <f>SUMIF(Order!D:D,'Customer Details'!A51,Order!C:C)</f>
        <v>1150</v>
      </c>
      <c r="H51" s="4">
        <f>COUNTIF(Order!D:D,'Customer Details'!A51)</f>
        <v>2</v>
      </c>
      <c r="I51" s="1" t="str">
        <f t="shared" si="1"/>
        <v>30 or Younger</v>
      </c>
      <c r="J51" s="1" t="str">
        <f>IFERROR(IF(VLOOKUP(A51,Order!D:D,1,FALSE)=A51,"Mapping Exists",""),"No Mapping")</f>
        <v>Mapping Exists</v>
      </c>
    </row>
    <row r="52" spans="1:10" x14ac:dyDescent="0.2">
      <c r="A52" s="1">
        <v>51</v>
      </c>
      <c r="B52" s="1" t="s">
        <v>10</v>
      </c>
      <c r="C52" s="1" t="s">
        <v>96</v>
      </c>
      <c r="D52" s="1">
        <v>51</v>
      </c>
      <c r="E52" s="1" t="s">
        <v>7</v>
      </c>
      <c r="F52" s="1" t="str">
        <f t="shared" si="0"/>
        <v>John Huber</v>
      </c>
      <c r="G52" s="4">
        <f>SUMIF(Order!D:D,'Customer Details'!A52,Order!C:C)</f>
        <v>0</v>
      </c>
      <c r="H52" s="4">
        <f>COUNTIF(Order!D:D,'Customer Details'!A52)</f>
        <v>0</v>
      </c>
      <c r="I52" s="1" t="str">
        <f t="shared" si="1"/>
        <v>Older than 30</v>
      </c>
      <c r="J52" s="1" t="str">
        <f>IFERROR(IF(VLOOKUP(A52,Order!D:D,1,FALSE)=A52,"Mapping Exists",""),"No Mapping")</f>
        <v>No Mapping</v>
      </c>
    </row>
    <row r="53" spans="1:10" x14ac:dyDescent="0.2">
      <c r="A53" s="1">
        <v>52</v>
      </c>
      <c r="B53" s="1" t="s">
        <v>97</v>
      </c>
      <c r="C53" s="1" t="s">
        <v>98</v>
      </c>
      <c r="D53" s="1">
        <v>75</v>
      </c>
      <c r="E53" s="1" t="s">
        <v>7</v>
      </c>
      <c r="F53" s="1" t="str">
        <f t="shared" si="0"/>
        <v>Haley Martinez</v>
      </c>
      <c r="G53" s="4">
        <f>SUMIF(Order!D:D,'Customer Details'!A53,Order!C:C)</f>
        <v>5000</v>
      </c>
      <c r="H53" s="4">
        <f>COUNTIF(Order!D:D,'Customer Details'!A53)</f>
        <v>1</v>
      </c>
      <c r="I53" s="1" t="str">
        <f t="shared" si="1"/>
        <v>Older than 30</v>
      </c>
      <c r="J53" s="1" t="str">
        <f>IFERROR(IF(VLOOKUP(A53,Order!D:D,1,FALSE)=A53,"Mapping Exists",""),"No Mapping")</f>
        <v>Mapping Exists</v>
      </c>
    </row>
    <row r="54" spans="1:10" x14ac:dyDescent="0.2">
      <c r="A54" s="1">
        <v>53</v>
      </c>
      <c r="B54" s="1" t="s">
        <v>99</v>
      </c>
      <c r="C54" s="1" t="s">
        <v>100</v>
      </c>
      <c r="D54" s="1">
        <v>41</v>
      </c>
      <c r="E54" s="1" t="s">
        <v>12</v>
      </c>
      <c r="F54" s="1" t="str">
        <f t="shared" si="0"/>
        <v>Adam Holmes</v>
      </c>
      <c r="G54" s="4">
        <f>SUMIF(Order!D:D,'Customer Details'!A54,Order!C:C)</f>
        <v>650</v>
      </c>
      <c r="H54" s="4">
        <f>COUNTIF(Order!D:D,'Customer Details'!A54)</f>
        <v>2</v>
      </c>
      <c r="I54" s="1" t="str">
        <f t="shared" si="1"/>
        <v>Older than 30</v>
      </c>
      <c r="J54" s="1" t="str">
        <f>IFERROR(IF(VLOOKUP(A54,Order!D:D,1,FALSE)=A54,"Mapping Exists",""),"No Mapping")</f>
        <v>Mapping Exists</v>
      </c>
    </row>
    <row r="55" spans="1:10" x14ac:dyDescent="0.2">
      <c r="A55" s="1">
        <v>54</v>
      </c>
      <c r="B55" s="1" t="s">
        <v>69</v>
      </c>
      <c r="C55" s="1" t="s">
        <v>19</v>
      </c>
      <c r="D55" s="1">
        <v>46</v>
      </c>
      <c r="E55" s="1" t="s">
        <v>12</v>
      </c>
      <c r="F55" s="1" t="str">
        <f t="shared" si="0"/>
        <v>Patricia Jones</v>
      </c>
      <c r="G55" s="4">
        <f>SUMIF(Order!D:D,'Customer Details'!A55,Order!C:C)</f>
        <v>0</v>
      </c>
      <c r="H55" s="4">
        <f>COUNTIF(Order!D:D,'Customer Details'!A55)</f>
        <v>0</v>
      </c>
      <c r="I55" s="1" t="str">
        <f t="shared" si="1"/>
        <v>Older than 30</v>
      </c>
      <c r="J55" s="1" t="str">
        <f>IFERROR(IF(VLOOKUP(A55,Order!D:D,1,FALSE)=A55,"Mapping Exists",""),"No Mapping")</f>
        <v>No Mapping</v>
      </c>
    </row>
    <row r="56" spans="1:10" x14ac:dyDescent="0.2">
      <c r="A56" s="1">
        <v>55</v>
      </c>
      <c r="B56" s="1" t="s">
        <v>101</v>
      </c>
      <c r="C56" s="1" t="s">
        <v>102</v>
      </c>
      <c r="D56" s="1">
        <v>23</v>
      </c>
      <c r="E56" s="1" t="s">
        <v>17</v>
      </c>
      <c r="F56" s="1" t="str">
        <f t="shared" si="0"/>
        <v>Christy Rodriguez</v>
      </c>
      <c r="G56" s="4">
        <f>SUMIF(Order!D:D,'Customer Details'!A56,Order!C:C)</f>
        <v>12400</v>
      </c>
      <c r="H56" s="4">
        <f>COUNTIF(Order!D:D,'Customer Details'!A56)</f>
        <v>2</v>
      </c>
      <c r="I56" s="1" t="str">
        <f t="shared" si="1"/>
        <v>30 or Younger</v>
      </c>
      <c r="J56" s="1" t="str">
        <f>IFERROR(IF(VLOOKUP(A56,Order!D:D,1,FALSE)=A56,"Mapping Exists",""),"No Mapping")</f>
        <v>Mapping Exists</v>
      </c>
    </row>
    <row r="57" spans="1:10" x14ac:dyDescent="0.2">
      <c r="A57" s="1">
        <v>56</v>
      </c>
      <c r="B57" s="1" t="s">
        <v>103</v>
      </c>
      <c r="C57" s="1" t="s">
        <v>104</v>
      </c>
      <c r="D57" s="1">
        <v>60</v>
      </c>
      <c r="E57" s="1" t="s">
        <v>7</v>
      </c>
      <c r="F57" s="1" t="str">
        <f t="shared" si="0"/>
        <v>Jose Poole</v>
      </c>
      <c r="G57" s="4">
        <f>SUMIF(Order!D:D,'Customer Details'!A57,Order!C:C)</f>
        <v>5000</v>
      </c>
      <c r="H57" s="4">
        <f>COUNTIF(Order!D:D,'Customer Details'!A57)</f>
        <v>1</v>
      </c>
      <c r="I57" s="1" t="str">
        <f t="shared" si="1"/>
        <v>Older than 30</v>
      </c>
      <c r="J57" s="1" t="str">
        <f>IFERROR(IF(VLOOKUP(A57,Order!D:D,1,FALSE)=A57,"Mapping Exists",""),"No Mapping")</f>
        <v>Mapping Exists</v>
      </c>
    </row>
    <row r="58" spans="1:10" x14ac:dyDescent="0.2">
      <c r="A58" s="1">
        <v>57</v>
      </c>
      <c r="B58" s="1" t="s">
        <v>105</v>
      </c>
      <c r="C58" s="1" t="s">
        <v>106</v>
      </c>
      <c r="D58" s="1">
        <v>29</v>
      </c>
      <c r="E58" s="1" t="s">
        <v>7</v>
      </c>
      <c r="F58" s="1" t="str">
        <f t="shared" si="0"/>
        <v>Lacey Mercado</v>
      </c>
      <c r="G58" s="4">
        <f>SUMIF(Order!D:D,'Customer Details'!A58,Order!C:C)</f>
        <v>6700</v>
      </c>
      <c r="H58" s="4">
        <f>COUNTIF(Order!D:D,'Customer Details'!A58)</f>
        <v>3</v>
      </c>
      <c r="I58" s="1" t="str">
        <f t="shared" si="1"/>
        <v>30 or Younger</v>
      </c>
      <c r="J58" s="1" t="str">
        <f>IFERROR(IF(VLOOKUP(A58,Order!D:D,1,FALSE)=A58,"Mapping Exists",""),"No Mapping")</f>
        <v>Mapping Exists</v>
      </c>
    </row>
    <row r="59" spans="1:10" x14ac:dyDescent="0.2">
      <c r="A59" s="1">
        <v>58</v>
      </c>
      <c r="B59" s="1" t="s">
        <v>107</v>
      </c>
      <c r="C59" s="1" t="s">
        <v>95</v>
      </c>
      <c r="D59" s="1">
        <v>68</v>
      </c>
      <c r="E59" s="1" t="s">
        <v>12</v>
      </c>
      <c r="F59" s="1" t="str">
        <f t="shared" si="0"/>
        <v>Danielle Garcia</v>
      </c>
      <c r="G59" s="4">
        <f>SUMIF(Order!D:D,'Customer Details'!A59,Order!C:C)</f>
        <v>0</v>
      </c>
      <c r="H59" s="4">
        <f>COUNTIF(Order!D:D,'Customer Details'!A59)</f>
        <v>0</v>
      </c>
      <c r="I59" s="1" t="str">
        <f t="shared" si="1"/>
        <v>Older than 30</v>
      </c>
      <c r="J59" s="1" t="str">
        <f>IFERROR(IF(VLOOKUP(A59,Order!D:D,1,FALSE)=A59,"Mapping Exists",""),"No Mapping")</f>
        <v>No Mapping</v>
      </c>
    </row>
    <row r="60" spans="1:10" x14ac:dyDescent="0.2">
      <c r="A60" s="1">
        <v>59</v>
      </c>
      <c r="B60" s="1" t="s">
        <v>108</v>
      </c>
      <c r="C60" s="1" t="s">
        <v>109</v>
      </c>
      <c r="D60" s="1">
        <v>72</v>
      </c>
      <c r="E60" s="1" t="s">
        <v>12</v>
      </c>
      <c r="F60" s="1" t="str">
        <f t="shared" si="0"/>
        <v>Amanda Cohen</v>
      </c>
      <c r="G60" s="4">
        <f>SUMIF(Order!D:D,'Customer Details'!A60,Order!C:C)</f>
        <v>400</v>
      </c>
      <c r="H60" s="4">
        <f>COUNTIF(Order!D:D,'Customer Details'!A60)</f>
        <v>1</v>
      </c>
      <c r="I60" s="1" t="str">
        <f t="shared" si="1"/>
        <v>Older than 30</v>
      </c>
      <c r="J60" s="1" t="str">
        <f>IFERROR(IF(VLOOKUP(A60,Order!D:D,1,FALSE)=A60,"Mapping Exists",""),"No Mapping")</f>
        <v>Mapping Exists</v>
      </c>
    </row>
    <row r="61" spans="1:10" x14ac:dyDescent="0.2">
      <c r="A61" s="1">
        <v>60</v>
      </c>
      <c r="B61" s="1" t="s">
        <v>110</v>
      </c>
      <c r="C61" s="1" t="s">
        <v>102</v>
      </c>
      <c r="D61" s="1">
        <v>28</v>
      </c>
      <c r="E61" s="1" t="s">
        <v>17</v>
      </c>
      <c r="F61" s="1" t="str">
        <f t="shared" si="0"/>
        <v>Jeremy Rodriguez</v>
      </c>
      <c r="G61" s="4">
        <f>SUMIF(Order!D:D,'Customer Details'!A61,Order!C:C)</f>
        <v>700</v>
      </c>
      <c r="H61" s="4">
        <f>COUNTIF(Order!D:D,'Customer Details'!A61)</f>
        <v>2</v>
      </c>
      <c r="I61" s="1" t="str">
        <f t="shared" si="1"/>
        <v>30 or Younger</v>
      </c>
      <c r="J61" s="1" t="str">
        <f>IFERROR(IF(VLOOKUP(A61,Order!D:D,1,FALSE)=A61,"Mapping Exists",""),"No Mapping")</f>
        <v>Mapping Exists</v>
      </c>
    </row>
    <row r="62" spans="1:10" x14ac:dyDescent="0.2">
      <c r="A62" s="1">
        <v>61</v>
      </c>
      <c r="B62" s="1" t="s">
        <v>111</v>
      </c>
      <c r="C62" s="1" t="s">
        <v>112</v>
      </c>
      <c r="D62" s="1">
        <v>51</v>
      </c>
      <c r="E62" s="1" t="s">
        <v>7</v>
      </c>
      <c r="F62" s="1" t="str">
        <f t="shared" si="0"/>
        <v>Jade Wall</v>
      </c>
      <c r="G62" s="4">
        <f>SUMIF(Order!D:D,'Customer Details'!A62,Order!C:C)</f>
        <v>12000</v>
      </c>
      <c r="H62" s="4">
        <f>COUNTIF(Order!D:D,'Customer Details'!A62)</f>
        <v>1</v>
      </c>
      <c r="I62" s="1" t="str">
        <f t="shared" si="1"/>
        <v>Older than 30</v>
      </c>
      <c r="J62" s="1" t="str">
        <f>IFERROR(IF(VLOOKUP(A62,Order!D:D,1,FALSE)=A62,"Mapping Exists",""),"No Mapping")</f>
        <v>Mapping Exists</v>
      </c>
    </row>
    <row r="63" spans="1:10" x14ac:dyDescent="0.2">
      <c r="A63" s="1">
        <v>62</v>
      </c>
      <c r="B63" s="1" t="s">
        <v>91</v>
      </c>
      <c r="C63" s="1" t="s">
        <v>95</v>
      </c>
      <c r="D63" s="1">
        <v>28</v>
      </c>
      <c r="E63" s="1" t="s">
        <v>7</v>
      </c>
      <c r="F63" s="1" t="str">
        <f t="shared" si="0"/>
        <v>Janice Garcia</v>
      </c>
      <c r="G63" s="4">
        <f>SUMIF(Order!D:D,'Customer Details'!A63,Order!C:C)</f>
        <v>0</v>
      </c>
      <c r="H63" s="4">
        <f>COUNTIF(Order!D:D,'Customer Details'!A63)</f>
        <v>0</v>
      </c>
      <c r="I63" s="1" t="str">
        <f t="shared" si="1"/>
        <v>30 or Younger</v>
      </c>
      <c r="J63" s="1" t="str">
        <f>IFERROR(IF(VLOOKUP(A63,Order!D:D,1,FALSE)=A63,"Mapping Exists",""),"No Mapping")</f>
        <v>No Mapping</v>
      </c>
    </row>
    <row r="64" spans="1:10" x14ac:dyDescent="0.2">
      <c r="A64" s="1">
        <v>63</v>
      </c>
      <c r="B64" s="1" t="s">
        <v>113</v>
      </c>
      <c r="C64" s="1" t="s">
        <v>114</v>
      </c>
      <c r="D64" s="1">
        <v>49</v>
      </c>
      <c r="E64" s="1" t="s">
        <v>12</v>
      </c>
      <c r="F64" s="1" t="str">
        <f t="shared" si="0"/>
        <v>Sarah Greer</v>
      </c>
      <c r="G64" s="4">
        <f>SUMIF(Order!D:D,'Customer Details'!A64,Order!C:C)</f>
        <v>850</v>
      </c>
      <c r="H64" s="4">
        <f>COUNTIF(Order!D:D,'Customer Details'!A64)</f>
        <v>3</v>
      </c>
      <c r="I64" s="1" t="str">
        <f t="shared" si="1"/>
        <v>Older than 30</v>
      </c>
      <c r="J64" s="1" t="str">
        <f>IFERROR(IF(VLOOKUP(A64,Order!D:D,1,FALSE)=A64,"Mapping Exists",""),"No Mapping")</f>
        <v>Mapping Exists</v>
      </c>
    </row>
    <row r="65" spans="1:10" x14ac:dyDescent="0.2">
      <c r="A65" s="1">
        <v>64</v>
      </c>
      <c r="B65" s="1" t="s">
        <v>115</v>
      </c>
      <c r="C65" s="1" t="s">
        <v>116</v>
      </c>
      <c r="D65" s="1">
        <v>42</v>
      </c>
      <c r="E65" s="1" t="s">
        <v>12</v>
      </c>
      <c r="F65" s="1" t="str">
        <f t="shared" si="0"/>
        <v>Sandra Golden</v>
      </c>
      <c r="G65" s="4">
        <f>SUMIF(Order!D:D,'Customer Details'!A65,Order!C:C)</f>
        <v>200</v>
      </c>
      <c r="H65" s="4">
        <f>COUNTIF(Order!D:D,'Customer Details'!A65)</f>
        <v>1</v>
      </c>
      <c r="I65" s="1" t="str">
        <f t="shared" si="1"/>
        <v>Older than 30</v>
      </c>
      <c r="J65" s="1" t="str">
        <f>IFERROR(IF(VLOOKUP(A65,Order!D:D,1,FALSE)=A65,"Mapping Exists",""),"No Mapping")</f>
        <v>Mapping Exists</v>
      </c>
    </row>
    <row r="66" spans="1:10" x14ac:dyDescent="0.2">
      <c r="A66" s="1">
        <v>65</v>
      </c>
      <c r="B66" s="1" t="s">
        <v>20</v>
      </c>
      <c r="C66" s="1" t="s">
        <v>117</v>
      </c>
      <c r="D66" s="1">
        <v>47</v>
      </c>
      <c r="E66" s="1" t="s">
        <v>17</v>
      </c>
      <c r="F66" s="1" t="str">
        <f t="shared" si="0"/>
        <v>David Fritz</v>
      </c>
      <c r="G66" s="4">
        <f>SUMIF(Order!D:D,'Customer Details'!A66,Order!C:C)</f>
        <v>5000</v>
      </c>
      <c r="H66" s="4">
        <f>COUNTIF(Order!D:D,'Customer Details'!A66)</f>
        <v>1</v>
      </c>
      <c r="I66" s="1" t="str">
        <f t="shared" si="1"/>
        <v>Older than 30</v>
      </c>
      <c r="J66" s="1" t="str">
        <f>IFERROR(IF(VLOOKUP(A66,Order!D:D,1,FALSE)=A66,"Mapping Exists",""),"No Mapping")</f>
        <v>Mapping Exists</v>
      </c>
    </row>
    <row r="67" spans="1:10" x14ac:dyDescent="0.2">
      <c r="A67" s="1">
        <v>66</v>
      </c>
      <c r="B67" s="1" t="s">
        <v>118</v>
      </c>
      <c r="C67" s="1" t="s">
        <v>119</v>
      </c>
      <c r="D67" s="1">
        <v>59</v>
      </c>
      <c r="E67" s="1" t="s">
        <v>7</v>
      </c>
      <c r="F67" s="1" t="str">
        <f t="shared" ref="F67:F130" si="2">B67&amp;" "&amp;C67</f>
        <v>Hannah Wu</v>
      </c>
      <c r="G67" s="4">
        <f>SUMIF(Order!D:D,'Customer Details'!A67,Order!C:C)</f>
        <v>250</v>
      </c>
      <c r="H67" s="4">
        <f>COUNTIF(Order!D:D,'Customer Details'!A67)</f>
        <v>1</v>
      </c>
      <c r="I67" s="1" t="str">
        <f t="shared" ref="I67:I130" si="3">IF(D67&lt;=30,"30 or Younger","Older than 30")</f>
        <v>Older than 30</v>
      </c>
      <c r="J67" s="1" t="str">
        <f>IFERROR(IF(VLOOKUP(A67,Order!D:D,1,FALSE)=A67,"Mapping Exists",""),"No Mapping")</f>
        <v>Mapping Exists</v>
      </c>
    </row>
    <row r="68" spans="1:10" x14ac:dyDescent="0.2">
      <c r="A68" s="1">
        <v>67</v>
      </c>
      <c r="B68" s="1" t="s">
        <v>120</v>
      </c>
      <c r="C68" s="1" t="s">
        <v>121</v>
      </c>
      <c r="D68" s="1">
        <v>44</v>
      </c>
      <c r="E68" s="1" t="s">
        <v>7</v>
      </c>
      <c r="F68" s="1" t="str">
        <f t="shared" si="2"/>
        <v>Guy Bennett</v>
      </c>
      <c r="G68" s="4">
        <f>SUMIF(Order!D:D,'Customer Details'!A68,Order!C:C)</f>
        <v>1800</v>
      </c>
      <c r="H68" s="4">
        <f>COUNTIF(Order!D:D,'Customer Details'!A68)</f>
        <v>2</v>
      </c>
      <c r="I68" s="1" t="str">
        <f t="shared" si="3"/>
        <v>Older than 30</v>
      </c>
      <c r="J68" s="1" t="str">
        <f>IFERROR(IF(VLOOKUP(A68,Order!D:D,1,FALSE)=A68,"Mapping Exists",""),"No Mapping")</f>
        <v>Mapping Exists</v>
      </c>
    </row>
    <row r="69" spans="1:10" x14ac:dyDescent="0.2">
      <c r="A69" s="1">
        <v>68</v>
      </c>
      <c r="B69" s="1" t="s">
        <v>122</v>
      </c>
      <c r="C69" s="1" t="s">
        <v>123</v>
      </c>
      <c r="D69" s="1">
        <v>64</v>
      </c>
      <c r="E69" s="1" t="s">
        <v>12</v>
      </c>
      <c r="F69" s="1" t="str">
        <f t="shared" si="2"/>
        <v>Regina Wong</v>
      </c>
      <c r="G69" s="4">
        <f>SUMIF(Order!D:D,'Customer Details'!A69,Order!C:C)</f>
        <v>12300</v>
      </c>
      <c r="H69" s="4">
        <f>COUNTIF(Order!D:D,'Customer Details'!A69)</f>
        <v>2</v>
      </c>
      <c r="I69" s="1" t="str">
        <f t="shared" si="3"/>
        <v>Older than 30</v>
      </c>
      <c r="J69" s="1" t="str">
        <f>IFERROR(IF(VLOOKUP(A69,Order!D:D,1,FALSE)=A69,"Mapping Exists",""),"No Mapping")</f>
        <v>Mapping Exists</v>
      </c>
    </row>
    <row r="70" spans="1:10" x14ac:dyDescent="0.2">
      <c r="A70" s="1">
        <v>69</v>
      </c>
      <c r="B70" s="1" t="s">
        <v>124</v>
      </c>
      <c r="C70" s="1" t="s">
        <v>125</v>
      </c>
      <c r="D70" s="1">
        <v>38</v>
      </c>
      <c r="E70" s="1" t="s">
        <v>12</v>
      </c>
      <c r="F70" s="1" t="str">
        <f t="shared" si="2"/>
        <v>Desiree Webster</v>
      </c>
      <c r="G70" s="4">
        <f>SUMIF(Order!D:D,'Customer Details'!A70,Order!C:C)</f>
        <v>400</v>
      </c>
      <c r="H70" s="4">
        <f>COUNTIF(Order!D:D,'Customer Details'!A70)</f>
        <v>1</v>
      </c>
      <c r="I70" s="1" t="str">
        <f t="shared" si="3"/>
        <v>Older than 30</v>
      </c>
      <c r="J70" s="1" t="str">
        <f>IFERROR(IF(VLOOKUP(A70,Order!D:D,1,FALSE)=A70,"Mapping Exists",""),"No Mapping")</f>
        <v>Mapping Exists</v>
      </c>
    </row>
    <row r="71" spans="1:10" x14ac:dyDescent="0.2">
      <c r="A71" s="1">
        <v>70</v>
      </c>
      <c r="B71" s="1" t="s">
        <v>126</v>
      </c>
      <c r="C71" s="1" t="s">
        <v>127</v>
      </c>
      <c r="D71" s="1">
        <v>21</v>
      </c>
      <c r="E71" s="1" t="s">
        <v>17</v>
      </c>
      <c r="F71" s="1" t="str">
        <f t="shared" si="2"/>
        <v>Juan Cruz</v>
      </c>
      <c r="G71" s="4">
        <f>SUMIF(Order!D:D,'Customer Details'!A71,Order!C:C)</f>
        <v>1450</v>
      </c>
      <c r="H71" s="4">
        <f>COUNTIF(Order!D:D,'Customer Details'!A71)</f>
        <v>4</v>
      </c>
      <c r="I71" s="1" t="str">
        <f t="shared" si="3"/>
        <v>30 or Younger</v>
      </c>
      <c r="J71" s="1" t="str">
        <f>IFERROR(IF(VLOOKUP(A71,Order!D:D,1,FALSE)=A71,"Mapping Exists",""),"No Mapping")</f>
        <v>Mapping Exists</v>
      </c>
    </row>
    <row r="72" spans="1:10" x14ac:dyDescent="0.2">
      <c r="A72" s="1">
        <v>71</v>
      </c>
      <c r="B72" s="1" t="s">
        <v>128</v>
      </c>
      <c r="C72" s="1" t="s">
        <v>129</v>
      </c>
      <c r="D72" s="1">
        <v>77</v>
      </c>
      <c r="E72" s="1" t="s">
        <v>7</v>
      </c>
      <c r="F72" s="1" t="str">
        <f t="shared" si="2"/>
        <v>Michelle Edwards</v>
      </c>
      <c r="G72" s="4">
        <f>SUMIF(Order!D:D,'Customer Details'!A72,Order!C:C)</f>
        <v>5000</v>
      </c>
      <c r="H72" s="4">
        <f>COUNTIF(Order!D:D,'Customer Details'!A72)</f>
        <v>1</v>
      </c>
      <c r="I72" s="1" t="str">
        <f t="shared" si="3"/>
        <v>Older than 30</v>
      </c>
      <c r="J72" s="1" t="str">
        <f>IFERROR(IF(VLOOKUP(A72,Order!D:D,1,FALSE)=A72,"Mapping Exists",""),"No Mapping")</f>
        <v>Mapping Exists</v>
      </c>
    </row>
    <row r="73" spans="1:10" x14ac:dyDescent="0.2">
      <c r="A73" s="1">
        <v>72</v>
      </c>
      <c r="B73" s="1" t="s">
        <v>130</v>
      </c>
      <c r="C73" s="1" t="s">
        <v>131</v>
      </c>
      <c r="D73" s="1">
        <v>76</v>
      </c>
      <c r="E73" s="1" t="s">
        <v>7</v>
      </c>
      <c r="F73" s="1" t="str">
        <f t="shared" si="2"/>
        <v>Alexander Griffin</v>
      </c>
      <c r="G73" s="4">
        <f>SUMIF(Order!D:D,'Customer Details'!A73,Order!C:C)</f>
        <v>0</v>
      </c>
      <c r="H73" s="4">
        <f>COUNTIF(Order!D:D,'Customer Details'!A73)</f>
        <v>0</v>
      </c>
      <c r="I73" s="1" t="str">
        <f t="shared" si="3"/>
        <v>Older than 30</v>
      </c>
      <c r="J73" s="1" t="str">
        <f>IFERROR(IF(VLOOKUP(A73,Order!D:D,1,FALSE)=A73,"Mapping Exists",""),"No Mapping")</f>
        <v>No Mapping</v>
      </c>
    </row>
    <row r="74" spans="1:10" x14ac:dyDescent="0.2">
      <c r="A74" s="1">
        <v>73</v>
      </c>
      <c r="B74" s="1" t="s">
        <v>132</v>
      </c>
      <c r="C74" s="1" t="s">
        <v>133</v>
      </c>
      <c r="D74" s="1">
        <v>78</v>
      </c>
      <c r="E74" s="1" t="s">
        <v>12</v>
      </c>
      <c r="F74" s="1" t="str">
        <f t="shared" si="2"/>
        <v>Laura House</v>
      </c>
      <c r="G74" s="4">
        <f>SUMIF(Order!D:D,'Customer Details'!A74,Order!C:C)</f>
        <v>300</v>
      </c>
      <c r="H74" s="4">
        <f>COUNTIF(Order!D:D,'Customer Details'!A74)</f>
        <v>1</v>
      </c>
      <c r="I74" s="1" t="str">
        <f t="shared" si="3"/>
        <v>Older than 30</v>
      </c>
      <c r="J74" s="1" t="str">
        <f>IFERROR(IF(VLOOKUP(A74,Order!D:D,1,FALSE)=A74,"Mapping Exists",""),"No Mapping")</f>
        <v>Mapping Exists</v>
      </c>
    </row>
    <row r="75" spans="1:10" x14ac:dyDescent="0.2">
      <c r="A75" s="1">
        <v>74</v>
      </c>
      <c r="B75" s="1" t="s">
        <v>134</v>
      </c>
      <c r="C75" s="1" t="s">
        <v>135</v>
      </c>
      <c r="D75" s="1">
        <v>32</v>
      </c>
      <c r="E75" s="1" t="s">
        <v>12</v>
      </c>
      <c r="F75" s="1" t="str">
        <f t="shared" si="2"/>
        <v>Brittany Hanna</v>
      </c>
      <c r="G75" s="4">
        <f>SUMIF(Order!D:D,'Customer Details'!A75,Order!C:C)</f>
        <v>0</v>
      </c>
      <c r="H75" s="4">
        <f>COUNTIF(Order!D:D,'Customer Details'!A75)</f>
        <v>0</v>
      </c>
      <c r="I75" s="1" t="str">
        <f t="shared" si="3"/>
        <v>Older than 30</v>
      </c>
      <c r="J75" s="1" t="str">
        <f>IFERROR(IF(VLOOKUP(A75,Order!D:D,1,FALSE)=A75,"Mapping Exists",""),"No Mapping")</f>
        <v>No Mapping</v>
      </c>
    </row>
    <row r="76" spans="1:10" x14ac:dyDescent="0.2">
      <c r="A76" s="1">
        <v>75</v>
      </c>
      <c r="B76" s="1" t="s">
        <v>136</v>
      </c>
      <c r="C76" s="1" t="s">
        <v>137</v>
      </c>
      <c r="D76" s="1">
        <v>49</v>
      </c>
      <c r="E76" s="1" t="s">
        <v>17</v>
      </c>
      <c r="F76" s="1" t="str">
        <f t="shared" si="2"/>
        <v>Allen Wright</v>
      </c>
      <c r="G76" s="4">
        <f>SUMIF(Order!D:D,'Customer Details'!A76,Order!C:C)</f>
        <v>5000</v>
      </c>
      <c r="H76" s="4">
        <f>COUNTIF(Order!D:D,'Customer Details'!A76)</f>
        <v>1</v>
      </c>
      <c r="I76" s="1" t="str">
        <f t="shared" si="3"/>
        <v>Older than 30</v>
      </c>
      <c r="J76" s="1" t="str">
        <f>IFERROR(IF(VLOOKUP(A76,Order!D:D,1,FALSE)=A76,"Mapping Exists",""),"No Mapping")</f>
        <v>Mapping Exists</v>
      </c>
    </row>
    <row r="77" spans="1:10" x14ac:dyDescent="0.2">
      <c r="A77" s="1">
        <v>76</v>
      </c>
      <c r="B77" s="1" t="s">
        <v>138</v>
      </c>
      <c r="C77" s="1" t="s">
        <v>139</v>
      </c>
      <c r="D77" s="1">
        <v>49</v>
      </c>
      <c r="E77" s="1" t="s">
        <v>7</v>
      </c>
      <c r="F77" s="1" t="str">
        <f t="shared" si="2"/>
        <v>Ricky Phillips</v>
      </c>
      <c r="G77" s="4">
        <f>SUMIF(Order!D:D,'Customer Details'!A77,Order!C:C)</f>
        <v>0</v>
      </c>
      <c r="H77" s="4">
        <f>COUNTIF(Order!D:D,'Customer Details'!A77)</f>
        <v>0</v>
      </c>
      <c r="I77" s="1" t="str">
        <f t="shared" si="3"/>
        <v>Older than 30</v>
      </c>
      <c r="J77" s="1" t="str">
        <f>IFERROR(IF(VLOOKUP(A77,Order!D:D,1,FALSE)=A77,"Mapping Exists",""),"No Mapping")</f>
        <v>No Mapping</v>
      </c>
    </row>
    <row r="78" spans="1:10" x14ac:dyDescent="0.2">
      <c r="A78" s="1">
        <v>77</v>
      </c>
      <c r="B78" s="1" t="s">
        <v>140</v>
      </c>
      <c r="C78" s="1" t="s">
        <v>141</v>
      </c>
      <c r="D78" s="1">
        <v>27</v>
      </c>
      <c r="E78" s="1" t="s">
        <v>7</v>
      </c>
      <c r="F78" s="1" t="str">
        <f t="shared" si="2"/>
        <v>Adrian Cross</v>
      </c>
      <c r="G78" s="4">
        <f>SUMIF(Order!D:D,'Customer Details'!A78,Order!C:C)</f>
        <v>0</v>
      </c>
      <c r="H78" s="4">
        <f>COUNTIF(Order!D:D,'Customer Details'!A78)</f>
        <v>0</v>
      </c>
      <c r="I78" s="1" t="str">
        <f t="shared" si="3"/>
        <v>30 or Younger</v>
      </c>
      <c r="J78" s="1" t="str">
        <f>IFERROR(IF(VLOOKUP(A78,Order!D:D,1,FALSE)=A78,"Mapping Exists",""),"No Mapping")</f>
        <v>No Mapping</v>
      </c>
    </row>
    <row r="79" spans="1:10" x14ac:dyDescent="0.2">
      <c r="A79" s="1">
        <v>78</v>
      </c>
      <c r="B79" s="1" t="s">
        <v>142</v>
      </c>
      <c r="C79" s="1" t="s">
        <v>143</v>
      </c>
      <c r="D79" s="1">
        <v>33</v>
      </c>
      <c r="E79" s="1" t="s">
        <v>12</v>
      </c>
      <c r="F79" s="1" t="str">
        <f t="shared" si="2"/>
        <v>Thomas Wood</v>
      </c>
      <c r="G79" s="4">
        <f>SUMIF(Order!D:D,'Customer Details'!A79,Order!C:C)</f>
        <v>700</v>
      </c>
      <c r="H79" s="4">
        <f>COUNTIF(Order!D:D,'Customer Details'!A79)</f>
        <v>2</v>
      </c>
      <c r="I79" s="1" t="str">
        <f t="shared" si="3"/>
        <v>Older than 30</v>
      </c>
      <c r="J79" s="1" t="str">
        <f>IFERROR(IF(VLOOKUP(A79,Order!D:D,1,FALSE)=A79,"Mapping Exists",""),"No Mapping")</f>
        <v>Mapping Exists</v>
      </c>
    </row>
    <row r="80" spans="1:10" x14ac:dyDescent="0.2">
      <c r="A80" s="1">
        <v>79</v>
      </c>
      <c r="B80" s="1" t="s">
        <v>144</v>
      </c>
      <c r="C80" s="1" t="s">
        <v>145</v>
      </c>
      <c r="D80" s="1">
        <v>76</v>
      </c>
      <c r="E80" s="1" t="s">
        <v>12</v>
      </c>
      <c r="F80" s="1" t="str">
        <f t="shared" si="2"/>
        <v>Jillian Massey</v>
      </c>
      <c r="G80" s="4">
        <f>SUMIF(Order!D:D,'Customer Details'!A80,Order!C:C)</f>
        <v>0</v>
      </c>
      <c r="H80" s="4">
        <f>COUNTIF(Order!D:D,'Customer Details'!A80)</f>
        <v>0</v>
      </c>
      <c r="I80" s="1" t="str">
        <f t="shared" si="3"/>
        <v>Older than 30</v>
      </c>
      <c r="J80" s="1" t="str">
        <f>IFERROR(IF(VLOOKUP(A80,Order!D:D,1,FALSE)=A80,"Mapping Exists",""),"No Mapping")</f>
        <v>No Mapping</v>
      </c>
    </row>
    <row r="81" spans="1:10" x14ac:dyDescent="0.2">
      <c r="A81" s="1">
        <v>80</v>
      </c>
      <c r="B81" s="1" t="s">
        <v>146</v>
      </c>
      <c r="C81" s="1" t="s">
        <v>147</v>
      </c>
      <c r="D81" s="1">
        <v>53</v>
      </c>
      <c r="E81" s="1" t="s">
        <v>17</v>
      </c>
      <c r="F81" s="1" t="str">
        <f t="shared" si="2"/>
        <v>Kevin Watkins</v>
      </c>
      <c r="G81" s="4">
        <f>SUMIF(Order!D:D,'Customer Details'!A81,Order!C:C)</f>
        <v>400</v>
      </c>
      <c r="H81" s="4">
        <f>COUNTIF(Order!D:D,'Customer Details'!A81)</f>
        <v>1</v>
      </c>
      <c r="I81" s="1" t="str">
        <f t="shared" si="3"/>
        <v>Older than 30</v>
      </c>
      <c r="J81" s="1" t="str">
        <f>IFERROR(IF(VLOOKUP(A81,Order!D:D,1,FALSE)=A81,"Mapping Exists",""),"No Mapping")</f>
        <v>Mapping Exists</v>
      </c>
    </row>
    <row r="82" spans="1:10" x14ac:dyDescent="0.2">
      <c r="A82" s="1">
        <v>81</v>
      </c>
      <c r="B82" s="1" t="s">
        <v>148</v>
      </c>
      <c r="C82" s="1" t="s">
        <v>149</v>
      </c>
      <c r="D82" s="1">
        <v>75</v>
      </c>
      <c r="E82" s="1" t="s">
        <v>7</v>
      </c>
      <c r="F82" s="1" t="str">
        <f t="shared" si="2"/>
        <v>Allison Sweeney</v>
      </c>
      <c r="G82" s="4">
        <f>SUMIF(Order!D:D,'Customer Details'!A82,Order!C:C)</f>
        <v>5000</v>
      </c>
      <c r="H82" s="4">
        <f>COUNTIF(Order!D:D,'Customer Details'!A82)</f>
        <v>1</v>
      </c>
      <c r="I82" s="1" t="str">
        <f t="shared" si="3"/>
        <v>Older than 30</v>
      </c>
      <c r="J82" s="1" t="str">
        <f>IFERROR(IF(VLOOKUP(A82,Order!D:D,1,FALSE)=A82,"Mapping Exists",""),"No Mapping")</f>
        <v>Mapping Exists</v>
      </c>
    </row>
    <row r="83" spans="1:10" x14ac:dyDescent="0.2">
      <c r="A83" s="1">
        <v>82</v>
      </c>
      <c r="B83" s="1" t="s">
        <v>5</v>
      </c>
      <c r="C83" s="1" t="s">
        <v>150</v>
      </c>
      <c r="D83" s="1">
        <v>41</v>
      </c>
      <c r="E83" s="1" t="s">
        <v>7</v>
      </c>
      <c r="F83" s="1" t="str">
        <f t="shared" si="2"/>
        <v>Joseph Hernandez</v>
      </c>
      <c r="G83" s="4">
        <f>SUMIF(Order!D:D,'Customer Details'!A83,Order!C:C)</f>
        <v>0</v>
      </c>
      <c r="H83" s="4">
        <f>COUNTIF(Order!D:D,'Customer Details'!A83)</f>
        <v>0</v>
      </c>
      <c r="I83" s="1" t="str">
        <f t="shared" si="3"/>
        <v>Older than 30</v>
      </c>
      <c r="J83" s="1" t="str">
        <f>IFERROR(IF(VLOOKUP(A83,Order!D:D,1,FALSE)=A83,"Mapping Exists",""),"No Mapping")</f>
        <v>No Mapping</v>
      </c>
    </row>
    <row r="84" spans="1:10" x14ac:dyDescent="0.2">
      <c r="A84" s="1">
        <v>83</v>
      </c>
      <c r="B84" s="1" t="s">
        <v>151</v>
      </c>
      <c r="C84" s="1" t="s">
        <v>152</v>
      </c>
      <c r="D84" s="1">
        <v>69</v>
      </c>
      <c r="E84" s="1" t="s">
        <v>12</v>
      </c>
      <c r="F84" s="1" t="str">
        <f t="shared" si="2"/>
        <v>Steven Little</v>
      </c>
      <c r="G84" s="4">
        <f>SUMIF(Order!D:D,'Customer Details'!A84,Order!C:C)</f>
        <v>0</v>
      </c>
      <c r="H84" s="4">
        <f>COUNTIF(Order!D:D,'Customer Details'!A84)</f>
        <v>0</v>
      </c>
      <c r="I84" s="1" t="str">
        <f t="shared" si="3"/>
        <v>Older than 30</v>
      </c>
      <c r="J84" s="1" t="str">
        <f>IFERROR(IF(VLOOKUP(A84,Order!D:D,1,FALSE)=A84,"Mapping Exists",""),"No Mapping")</f>
        <v>No Mapping</v>
      </c>
    </row>
    <row r="85" spans="1:10" x14ac:dyDescent="0.2">
      <c r="A85" s="1">
        <v>84</v>
      </c>
      <c r="B85" s="1" t="s">
        <v>10</v>
      </c>
      <c r="C85" s="1" t="s">
        <v>121</v>
      </c>
      <c r="D85" s="1">
        <v>32</v>
      </c>
      <c r="E85" s="1" t="s">
        <v>12</v>
      </c>
      <c r="F85" s="1" t="str">
        <f t="shared" si="2"/>
        <v>John Bennett</v>
      </c>
      <c r="G85" s="4">
        <f>SUMIF(Order!D:D,'Customer Details'!A85,Order!C:C)</f>
        <v>300</v>
      </c>
      <c r="H85" s="4">
        <f>COUNTIF(Order!D:D,'Customer Details'!A85)</f>
        <v>1</v>
      </c>
      <c r="I85" s="1" t="str">
        <f t="shared" si="3"/>
        <v>Older than 30</v>
      </c>
      <c r="J85" s="1" t="str">
        <f>IFERROR(IF(VLOOKUP(A85,Order!D:D,1,FALSE)=A85,"Mapping Exists",""),"No Mapping")</f>
        <v>Mapping Exists</v>
      </c>
    </row>
    <row r="86" spans="1:10" x14ac:dyDescent="0.2">
      <c r="A86" s="1">
        <v>85</v>
      </c>
      <c r="B86" s="1" t="s">
        <v>153</v>
      </c>
      <c r="C86" s="1" t="s">
        <v>154</v>
      </c>
      <c r="D86" s="1">
        <v>80</v>
      </c>
      <c r="E86" s="1" t="s">
        <v>17</v>
      </c>
      <c r="F86" s="1" t="str">
        <f t="shared" si="2"/>
        <v>Michele Maxwell</v>
      </c>
      <c r="G86" s="4">
        <f>SUMIF(Order!D:D,'Customer Details'!A86,Order!C:C)</f>
        <v>5400</v>
      </c>
      <c r="H86" s="4">
        <f>COUNTIF(Order!D:D,'Customer Details'!A86)</f>
        <v>2</v>
      </c>
      <c r="I86" s="1" t="str">
        <f t="shared" si="3"/>
        <v>Older than 30</v>
      </c>
      <c r="J86" s="1" t="str">
        <f>IFERROR(IF(VLOOKUP(A86,Order!D:D,1,FALSE)=A86,"Mapping Exists",""),"No Mapping")</f>
        <v>Mapping Exists</v>
      </c>
    </row>
    <row r="87" spans="1:10" x14ac:dyDescent="0.2">
      <c r="A87" s="1">
        <v>86</v>
      </c>
      <c r="B87" s="1" t="s">
        <v>155</v>
      </c>
      <c r="C87" s="1" t="s">
        <v>142</v>
      </c>
      <c r="D87" s="1">
        <v>74</v>
      </c>
      <c r="E87" s="1" t="s">
        <v>7</v>
      </c>
      <c r="F87" s="1" t="str">
        <f t="shared" si="2"/>
        <v>Emily Thomas</v>
      </c>
      <c r="G87" s="4">
        <f>SUMIF(Order!D:D,'Customer Details'!A87,Order!C:C)</f>
        <v>2800</v>
      </c>
      <c r="H87" s="4">
        <f>COUNTIF(Order!D:D,'Customer Details'!A87)</f>
        <v>3</v>
      </c>
      <c r="I87" s="1" t="str">
        <f t="shared" si="3"/>
        <v>Older than 30</v>
      </c>
      <c r="J87" s="1" t="str">
        <f>IFERROR(IF(VLOOKUP(A87,Order!D:D,1,FALSE)=A87,"Mapping Exists",""),"No Mapping")</f>
        <v>Mapping Exists</v>
      </c>
    </row>
    <row r="88" spans="1:10" x14ac:dyDescent="0.2">
      <c r="A88" s="1">
        <v>87</v>
      </c>
      <c r="B88" s="1" t="s">
        <v>156</v>
      </c>
      <c r="C88" s="1" t="s">
        <v>157</v>
      </c>
      <c r="D88" s="1">
        <v>22</v>
      </c>
      <c r="E88" s="1" t="s">
        <v>7</v>
      </c>
      <c r="F88" s="1" t="str">
        <f t="shared" si="2"/>
        <v>Mark Rogers</v>
      </c>
      <c r="G88" s="4">
        <f>SUMIF(Order!D:D,'Customer Details'!A88,Order!C:C)</f>
        <v>750</v>
      </c>
      <c r="H88" s="4">
        <f>COUNTIF(Order!D:D,'Customer Details'!A88)</f>
        <v>2</v>
      </c>
      <c r="I88" s="1" t="str">
        <f t="shared" si="3"/>
        <v>30 or Younger</v>
      </c>
      <c r="J88" s="1" t="str">
        <f>IFERROR(IF(VLOOKUP(A88,Order!D:D,1,FALSE)=A88,"Mapping Exists",""),"No Mapping")</f>
        <v>Mapping Exists</v>
      </c>
    </row>
    <row r="89" spans="1:10" x14ac:dyDescent="0.2">
      <c r="A89" s="1">
        <v>88</v>
      </c>
      <c r="B89" s="1" t="s">
        <v>10</v>
      </c>
      <c r="C89" s="1" t="s">
        <v>127</v>
      </c>
      <c r="D89" s="1">
        <v>76</v>
      </c>
      <c r="E89" s="1" t="s">
        <v>12</v>
      </c>
      <c r="F89" s="1" t="str">
        <f t="shared" si="2"/>
        <v>John Cruz</v>
      </c>
      <c r="G89" s="4">
        <f>SUMIF(Order!D:D,'Customer Details'!A89,Order!C:C)</f>
        <v>0</v>
      </c>
      <c r="H89" s="4">
        <f>COUNTIF(Order!D:D,'Customer Details'!A89)</f>
        <v>0</v>
      </c>
      <c r="I89" s="1" t="str">
        <f t="shared" si="3"/>
        <v>Older than 30</v>
      </c>
      <c r="J89" s="1" t="str">
        <f>IFERROR(IF(VLOOKUP(A89,Order!D:D,1,FALSE)=A89,"Mapping Exists",""),"No Mapping")</f>
        <v>No Mapping</v>
      </c>
    </row>
    <row r="90" spans="1:10" x14ac:dyDescent="0.2">
      <c r="A90" s="1">
        <v>89</v>
      </c>
      <c r="B90" s="1" t="s">
        <v>20</v>
      </c>
      <c r="C90" s="1" t="s">
        <v>158</v>
      </c>
      <c r="D90" s="1">
        <v>79</v>
      </c>
      <c r="E90" s="1" t="s">
        <v>12</v>
      </c>
      <c r="F90" s="1" t="str">
        <f t="shared" si="2"/>
        <v>David Yoder</v>
      </c>
      <c r="G90" s="4">
        <f>SUMIF(Order!D:D,'Customer Details'!A90,Order!C:C)</f>
        <v>1600</v>
      </c>
      <c r="H90" s="4">
        <f>COUNTIF(Order!D:D,'Customer Details'!A90)</f>
        <v>3</v>
      </c>
      <c r="I90" s="1" t="str">
        <f t="shared" si="3"/>
        <v>Older than 30</v>
      </c>
      <c r="J90" s="1" t="str">
        <f>IFERROR(IF(VLOOKUP(A90,Order!D:D,1,FALSE)=A90,"Mapping Exists",""),"No Mapping")</f>
        <v>Mapping Exists</v>
      </c>
    </row>
    <row r="91" spans="1:10" x14ac:dyDescent="0.2">
      <c r="A91" s="1">
        <v>90</v>
      </c>
      <c r="B91" s="1" t="s">
        <v>41</v>
      </c>
      <c r="C91" s="1" t="s">
        <v>159</v>
      </c>
      <c r="D91" s="1">
        <v>29</v>
      </c>
      <c r="E91" s="1" t="s">
        <v>17</v>
      </c>
      <c r="F91" s="1" t="str">
        <f t="shared" si="2"/>
        <v>James Reynolds</v>
      </c>
      <c r="G91" s="4">
        <f>SUMIF(Order!D:D,'Customer Details'!A91,Order!C:C)</f>
        <v>0</v>
      </c>
      <c r="H91" s="4">
        <f>COUNTIF(Order!D:D,'Customer Details'!A91)</f>
        <v>0</v>
      </c>
      <c r="I91" s="1" t="str">
        <f t="shared" si="3"/>
        <v>30 or Younger</v>
      </c>
      <c r="J91" s="1" t="str">
        <f>IFERROR(IF(VLOOKUP(A91,Order!D:D,1,FALSE)=A91,"Mapping Exists",""),"No Mapping")</f>
        <v>No Mapping</v>
      </c>
    </row>
    <row r="92" spans="1:10" x14ac:dyDescent="0.2">
      <c r="A92" s="1">
        <v>91</v>
      </c>
      <c r="B92" s="1" t="s">
        <v>160</v>
      </c>
      <c r="C92" s="1" t="s">
        <v>161</v>
      </c>
      <c r="D92" s="1">
        <v>53</v>
      </c>
      <c r="E92" s="1" t="s">
        <v>7</v>
      </c>
      <c r="F92" s="1" t="str">
        <f t="shared" si="2"/>
        <v>Stephanie Hicks</v>
      </c>
      <c r="G92" s="4">
        <f>SUMIF(Order!D:D,'Customer Details'!A92,Order!C:C)</f>
        <v>200</v>
      </c>
      <c r="H92" s="4">
        <f>COUNTIF(Order!D:D,'Customer Details'!A92)</f>
        <v>1</v>
      </c>
      <c r="I92" s="1" t="str">
        <f t="shared" si="3"/>
        <v>Older than 30</v>
      </c>
      <c r="J92" s="1" t="str">
        <f>IFERROR(IF(VLOOKUP(A92,Order!D:D,1,FALSE)=A92,"Mapping Exists",""),"No Mapping")</f>
        <v>Mapping Exists</v>
      </c>
    </row>
    <row r="93" spans="1:10" x14ac:dyDescent="0.2">
      <c r="A93" s="1">
        <v>92</v>
      </c>
      <c r="B93" s="1" t="s">
        <v>162</v>
      </c>
      <c r="C93" s="1" t="s">
        <v>35</v>
      </c>
      <c r="D93" s="1">
        <v>78</v>
      </c>
      <c r="E93" s="1" t="s">
        <v>7</v>
      </c>
      <c r="F93" s="1" t="str">
        <f t="shared" si="2"/>
        <v>Paul Brown</v>
      </c>
      <c r="G93" s="4">
        <f>SUMIF(Order!D:D,'Customer Details'!A93,Order!C:C)</f>
        <v>12750</v>
      </c>
      <c r="H93" s="4">
        <f>COUNTIF(Order!D:D,'Customer Details'!A93)</f>
        <v>3</v>
      </c>
      <c r="I93" s="1" t="str">
        <f t="shared" si="3"/>
        <v>Older than 30</v>
      </c>
      <c r="J93" s="1" t="str">
        <f>IFERROR(IF(VLOOKUP(A93,Order!D:D,1,FALSE)=A93,"Mapping Exists",""),"No Mapping")</f>
        <v>Mapping Exists</v>
      </c>
    </row>
    <row r="94" spans="1:10" x14ac:dyDescent="0.2">
      <c r="A94" s="1">
        <v>93</v>
      </c>
      <c r="B94" s="1" t="s">
        <v>163</v>
      </c>
      <c r="C94" s="1" t="s">
        <v>164</v>
      </c>
      <c r="D94" s="1">
        <v>73</v>
      </c>
      <c r="E94" s="1" t="s">
        <v>12</v>
      </c>
      <c r="F94" s="1" t="str">
        <f t="shared" si="2"/>
        <v>Alexandra Morales</v>
      </c>
      <c r="G94" s="4">
        <f>SUMIF(Order!D:D,'Customer Details'!A94,Order!C:C)</f>
        <v>0</v>
      </c>
      <c r="H94" s="4">
        <f>COUNTIF(Order!D:D,'Customer Details'!A94)</f>
        <v>0</v>
      </c>
      <c r="I94" s="1" t="str">
        <f t="shared" si="3"/>
        <v>Older than 30</v>
      </c>
      <c r="J94" s="1" t="str">
        <f>IFERROR(IF(VLOOKUP(A94,Order!D:D,1,FALSE)=A94,"Mapping Exists",""),"No Mapping")</f>
        <v>No Mapping</v>
      </c>
    </row>
    <row r="95" spans="1:10" x14ac:dyDescent="0.2">
      <c r="A95" s="1">
        <v>94</v>
      </c>
      <c r="B95" s="1" t="s">
        <v>165</v>
      </c>
      <c r="C95" s="1" t="s">
        <v>166</v>
      </c>
      <c r="D95" s="1">
        <v>43</v>
      </c>
      <c r="E95" s="1" t="s">
        <v>12</v>
      </c>
      <c r="F95" s="1" t="str">
        <f t="shared" si="2"/>
        <v>Krystal Carroll</v>
      </c>
      <c r="G95" s="4">
        <f>SUMIF(Order!D:D,'Customer Details'!A95,Order!C:C)</f>
        <v>200</v>
      </c>
      <c r="H95" s="4">
        <f>COUNTIF(Order!D:D,'Customer Details'!A95)</f>
        <v>1</v>
      </c>
      <c r="I95" s="1" t="str">
        <f t="shared" si="3"/>
        <v>Older than 30</v>
      </c>
      <c r="J95" s="1" t="str">
        <f>IFERROR(IF(VLOOKUP(A95,Order!D:D,1,FALSE)=A95,"Mapping Exists",""),"No Mapping")</f>
        <v>Mapping Exists</v>
      </c>
    </row>
    <row r="96" spans="1:10" x14ac:dyDescent="0.2">
      <c r="A96" s="1">
        <v>95</v>
      </c>
      <c r="B96" s="1" t="s">
        <v>167</v>
      </c>
      <c r="C96" s="1" t="s">
        <v>11</v>
      </c>
      <c r="D96" s="1">
        <v>35</v>
      </c>
      <c r="E96" s="1" t="s">
        <v>17</v>
      </c>
      <c r="F96" s="1" t="str">
        <f t="shared" si="2"/>
        <v>Alyssa Walker</v>
      </c>
      <c r="G96" s="4">
        <f>SUMIF(Order!D:D,'Customer Details'!A96,Order!C:C)</f>
        <v>250</v>
      </c>
      <c r="H96" s="4">
        <f>COUNTIF(Order!D:D,'Customer Details'!A96)</f>
        <v>1</v>
      </c>
      <c r="I96" s="1" t="str">
        <f t="shared" si="3"/>
        <v>Older than 30</v>
      </c>
      <c r="J96" s="1" t="str">
        <f>IFERROR(IF(VLOOKUP(A96,Order!D:D,1,FALSE)=A96,"Mapping Exists",""),"No Mapping")</f>
        <v>Mapping Exists</v>
      </c>
    </row>
    <row r="97" spans="1:10" x14ac:dyDescent="0.2">
      <c r="A97" s="1">
        <v>96</v>
      </c>
      <c r="B97" s="1" t="s">
        <v>13</v>
      </c>
      <c r="C97" s="1" t="s">
        <v>168</v>
      </c>
      <c r="D97" s="1">
        <v>52</v>
      </c>
      <c r="E97" s="1" t="s">
        <v>7</v>
      </c>
      <c r="F97" s="1" t="str">
        <f t="shared" si="2"/>
        <v>Eric Harvey</v>
      </c>
      <c r="G97" s="4">
        <f>SUMIF(Order!D:D,'Customer Details'!A97,Order!C:C)</f>
        <v>14700</v>
      </c>
      <c r="H97" s="4">
        <f>COUNTIF(Order!D:D,'Customer Details'!A97)</f>
        <v>4</v>
      </c>
      <c r="I97" s="1" t="str">
        <f t="shared" si="3"/>
        <v>Older than 30</v>
      </c>
      <c r="J97" s="1" t="str">
        <f>IFERROR(IF(VLOOKUP(A97,Order!D:D,1,FALSE)=A97,"Mapping Exists",""),"No Mapping")</f>
        <v>Mapping Exists</v>
      </c>
    </row>
    <row r="98" spans="1:10" x14ac:dyDescent="0.2">
      <c r="A98" s="1">
        <v>97</v>
      </c>
      <c r="B98" s="1" t="s">
        <v>169</v>
      </c>
      <c r="C98" s="1" t="s">
        <v>157</v>
      </c>
      <c r="D98" s="1">
        <v>76</v>
      </c>
      <c r="E98" s="1" t="s">
        <v>7</v>
      </c>
      <c r="F98" s="1" t="str">
        <f t="shared" si="2"/>
        <v>Debbie Rogers</v>
      </c>
      <c r="G98" s="4">
        <f>SUMIF(Order!D:D,'Customer Details'!A98,Order!C:C)</f>
        <v>1800</v>
      </c>
      <c r="H98" s="4">
        <f>COUNTIF(Order!D:D,'Customer Details'!A98)</f>
        <v>2</v>
      </c>
      <c r="I98" s="1" t="str">
        <f t="shared" si="3"/>
        <v>Older than 30</v>
      </c>
      <c r="J98" s="1" t="str">
        <f>IFERROR(IF(VLOOKUP(A98,Order!D:D,1,FALSE)=A98,"Mapping Exists",""),"No Mapping")</f>
        <v>Mapping Exists</v>
      </c>
    </row>
    <row r="99" spans="1:10" x14ac:dyDescent="0.2">
      <c r="A99" s="1">
        <v>98</v>
      </c>
      <c r="B99" s="1" t="s">
        <v>170</v>
      </c>
      <c r="C99" s="1" t="s">
        <v>171</v>
      </c>
      <c r="D99" s="1">
        <v>72</v>
      </c>
      <c r="E99" s="1" t="s">
        <v>12</v>
      </c>
      <c r="F99" s="1" t="str">
        <f t="shared" si="2"/>
        <v>Steve Braun</v>
      </c>
      <c r="G99" s="4">
        <f>SUMIF(Order!D:D,'Customer Details'!A99,Order!C:C)</f>
        <v>12500</v>
      </c>
      <c r="H99" s="4">
        <f>COUNTIF(Order!D:D,'Customer Details'!A99)</f>
        <v>3</v>
      </c>
      <c r="I99" s="1" t="str">
        <f t="shared" si="3"/>
        <v>Older than 30</v>
      </c>
      <c r="J99" s="1" t="str">
        <f>IFERROR(IF(VLOOKUP(A99,Order!D:D,1,FALSE)=A99,"Mapping Exists",""),"No Mapping")</f>
        <v>Mapping Exists</v>
      </c>
    </row>
    <row r="100" spans="1:10" x14ac:dyDescent="0.2">
      <c r="A100" s="1">
        <v>99</v>
      </c>
      <c r="B100" s="1" t="s">
        <v>172</v>
      </c>
      <c r="C100" s="1" t="s">
        <v>173</v>
      </c>
      <c r="D100" s="1">
        <v>51</v>
      </c>
      <c r="E100" s="1" t="s">
        <v>12</v>
      </c>
      <c r="F100" s="1" t="str">
        <f t="shared" si="2"/>
        <v>Ryan Rojas</v>
      </c>
      <c r="G100" s="4">
        <f>SUMIF(Order!D:D,'Customer Details'!A100,Order!C:C)</f>
        <v>1900</v>
      </c>
      <c r="H100" s="4">
        <f>COUNTIF(Order!D:D,'Customer Details'!A100)</f>
        <v>2</v>
      </c>
      <c r="I100" s="1" t="str">
        <f t="shared" si="3"/>
        <v>Older than 30</v>
      </c>
      <c r="J100" s="1" t="str">
        <f>IFERROR(IF(VLOOKUP(A100,Order!D:D,1,FALSE)=A100,"Mapping Exists",""),"No Mapping")</f>
        <v>Mapping Exists</v>
      </c>
    </row>
    <row r="101" spans="1:10" x14ac:dyDescent="0.2">
      <c r="A101" s="1">
        <v>100</v>
      </c>
      <c r="B101" s="1" t="s">
        <v>174</v>
      </c>
      <c r="C101" s="1" t="s">
        <v>175</v>
      </c>
      <c r="D101" s="1">
        <v>67</v>
      </c>
      <c r="E101" s="1" t="s">
        <v>17</v>
      </c>
      <c r="F101" s="1" t="str">
        <f t="shared" si="2"/>
        <v>Andrew Levine</v>
      </c>
      <c r="G101" s="4">
        <f>SUMIF(Order!D:D,'Customer Details'!A101,Order!C:C)</f>
        <v>0</v>
      </c>
      <c r="H101" s="4">
        <f>COUNTIF(Order!D:D,'Customer Details'!A101)</f>
        <v>0</v>
      </c>
      <c r="I101" s="1" t="str">
        <f t="shared" si="3"/>
        <v>Older than 30</v>
      </c>
      <c r="J101" s="1" t="str">
        <f>IFERROR(IF(VLOOKUP(A101,Order!D:D,1,FALSE)=A101,"Mapping Exists",""),"No Mapping")</f>
        <v>No Mapping</v>
      </c>
    </row>
    <row r="102" spans="1:10" x14ac:dyDescent="0.2">
      <c r="A102" s="1">
        <v>101</v>
      </c>
      <c r="B102" s="1" t="s">
        <v>71</v>
      </c>
      <c r="C102" s="1" t="s">
        <v>176</v>
      </c>
      <c r="D102" s="1">
        <v>38</v>
      </c>
      <c r="E102" s="1" t="s">
        <v>7</v>
      </c>
      <c r="F102" s="1" t="str">
        <f t="shared" si="2"/>
        <v>Brian Olson</v>
      </c>
      <c r="G102" s="4">
        <f>SUMIF(Order!D:D,'Customer Details'!A102,Order!C:C)</f>
        <v>1600</v>
      </c>
      <c r="H102" s="4">
        <f>COUNTIF(Order!D:D,'Customer Details'!A102)</f>
        <v>3</v>
      </c>
      <c r="I102" s="1" t="str">
        <f t="shared" si="3"/>
        <v>Older than 30</v>
      </c>
      <c r="J102" s="1" t="str">
        <f>IFERROR(IF(VLOOKUP(A102,Order!D:D,1,FALSE)=A102,"Mapping Exists",""),"No Mapping")</f>
        <v>Mapping Exists</v>
      </c>
    </row>
    <row r="103" spans="1:10" x14ac:dyDescent="0.2">
      <c r="A103" s="1">
        <v>102</v>
      </c>
      <c r="B103" s="1" t="s">
        <v>177</v>
      </c>
      <c r="C103" s="1" t="s">
        <v>178</v>
      </c>
      <c r="D103" s="1">
        <v>28</v>
      </c>
      <c r="E103" s="1" t="s">
        <v>7</v>
      </c>
      <c r="F103" s="1" t="str">
        <f t="shared" si="2"/>
        <v>Jessica Welch</v>
      </c>
      <c r="G103" s="4">
        <f>SUMIF(Order!D:D,'Customer Details'!A103,Order!C:C)</f>
        <v>5000</v>
      </c>
      <c r="H103" s="4">
        <f>COUNTIF(Order!D:D,'Customer Details'!A103)</f>
        <v>1</v>
      </c>
      <c r="I103" s="1" t="str">
        <f t="shared" si="3"/>
        <v>30 or Younger</v>
      </c>
      <c r="J103" s="1" t="str">
        <f>IFERROR(IF(VLOOKUP(A103,Order!D:D,1,FALSE)=A103,"Mapping Exists",""),"No Mapping")</f>
        <v>Mapping Exists</v>
      </c>
    </row>
    <row r="104" spans="1:10" x14ac:dyDescent="0.2">
      <c r="A104" s="1">
        <v>103</v>
      </c>
      <c r="B104" s="1" t="s">
        <v>160</v>
      </c>
      <c r="C104" s="1" t="s">
        <v>179</v>
      </c>
      <c r="D104" s="1">
        <v>18</v>
      </c>
      <c r="E104" s="1" t="s">
        <v>12</v>
      </c>
      <c r="F104" s="1" t="str">
        <f t="shared" si="2"/>
        <v>Stephanie Faulkner</v>
      </c>
      <c r="G104" s="4">
        <f>SUMIF(Order!D:D,'Customer Details'!A104,Order!C:C)</f>
        <v>650</v>
      </c>
      <c r="H104" s="4">
        <f>COUNTIF(Order!D:D,'Customer Details'!A104)</f>
        <v>2</v>
      </c>
      <c r="I104" s="1" t="str">
        <f t="shared" si="3"/>
        <v>30 or Younger</v>
      </c>
      <c r="J104" s="1" t="str">
        <f>IFERROR(IF(VLOOKUP(A104,Order!D:D,1,FALSE)=A104,"Mapping Exists",""),"No Mapping")</f>
        <v>Mapping Exists</v>
      </c>
    </row>
    <row r="105" spans="1:10" x14ac:dyDescent="0.2">
      <c r="A105" s="1">
        <v>104</v>
      </c>
      <c r="B105" s="1" t="s">
        <v>180</v>
      </c>
      <c r="C105" s="1" t="s">
        <v>42</v>
      </c>
      <c r="D105" s="1">
        <v>77</v>
      </c>
      <c r="E105" s="1" t="s">
        <v>12</v>
      </c>
      <c r="F105" s="1" t="str">
        <f t="shared" si="2"/>
        <v>Dawn Johnson</v>
      </c>
      <c r="G105" s="4">
        <f>SUMIF(Order!D:D,'Customer Details'!A105,Order!C:C)</f>
        <v>0</v>
      </c>
      <c r="H105" s="4">
        <f>COUNTIF(Order!D:D,'Customer Details'!A105)</f>
        <v>0</v>
      </c>
      <c r="I105" s="1" t="str">
        <f t="shared" si="3"/>
        <v>Older than 30</v>
      </c>
      <c r="J105" s="1" t="str">
        <f>IFERROR(IF(VLOOKUP(A105,Order!D:D,1,FALSE)=A105,"Mapping Exists",""),"No Mapping")</f>
        <v>No Mapping</v>
      </c>
    </row>
    <row r="106" spans="1:10" x14ac:dyDescent="0.2">
      <c r="A106" s="1">
        <v>105</v>
      </c>
      <c r="B106" s="1" t="s">
        <v>181</v>
      </c>
      <c r="C106" s="1" t="s">
        <v>137</v>
      </c>
      <c r="D106" s="1">
        <v>72</v>
      </c>
      <c r="E106" s="1" t="s">
        <v>17</v>
      </c>
      <c r="F106" s="1" t="str">
        <f t="shared" si="2"/>
        <v>Monique Wright</v>
      </c>
      <c r="G106" s="4">
        <f>SUMIF(Order!D:D,'Customer Details'!A106,Order!C:C)</f>
        <v>200</v>
      </c>
      <c r="H106" s="4">
        <f>COUNTIF(Order!D:D,'Customer Details'!A106)</f>
        <v>1</v>
      </c>
      <c r="I106" s="1" t="str">
        <f t="shared" si="3"/>
        <v>Older than 30</v>
      </c>
      <c r="J106" s="1" t="str">
        <f>IFERROR(IF(VLOOKUP(A106,Order!D:D,1,FALSE)=A106,"Mapping Exists",""),"No Mapping")</f>
        <v>Mapping Exists</v>
      </c>
    </row>
    <row r="107" spans="1:10" x14ac:dyDescent="0.2">
      <c r="A107" s="1">
        <v>106</v>
      </c>
      <c r="B107" s="1" t="s">
        <v>182</v>
      </c>
      <c r="C107" s="1" t="s">
        <v>183</v>
      </c>
      <c r="D107" s="1">
        <v>18</v>
      </c>
      <c r="E107" s="1" t="s">
        <v>7</v>
      </c>
      <c r="F107" s="1" t="str">
        <f t="shared" si="2"/>
        <v>Veronica Stein</v>
      </c>
      <c r="G107" s="4">
        <f>SUMIF(Order!D:D,'Customer Details'!A107,Order!C:C)</f>
        <v>900</v>
      </c>
      <c r="H107" s="4">
        <f>COUNTIF(Order!D:D,'Customer Details'!A107)</f>
        <v>1</v>
      </c>
      <c r="I107" s="1" t="str">
        <f t="shared" si="3"/>
        <v>30 or Younger</v>
      </c>
      <c r="J107" s="1" t="str">
        <f>IFERROR(IF(VLOOKUP(A107,Order!D:D,1,FALSE)=A107,"Mapping Exists",""),"No Mapping")</f>
        <v>Mapping Exists</v>
      </c>
    </row>
    <row r="108" spans="1:10" x14ac:dyDescent="0.2">
      <c r="A108" s="1">
        <v>107</v>
      </c>
      <c r="B108" s="1" t="s">
        <v>184</v>
      </c>
      <c r="C108" s="1" t="s">
        <v>185</v>
      </c>
      <c r="D108" s="1">
        <v>26</v>
      </c>
      <c r="E108" s="1" t="s">
        <v>7</v>
      </c>
      <c r="F108" s="1" t="str">
        <f t="shared" si="2"/>
        <v>Breanna Santos</v>
      </c>
      <c r="G108" s="4">
        <f>SUMIF(Order!D:D,'Customer Details'!A108,Order!C:C)</f>
        <v>1750</v>
      </c>
      <c r="H108" s="4">
        <f>COUNTIF(Order!D:D,'Customer Details'!A108)</f>
        <v>2</v>
      </c>
      <c r="I108" s="1" t="str">
        <f t="shared" si="3"/>
        <v>30 or Younger</v>
      </c>
      <c r="J108" s="1" t="str">
        <f>IFERROR(IF(VLOOKUP(A108,Order!D:D,1,FALSE)=A108,"Mapping Exists",""),"No Mapping")</f>
        <v>Mapping Exists</v>
      </c>
    </row>
    <row r="109" spans="1:10" x14ac:dyDescent="0.2">
      <c r="A109" s="1">
        <v>108</v>
      </c>
      <c r="B109" s="1" t="s">
        <v>110</v>
      </c>
      <c r="C109" s="1" t="s">
        <v>186</v>
      </c>
      <c r="D109" s="1">
        <v>26</v>
      </c>
      <c r="E109" s="1" t="s">
        <v>12</v>
      </c>
      <c r="F109" s="1" t="str">
        <f t="shared" si="2"/>
        <v>Jeremy Lee</v>
      </c>
      <c r="G109" s="4">
        <f>SUMIF(Order!D:D,'Customer Details'!A109,Order!C:C)</f>
        <v>350</v>
      </c>
      <c r="H109" s="4">
        <f>COUNTIF(Order!D:D,'Customer Details'!A109)</f>
        <v>1</v>
      </c>
      <c r="I109" s="1" t="str">
        <f t="shared" si="3"/>
        <v>30 or Younger</v>
      </c>
      <c r="J109" s="1" t="str">
        <f>IFERROR(IF(VLOOKUP(A109,Order!D:D,1,FALSE)=A109,"Mapping Exists",""),"No Mapping")</f>
        <v>Mapping Exists</v>
      </c>
    </row>
    <row r="110" spans="1:10" x14ac:dyDescent="0.2">
      <c r="A110" s="1">
        <v>109</v>
      </c>
      <c r="B110" s="1" t="s">
        <v>187</v>
      </c>
      <c r="C110" s="1" t="s">
        <v>9</v>
      </c>
      <c r="D110" s="1">
        <v>40</v>
      </c>
      <c r="E110" s="1" t="s">
        <v>12</v>
      </c>
      <c r="F110" s="1" t="str">
        <f t="shared" si="2"/>
        <v>R0bert Moore</v>
      </c>
      <c r="G110" s="4">
        <f>SUMIF(Order!D:D,'Customer Details'!A110,Order!C:C)</f>
        <v>400</v>
      </c>
      <c r="H110" s="4">
        <f>COUNTIF(Order!D:D,'Customer Details'!A110)</f>
        <v>1</v>
      </c>
      <c r="I110" s="1" t="str">
        <f t="shared" si="3"/>
        <v>Older than 30</v>
      </c>
      <c r="J110" s="1" t="str">
        <f>IFERROR(IF(VLOOKUP(A110,Order!D:D,1,FALSE)=A110,"Mapping Exists",""),"No Mapping")</f>
        <v>Mapping Exists</v>
      </c>
    </row>
    <row r="111" spans="1:10" x14ac:dyDescent="0.2">
      <c r="A111" s="1">
        <v>110</v>
      </c>
      <c r="B111" s="1" t="s">
        <v>66</v>
      </c>
      <c r="C111" s="1" t="s">
        <v>188</v>
      </c>
      <c r="D111" s="1">
        <v>77</v>
      </c>
      <c r="E111" s="1" t="s">
        <v>17</v>
      </c>
      <c r="F111" s="1" t="str">
        <f t="shared" si="2"/>
        <v>Tiffany Pearson</v>
      </c>
      <c r="G111" s="4">
        <f>SUMIF(Order!D:D,'Customer Details'!A111,Order!C:C)</f>
        <v>200</v>
      </c>
      <c r="H111" s="4">
        <f>COUNTIF(Order!D:D,'Customer Details'!A111)</f>
        <v>1</v>
      </c>
      <c r="I111" s="1" t="str">
        <f t="shared" si="3"/>
        <v>Older than 30</v>
      </c>
      <c r="J111" s="1" t="str">
        <f>IFERROR(IF(VLOOKUP(A111,Order!D:D,1,FALSE)=A111,"Mapping Exists",""),"No Mapping")</f>
        <v>Mapping Exists</v>
      </c>
    </row>
    <row r="112" spans="1:10" x14ac:dyDescent="0.2">
      <c r="A112" s="1">
        <v>111</v>
      </c>
      <c r="B112" s="1" t="s">
        <v>189</v>
      </c>
      <c r="C112" s="1" t="s">
        <v>190</v>
      </c>
      <c r="D112" s="1">
        <v>53</v>
      </c>
      <c r="E112" s="1" t="s">
        <v>7</v>
      </c>
      <c r="F112" s="1" t="str">
        <f t="shared" si="2"/>
        <v>Audrey Richardson</v>
      </c>
      <c r="G112" s="4">
        <f>SUMIF(Order!D:D,'Customer Details'!A112,Order!C:C)</f>
        <v>900</v>
      </c>
      <c r="H112" s="4">
        <f>COUNTIF(Order!D:D,'Customer Details'!A112)</f>
        <v>1</v>
      </c>
      <c r="I112" s="1" t="str">
        <f t="shared" si="3"/>
        <v>Older than 30</v>
      </c>
      <c r="J112" s="1" t="str">
        <f>IFERROR(IF(VLOOKUP(A112,Order!D:D,1,FALSE)=A112,"Mapping Exists",""),"No Mapping")</f>
        <v>Mapping Exists</v>
      </c>
    </row>
    <row r="113" spans="1:10" x14ac:dyDescent="0.2">
      <c r="A113" s="1">
        <v>112</v>
      </c>
      <c r="B113" s="1" t="s">
        <v>191</v>
      </c>
      <c r="C113" s="1" t="s">
        <v>61</v>
      </c>
      <c r="D113" s="1">
        <v>64</v>
      </c>
      <c r="E113" s="1" t="s">
        <v>7</v>
      </c>
      <c r="F113" s="1" t="str">
        <f t="shared" si="2"/>
        <v>Maureen Bryant</v>
      </c>
      <c r="G113" s="4">
        <f>SUMIF(Order!D:D,'Customer Details'!A113,Order!C:C)</f>
        <v>400</v>
      </c>
      <c r="H113" s="4">
        <f>COUNTIF(Order!D:D,'Customer Details'!A113)</f>
        <v>1</v>
      </c>
      <c r="I113" s="1" t="str">
        <f t="shared" si="3"/>
        <v>Older than 30</v>
      </c>
      <c r="J113" s="1" t="str">
        <f>IFERROR(IF(VLOOKUP(A113,Order!D:D,1,FALSE)=A113,"Mapping Exists",""),"No Mapping")</f>
        <v>Mapping Exists</v>
      </c>
    </row>
    <row r="114" spans="1:10" x14ac:dyDescent="0.2">
      <c r="A114" s="1">
        <v>113</v>
      </c>
      <c r="B114" s="1" t="s">
        <v>192</v>
      </c>
      <c r="C114" s="1" t="s">
        <v>193</v>
      </c>
      <c r="D114" s="1">
        <v>72</v>
      </c>
      <c r="E114" s="1" t="s">
        <v>12</v>
      </c>
      <c r="F114" s="1" t="str">
        <f t="shared" si="2"/>
        <v>Derrick R0berts</v>
      </c>
      <c r="G114" s="4">
        <f>SUMIF(Order!D:D,'Customer Details'!A114,Order!C:C)</f>
        <v>250</v>
      </c>
      <c r="H114" s="4">
        <f>COUNTIF(Order!D:D,'Customer Details'!A114)</f>
        <v>1</v>
      </c>
      <c r="I114" s="1" t="str">
        <f t="shared" si="3"/>
        <v>Older than 30</v>
      </c>
      <c r="J114" s="1" t="str">
        <f>IFERROR(IF(VLOOKUP(A114,Order!D:D,1,FALSE)=A114,"Mapping Exists",""),"No Mapping")</f>
        <v>Mapping Exists</v>
      </c>
    </row>
    <row r="115" spans="1:10" x14ac:dyDescent="0.2">
      <c r="A115" s="1">
        <v>114</v>
      </c>
      <c r="B115" s="1" t="s">
        <v>194</v>
      </c>
      <c r="C115" s="1" t="s">
        <v>195</v>
      </c>
      <c r="D115" s="1">
        <v>61</v>
      </c>
      <c r="E115" s="1" t="s">
        <v>12</v>
      </c>
      <c r="F115" s="1" t="str">
        <f t="shared" si="2"/>
        <v>Jeffrey Sullivan</v>
      </c>
      <c r="G115" s="4">
        <f>SUMIF(Order!D:D,'Customer Details'!A115,Order!C:C)</f>
        <v>400</v>
      </c>
      <c r="H115" s="4">
        <f>COUNTIF(Order!D:D,'Customer Details'!A115)</f>
        <v>1</v>
      </c>
      <c r="I115" s="1" t="str">
        <f t="shared" si="3"/>
        <v>Older than 30</v>
      </c>
      <c r="J115" s="1" t="str">
        <f>IFERROR(IF(VLOOKUP(A115,Order!D:D,1,FALSE)=A115,"Mapping Exists",""),"No Mapping")</f>
        <v>Mapping Exists</v>
      </c>
    </row>
    <row r="116" spans="1:10" x14ac:dyDescent="0.2">
      <c r="A116" s="1">
        <v>115</v>
      </c>
      <c r="B116" s="1" t="s">
        <v>196</v>
      </c>
      <c r="C116" s="1" t="s">
        <v>197</v>
      </c>
      <c r="D116" s="1">
        <v>25</v>
      </c>
      <c r="E116" s="1" t="s">
        <v>17</v>
      </c>
      <c r="F116" s="1" t="str">
        <f t="shared" si="2"/>
        <v>Amy Harris</v>
      </c>
      <c r="G116" s="4">
        <f>SUMIF(Order!D:D,'Customer Details'!A116,Order!C:C)</f>
        <v>0</v>
      </c>
      <c r="H116" s="4">
        <f>COUNTIF(Order!D:D,'Customer Details'!A116)</f>
        <v>0</v>
      </c>
      <c r="I116" s="1" t="str">
        <f t="shared" si="3"/>
        <v>30 or Younger</v>
      </c>
      <c r="J116" s="1" t="str">
        <f>IFERROR(IF(VLOOKUP(A116,Order!D:D,1,FALSE)=A116,"Mapping Exists",""),"No Mapping")</f>
        <v>No Mapping</v>
      </c>
    </row>
    <row r="117" spans="1:10" x14ac:dyDescent="0.2">
      <c r="A117" s="1">
        <v>116</v>
      </c>
      <c r="B117" s="1" t="s">
        <v>198</v>
      </c>
      <c r="C117" s="1" t="s">
        <v>199</v>
      </c>
      <c r="D117" s="1">
        <v>52</v>
      </c>
      <c r="E117" s="1" t="s">
        <v>7</v>
      </c>
      <c r="F117" s="1" t="str">
        <f t="shared" si="2"/>
        <v>Rhonda Flores</v>
      </c>
      <c r="G117" s="4">
        <f>SUMIF(Order!D:D,'Customer Details'!A117,Order!C:C)</f>
        <v>0</v>
      </c>
      <c r="H117" s="4">
        <f>COUNTIF(Order!D:D,'Customer Details'!A117)</f>
        <v>0</v>
      </c>
      <c r="I117" s="1" t="str">
        <f t="shared" si="3"/>
        <v>Older than 30</v>
      </c>
      <c r="J117" s="1" t="str">
        <f>IFERROR(IF(VLOOKUP(A117,Order!D:D,1,FALSE)=A117,"Mapping Exists",""),"No Mapping")</f>
        <v>No Mapping</v>
      </c>
    </row>
    <row r="118" spans="1:10" x14ac:dyDescent="0.2">
      <c r="A118" s="1">
        <v>117</v>
      </c>
      <c r="B118" s="1" t="s">
        <v>151</v>
      </c>
      <c r="C118" s="1" t="s">
        <v>200</v>
      </c>
      <c r="D118" s="1">
        <v>41</v>
      </c>
      <c r="E118" s="1" t="s">
        <v>7</v>
      </c>
      <c r="F118" s="1" t="str">
        <f t="shared" si="2"/>
        <v>Steven Black</v>
      </c>
      <c r="G118" s="4">
        <f>SUMIF(Order!D:D,'Customer Details'!A118,Order!C:C)</f>
        <v>350</v>
      </c>
      <c r="H118" s="4">
        <f>COUNTIF(Order!D:D,'Customer Details'!A118)</f>
        <v>1</v>
      </c>
      <c r="I118" s="1" t="str">
        <f t="shared" si="3"/>
        <v>Older than 30</v>
      </c>
      <c r="J118" s="1" t="str">
        <f>IFERROR(IF(VLOOKUP(A118,Order!D:D,1,FALSE)=A118,"Mapping Exists",""),"No Mapping")</f>
        <v>Mapping Exists</v>
      </c>
    </row>
    <row r="119" spans="1:10" x14ac:dyDescent="0.2">
      <c r="A119" s="1">
        <v>118</v>
      </c>
      <c r="B119" s="1" t="s">
        <v>187</v>
      </c>
      <c r="C119" s="1" t="s">
        <v>201</v>
      </c>
      <c r="D119" s="1">
        <v>28</v>
      </c>
      <c r="E119" s="1" t="s">
        <v>12</v>
      </c>
      <c r="F119" s="1" t="str">
        <f t="shared" si="2"/>
        <v>R0bert Shepherd</v>
      </c>
      <c r="G119" s="4">
        <f>SUMIF(Order!D:D,'Customer Details'!A119,Order!C:C)</f>
        <v>12400</v>
      </c>
      <c r="H119" s="4">
        <f>COUNTIF(Order!D:D,'Customer Details'!A119)</f>
        <v>2</v>
      </c>
      <c r="I119" s="1" t="str">
        <f t="shared" si="3"/>
        <v>30 or Younger</v>
      </c>
      <c r="J119" s="1" t="str">
        <f>IFERROR(IF(VLOOKUP(A119,Order!D:D,1,FALSE)=A119,"Mapping Exists",""),"No Mapping")</f>
        <v>Mapping Exists</v>
      </c>
    </row>
    <row r="120" spans="1:10" x14ac:dyDescent="0.2">
      <c r="A120" s="1">
        <v>119</v>
      </c>
      <c r="B120" s="1" t="s">
        <v>202</v>
      </c>
      <c r="C120" s="1" t="s">
        <v>203</v>
      </c>
      <c r="D120" s="1">
        <v>19</v>
      </c>
      <c r="E120" s="1" t="s">
        <v>12</v>
      </c>
      <c r="F120" s="1" t="str">
        <f t="shared" si="2"/>
        <v>Robin Snyder</v>
      </c>
      <c r="G120" s="4">
        <f>SUMIF(Order!D:D,'Customer Details'!A120,Order!C:C)</f>
        <v>6500</v>
      </c>
      <c r="H120" s="4">
        <f>COUNTIF(Order!D:D,'Customer Details'!A120)</f>
        <v>2</v>
      </c>
      <c r="I120" s="1" t="str">
        <f t="shared" si="3"/>
        <v>30 or Younger</v>
      </c>
      <c r="J120" s="1" t="str">
        <f>IFERROR(IF(VLOOKUP(A120,Order!D:D,1,FALSE)=A120,"Mapping Exists",""),"No Mapping")</f>
        <v>Mapping Exists</v>
      </c>
    </row>
    <row r="121" spans="1:10" x14ac:dyDescent="0.2">
      <c r="A121" s="1">
        <v>120</v>
      </c>
      <c r="B121" s="1" t="s">
        <v>204</v>
      </c>
      <c r="C121" s="1" t="s">
        <v>205</v>
      </c>
      <c r="D121" s="1">
        <v>80</v>
      </c>
      <c r="E121" s="1" t="s">
        <v>17</v>
      </c>
      <c r="F121" s="1" t="str">
        <f t="shared" si="2"/>
        <v>Elijah Cook</v>
      </c>
      <c r="G121" s="4">
        <f>SUMIF(Order!D:D,'Customer Details'!A121,Order!C:C)</f>
        <v>0</v>
      </c>
      <c r="H121" s="4">
        <f>COUNTIF(Order!D:D,'Customer Details'!A121)</f>
        <v>0</v>
      </c>
      <c r="I121" s="1" t="str">
        <f t="shared" si="3"/>
        <v>Older than 30</v>
      </c>
      <c r="J121" s="1" t="str">
        <f>IFERROR(IF(VLOOKUP(A121,Order!D:D,1,FALSE)=A121,"Mapping Exists",""),"No Mapping")</f>
        <v>No Mapping</v>
      </c>
    </row>
    <row r="122" spans="1:10" x14ac:dyDescent="0.2">
      <c r="A122" s="1">
        <v>121</v>
      </c>
      <c r="B122" s="1" t="s">
        <v>206</v>
      </c>
      <c r="C122" s="1" t="s">
        <v>207</v>
      </c>
      <c r="D122" s="1">
        <v>42</v>
      </c>
      <c r="E122" s="1" t="s">
        <v>7</v>
      </c>
      <c r="F122" s="1" t="str">
        <f t="shared" si="2"/>
        <v>Dennis Hill</v>
      </c>
      <c r="G122" s="4">
        <f>SUMIF(Order!D:D,'Customer Details'!A122,Order!C:C)</f>
        <v>0</v>
      </c>
      <c r="H122" s="4">
        <f>COUNTIF(Order!D:D,'Customer Details'!A122)</f>
        <v>0</v>
      </c>
      <c r="I122" s="1" t="str">
        <f t="shared" si="3"/>
        <v>Older than 30</v>
      </c>
      <c r="J122" s="1" t="str">
        <f>IFERROR(IF(VLOOKUP(A122,Order!D:D,1,FALSE)=A122,"Mapping Exists",""),"No Mapping")</f>
        <v>No Mapping</v>
      </c>
    </row>
    <row r="123" spans="1:10" x14ac:dyDescent="0.2">
      <c r="A123" s="1">
        <v>122</v>
      </c>
      <c r="B123" s="1" t="s">
        <v>94</v>
      </c>
      <c r="C123" s="1" t="s">
        <v>208</v>
      </c>
      <c r="D123" s="1">
        <v>80</v>
      </c>
      <c r="E123" s="1" t="s">
        <v>7</v>
      </c>
      <c r="F123" s="1" t="str">
        <f t="shared" si="2"/>
        <v>Charles Nunez</v>
      </c>
      <c r="G123" s="4">
        <f>SUMIF(Order!D:D,'Customer Details'!A123,Order!C:C)</f>
        <v>300</v>
      </c>
      <c r="H123" s="4">
        <f>COUNTIF(Order!D:D,'Customer Details'!A123)</f>
        <v>1</v>
      </c>
      <c r="I123" s="1" t="str">
        <f t="shared" si="3"/>
        <v>Older than 30</v>
      </c>
      <c r="J123" s="1" t="str">
        <f>IFERROR(IF(VLOOKUP(A123,Order!D:D,1,FALSE)=A123,"Mapping Exists",""),"No Mapping")</f>
        <v>Mapping Exists</v>
      </c>
    </row>
    <row r="124" spans="1:10" x14ac:dyDescent="0.2">
      <c r="A124" s="1">
        <v>123</v>
      </c>
      <c r="B124" s="1" t="s">
        <v>209</v>
      </c>
      <c r="C124" s="1" t="s">
        <v>210</v>
      </c>
      <c r="D124" s="1">
        <v>52</v>
      </c>
      <c r="E124" s="1" t="s">
        <v>12</v>
      </c>
      <c r="F124" s="1" t="str">
        <f t="shared" si="2"/>
        <v>Philip Robinson</v>
      </c>
      <c r="G124" s="4">
        <f>SUMIF(Order!D:D,'Customer Details'!A124,Order!C:C)</f>
        <v>17000</v>
      </c>
      <c r="H124" s="4">
        <f>COUNTIF(Order!D:D,'Customer Details'!A124)</f>
        <v>2</v>
      </c>
      <c r="I124" s="1" t="str">
        <f t="shared" si="3"/>
        <v>Older than 30</v>
      </c>
      <c r="J124" s="1" t="str">
        <f>IFERROR(IF(VLOOKUP(A124,Order!D:D,1,FALSE)=A124,"Mapping Exists",""),"No Mapping")</f>
        <v>Mapping Exists</v>
      </c>
    </row>
    <row r="125" spans="1:10" x14ac:dyDescent="0.2">
      <c r="A125" s="1">
        <v>124</v>
      </c>
      <c r="B125" s="1" t="s">
        <v>211</v>
      </c>
      <c r="C125" s="1" t="s">
        <v>212</v>
      </c>
      <c r="D125" s="1">
        <v>21</v>
      </c>
      <c r="E125" s="1" t="s">
        <v>12</v>
      </c>
      <c r="F125" s="1" t="str">
        <f t="shared" si="2"/>
        <v>Rachel Larson</v>
      </c>
      <c r="G125" s="4">
        <f>SUMIF(Order!D:D,'Customer Details'!A125,Order!C:C)</f>
        <v>5350</v>
      </c>
      <c r="H125" s="4">
        <f>COUNTIF(Order!D:D,'Customer Details'!A125)</f>
        <v>2</v>
      </c>
      <c r="I125" s="1" t="str">
        <f t="shared" si="3"/>
        <v>30 or Younger</v>
      </c>
      <c r="J125" s="1" t="str">
        <f>IFERROR(IF(VLOOKUP(A125,Order!D:D,1,FALSE)=A125,"Mapping Exists",""),"No Mapping")</f>
        <v>Mapping Exists</v>
      </c>
    </row>
    <row r="126" spans="1:10" x14ac:dyDescent="0.2">
      <c r="A126" s="1">
        <v>125</v>
      </c>
      <c r="B126" s="1" t="s">
        <v>213</v>
      </c>
      <c r="C126" s="1" t="s">
        <v>214</v>
      </c>
      <c r="D126" s="1">
        <v>35</v>
      </c>
      <c r="E126" s="1" t="s">
        <v>17</v>
      </c>
      <c r="F126" s="1" t="str">
        <f t="shared" si="2"/>
        <v>Stephen Sharp</v>
      </c>
      <c r="G126" s="4">
        <f>SUMIF(Order!D:D,'Customer Details'!A126,Order!C:C)</f>
        <v>250</v>
      </c>
      <c r="H126" s="4">
        <f>COUNTIF(Order!D:D,'Customer Details'!A126)</f>
        <v>1</v>
      </c>
      <c r="I126" s="1" t="str">
        <f t="shared" si="3"/>
        <v>Older than 30</v>
      </c>
      <c r="J126" s="1" t="str">
        <f>IFERROR(IF(VLOOKUP(A126,Order!D:D,1,FALSE)=A126,"Mapping Exists",""),"No Mapping")</f>
        <v>Mapping Exists</v>
      </c>
    </row>
    <row r="127" spans="1:10" x14ac:dyDescent="0.2">
      <c r="A127" s="1">
        <v>126</v>
      </c>
      <c r="B127" s="1" t="s">
        <v>215</v>
      </c>
      <c r="C127" s="1" t="s">
        <v>216</v>
      </c>
      <c r="D127" s="1">
        <v>54</v>
      </c>
      <c r="E127" s="1" t="s">
        <v>7</v>
      </c>
      <c r="F127" s="1" t="str">
        <f t="shared" si="2"/>
        <v>Aimee Jacobs</v>
      </c>
      <c r="G127" s="4">
        <f>SUMIF(Order!D:D,'Customer Details'!A127,Order!C:C)</f>
        <v>400</v>
      </c>
      <c r="H127" s="4">
        <f>COUNTIF(Order!D:D,'Customer Details'!A127)</f>
        <v>1</v>
      </c>
      <c r="I127" s="1" t="str">
        <f t="shared" si="3"/>
        <v>Older than 30</v>
      </c>
      <c r="J127" s="1" t="str">
        <f>IFERROR(IF(VLOOKUP(A127,Order!D:D,1,FALSE)=A127,"Mapping Exists",""),"No Mapping")</f>
        <v>Mapping Exists</v>
      </c>
    </row>
    <row r="128" spans="1:10" x14ac:dyDescent="0.2">
      <c r="A128" s="1">
        <v>127</v>
      </c>
      <c r="B128" s="1" t="s">
        <v>134</v>
      </c>
      <c r="C128" s="1" t="s">
        <v>217</v>
      </c>
      <c r="D128" s="1">
        <v>49</v>
      </c>
      <c r="E128" s="1" t="s">
        <v>7</v>
      </c>
      <c r="F128" s="1" t="str">
        <f t="shared" si="2"/>
        <v>Brittany Miller</v>
      </c>
      <c r="G128" s="4">
        <f>SUMIF(Order!D:D,'Customer Details'!A128,Order!C:C)</f>
        <v>0</v>
      </c>
      <c r="H128" s="4">
        <f>COUNTIF(Order!D:D,'Customer Details'!A128)</f>
        <v>0</v>
      </c>
      <c r="I128" s="1" t="str">
        <f t="shared" si="3"/>
        <v>Older than 30</v>
      </c>
      <c r="J128" s="1" t="str">
        <f>IFERROR(IF(VLOOKUP(A128,Order!D:D,1,FALSE)=A128,"Mapping Exists",""),"No Mapping")</f>
        <v>No Mapping</v>
      </c>
    </row>
    <row r="129" spans="1:10" x14ac:dyDescent="0.2">
      <c r="A129" s="1">
        <v>128</v>
      </c>
      <c r="B129" s="1" t="s">
        <v>218</v>
      </c>
      <c r="C129" s="1" t="s">
        <v>219</v>
      </c>
      <c r="D129" s="1">
        <v>50</v>
      </c>
      <c r="E129" s="1" t="s">
        <v>12</v>
      </c>
      <c r="F129" s="1" t="str">
        <f t="shared" si="2"/>
        <v>Sabrina Mclaughlin</v>
      </c>
      <c r="G129" s="4">
        <f>SUMIF(Order!D:D,'Customer Details'!A129,Order!C:C)</f>
        <v>0</v>
      </c>
      <c r="H129" s="4">
        <f>COUNTIF(Order!D:D,'Customer Details'!A129)</f>
        <v>0</v>
      </c>
      <c r="I129" s="1" t="str">
        <f t="shared" si="3"/>
        <v>Older than 30</v>
      </c>
      <c r="J129" s="1" t="str">
        <f>IFERROR(IF(VLOOKUP(A129,Order!D:D,1,FALSE)=A129,"Mapping Exists",""),"No Mapping")</f>
        <v>No Mapping</v>
      </c>
    </row>
    <row r="130" spans="1:10" x14ac:dyDescent="0.2">
      <c r="A130" s="1">
        <v>129</v>
      </c>
      <c r="B130" s="1" t="s">
        <v>220</v>
      </c>
      <c r="C130" s="1" t="s">
        <v>221</v>
      </c>
      <c r="D130" s="1">
        <v>54</v>
      </c>
      <c r="E130" s="1" t="s">
        <v>12</v>
      </c>
      <c r="F130" s="1" t="str">
        <f t="shared" si="2"/>
        <v>Amber Banks</v>
      </c>
      <c r="G130" s="4">
        <f>SUMIF(Order!D:D,'Customer Details'!A130,Order!C:C)</f>
        <v>17000</v>
      </c>
      <c r="H130" s="4">
        <f>COUNTIF(Order!D:D,'Customer Details'!A130)</f>
        <v>2</v>
      </c>
      <c r="I130" s="1" t="str">
        <f t="shared" si="3"/>
        <v>Older than 30</v>
      </c>
      <c r="J130" s="1" t="str">
        <f>IFERROR(IF(VLOOKUP(A130,Order!D:D,1,FALSE)=A130,"Mapping Exists",""),"No Mapping")</f>
        <v>Mapping Exists</v>
      </c>
    </row>
    <row r="131" spans="1:10" x14ac:dyDescent="0.2">
      <c r="A131" s="1">
        <v>130</v>
      </c>
      <c r="B131" s="1" t="s">
        <v>222</v>
      </c>
      <c r="C131" s="1" t="s">
        <v>223</v>
      </c>
      <c r="D131" s="1">
        <v>62</v>
      </c>
      <c r="E131" s="1" t="s">
        <v>17</v>
      </c>
      <c r="F131" s="1" t="str">
        <f t="shared" ref="F131:F194" si="4">B131&amp;" "&amp;C131</f>
        <v>Casey Todd</v>
      </c>
      <c r="G131" s="4">
        <f>SUMIF(Order!D:D,'Customer Details'!A131,Order!C:C)</f>
        <v>0</v>
      </c>
      <c r="H131" s="4">
        <f>COUNTIF(Order!D:D,'Customer Details'!A131)</f>
        <v>0</v>
      </c>
      <c r="I131" s="1" t="str">
        <f t="shared" ref="I131:I194" si="5">IF(D131&lt;=30,"30 or Younger","Older than 30")</f>
        <v>Older than 30</v>
      </c>
      <c r="J131" s="1" t="str">
        <f>IFERROR(IF(VLOOKUP(A131,Order!D:D,1,FALSE)=A131,"Mapping Exists",""),"No Mapping")</f>
        <v>No Mapping</v>
      </c>
    </row>
    <row r="132" spans="1:10" x14ac:dyDescent="0.2">
      <c r="A132" s="1">
        <v>131</v>
      </c>
      <c r="B132" s="1" t="s">
        <v>224</v>
      </c>
      <c r="C132" s="1" t="s">
        <v>77</v>
      </c>
      <c r="D132" s="1">
        <v>48</v>
      </c>
      <c r="E132" s="1" t="s">
        <v>7</v>
      </c>
      <c r="F132" s="1" t="str">
        <f t="shared" si="4"/>
        <v>Miranda Williams</v>
      </c>
      <c r="G132" s="4">
        <f>SUMIF(Order!D:D,'Customer Details'!A132,Order!C:C)</f>
        <v>12000</v>
      </c>
      <c r="H132" s="4">
        <f>COUNTIF(Order!D:D,'Customer Details'!A132)</f>
        <v>1</v>
      </c>
      <c r="I132" s="1" t="str">
        <f t="shared" si="5"/>
        <v>Older than 30</v>
      </c>
      <c r="J132" s="1" t="str">
        <f>IFERROR(IF(VLOOKUP(A132,Order!D:D,1,FALSE)=A132,"Mapping Exists",""),"No Mapping")</f>
        <v>Mapping Exists</v>
      </c>
    </row>
    <row r="133" spans="1:10" x14ac:dyDescent="0.2">
      <c r="A133" s="1">
        <v>132</v>
      </c>
      <c r="B133" s="1" t="s">
        <v>130</v>
      </c>
      <c r="C133" s="1" t="s">
        <v>77</v>
      </c>
      <c r="D133" s="1">
        <v>48</v>
      </c>
      <c r="E133" s="1" t="s">
        <v>7</v>
      </c>
      <c r="F133" s="1" t="str">
        <f t="shared" si="4"/>
        <v>Alexander Williams</v>
      </c>
      <c r="G133" s="4">
        <f>SUMIF(Order!D:D,'Customer Details'!A133,Order!C:C)</f>
        <v>0</v>
      </c>
      <c r="H133" s="4">
        <f>COUNTIF(Order!D:D,'Customer Details'!A133)</f>
        <v>0</v>
      </c>
      <c r="I133" s="1" t="str">
        <f t="shared" si="5"/>
        <v>Older than 30</v>
      </c>
      <c r="J133" s="1" t="str">
        <f>IFERROR(IF(VLOOKUP(A133,Order!D:D,1,FALSE)=A133,"Mapping Exists",""),"No Mapping")</f>
        <v>No Mapping</v>
      </c>
    </row>
    <row r="134" spans="1:10" x14ac:dyDescent="0.2">
      <c r="A134" s="1">
        <v>133</v>
      </c>
      <c r="B134" s="1" t="s">
        <v>225</v>
      </c>
      <c r="C134" s="1" t="s">
        <v>226</v>
      </c>
      <c r="D134" s="1">
        <v>57</v>
      </c>
      <c r="E134" s="1" t="s">
        <v>12</v>
      </c>
      <c r="F134" s="1" t="str">
        <f t="shared" si="4"/>
        <v>Jesus Higgins</v>
      </c>
      <c r="G134" s="4">
        <f>SUMIF(Order!D:D,'Customer Details'!A134,Order!C:C)</f>
        <v>0</v>
      </c>
      <c r="H134" s="4">
        <f>COUNTIF(Order!D:D,'Customer Details'!A134)</f>
        <v>0</v>
      </c>
      <c r="I134" s="1" t="str">
        <f t="shared" si="5"/>
        <v>Older than 30</v>
      </c>
      <c r="J134" s="1" t="str">
        <f>IFERROR(IF(VLOOKUP(A134,Order!D:D,1,FALSE)=A134,"Mapping Exists",""),"No Mapping")</f>
        <v>No Mapping</v>
      </c>
    </row>
    <row r="135" spans="1:10" x14ac:dyDescent="0.2">
      <c r="A135" s="1">
        <v>134</v>
      </c>
      <c r="B135" s="1" t="s">
        <v>41</v>
      </c>
      <c r="C135" s="1" t="s">
        <v>227</v>
      </c>
      <c r="D135" s="1">
        <v>50</v>
      </c>
      <c r="E135" s="1" t="s">
        <v>12</v>
      </c>
      <c r="F135" s="1" t="str">
        <f t="shared" si="4"/>
        <v>James Keith</v>
      </c>
      <c r="G135" s="4">
        <f>SUMIF(Order!D:D,'Customer Details'!A135,Order!C:C)</f>
        <v>1050</v>
      </c>
      <c r="H135" s="4">
        <f>COUNTIF(Order!D:D,'Customer Details'!A135)</f>
        <v>3</v>
      </c>
      <c r="I135" s="1" t="str">
        <f t="shared" si="5"/>
        <v>Older than 30</v>
      </c>
      <c r="J135" s="1" t="str">
        <f>IFERROR(IF(VLOOKUP(A135,Order!D:D,1,FALSE)=A135,"Mapping Exists",""),"No Mapping")</f>
        <v>Mapping Exists</v>
      </c>
    </row>
    <row r="136" spans="1:10" x14ac:dyDescent="0.2">
      <c r="A136" s="1">
        <v>135</v>
      </c>
      <c r="B136" s="1" t="s">
        <v>228</v>
      </c>
      <c r="C136" s="1" t="s">
        <v>42</v>
      </c>
      <c r="D136" s="1">
        <v>18</v>
      </c>
      <c r="E136" s="1" t="s">
        <v>17</v>
      </c>
      <c r="F136" s="1" t="str">
        <f t="shared" si="4"/>
        <v>Shawn Johnson</v>
      </c>
      <c r="G136" s="4">
        <f>SUMIF(Order!D:D,'Customer Details'!A136,Order!C:C)</f>
        <v>350</v>
      </c>
      <c r="H136" s="4">
        <f>COUNTIF(Order!D:D,'Customer Details'!A136)</f>
        <v>1</v>
      </c>
      <c r="I136" s="1" t="str">
        <f t="shared" si="5"/>
        <v>30 or Younger</v>
      </c>
      <c r="J136" s="1" t="str">
        <f>IFERROR(IF(VLOOKUP(A136,Order!D:D,1,FALSE)=A136,"Mapping Exists",""),"No Mapping")</f>
        <v>Mapping Exists</v>
      </c>
    </row>
    <row r="137" spans="1:10" x14ac:dyDescent="0.2">
      <c r="A137" s="1">
        <v>136</v>
      </c>
      <c r="B137" s="1" t="s">
        <v>229</v>
      </c>
      <c r="C137" s="1" t="s">
        <v>230</v>
      </c>
      <c r="D137" s="1">
        <v>75</v>
      </c>
      <c r="E137" s="1" t="s">
        <v>7</v>
      </c>
      <c r="F137" s="1" t="str">
        <f t="shared" si="4"/>
        <v>Natalie Page</v>
      </c>
      <c r="G137" s="4">
        <f>SUMIF(Order!D:D,'Customer Details'!A137,Order!C:C)</f>
        <v>1500</v>
      </c>
      <c r="H137" s="4">
        <f>COUNTIF(Order!D:D,'Customer Details'!A137)</f>
        <v>1</v>
      </c>
      <c r="I137" s="1" t="str">
        <f t="shared" si="5"/>
        <v>Older than 30</v>
      </c>
      <c r="J137" s="1" t="str">
        <f>IFERROR(IF(VLOOKUP(A137,Order!D:D,1,FALSE)=A137,"Mapping Exists",""),"No Mapping")</f>
        <v>Mapping Exists</v>
      </c>
    </row>
    <row r="138" spans="1:10" x14ac:dyDescent="0.2">
      <c r="A138" s="1">
        <v>137</v>
      </c>
      <c r="B138" s="1" t="s">
        <v>231</v>
      </c>
      <c r="C138" s="1" t="s">
        <v>232</v>
      </c>
      <c r="D138" s="1">
        <v>28</v>
      </c>
      <c r="E138" s="1" t="s">
        <v>7</v>
      </c>
      <c r="F138" s="1" t="str">
        <f t="shared" si="4"/>
        <v>Zachary Fowler</v>
      </c>
      <c r="G138" s="4">
        <f>SUMIF(Order!D:D,'Customer Details'!A138,Order!C:C)</f>
        <v>0</v>
      </c>
      <c r="H138" s="4">
        <f>COUNTIF(Order!D:D,'Customer Details'!A138)</f>
        <v>0</v>
      </c>
      <c r="I138" s="1" t="str">
        <f t="shared" si="5"/>
        <v>30 or Younger</v>
      </c>
      <c r="J138" s="1" t="str">
        <f>IFERROR(IF(VLOOKUP(A138,Order!D:D,1,FALSE)=A138,"Mapping Exists",""),"No Mapping")</f>
        <v>No Mapping</v>
      </c>
    </row>
    <row r="139" spans="1:10" x14ac:dyDescent="0.2">
      <c r="A139" s="1">
        <v>138</v>
      </c>
      <c r="B139" s="1" t="s">
        <v>71</v>
      </c>
      <c r="C139" s="1" t="s">
        <v>233</v>
      </c>
      <c r="D139" s="1">
        <v>55</v>
      </c>
      <c r="E139" s="1" t="s">
        <v>12</v>
      </c>
      <c r="F139" s="1" t="str">
        <f t="shared" si="4"/>
        <v>Brian Bowman</v>
      </c>
      <c r="G139" s="4">
        <f>SUMIF(Order!D:D,'Customer Details'!A139,Order!C:C)</f>
        <v>900</v>
      </c>
      <c r="H139" s="4">
        <f>COUNTIF(Order!D:D,'Customer Details'!A139)</f>
        <v>1</v>
      </c>
      <c r="I139" s="1" t="str">
        <f t="shared" si="5"/>
        <v>Older than 30</v>
      </c>
      <c r="J139" s="1" t="str">
        <f>IFERROR(IF(VLOOKUP(A139,Order!D:D,1,FALSE)=A139,"Mapping Exists",""),"No Mapping")</f>
        <v>Mapping Exists</v>
      </c>
    </row>
    <row r="140" spans="1:10" x14ac:dyDescent="0.2">
      <c r="A140" s="1">
        <v>139</v>
      </c>
      <c r="B140" s="1" t="s">
        <v>172</v>
      </c>
      <c r="C140" s="1" t="s">
        <v>33</v>
      </c>
      <c r="D140" s="1">
        <v>61</v>
      </c>
      <c r="E140" s="1" t="s">
        <v>12</v>
      </c>
      <c r="F140" s="1" t="str">
        <f t="shared" si="4"/>
        <v>Ryan Martin</v>
      </c>
      <c r="G140" s="4">
        <f>SUMIF(Order!D:D,'Customer Details'!A140,Order!C:C)</f>
        <v>400</v>
      </c>
      <c r="H140" s="4">
        <f>COUNTIF(Order!D:D,'Customer Details'!A140)</f>
        <v>1</v>
      </c>
      <c r="I140" s="1" t="str">
        <f t="shared" si="5"/>
        <v>Older than 30</v>
      </c>
      <c r="J140" s="1" t="str">
        <f>IFERROR(IF(VLOOKUP(A140,Order!D:D,1,FALSE)=A140,"Mapping Exists",""),"No Mapping")</f>
        <v>Mapping Exists</v>
      </c>
    </row>
    <row r="141" spans="1:10" x14ac:dyDescent="0.2">
      <c r="A141" s="1">
        <v>140</v>
      </c>
      <c r="B141" s="1" t="s">
        <v>234</v>
      </c>
      <c r="C141" s="1" t="s">
        <v>235</v>
      </c>
      <c r="D141" s="1">
        <v>45</v>
      </c>
      <c r="E141" s="1" t="s">
        <v>17</v>
      </c>
      <c r="F141" s="1" t="str">
        <f t="shared" si="4"/>
        <v>Jennifer Silva</v>
      </c>
      <c r="G141" s="4">
        <f>SUMIF(Order!D:D,'Customer Details'!A141,Order!C:C)</f>
        <v>0</v>
      </c>
      <c r="H141" s="4">
        <f>COUNTIF(Order!D:D,'Customer Details'!A141)</f>
        <v>0</v>
      </c>
      <c r="I141" s="1" t="str">
        <f t="shared" si="5"/>
        <v>Older than 30</v>
      </c>
      <c r="J141" s="1" t="str">
        <f>IFERROR(IF(VLOOKUP(A141,Order!D:D,1,FALSE)=A141,"Mapping Exists",""),"No Mapping")</f>
        <v>No Mapping</v>
      </c>
    </row>
    <row r="142" spans="1:10" x14ac:dyDescent="0.2">
      <c r="A142" s="1">
        <v>141</v>
      </c>
      <c r="B142" s="1" t="s">
        <v>5</v>
      </c>
      <c r="C142" s="1" t="s">
        <v>236</v>
      </c>
      <c r="D142" s="1">
        <v>66</v>
      </c>
      <c r="E142" s="1" t="s">
        <v>7</v>
      </c>
      <c r="F142" s="1" t="str">
        <f t="shared" si="4"/>
        <v>Joseph Sparks</v>
      </c>
      <c r="G142" s="4">
        <f>SUMIF(Order!D:D,'Customer Details'!A142,Order!C:C)</f>
        <v>0</v>
      </c>
      <c r="H142" s="4">
        <f>COUNTIF(Order!D:D,'Customer Details'!A142)</f>
        <v>0</v>
      </c>
      <c r="I142" s="1" t="str">
        <f t="shared" si="5"/>
        <v>Older than 30</v>
      </c>
      <c r="J142" s="1" t="str">
        <f>IFERROR(IF(VLOOKUP(A142,Order!D:D,1,FALSE)=A142,"Mapping Exists",""),"No Mapping")</f>
        <v>No Mapping</v>
      </c>
    </row>
    <row r="143" spans="1:10" x14ac:dyDescent="0.2">
      <c r="A143" s="1">
        <v>142</v>
      </c>
      <c r="B143" s="1" t="s">
        <v>237</v>
      </c>
      <c r="C143" s="1" t="s">
        <v>238</v>
      </c>
      <c r="D143" s="1">
        <v>60</v>
      </c>
      <c r="E143" s="1" t="s">
        <v>7</v>
      </c>
      <c r="F143" s="1" t="str">
        <f t="shared" si="4"/>
        <v>Mary Bishop</v>
      </c>
      <c r="G143" s="4">
        <f>SUMIF(Order!D:D,'Customer Details'!A143,Order!C:C)</f>
        <v>0</v>
      </c>
      <c r="H143" s="4">
        <f>COUNTIF(Order!D:D,'Customer Details'!A143)</f>
        <v>0</v>
      </c>
      <c r="I143" s="1" t="str">
        <f t="shared" si="5"/>
        <v>Older than 30</v>
      </c>
      <c r="J143" s="1" t="str">
        <f>IFERROR(IF(VLOOKUP(A143,Order!D:D,1,FALSE)=A143,"Mapping Exists",""),"No Mapping")</f>
        <v>No Mapping</v>
      </c>
    </row>
    <row r="144" spans="1:10" x14ac:dyDescent="0.2">
      <c r="A144" s="1">
        <v>143</v>
      </c>
      <c r="B144" s="1" t="s">
        <v>239</v>
      </c>
      <c r="C144" s="1" t="s">
        <v>178</v>
      </c>
      <c r="D144" s="1">
        <v>46</v>
      </c>
      <c r="E144" s="1" t="s">
        <v>12</v>
      </c>
      <c r="F144" s="1" t="str">
        <f t="shared" si="4"/>
        <v>Stacey Welch</v>
      </c>
      <c r="G144" s="4">
        <f>SUMIF(Order!D:D,'Customer Details'!A144,Order!C:C)</f>
        <v>12650</v>
      </c>
      <c r="H144" s="4">
        <f>COUNTIF(Order!D:D,'Customer Details'!A144)</f>
        <v>3</v>
      </c>
      <c r="I144" s="1" t="str">
        <f t="shared" si="5"/>
        <v>Older than 30</v>
      </c>
      <c r="J144" s="1" t="str">
        <f>IFERROR(IF(VLOOKUP(A144,Order!D:D,1,FALSE)=A144,"Mapping Exists",""),"No Mapping")</f>
        <v>Mapping Exists</v>
      </c>
    </row>
    <row r="145" spans="1:10" x14ac:dyDescent="0.2">
      <c r="A145" s="1">
        <v>144</v>
      </c>
      <c r="B145" s="1" t="s">
        <v>240</v>
      </c>
      <c r="C145" s="1" t="s">
        <v>241</v>
      </c>
      <c r="D145" s="1">
        <v>41</v>
      </c>
      <c r="E145" s="1" t="s">
        <v>12</v>
      </c>
      <c r="F145" s="1" t="str">
        <f t="shared" si="4"/>
        <v>Brett Burns</v>
      </c>
      <c r="G145" s="4">
        <f>SUMIF(Order!D:D,'Customer Details'!A145,Order!C:C)</f>
        <v>200</v>
      </c>
      <c r="H145" s="4">
        <f>COUNTIF(Order!D:D,'Customer Details'!A145)</f>
        <v>1</v>
      </c>
      <c r="I145" s="1" t="str">
        <f t="shared" si="5"/>
        <v>Older than 30</v>
      </c>
      <c r="J145" s="1" t="str">
        <f>IFERROR(IF(VLOOKUP(A145,Order!D:D,1,FALSE)=A145,"Mapping Exists",""),"No Mapping")</f>
        <v>Mapping Exists</v>
      </c>
    </row>
    <row r="146" spans="1:10" x14ac:dyDescent="0.2">
      <c r="A146" s="1">
        <v>145</v>
      </c>
      <c r="B146" s="1" t="s">
        <v>62</v>
      </c>
      <c r="C146" s="1" t="s">
        <v>242</v>
      </c>
      <c r="D146" s="1">
        <v>29</v>
      </c>
      <c r="E146" s="1" t="s">
        <v>17</v>
      </c>
      <c r="F146" s="1" t="str">
        <f t="shared" si="4"/>
        <v>Michael Case</v>
      </c>
      <c r="G146" s="4">
        <f>SUMIF(Order!D:D,'Customer Details'!A146,Order!C:C)</f>
        <v>300</v>
      </c>
      <c r="H146" s="4">
        <f>COUNTIF(Order!D:D,'Customer Details'!A146)</f>
        <v>1</v>
      </c>
      <c r="I146" s="1" t="str">
        <f t="shared" si="5"/>
        <v>30 or Younger</v>
      </c>
      <c r="J146" s="1" t="str">
        <f>IFERROR(IF(VLOOKUP(A146,Order!D:D,1,FALSE)=A146,"Mapping Exists",""),"No Mapping")</f>
        <v>Mapping Exists</v>
      </c>
    </row>
    <row r="147" spans="1:10" x14ac:dyDescent="0.2">
      <c r="A147" s="1">
        <v>146</v>
      </c>
      <c r="B147" s="1" t="s">
        <v>243</v>
      </c>
      <c r="C147" s="1" t="s">
        <v>244</v>
      </c>
      <c r="D147" s="1">
        <v>68</v>
      </c>
      <c r="E147" s="1" t="s">
        <v>7</v>
      </c>
      <c r="F147" s="1" t="str">
        <f t="shared" si="4"/>
        <v>Terry Bailey</v>
      </c>
      <c r="G147" s="4">
        <f>SUMIF(Order!D:D,'Customer Details'!A147,Order!C:C)</f>
        <v>800</v>
      </c>
      <c r="H147" s="4">
        <f>COUNTIF(Order!D:D,'Customer Details'!A147)</f>
        <v>2</v>
      </c>
      <c r="I147" s="1" t="str">
        <f t="shared" si="5"/>
        <v>Older than 30</v>
      </c>
      <c r="J147" s="1" t="str">
        <f>IFERROR(IF(VLOOKUP(A147,Order!D:D,1,FALSE)=A147,"Mapping Exists",""),"No Mapping")</f>
        <v>Mapping Exists</v>
      </c>
    </row>
    <row r="148" spans="1:10" x14ac:dyDescent="0.2">
      <c r="A148" s="1">
        <v>147</v>
      </c>
      <c r="B148" s="1" t="s">
        <v>245</v>
      </c>
      <c r="C148" s="1" t="s">
        <v>246</v>
      </c>
      <c r="D148" s="1">
        <v>43</v>
      </c>
      <c r="E148" s="1" t="s">
        <v>7</v>
      </c>
      <c r="F148" s="1" t="str">
        <f t="shared" si="4"/>
        <v>Christopher Mcdonald</v>
      </c>
      <c r="G148" s="4">
        <f>SUMIF(Order!D:D,'Customer Details'!A148,Order!C:C)</f>
        <v>0</v>
      </c>
      <c r="H148" s="4">
        <f>COUNTIF(Order!D:D,'Customer Details'!A148)</f>
        <v>0</v>
      </c>
      <c r="I148" s="1" t="str">
        <f t="shared" si="5"/>
        <v>Older than 30</v>
      </c>
      <c r="J148" s="1" t="str">
        <f>IFERROR(IF(VLOOKUP(A148,Order!D:D,1,FALSE)=A148,"Mapping Exists",""),"No Mapping")</f>
        <v>No Mapping</v>
      </c>
    </row>
    <row r="149" spans="1:10" x14ac:dyDescent="0.2">
      <c r="A149" s="1">
        <v>148</v>
      </c>
      <c r="B149" s="1" t="s">
        <v>247</v>
      </c>
      <c r="C149" s="1" t="s">
        <v>248</v>
      </c>
      <c r="D149" s="1">
        <v>31</v>
      </c>
      <c r="E149" s="1" t="s">
        <v>12</v>
      </c>
      <c r="F149" s="1" t="str">
        <f t="shared" si="4"/>
        <v>Andres Becker</v>
      </c>
      <c r="G149" s="4">
        <f>SUMIF(Order!D:D,'Customer Details'!A149,Order!C:C)</f>
        <v>0</v>
      </c>
      <c r="H149" s="4">
        <f>COUNTIF(Order!D:D,'Customer Details'!A149)</f>
        <v>0</v>
      </c>
      <c r="I149" s="1" t="str">
        <f t="shared" si="5"/>
        <v>Older than 30</v>
      </c>
      <c r="J149" s="1" t="str">
        <f>IFERROR(IF(VLOOKUP(A149,Order!D:D,1,FALSE)=A149,"Mapping Exists",""),"No Mapping")</f>
        <v>No Mapping</v>
      </c>
    </row>
    <row r="150" spans="1:10" x14ac:dyDescent="0.2">
      <c r="A150" s="1">
        <v>149</v>
      </c>
      <c r="B150" s="1" t="s">
        <v>249</v>
      </c>
      <c r="C150" s="1" t="s">
        <v>250</v>
      </c>
      <c r="D150" s="1">
        <v>26</v>
      </c>
      <c r="E150" s="1" t="s">
        <v>12</v>
      </c>
      <c r="F150" s="1" t="str">
        <f t="shared" si="4"/>
        <v>Chase Mcdaniel</v>
      </c>
      <c r="G150" s="4">
        <f>SUMIF(Order!D:D,'Customer Details'!A150,Order!C:C)</f>
        <v>0</v>
      </c>
      <c r="H150" s="4">
        <f>COUNTIF(Order!D:D,'Customer Details'!A150)</f>
        <v>0</v>
      </c>
      <c r="I150" s="1" t="str">
        <f t="shared" si="5"/>
        <v>30 or Younger</v>
      </c>
      <c r="J150" s="1" t="str">
        <f>IFERROR(IF(VLOOKUP(A150,Order!D:D,1,FALSE)=A150,"Mapping Exists",""),"No Mapping")</f>
        <v>No Mapping</v>
      </c>
    </row>
    <row r="151" spans="1:10" x14ac:dyDescent="0.2">
      <c r="A151" s="1">
        <v>150</v>
      </c>
      <c r="B151" s="1" t="s">
        <v>251</v>
      </c>
      <c r="C151" s="1" t="s">
        <v>252</v>
      </c>
      <c r="D151" s="1">
        <v>52</v>
      </c>
      <c r="E151" s="1" t="s">
        <v>17</v>
      </c>
      <c r="F151" s="1" t="str">
        <f t="shared" si="4"/>
        <v>Sherry Parsons</v>
      </c>
      <c r="G151" s="4">
        <f>SUMIF(Order!D:D,'Customer Details'!A151,Order!C:C)</f>
        <v>900</v>
      </c>
      <c r="H151" s="4">
        <f>COUNTIF(Order!D:D,'Customer Details'!A151)</f>
        <v>1</v>
      </c>
      <c r="I151" s="1" t="str">
        <f t="shared" si="5"/>
        <v>Older than 30</v>
      </c>
      <c r="J151" s="1" t="str">
        <f>IFERROR(IF(VLOOKUP(A151,Order!D:D,1,FALSE)=A151,"Mapping Exists",""),"No Mapping")</f>
        <v>Mapping Exists</v>
      </c>
    </row>
    <row r="152" spans="1:10" x14ac:dyDescent="0.2">
      <c r="A152" s="1">
        <v>151</v>
      </c>
      <c r="B152" s="1" t="s">
        <v>253</v>
      </c>
      <c r="C152" s="1" t="s">
        <v>19</v>
      </c>
      <c r="D152" s="1">
        <v>80</v>
      </c>
      <c r="E152" s="1" t="s">
        <v>7</v>
      </c>
      <c r="F152" s="1" t="str">
        <f t="shared" si="4"/>
        <v>Javier Jones</v>
      </c>
      <c r="G152" s="4">
        <f>SUMIF(Order!D:D,'Customer Details'!A152,Order!C:C)</f>
        <v>12600</v>
      </c>
      <c r="H152" s="4">
        <f>COUNTIF(Order!D:D,'Customer Details'!A152)</f>
        <v>3</v>
      </c>
      <c r="I152" s="1" t="str">
        <f t="shared" si="5"/>
        <v>Older than 30</v>
      </c>
      <c r="J152" s="1" t="str">
        <f>IFERROR(IF(VLOOKUP(A152,Order!D:D,1,FALSE)=A152,"Mapping Exists",""),"No Mapping")</f>
        <v>Mapping Exists</v>
      </c>
    </row>
    <row r="153" spans="1:10" x14ac:dyDescent="0.2">
      <c r="A153" s="1">
        <v>152</v>
      </c>
      <c r="B153" s="1" t="s">
        <v>254</v>
      </c>
      <c r="C153" s="1" t="s">
        <v>255</v>
      </c>
      <c r="D153" s="1">
        <v>32</v>
      </c>
      <c r="E153" s="1" t="s">
        <v>7</v>
      </c>
      <c r="F153" s="1" t="str">
        <f t="shared" si="4"/>
        <v>Jill Kane</v>
      </c>
      <c r="G153" s="4">
        <f>SUMIF(Order!D:D,'Customer Details'!A153,Order!C:C)</f>
        <v>200</v>
      </c>
      <c r="H153" s="4">
        <f>COUNTIF(Order!D:D,'Customer Details'!A153)</f>
        <v>1</v>
      </c>
      <c r="I153" s="1" t="str">
        <f t="shared" si="5"/>
        <v>Older than 30</v>
      </c>
      <c r="J153" s="1" t="str">
        <f>IFERROR(IF(VLOOKUP(A153,Order!D:D,1,FALSE)=A153,"Mapping Exists",""),"No Mapping")</f>
        <v>Mapping Exists</v>
      </c>
    </row>
    <row r="154" spans="1:10" x14ac:dyDescent="0.2">
      <c r="A154" s="1">
        <v>153</v>
      </c>
      <c r="B154" s="1" t="s">
        <v>256</v>
      </c>
      <c r="C154" s="1" t="s">
        <v>257</v>
      </c>
      <c r="D154" s="1">
        <v>29</v>
      </c>
      <c r="E154" s="1" t="s">
        <v>12</v>
      </c>
      <c r="F154" s="1" t="str">
        <f t="shared" si="4"/>
        <v>Janet Valdez</v>
      </c>
      <c r="G154" s="4">
        <f>SUMIF(Order!D:D,'Customer Details'!A154,Order!C:C)</f>
        <v>850</v>
      </c>
      <c r="H154" s="4">
        <f>COUNTIF(Order!D:D,'Customer Details'!A154)</f>
        <v>3</v>
      </c>
      <c r="I154" s="1" t="str">
        <f t="shared" si="5"/>
        <v>30 or Younger</v>
      </c>
      <c r="J154" s="1" t="str">
        <f>IFERROR(IF(VLOOKUP(A154,Order!D:D,1,FALSE)=A154,"Mapping Exists",""),"No Mapping")</f>
        <v>Mapping Exists</v>
      </c>
    </row>
    <row r="155" spans="1:10" x14ac:dyDescent="0.2">
      <c r="A155" s="1">
        <v>154</v>
      </c>
      <c r="B155" s="1" t="s">
        <v>258</v>
      </c>
      <c r="C155" s="1" t="s">
        <v>259</v>
      </c>
      <c r="D155" s="1">
        <v>33</v>
      </c>
      <c r="E155" s="1" t="s">
        <v>12</v>
      </c>
      <c r="F155" s="1" t="str">
        <f t="shared" si="4"/>
        <v>Karen Ford</v>
      </c>
      <c r="G155" s="4">
        <f>SUMIF(Order!D:D,'Customer Details'!A155,Order!C:C)</f>
        <v>0</v>
      </c>
      <c r="H155" s="4">
        <f>COUNTIF(Order!D:D,'Customer Details'!A155)</f>
        <v>0</v>
      </c>
      <c r="I155" s="1" t="str">
        <f t="shared" si="5"/>
        <v>Older than 30</v>
      </c>
      <c r="J155" s="1" t="str">
        <f>IFERROR(IF(VLOOKUP(A155,Order!D:D,1,FALSE)=A155,"Mapping Exists",""),"No Mapping")</f>
        <v>No Mapping</v>
      </c>
    </row>
    <row r="156" spans="1:10" x14ac:dyDescent="0.2">
      <c r="A156" s="1">
        <v>155</v>
      </c>
      <c r="B156" s="1" t="s">
        <v>260</v>
      </c>
      <c r="C156" s="1" t="s">
        <v>42</v>
      </c>
      <c r="D156" s="1">
        <v>28</v>
      </c>
      <c r="E156" s="1" t="s">
        <v>17</v>
      </c>
      <c r="F156" s="1" t="str">
        <f t="shared" si="4"/>
        <v>Jamie Johnson</v>
      </c>
      <c r="G156" s="4">
        <f>SUMIF(Order!D:D,'Customer Details'!A156,Order!C:C)</f>
        <v>0</v>
      </c>
      <c r="H156" s="4">
        <f>COUNTIF(Order!D:D,'Customer Details'!A156)</f>
        <v>0</v>
      </c>
      <c r="I156" s="1" t="str">
        <f t="shared" si="5"/>
        <v>30 or Younger</v>
      </c>
      <c r="J156" s="1" t="str">
        <f>IFERROR(IF(VLOOKUP(A156,Order!D:D,1,FALSE)=A156,"Mapping Exists",""),"No Mapping")</f>
        <v>No Mapping</v>
      </c>
    </row>
    <row r="157" spans="1:10" x14ac:dyDescent="0.2">
      <c r="A157" s="1">
        <v>156</v>
      </c>
      <c r="B157" s="1" t="s">
        <v>177</v>
      </c>
      <c r="C157" s="1" t="s">
        <v>261</v>
      </c>
      <c r="D157" s="1">
        <v>21</v>
      </c>
      <c r="E157" s="1" t="s">
        <v>7</v>
      </c>
      <c r="F157" s="1" t="str">
        <f t="shared" si="4"/>
        <v>Jessica Marshall</v>
      </c>
      <c r="G157" s="4">
        <f>SUMIF(Order!D:D,'Customer Details'!A157,Order!C:C)</f>
        <v>300</v>
      </c>
      <c r="H157" s="4">
        <f>COUNTIF(Order!D:D,'Customer Details'!A157)</f>
        <v>1</v>
      </c>
      <c r="I157" s="1" t="str">
        <f t="shared" si="5"/>
        <v>30 or Younger</v>
      </c>
      <c r="J157" s="1" t="str">
        <f>IFERROR(IF(VLOOKUP(A157,Order!D:D,1,FALSE)=A157,"Mapping Exists",""),"No Mapping")</f>
        <v>Mapping Exists</v>
      </c>
    </row>
    <row r="158" spans="1:10" x14ac:dyDescent="0.2">
      <c r="A158" s="1">
        <v>157</v>
      </c>
      <c r="B158" s="1" t="s">
        <v>262</v>
      </c>
      <c r="C158" s="1" t="s">
        <v>263</v>
      </c>
      <c r="D158" s="1">
        <v>55</v>
      </c>
      <c r="E158" s="1" t="s">
        <v>7</v>
      </c>
      <c r="F158" s="1" t="str">
        <f t="shared" si="4"/>
        <v>Sharon Warner</v>
      </c>
      <c r="G158" s="4">
        <f>SUMIF(Order!D:D,'Customer Details'!A158,Order!C:C)</f>
        <v>1550</v>
      </c>
      <c r="H158" s="4">
        <f>COUNTIF(Order!D:D,'Customer Details'!A158)</f>
        <v>3</v>
      </c>
      <c r="I158" s="1" t="str">
        <f t="shared" si="5"/>
        <v>Older than 30</v>
      </c>
      <c r="J158" s="1" t="str">
        <f>IFERROR(IF(VLOOKUP(A158,Order!D:D,1,FALSE)=A158,"Mapping Exists",""),"No Mapping")</f>
        <v>Mapping Exists</v>
      </c>
    </row>
    <row r="159" spans="1:10" x14ac:dyDescent="0.2">
      <c r="A159" s="1">
        <v>158</v>
      </c>
      <c r="B159" s="1" t="s">
        <v>231</v>
      </c>
      <c r="C159" s="1" t="s">
        <v>77</v>
      </c>
      <c r="D159" s="1">
        <v>19</v>
      </c>
      <c r="E159" s="1" t="s">
        <v>12</v>
      </c>
      <c r="F159" s="1" t="str">
        <f t="shared" si="4"/>
        <v>Zachary Williams</v>
      </c>
      <c r="G159" s="4">
        <f>SUMIF(Order!D:D,'Customer Details'!A159,Order!C:C)</f>
        <v>12000</v>
      </c>
      <c r="H159" s="4">
        <f>COUNTIF(Order!D:D,'Customer Details'!A159)</f>
        <v>1</v>
      </c>
      <c r="I159" s="1" t="str">
        <f t="shared" si="5"/>
        <v>30 or Younger</v>
      </c>
      <c r="J159" s="1" t="str">
        <f>IFERROR(IF(VLOOKUP(A159,Order!D:D,1,FALSE)=A159,"Mapping Exists",""),"No Mapping")</f>
        <v>Mapping Exists</v>
      </c>
    </row>
    <row r="160" spans="1:10" x14ac:dyDescent="0.2">
      <c r="A160" s="1">
        <v>159</v>
      </c>
      <c r="B160" s="1" t="s">
        <v>264</v>
      </c>
      <c r="C160" s="1" t="s">
        <v>265</v>
      </c>
      <c r="D160" s="1">
        <v>33</v>
      </c>
      <c r="E160" s="1" t="s">
        <v>12</v>
      </c>
      <c r="F160" s="1" t="str">
        <f t="shared" si="4"/>
        <v>Brooke Durham</v>
      </c>
      <c r="G160" s="4">
        <f>SUMIF(Order!D:D,'Customer Details'!A160,Order!C:C)</f>
        <v>5900</v>
      </c>
      <c r="H160" s="4">
        <f>COUNTIF(Order!D:D,'Customer Details'!A160)</f>
        <v>2</v>
      </c>
      <c r="I160" s="1" t="str">
        <f t="shared" si="5"/>
        <v>Older than 30</v>
      </c>
      <c r="J160" s="1" t="str">
        <f>IFERROR(IF(VLOOKUP(A160,Order!D:D,1,FALSE)=A160,"Mapping Exists",""),"No Mapping")</f>
        <v>Mapping Exists</v>
      </c>
    </row>
    <row r="161" spans="1:10" x14ac:dyDescent="0.2">
      <c r="A161" s="1">
        <v>160</v>
      </c>
      <c r="B161" s="1" t="s">
        <v>172</v>
      </c>
      <c r="C161" s="1" t="s">
        <v>266</v>
      </c>
      <c r="D161" s="1">
        <v>77</v>
      </c>
      <c r="E161" s="1" t="s">
        <v>17</v>
      </c>
      <c r="F161" s="1" t="str">
        <f t="shared" si="4"/>
        <v>Ryan Murray</v>
      </c>
      <c r="G161" s="4">
        <f>SUMIF(Order!D:D,'Customer Details'!A161,Order!C:C)</f>
        <v>0</v>
      </c>
      <c r="H161" s="4">
        <f>COUNTIF(Order!D:D,'Customer Details'!A161)</f>
        <v>0</v>
      </c>
      <c r="I161" s="1" t="str">
        <f t="shared" si="5"/>
        <v>Older than 30</v>
      </c>
      <c r="J161" s="1" t="str">
        <f>IFERROR(IF(VLOOKUP(A161,Order!D:D,1,FALSE)=A161,"Mapping Exists",""),"No Mapping")</f>
        <v>No Mapping</v>
      </c>
    </row>
    <row r="162" spans="1:10" x14ac:dyDescent="0.2">
      <c r="A162" s="1">
        <v>161</v>
      </c>
      <c r="B162" s="1" t="s">
        <v>267</v>
      </c>
      <c r="C162" s="1" t="s">
        <v>74</v>
      </c>
      <c r="D162" s="1">
        <v>44</v>
      </c>
      <c r="E162" s="1" t="s">
        <v>7</v>
      </c>
      <c r="F162" s="1" t="str">
        <f t="shared" si="4"/>
        <v>Gabrielle Smith</v>
      </c>
      <c r="G162" s="4">
        <f>SUMIF(Order!D:D,'Customer Details'!A162,Order!C:C)</f>
        <v>900</v>
      </c>
      <c r="H162" s="4">
        <f>COUNTIF(Order!D:D,'Customer Details'!A162)</f>
        <v>1</v>
      </c>
      <c r="I162" s="1" t="str">
        <f t="shared" si="5"/>
        <v>Older than 30</v>
      </c>
      <c r="J162" s="1" t="str">
        <f>IFERROR(IF(VLOOKUP(A162,Order!D:D,1,FALSE)=A162,"Mapping Exists",""),"No Mapping")</f>
        <v>Mapping Exists</v>
      </c>
    </row>
    <row r="163" spans="1:10" x14ac:dyDescent="0.2">
      <c r="A163" s="1">
        <v>162</v>
      </c>
      <c r="B163" s="1" t="s">
        <v>18</v>
      </c>
      <c r="C163" s="1" t="s">
        <v>121</v>
      </c>
      <c r="D163" s="1">
        <v>51</v>
      </c>
      <c r="E163" s="1" t="s">
        <v>7</v>
      </c>
      <c r="F163" s="1" t="str">
        <f t="shared" si="4"/>
        <v>N!cole Bennett</v>
      </c>
      <c r="G163" s="4">
        <f>SUMIF(Order!D:D,'Customer Details'!A163,Order!C:C)</f>
        <v>400</v>
      </c>
      <c r="H163" s="4">
        <f>COUNTIF(Order!D:D,'Customer Details'!A163)</f>
        <v>1</v>
      </c>
      <c r="I163" s="1" t="str">
        <f t="shared" si="5"/>
        <v>Older than 30</v>
      </c>
      <c r="J163" s="1" t="str">
        <f>IFERROR(IF(VLOOKUP(A163,Order!D:D,1,FALSE)=A163,"Mapping Exists",""),"No Mapping")</f>
        <v>Mapping Exists</v>
      </c>
    </row>
    <row r="164" spans="1:10" x14ac:dyDescent="0.2">
      <c r="A164" s="1">
        <v>163</v>
      </c>
      <c r="B164" s="1" t="s">
        <v>268</v>
      </c>
      <c r="C164" s="1" t="s">
        <v>269</v>
      </c>
      <c r="D164" s="1">
        <v>75</v>
      </c>
      <c r="E164" s="1" t="s">
        <v>12</v>
      </c>
      <c r="F164" s="1" t="str">
        <f t="shared" si="4"/>
        <v>Heather Ali</v>
      </c>
      <c r="G164" s="4">
        <f>SUMIF(Order!D:D,'Customer Details'!A164,Order!C:C)</f>
        <v>350</v>
      </c>
      <c r="H164" s="4">
        <f>COUNTIF(Order!D:D,'Customer Details'!A164)</f>
        <v>1</v>
      </c>
      <c r="I164" s="1" t="str">
        <f t="shared" si="5"/>
        <v>Older than 30</v>
      </c>
      <c r="J164" s="1" t="str">
        <f>IFERROR(IF(VLOOKUP(A164,Order!D:D,1,FALSE)=A164,"Mapping Exists",""),"No Mapping")</f>
        <v>Mapping Exists</v>
      </c>
    </row>
    <row r="165" spans="1:10" x14ac:dyDescent="0.2">
      <c r="A165" s="1">
        <v>164</v>
      </c>
      <c r="B165" s="1" t="s">
        <v>115</v>
      </c>
      <c r="C165" s="1" t="s">
        <v>270</v>
      </c>
      <c r="D165" s="1">
        <v>34</v>
      </c>
      <c r="E165" s="1" t="s">
        <v>12</v>
      </c>
      <c r="F165" s="1" t="str">
        <f t="shared" si="4"/>
        <v>Sandra Mcmahon</v>
      </c>
      <c r="G165" s="4">
        <f>SUMIF(Order!D:D,'Customer Details'!A165,Order!C:C)</f>
        <v>6500</v>
      </c>
      <c r="H165" s="4">
        <f>COUNTIF(Order!D:D,'Customer Details'!A165)</f>
        <v>2</v>
      </c>
      <c r="I165" s="1" t="str">
        <f t="shared" si="5"/>
        <v>Older than 30</v>
      </c>
      <c r="J165" s="1" t="str">
        <f>IFERROR(IF(VLOOKUP(A165,Order!D:D,1,FALSE)=A165,"Mapping Exists",""),"No Mapping")</f>
        <v>Mapping Exists</v>
      </c>
    </row>
    <row r="166" spans="1:10" x14ac:dyDescent="0.2">
      <c r="A166" s="1">
        <v>165</v>
      </c>
      <c r="B166" s="1" t="s">
        <v>244</v>
      </c>
      <c r="C166" s="1" t="s">
        <v>106</v>
      </c>
      <c r="D166" s="1">
        <v>42</v>
      </c>
      <c r="E166" s="1" t="s">
        <v>17</v>
      </c>
      <c r="F166" s="1" t="str">
        <f t="shared" si="4"/>
        <v>Bailey Mercado</v>
      </c>
      <c r="G166" s="4">
        <f>SUMIF(Order!D:D,'Customer Details'!A166,Order!C:C)</f>
        <v>0</v>
      </c>
      <c r="H166" s="4">
        <f>COUNTIF(Order!D:D,'Customer Details'!A166)</f>
        <v>0</v>
      </c>
      <c r="I166" s="1" t="str">
        <f t="shared" si="5"/>
        <v>Older than 30</v>
      </c>
      <c r="J166" s="1" t="str">
        <f>IFERROR(IF(VLOOKUP(A166,Order!D:D,1,FALSE)=A166,"Mapping Exists",""),"No Mapping")</f>
        <v>No Mapping</v>
      </c>
    </row>
    <row r="167" spans="1:10" x14ac:dyDescent="0.2">
      <c r="A167" s="1">
        <v>166</v>
      </c>
      <c r="B167" s="1" t="s">
        <v>271</v>
      </c>
      <c r="C167" s="1" t="s">
        <v>272</v>
      </c>
      <c r="D167" s="1">
        <v>18</v>
      </c>
      <c r="E167" s="1" t="s">
        <v>7</v>
      </c>
      <c r="F167" s="1" t="str">
        <f t="shared" si="4"/>
        <v>Morgan Cooper</v>
      </c>
      <c r="G167" s="4">
        <f>SUMIF(Order!D:D,'Customer Details'!A167,Order!C:C)</f>
        <v>17350</v>
      </c>
      <c r="H167" s="4">
        <f>COUNTIF(Order!D:D,'Customer Details'!A167)</f>
        <v>3</v>
      </c>
      <c r="I167" s="1" t="str">
        <f t="shared" si="5"/>
        <v>30 or Younger</v>
      </c>
      <c r="J167" s="1" t="str">
        <f>IFERROR(IF(VLOOKUP(A167,Order!D:D,1,FALSE)=A167,"Mapping Exists",""),"No Mapping")</f>
        <v>Mapping Exists</v>
      </c>
    </row>
    <row r="168" spans="1:10" x14ac:dyDescent="0.2">
      <c r="A168" s="1">
        <v>167</v>
      </c>
      <c r="B168" s="1" t="s">
        <v>82</v>
      </c>
      <c r="C168" s="1" t="s">
        <v>273</v>
      </c>
      <c r="D168" s="1">
        <v>42</v>
      </c>
      <c r="E168" s="1" t="s">
        <v>7</v>
      </c>
      <c r="F168" s="1" t="str">
        <f t="shared" si="4"/>
        <v>Matthew Stokes</v>
      </c>
      <c r="G168" s="4">
        <f>SUMIF(Order!D:D,'Customer Details'!A168,Order!C:C)</f>
        <v>12400</v>
      </c>
      <c r="H168" s="4">
        <f>COUNTIF(Order!D:D,'Customer Details'!A168)</f>
        <v>2</v>
      </c>
      <c r="I168" s="1" t="str">
        <f t="shared" si="5"/>
        <v>Older than 30</v>
      </c>
      <c r="J168" s="1" t="str">
        <f>IFERROR(IF(VLOOKUP(A168,Order!D:D,1,FALSE)=A168,"Mapping Exists",""),"No Mapping")</f>
        <v>Mapping Exists</v>
      </c>
    </row>
    <row r="169" spans="1:10" x14ac:dyDescent="0.2">
      <c r="A169" s="1">
        <v>168</v>
      </c>
      <c r="B169" s="1" t="s">
        <v>274</v>
      </c>
      <c r="C169" s="1" t="s">
        <v>275</v>
      </c>
      <c r="D169" s="1">
        <v>51</v>
      </c>
      <c r="E169" s="1" t="s">
        <v>12</v>
      </c>
      <c r="F169" s="1" t="str">
        <f t="shared" si="4"/>
        <v>Timothy Mullins</v>
      </c>
      <c r="G169" s="4">
        <f>SUMIF(Order!D:D,'Customer Details'!A169,Order!C:C)</f>
        <v>0</v>
      </c>
      <c r="H169" s="4">
        <f>COUNTIF(Order!D:D,'Customer Details'!A169)</f>
        <v>0</v>
      </c>
      <c r="I169" s="1" t="str">
        <f t="shared" si="5"/>
        <v>Older than 30</v>
      </c>
      <c r="J169" s="1" t="str">
        <f>IFERROR(IF(VLOOKUP(A169,Order!D:D,1,FALSE)=A169,"Mapping Exists",""),"No Mapping")</f>
        <v>No Mapping</v>
      </c>
    </row>
    <row r="170" spans="1:10" x14ac:dyDescent="0.2">
      <c r="A170" s="1">
        <v>169</v>
      </c>
      <c r="B170" s="1" t="s">
        <v>276</v>
      </c>
      <c r="C170" s="1" t="s">
        <v>277</v>
      </c>
      <c r="D170" s="1">
        <v>74</v>
      </c>
      <c r="E170" s="1" t="s">
        <v>12</v>
      </c>
      <c r="F170" s="1" t="str">
        <f t="shared" si="4"/>
        <v>Kenneth Rubio</v>
      </c>
      <c r="G170" s="4">
        <f>SUMIF(Order!D:D,'Customer Details'!A170,Order!C:C)</f>
        <v>0</v>
      </c>
      <c r="H170" s="4">
        <f>COUNTIF(Order!D:D,'Customer Details'!A170)</f>
        <v>0</v>
      </c>
      <c r="I170" s="1" t="str">
        <f t="shared" si="5"/>
        <v>Older than 30</v>
      </c>
      <c r="J170" s="1" t="str">
        <f>IFERROR(IF(VLOOKUP(A170,Order!D:D,1,FALSE)=A170,"Mapping Exists",""),"No Mapping")</f>
        <v>No Mapping</v>
      </c>
    </row>
    <row r="171" spans="1:10" x14ac:dyDescent="0.2">
      <c r="A171" s="1">
        <v>170</v>
      </c>
      <c r="B171" s="1" t="s">
        <v>237</v>
      </c>
      <c r="C171" s="1" t="s">
        <v>278</v>
      </c>
      <c r="D171" s="1">
        <v>62</v>
      </c>
      <c r="E171" s="1" t="s">
        <v>17</v>
      </c>
      <c r="F171" s="1" t="str">
        <f t="shared" si="4"/>
        <v>Mary Zamora</v>
      </c>
      <c r="G171" s="4">
        <f>SUMIF(Order!D:D,'Customer Details'!A171,Order!C:C)</f>
        <v>0</v>
      </c>
      <c r="H171" s="4">
        <f>COUNTIF(Order!D:D,'Customer Details'!A171)</f>
        <v>0</v>
      </c>
      <c r="I171" s="1" t="str">
        <f t="shared" si="5"/>
        <v>Older than 30</v>
      </c>
      <c r="J171" s="1" t="str">
        <f>IFERROR(IF(VLOOKUP(A171,Order!D:D,1,FALSE)=A171,"Mapping Exists",""),"No Mapping")</f>
        <v>No Mapping</v>
      </c>
    </row>
    <row r="172" spans="1:10" x14ac:dyDescent="0.2">
      <c r="A172" s="1">
        <v>171</v>
      </c>
      <c r="B172" s="1" t="s">
        <v>279</v>
      </c>
      <c r="C172" s="1" t="s">
        <v>280</v>
      </c>
      <c r="D172" s="1">
        <v>50</v>
      </c>
      <c r="E172" s="1" t="s">
        <v>7</v>
      </c>
      <c r="F172" s="1" t="str">
        <f t="shared" si="4"/>
        <v>L@rry Cole</v>
      </c>
      <c r="G172" s="4">
        <f>SUMIF(Order!D:D,'Customer Details'!A172,Order!C:C)</f>
        <v>400</v>
      </c>
      <c r="H172" s="4">
        <f>COUNTIF(Order!D:D,'Customer Details'!A172)</f>
        <v>1</v>
      </c>
      <c r="I172" s="1" t="str">
        <f t="shared" si="5"/>
        <v>Older than 30</v>
      </c>
      <c r="J172" s="1" t="str">
        <f>IFERROR(IF(VLOOKUP(A172,Order!D:D,1,FALSE)=A172,"Mapping Exists",""),"No Mapping")</f>
        <v>Mapping Exists</v>
      </c>
    </row>
    <row r="173" spans="1:10" x14ac:dyDescent="0.2">
      <c r="A173" s="1">
        <v>172</v>
      </c>
      <c r="B173" s="1" t="s">
        <v>194</v>
      </c>
      <c r="C173" s="1" t="s">
        <v>281</v>
      </c>
      <c r="D173" s="1">
        <v>69</v>
      </c>
      <c r="E173" s="1" t="s">
        <v>7</v>
      </c>
      <c r="F173" s="1" t="str">
        <f t="shared" si="4"/>
        <v>Jeffrey Diaz</v>
      </c>
      <c r="G173" s="4">
        <f>SUMIF(Order!D:D,'Customer Details'!A173,Order!C:C)</f>
        <v>2000</v>
      </c>
      <c r="H173" s="4">
        <f>COUNTIF(Order!D:D,'Customer Details'!A173)</f>
        <v>3</v>
      </c>
      <c r="I173" s="1" t="str">
        <f t="shared" si="5"/>
        <v>Older than 30</v>
      </c>
      <c r="J173" s="1" t="str">
        <f>IFERROR(IF(VLOOKUP(A173,Order!D:D,1,FALSE)=A173,"Mapping Exists",""),"No Mapping")</f>
        <v>Mapping Exists</v>
      </c>
    </row>
    <row r="174" spans="1:10" x14ac:dyDescent="0.2">
      <c r="A174" s="1">
        <v>173</v>
      </c>
      <c r="B174" s="1" t="s">
        <v>5</v>
      </c>
      <c r="C174" s="1" t="s">
        <v>35</v>
      </c>
      <c r="D174" s="1">
        <v>29</v>
      </c>
      <c r="E174" s="1" t="s">
        <v>12</v>
      </c>
      <c r="F174" s="1" t="str">
        <f t="shared" si="4"/>
        <v>Joseph Brown</v>
      </c>
      <c r="G174" s="4">
        <f>SUMIF(Order!D:D,'Customer Details'!A174,Order!C:C)</f>
        <v>0</v>
      </c>
      <c r="H174" s="4">
        <f>COUNTIF(Order!D:D,'Customer Details'!A174)</f>
        <v>0</v>
      </c>
      <c r="I174" s="1" t="str">
        <f t="shared" si="5"/>
        <v>30 or Younger</v>
      </c>
      <c r="J174" s="1" t="str">
        <f>IFERROR(IF(VLOOKUP(A174,Order!D:D,1,FALSE)=A174,"Mapping Exists",""),"No Mapping")</f>
        <v>No Mapping</v>
      </c>
    </row>
    <row r="175" spans="1:10" x14ac:dyDescent="0.2">
      <c r="A175" s="1">
        <v>174</v>
      </c>
      <c r="B175" s="1" t="s">
        <v>155</v>
      </c>
      <c r="C175" s="1" t="s">
        <v>19</v>
      </c>
      <c r="D175" s="1">
        <v>60</v>
      </c>
      <c r="E175" s="1" t="s">
        <v>12</v>
      </c>
      <c r="F175" s="1" t="str">
        <f t="shared" si="4"/>
        <v>Emily Jones</v>
      </c>
      <c r="G175" s="4">
        <f>SUMIF(Order!D:D,'Customer Details'!A175,Order!C:C)</f>
        <v>300</v>
      </c>
      <c r="H175" s="4">
        <f>COUNTIF(Order!D:D,'Customer Details'!A175)</f>
        <v>1</v>
      </c>
      <c r="I175" s="1" t="str">
        <f t="shared" si="5"/>
        <v>Older than 30</v>
      </c>
      <c r="J175" s="1" t="str">
        <f>IFERROR(IF(VLOOKUP(A175,Order!D:D,1,FALSE)=A175,"Mapping Exists",""),"No Mapping")</f>
        <v>Mapping Exists</v>
      </c>
    </row>
    <row r="176" spans="1:10" x14ac:dyDescent="0.2">
      <c r="A176" s="1">
        <v>175</v>
      </c>
      <c r="B176" s="1" t="s">
        <v>282</v>
      </c>
      <c r="C176" s="1" t="s">
        <v>21</v>
      </c>
      <c r="D176" s="1">
        <v>80</v>
      </c>
      <c r="E176" s="1" t="s">
        <v>17</v>
      </c>
      <c r="F176" s="1" t="str">
        <f t="shared" si="4"/>
        <v>Tara Davis</v>
      </c>
      <c r="G176" s="4">
        <f>SUMIF(Order!D:D,'Customer Details'!A176,Order!C:C)</f>
        <v>0</v>
      </c>
      <c r="H176" s="4">
        <f>COUNTIF(Order!D:D,'Customer Details'!A176)</f>
        <v>0</v>
      </c>
      <c r="I176" s="1" t="str">
        <f t="shared" si="5"/>
        <v>Older than 30</v>
      </c>
      <c r="J176" s="1" t="str">
        <f>IFERROR(IF(VLOOKUP(A176,Order!D:D,1,FALSE)=A176,"Mapping Exists",""),"No Mapping")</f>
        <v>No Mapping</v>
      </c>
    </row>
    <row r="177" spans="1:10" x14ac:dyDescent="0.2">
      <c r="A177" s="1">
        <v>176</v>
      </c>
      <c r="B177" s="1" t="s">
        <v>66</v>
      </c>
      <c r="C177" s="1" t="s">
        <v>283</v>
      </c>
      <c r="D177" s="1">
        <v>39</v>
      </c>
      <c r="E177" s="1" t="s">
        <v>7</v>
      </c>
      <c r="F177" s="1" t="str">
        <f t="shared" si="4"/>
        <v>Tiffany Bowers</v>
      </c>
      <c r="G177" s="4">
        <f>SUMIF(Order!D:D,'Customer Details'!A177,Order!C:C)</f>
        <v>1750</v>
      </c>
      <c r="H177" s="4">
        <f>COUNTIF(Order!D:D,'Customer Details'!A177)</f>
        <v>2</v>
      </c>
      <c r="I177" s="1" t="str">
        <f t="shared" si="5"/>
        <v>Older than 30</v>
      </c>
      <c r="J177" s="1" t="str">
        <f>IFERROR(IF(VLOOKUP(A177,Order!D:D,1,FALSE)=A177,"Mapping Exists",""),"No Mapping")</f>
        <v>Mapping Exists</v>
      </c>
    </row>
    <row r="178" spans="1:10" x14ac:dyDescent="0.2">
      <c r="A178" s="1">
        <v>177</v>
      </c>
      <c r="B178" s="1" t="s">
        <v>284</v>
      </c>
      <c r="C178" s="1" t="s">
        <v>64</v>
      </c>
      <c r="D178" s="1">
        <v>25</v>
      </c>
      <c r="E178" s="1" t="s">
        <v>7</v>
      </c>
      <c r="F178" s="1" t="str">
        <f t="shared" si="4"/>
        <v>Linda Craig</v>
      </c>
      <c r="G178" s="4">
        <f>SUMIF(Order!D:D,'Customer Details'!A178,Order!C:C)</f>
        <v>200</v>
      </c>
      <c r="H178" s="4">
        <f>COUNTIF(Order!D:D,'Customer Details'!A178)</f>
        <v>1</v>
      </c>
      <c r="I178" s="1" t="str">
        <f t="shared" si="5"/>
        <v>30 or Younger</v>
      </c>
      <c r="J178" s="1" t="str">
        <f>IFERROR(IF(VLOOKUP(A178,Order!D:D,1,FALSE)=A178,"Mapping Exists",""),"No Mapping")</f>
        <v>Mapping Exists</v>
      </c>
    </row>
    <row r="179" spans="1:10" x14ac:dyDescent="0.2">
      <c r="A179" s="1">
        <v>178</v>
      </c>
      <c r="B179" s="1" t="s">
        <v>285</v>
      </c>
      <c r="C179" s="1" t="s">
        <v>74</v>
      </c>
      <c r="D179" s="1">
        <v>74</v>
      </c>
      <c r="E179" s="1" t="s">
        <v>12</v>
      </c>
      <c r="F179" s="1" t="str">
        <f t="shared" si="4"/>
        <v>Christine Smith</v>
      </c>
      <c r="G179" s="4">
        <f>SUMIF(Order!D:D,'Customer Details'!A179,Order!C:C)</f>
        <v>900</v>
      </c>
      <c r="H179" s="4">
        <f>COUNTIF(Order!D:D,'Customer Details'!A179)</f>
        <v>1</v>
      </c>
      <c r="I179" s="1" t="str">
        <f t="shared" si="5"/>
        <v>Older than 30</v>
      </c>
      <c r="J179" s="1" t="str">
        <f>IFERROR(IF(VLOOKUP(A179,Order!D:D,1,FALSE)=A179,"Mapping Exists",""),"No Mapping")</f>
        <v>Mapping Exists</v>
      </c>
    </row>
    <row r="180" spans="1:10" x14ac:dyDescent="0.2">
      <c r="A180" s="1">
        <v>179</v>
      </c>
      <c r="B180" s="1" t="s">
        <v>82</v>
      </c>
      <c r="C180" s="1" t="s">
        <v>77</v>
      </c>
      <c r="D180" s="1">
        <v>29</v>
      </c>
      <c r="E180" s="1" t="s">
        <v>12</v>
      </c>
      <c r="F180" s="1" t="str">
        <f t="shared" si="4"/>
        <v>Matthew Williams</v>
      </c>
      <c r="G180" s="4">
        <f>SUMIF(Order!D:D,'Customer Details'!A180,Order!C:C)</f>
        <v>0</v>
      </c>
      <c r="H180" s="4">
        <f>COUNTIF(Order!D:D,'Customer Details'!A180)</f>
        <v>0</v>
      </c>
      <c r="I180" s="1" t="str">
        <f t="shared" si="5"/>
        <v>30 or Younger</v>
      </c>
      <c r="J180" s="1" t="str">
        <f>IFERROR(IF(VLOOKUP(A180,Order!D:D,1,FALSE)=A180,"Mapping Exists",""),"No Mapping")</f>
        <v>No Mapping</v>
      </c>
    </row>
    <row r="181" spans="1:10" x14ac:dyDescent="0.2">
      <c r="A181" s="1">
        <v>180</v>
      </c>
      <c r="B181" s="1" t="s">
        <v>286</v>
      </c>
      <c r="C181" s="1" t="s">
        <v>287</v>
      </c>
      <c r="D181" s="1">
        <v>21</v>
      </c>
      <c r="E181" s="1" t="s">
        <v>17</v>
      </c>
      <c r="F181" s="1" t="str">
        <f t="shared" si="4"/>
        <v>Brenda Lewis</v>
      </c>
      <c r="G181" s="4">
        <f>SUMIF(Order!D:D,'Customer Details'!A181,Order!C:C)</f>
        <v>300</v>
      </c>
      <c r="H181" s="4">
        <f>COUNTIF(Order!D:D,'Customer Details'!A181)</f>
        <v>1</v>
      </c>
      <c r="I181" s="1" t="str">
        <f t="shared" si="5"/>
        <v>30 or Younger</v>
      </c>
      <c r="J181" s="1" t="str">
        <f>IFERROR(IF(VLOOKUP(A181,Order!D:D,1,FALSE)=A181,"Mapping Exists",""),"No Mapping")</f>
        <v>Mapping Exists</v>
      </c>
    </row>
    <row r="182" spans="1:10" x14ac:dyDescent="0.2">
      <c r="A182" s="1">
        <v>181</v>
      </c>
      <c r="B182" s="1" t="s">
        <v>140</v>
      </c>
      <c r="C182" s="1" t="s">
        <v>288</v>
      </c>
      <c r="D182" s="1">
        <v>51</v>
      </c>
      <c r="E182" s="1" t="s">
        <v>7</v>
      </c>
      <c r="F182" s="1" t="str">
        <f t="shared" si="4"/>
        <v>Adrian West</v>
      </c>
      <c r="G182" s="4">
        <f>SUMIF(Order!D:D,'Customer Details'!A182,Order!C:C)</f>
        <v>5400</v>
      </c>
      <c r="H182" s="4">
        <f>COUNTIF(Order!D:D,'Customer Details'!A182)</f>
        <v>2</v>
      </c>
      <c r="I182" s="1" t="str">
        <f t="shared" si="5"/>
        <v>Older than 30</v>
      </c>
      <c r="J182" s="1" t="str">
        <f>IFERROR(IF(VLOOKUP(A182,Order!D:D,1,FALSE)=A182,"Mapping Exists",""),"No Mapping")</f>
        <v>Mapping Exists</v>
      </c>
    </row>
    <row r="183" spans="1:10" x14ac:dyDescent="0.2">
      <c r="A183" s="1">
        <v>182</v>
      </c>
      <c r="B183" s="1" t="s">
        <v>196</v>
      </c>
      <c r="C183" s="1" t="s">
        <v>289</v>
      </c>
      <c r="D183" s="1">
        <v>28</v>
      </c>
      <c r="E183" s="1" t="s">
        <v>7</v>
      </c>
      <c r="F183" s="1" t="str">
        <f t="shared" si="4"/>
        <v>Amy Scott</v>
      </c>
      <c r="G183" s="4">
        <f>SUMIF(Order!D:D,'Customer Details'!A183,Order!C:C)</f>
        <v>0</v>
      </c>
      <c r="H183" s="4">
        <f>COUNTIF(Order!D:D,'Customer Details'!A183)</f>
        <v>0</v>
      </c>
      <c r="I183" s="1" t="str">
        <f t="shared" si="5"/>
        <v>30 or Younger</v>
      </c>
      <c r="J183" s="1" t="str">
        <f>IFERROR(IF(VLOOKUP(A183,Order!D:D,1,FALSE)=A183,"Mapping Exists",""),"No Mapping")</f>
        <v>No Mapping</v>
      </c>
    </row>
    <row r="184" spans="1:10" x14ac:dyDescent="0.2">
      <c r="A184" s="1">
        <v>183</v>
      </c>
      <c r="B184" s="1" t="s">
        <v>290</v>
      </c>
      <c r="C184" s="1" t="s">
        <v>291</v>
      </c>
      <c r="D184" s="1">
        <v>80</v>
      </c>
      <c r="E184" s="1" t="s">
        <v>12</v>
      </c>
      <c r="F184" s="1" t="str">
        <f t="shared" si="4"/>
        <v>April Beck</v>
      </c>
      <c r="G184" s="4">
        <f>SUMIF(Order!D:D,'Customer Details'!A184,Order!C:C)</f>
        <v>300</v>
      </c>
      <c r="H184" s="4">
        <f>COUNTIF(Order!D:D,'Customer Details'!A184)</f>
        <v>1</v>
      </c>
      <c r="I184" s="1" t="str">
        <f t="shared" si="5"/>
        <v>Older than 30</v>
      </c>
      <c r="J184" s="1" t="str">
        <f>IFERROR(IF(VLOOKUP(A184,Order!D:D,1,FALSE)=A184,"Mapping Exists",""),"No Mapping")</f>
        <v>Mapping Exists</v>
      </c>
    </row>
    <row r="185" spans="1:10" x14ac:dyDescent="0.2">
      <c r="A185" s="1">
        <v>184</v>
      </c>
      <c r="B185" s="1" t="s">
        <v>87</v>
      </c>
      <c r="C185" s="1" t="s">
        <v>292</v>
      </c>
      <c r="D185" s="1">
        <v>22</v>
      </c>
      <c r="E185" s="1" t="s">
        <v>12</v>
      </c>
      <c r="F185" s="1" t="str">
        <f t="shared" si="4"/>
        <v>Anthony Nicholson</v>
      </c>
      <c r="G185" s="4">
        <f>SUMIF(Order!D:D,'Customer Details'!A185,Order!C:C)</f>
        <v>1500</v>
      </c>
      <c r="H185" s="4">
        <f>COUNTIF(Order!D:D,'Customer Details'!A185)</f>
        <v>1</v>
      </c>
      <c r="I185" s="1" t="str">
        <f t="shared" si="5"/>
        <v>30 or Younger</v>
      </c>
      <c r="J185" s="1" t="str">
        <f>IFERROR(IF(VLOOKUP(A185,Order!D:D,1,FALSE)=A185,"Mapping Exists",""),"No Mapping")</f>
        <v>Mapping Exists</v>
      </c>
    </row>
    <row r="186" spans="1:10" x14ac:dyDescent="0.2">
      <c r="A186" s="1">
        <v>185</v>
      </c>
      <c r="B186" s="1" t="s">
        <v>293</v>
      </c>
      <c r="C186" s="1" t="s">
        <v>95</v>
      </c>
      <c r="D186" s="1">
        <v>78</v>
      </c>
      <c r="E186" s="1" t="s">
        <v>17</v>
      </c>
      <c r="F186" s="1" t="str">
        <f t="shared" si="4"/>
        <v>Shari Garcia</v>
      </c>
      <c r="G186" s="4">
        <f>SUMIF(Order!D:D,'Customer Details'!A186,Order!C:C)</f>
        <v>0</v>
      </c>
      <c r="H186" s="4">
        <f>COUNTIF(Order!D:D,'Customer Details'!A186)</f>
        <v>0</v>
      </c>
      <c r="I186" s="1" t="str">
        <f t="shared" si="5"/>
        <v>Older than 30</v>
      </c>
      <c r="J186" s="1" t="str">
        <f>IFERROR(IF(VLOOKUP(A186,Order!D:D,1,FALSE)=A186,"Mapping Exists",""),"No Mapping")</f>
        <v>No Mapping</v>
      </c>
    </row>
    <row r="187" spans="1:10" x14ac:dyDescent="0.2">
      <c r="A187" s="1">
        <v>186</v>
      </c>
      <c r="B187" s="1" t="s">
        <v>294</v>
      </c>
      <c r="C187" s="1" t="s">
        <v>295</v>
      </c>
      <c r="D187" s="1">
        <v>45</v>
      </c>
      <c r="E187" s="1" t="s">
        <v>7</v>
      </c>
      <c r="F187" s="1" t="str">
        <f t="shared" si="4"/>
        <v>Xavier Miles</v>
      </c>
      <c r="G187" s="4">
        <f>SUMIF(Order!D:D,'Customer Details'!A187,Order!C:C)</f>
        <v>5250</v>
      </c>
      <c r="H187" s="4">
        <f>COUNTIF(Order!D:D,'Customer Details'!A187)</f>
        <v>2</v>
      </c>
      <c r="I187" s="1" t="str">
        <f t="shared" si="5"/>
        <v>Older than 30</v>
      </c>
      <c r="J187" s="1" t="str">
        <f>IFERROR(IF(VLOOKUP(A187,Order!D:D,1,FALSE)=A187,"Mapping Exists",""),"No Mapping")</f>
        <v>Mapping Exists</v>
      </c>
    </row>
    <row r="188" spans="1:10" x14ac:dyDescent="0.2">
      <c r="A188" s="1">
        <v>187</v>
      </c>
      <c r="B188" s="1" t="s">
        <v>296</v>
      </c>
      <c r="C188" s="1" t="s">
        <v>297</v>
      </c>
      <c r="D188" s="1">
        <v>42</v>
      </c>
      <c r="E188" s="1" t="s">
        <v>7</v>
      </c>
      <c r="F188" s="1" t="str">
        <f t="shared" si="4"/>
        <v>Rachael Gilbert</v>
      </c>
      <c r="G188" s="4">
        <f>SUMIF(Order!D:D,'Customer Details'!A188,Order!C:C)</f>
        <v>0</v>
      </c>
      <c r="H188" s="4">
        <f>COUNTIF(Order!D:D,'Customer Details'!A188)</f>
        <v>0</v>
      </c>
      <c r="I188" s="1" t="str">
        <f t="shared" si="5"/>
        <v>Older than 30</v>
      </c>
      <c r="J188" s="1" t="str">
        <f>IFERROR(IF(VLOOKUP(A188,Order!D:D,1,FALSE)=A188,"Mapping Exists",""),"No Mapping")</f>
        <v>No Mapping</v>
      </c>
    </row>
    <row r="189" spans="1:10" x14ac:dyDescent="0.2">
      <c r="A189" s="1">
        <v>188</v>
      </c>
      <c r="B189" s="1" t="s">
        <v>153</v>
      </c>
      <c r="C189" s="1" t="s">
        <v>157</v>
      </c>
      <c r="D189" s="1">
        <v>48</v>
      </c>
      <c r="E189" s="1" t="s">
        <v>12</v>
      </c>
      <c r="F189" s="1" t="str">
        <f t="shared" si="4"/>
        <v>Michele Rogers</v>
      </c>
      <c r="G189" s="4">
        <f>SUMIF(Order!D:D,'Customer Details'!A189,Order!C:C)</f>
        <v>200</v>
      </c>
      <c r="H189" s="4">
        <f>COUNTIF(Order!D:D,'Customer Details'!A189)</f>
        <v>1</v>
      </c>
      <c r="I189" s="1" t="str">
        <f t="shared" si="5"/>
        <v>Older than 30</v>
      </c>
      <c r="J189" s="1" t="str">
        <f>IFERROR(IF(VLOOKUP(A189,Order!D:D,1,FALSE)=A189,"Mapping Exists",""),"No Mapping")</f>
        <v>Mapping Exists</v>
      </c>
    </row>
    <row r="190" spans="1:10" x14ac:dyDescent="0.2">
      <c r="A190" s="1">
        <v>189</v>
      </c>
      <c r="B190" s="1" t="s">
        <v>43</v>
      </c>
      <c r="C190" s="1" t="s">
        <v>298</v>
      </c>
      <c r="D190" s="1">
        <v>33</v>
      </c>
      <c r="E190" s="1" t="s">
        <v>12</v>
      </c>
      <c r="F190" s="1" t="str">
        <f t="shared" si="4"/>
        <v>Derek Dixon</v>
      </c>
      <c r="G190" s="4">
        <f>SUMIF(Order!D:D,'Customer Details'!A190,Order!C:C)</f>
        <v>0</v>
      </c>
      <c r="H190" s="4">
        <f>COUNTIF(Order!D:D,'Customer Details'!A190)</f>
        <v>0</v>
      </c>
      <c r="I190" s="1" t="str">
        <f t="shared" si="5"/>
        <v>Older than 30</v>
      </c>
      <c r="J190" s="1" t="str">
        <f>IFERROR(IF(VLOOKUP(A190,Order!D:D,1,FALSE)=A190,"Mapping Exists",""),"No Mapping")</f>
        <v>No Mapping</v>
      </c>
    </row>
    <row r="191" spans="1:10" x14ac:dyDescent="0.2">
      <c r="A191" s="1">
        <v>190</v>
      </c>
      <c r="B191" s="1" t="s">
        <v>299</v>
      </c>
      <c r="C191" s="1" t="s">
        <v>300</v>
      </c>
      <c r="D191" s="1">
        <v>26</v>
      </c>
      <c r="E191" s="1" t="s">
        <v>17</v>
      </c>
      <c r="F191" s="1" t="str">
        <f t="shared" si="4"/>
        <v>Grace Hartman</v>
      </c>
      <c r="G191" s="4">
        <f>SUMIF(Order!D:D,'Customer Details'!A191,Order!C:C)</f>
        <v>700</v>
      </c>
      <c r="H191" s="4">
        <f>COUNTIF(Order!D:D,'Customer Details'!A191)</f>
        <v>2</v>
      </c>
      <c r="I191" s="1" t="str">
        <f t="shared" si="5"/>
        <v>30 or Younger</v>
      </c>
      <c r="J191" s="1" t="str">
        <f>IFERROR(IF(VLOOKUP(A191,Order!D:D,1,FALSE)=A191,"Mapping Exists",""),"No Mapping")</f>
        <v>Mapping Exists</v>
      </c>
    </row>
    <row r="192" spans="1:10" x14ac:dyDescent="0.2">
      <c r="A192" s="1">
        <v>191</v>
      </c>
      <c r="B192" s="1" t="s">
        <v>5</v>
      </c>
      <c r="C192" s="1" t="s">
        <v>217</v>
      </c>
      <c r="D192" s="1">
        <v>36</v>
      </c>
      <c r="E192" s="1" t="s">
        <v>7</v>
      </c>
      <c r="F192" s="1" t="str">
        <f t="shared" si="4"/>
        <v>Joseph Miller</v>
      </c>
      <c r="G192" s="4">
        <f>SUMIF(Order!D:D,'Customer Details'!A192,Order!C:C)</f>
        <v>200</v>
      </c>
      <c r="H192" s="4">
        <f>COUNTIF(Order!D:D,'Customer Details'!A192)</f>
        <v>1</v>
      </c>
      <c r="I192" s="1" t="str">
        <f t="shared" si="5"/>
        <v>Older than 30</v>
      </c>
      <c r="J192" s="1" t="str">
        <f>IFERROR(IF(VLOOKUP(A192,Order!D:D,1,FALSE)=A192,"Mapping Exists",""),"No Mapping")</f>
        <v>Mapping Exists</v>
      </c>
    </row>
    <row r="193" spans="1:10" x14ac:dyDescent="0.2">
      <c r="A193" s="1">
        <v>192</v>
      </c>
      <c r="B193" s="1" t="s">
        <v>20</v>
      </c>
      <c r="C193" s="1" t="s">
        <v>301</v>
      </c>
      <c r="D193" s="1">
        <v>62</v>
      </c>
      <c r="E193" s="1" t="s">
        <v>7</v>
      </c>
      <c r="F193" s="1" t="str">
        <f t="shared" si="4"/>
        <v>David Arnold</v>
      </c>
      <c r="G193" s="4">
        <f>SUMIF(Order!D:D,'Customer Details'!A193,Order!C:C)</f>
        <v>300</v>
      </c>
      <c r="H193" s="4">
        <f>COUNTIF(Order!D:D,'Customer Details'!A193)</f>
        <v>1</v>
      </c>
      <c r="I193" s="1" t="str">
        <f t="shared" si="5"/>
        <v>Older than 30</v>
      </c>
      <c r="J193" s="1" t="str">
        <f>IFERROR(IF(VLOOKUP(A193,Order!D:D,1,FALSE)=A193,"Mapping Exists",""),"No Mapping")</f>
        <v>Mapping Exists</v>
      </c>
    </row>
    <row r="194" spans="1:10" x14ac:dyDescent="0.2">
      <c r="A194" s="1">
        <v>193</v>
      </c>
      <c r="B194" s="1" t="s">
        <v>302</v>
      </c>
      <c r="C194" s="1" t="s">
        <v>57</v>
      </c>
      <c r="D194" s="1">
        <v>25</v>
      </c>
      <c r="E194" s="1" t="s">
        <v>12</v>
      </c>
      <c r="F194" s="1" t="str">
        <f t="shared" si="4"/>
        <v>Yesenia White</v>
      </c>
      <c r="G194" s="4">
        <f>SUMIF(Order!D:D,'Customer Details'!A194,Order!C:C)</f>
        <v>13950</v>
      </c>
      <c r="H194" s="4">
        <f>COUNTIF(Order!D:D,'Customer Details'!A194)</f>
        <v>4</v>
      </c>
      <c r="I194" s="1" t="str">
        <f t="shared" si="5"/>
        <v>30 or Younger</v>
      </c>
      <c r="J194" s="1" t="str">
        <f>IFERROR(IF(VLOOKUP(A194,Order!D:D,1,FALSE)=A194,"Mapping Exists",""),"No Mapping")</f>
        <v>Mapping Exists</v>
      </c>
    </row>
    <row r="195" spans="1:10" x14ac:dyDescent="0.2">
      <c r="A195" s="1">
        <v>194</v>
      </c>
      <c r="B195" s="1" t="s">
        <v>303</v>
      </c>
      <c r="C195" s="1" t="s">
        <v>217</v>
      </c>
      <c r="D195" s="1">
        <v>65</v>
      </c>
      <c r="E195" s="1" t="s">
        <v>12</v>
      </c>
      <c r="F195" s="1" t="str">
        <f t="shared" ref="F195:F251" si="6">B195&amp;" "&amp;C195</f>
        <v>Nancy Miller</v>
      </c>
      <c r="G195" s="4">
        <f>SUMIF(Order!D:D,'Customer Details'!A195,Order!C:C)</f>
        <v>1500</v>
      </c>
      <c r="H195" s="4">
        <f>COUNTIF(Order!D:D,'Customer Details'!A195)</f>
        <v>1</v>
      </c>
      <c r="I195" s="1" t="str">
        <f t="shared" ref="I195:I251" si="7">IF(D195&lt;=30,"30 or Younger","Older than 30")</f>
        <v>Older than 30</v>
      </c>
      <c r="J195" s="1" t="str">
        <f>IFERROR(IF(VLOOKUP(A195,Order!D:D,1,FALSE)=A195,"Mapping Exists",""),"No Mapping")</f>
        <v>Mapping Exists</v>
      </c>
    </row>
    <row r="196" spans="1:10" x14ac:dyDescent="0.2">
      <c r="A196" s="1">
        <v>195</v>
      </c>
      <c r="B196" s="1" t="s">
        <v>245</v>
      </c>
      <c r="C196" s="1" t="s">
        <v>304</v>
      </c>
      <c r="D196" s="1">
        <v>43</v>
      </c>
      <c r="E196" s="1" t="s">
        <v>17</v>
      </c>
      <c r="F196" s="1" t="str">
        <f t="shared" si="6"/>
        <v>Christopher Doyle</v>
      </c>
      <c r="G196" s="4">
        <f>SUMIF(Order!D:D,'Customer Details'!A196,Order!C:C)</f>
        <v>1700</v>
      </c>
      <c r="H196" s="4">
        <f>COUNTIF(Order!D:D,'Customer Details'!A196)</f>
        <v>2</v>
      </c>
      <c r="I196" s="1" t="str">
        <f t="shared" si="7"/>
        <v>Older than 30</v>
      </c>
      <c r="J196" s="1" t="str">
        <f>IFERROR(IF(VLOOKUP(A196,Order!D:D,1,FALSE)=A196,"Mapping Exists",""),"No Mapping")</f>
        <v>Mapping Exists</v>
      </c>
    </row>
    <row r="197" spans="1:10" x14ac:dyDescent="0.2">
      <c r="A197" s="1">
        <v>196</v>
      </c>
      <c r="B197" s="1" t="s">
        <v>54</v>
      </c>
      <c r="C197" s="1" t="s">
        <v>305</v>
      </c>
      <c r="D197" s="1">
        <v>74</v>
      </c>
      <c r="E197" s="1" t="s">
        <v>7</v>
      </c>
      <c r="F197" s="1" t="str">
        <f t="shared" si="6"/>
        <v>Taylor Reed</v>
      </c>
      <c r="G197" s="4">
        <f>SUMIF(Order!D:D,'Customer Details'!A197,Order!C:C)</f>
        <v>5000</v>
      </c>
      <c r="H197" s="4">
        <f>COUNTIF(Order!D:D,'Customer Details'!A197)</f>
        <v>1</v>
      </c>
      <c r="I197" s="1" t="str">
        <f t="shared" si="7"/>
        <v>Older than 30</v>
      </c>
      <c r="J197" s="1" t="str">
        <f>IFERROR(IF(VLOOKUP(A197,Order!D:D,1,FALSE)=A197,"Mapping Exists",""),"No Mapping")</f>
        <v>Mapping Exists</v>
      </c>
    </row>
    <row r="198" spans="1:10" x14ac:dyDescent="0.2">
      <c r="A198" s="1">
        <v>197</v>
      </c>
      <c r="B198" s="1" t="s">
        <v>306</v>
      </c>
      <c r="C198" s="1" t="s">
        <v>307</v>
      </c>
      <c r="D198" s="1">
        <v>41</v>
      </c>
      <c r="E198" s="1" t="s">
        <v>7</v>
      </c>
      <c r="F198" s="1" t="str">
        <f t="shared" si="6"/>
        <v>Katherine Ferguson</v>
      </c>
      <c r="G198" s="4">
        <f>SUMIF(Order!D:D,'Customer Details'!A198,Order!C:C)</f>
        <v>900</v>
      </c>
      <c r="H198" s="4">
        <f>COUNTIF(Order!D:D,'Customer Details'!A198)</f>
        <v>1</v>
      </c>
      <c r="I198" s="1" t="str">
        <f t="shared" si="7"/>
        <v>Older than 30</v>
      </c>
      <c r="J198" s="1" t="str">
        <f>IFERROR(IF(VLOOKUP(A198,Order!D:D,1,FALSE)=A198,"Mapping Exists",""),"No Mapping")</f>
        <v>Mapping Exists</v>
      </c>
    </row>
    <row r="199" spans="1:10" x14ac:dyDescent="0.2">
      <c r="A199" s="1">
        <v>198</v>
      </c>
      <c r="B199" s="1" t="s">
        <v>187</v>
      </c>
      <c r="C199" s="1" t="s">
        <v>308</v>
      </c>
      <c r="D199" s="1">
        <v>49</v>
      </c>
      <c r="E199" s="1" t="s">
        <v>12</v>
      </c>
      <c r="F199" s="1" t="str">
        <f t="shared" si="6"/>
        <v>R0bert Bryan</v>
      </c>
      <c r="G199" s="4">
        <f>SUMIF(Order!D:D,'Customer Details'!A199,Order!C:C)</f>
        <v>650</v>
      </c>
      <c r="H199" s="4">
        <f>COUNTIF(Order!D:D,'Customer Details'!A199)</f>
        <v>2</v>
      </c>
      <c r="I199" s="1" t="str">
        <f t="shared" si="7"/>
        <v>Older than 30</v>
      </c>
      <c r="J199" s="1" t="str">
        <f>IFERROR(IF(VLOOKUP(A199,Order!D:D,1,FALSE)=A199,"Mapping Exists",""),"No Mapping")</f>
        <v>Mapping Exists</v>
      </c>
    </row>
    <row r="200" spans="1:10" x14ac:dyDescent="0.2">
      <c r="A200" s="1">
        <v>199</v>
      </c>
      <c r="B200" s="1" t="s">
        <v>231</v>
      </c>
      <c r="C200" s="1" t="s">
        <v>255</v>
      </c>
      <c r="D200" s="1">
        <v>75</v>
      </c>
      <c r="E200" s="1" t="s">
        <v>12</v>
      </c>
      <c r="F200" s="1" t="str">
        <f t="shared" si="6"/>
        <v>Zachary Kane</v>
      </c>
      <c r="G200" s="4">
        <f>SUMIF(Order!D:D,'Customer Details'!A200,Order!C:C)</f>
        <v>0</v>
      </c>
      <c r="H200" s="4">
        <f>COUNTIF(Order!D:D,'Customer Details'!A200)</f>
        <v>0</v>
      </c>
      <c r="I200" s="1" t="str">
        <f t="shared" si="7"/>
        <v>Older than 30</v>
      </c>
      <c r="J200" s="1" t="str">
        <f>IFERROR(IF(VLOOKUP(A200,Order!D:D,1,FALSE)=A200,"Mapping Exists",""),"No Mapping")</f>
        <v>No Mapping</v>
      </c>
    </row>
    <row r="201" spans="1:10" x14ac:dyDescent="0.2">
      <c r="A201" s="1">
        <v>200</v>
      </c>
      <c r="B201" s="1" t="s">
        <v>309</v>
      </c>
      <c r="C201" s="1" t="s">
        <v>210</v>
      </c>
      <c r="D201" s="1">
        <v>50</v>
      </c>
      <c r="E201" s="1" t="s">
        <v>17</v>
      </c>
      <c r="F201" s="1" t="str">
        <f t="shared" si="6"/>
        <v>Rebecca Robinson</v>
      </c>
      <c r="G201" s="4">
        <f>SUMIF(Order!D:D,'Customer Details'!A201,Order!C:C)</f>
        <v>600</v>
      </c>
      <c r="H201" s="4">
        <f>COUNTIF(Order!D:D,'Customer Details'!A201)</f>
        <v>2</v>
      </c>
      <c r="I201" s="1" t="str">
        <f t="shared" si="7"/>
        <v>Older than 30</v>
      </c>
      <c r="J201" s="1" t="str">
        <f>IFERROR(IF(VLOOKUP(A201,Order!D:D,1,FALSE)=A201,"Mapping Exists",""),"No Mapping")</f>
        <v>Mapping Exists</v>
      </c>
    </row>
    <row r="202" spans="1:10" x14ac:dyDescent="0.2">
      <c r="A202" s="1">
        <v>201</v>
      </c>
      <c r="B202" s="1" t="s">
        <v>310</v>
      </c>
      <c r="C202" s="1" t="s">
        <v>311</v>
      </c>
      <c r="D202" s="1">
        <v>43</v>
      </c>
      <c r="E202" s="1" t="s">
        <v>7</v>
      </c>
      <c r="F202" s="1" t="str">
        <f t="shared" si="6"/>
        <v>Bethany Anderson</v>
      </c>
      <c r="G202" s="4">
        <f>SUMIF(Order!D:D,'Customer Details'!A202,Order!C:C)</f>
        <v>350</v>
      </c>
      <c r="H202" s="4">
        <f>COUNTIF(Order!D:D,'Customer Details'!A202)</f>
        <v>1</v>
      </c>
      <c r="I202" s="1" t="str">
        <f t="shared" si="7"/>
        <v>Older than 30</v>
      </c>
      <c r="J202" s="1" t="str">
        <f>IFERROR(IF(VLOOKUP(A202,Order!D:D,1,FALSE)=A202,"Mapping Exists",""),"No Mapping")</f>
        <v>Mapping Exists</v>
      </c>
    </row>
    <row r="203" spans="1:10" x14ac:dyDescent="0.2">
      <c r="A203" s="1">
        <v>202</v>
      </c>
      <c r="B203" s="1" t="s">
        <v>237</v>
      </c>
      <c r="C203" s="1" t="s">
        <v>77</v>
      </c>
      <c r="D203" s="1">
        <v>22</v>
      </c>
      <c r="E203" s="1" t="s">
        <v>7</v>
      </c>
      <c r="F203" s="1" t="str">
        <f t="shared" si="6"/>
        <v>Mary Williams</v>
      </c>
      <c r="G203" s="4">
        <f>SUMIF(Order!D:D,'Customer Details'!A203,Order!C:C)</f>
        <v>250</v>
      </c>
      <c r="H203" s="4">
        <f>COUNTIF(Order!D:D,'Customer Details'!A203)</f>
        <v>1</v>
      </c>
      <c r="I203" s="1" t="str">
        <f t="shared" si="7"/>
        <v>30 or Younger</v>
      </c>
      <c r="J203" s="1" t="str">
        <f>IFERROR(IF(VLOOKUP(A203,Order!D:D,1,FALSE)=A203,"Mapping Exists",""),"No Mapping")</f>
        <v>Mapping Exists</v>
      </c>
    </row>
    <row r="204" spans="1:10" x14ac:dyDescent="0.2">
      <c r="A204" s="1">
        <v>203</v>
      </c>
      <c r="B204" s="1" t="s">
        <v>312</v>
      </c>
      <c r="C204" s="1" t="s">
        <v>313</v>
      </c>
      <c r="D204" s="1">
        <v>58</v>
      </c>
      <c r="E204" s="1" t="s">
        <v>12</v>
      </c>
      <c r="F204" s="1" t="str">
        <f t="shared" si="6"/>
        <v>Carlos Wallace</v>
      </c>
      <c r="G204" s="4">
        <f>SUMIF(Order!D:D,'Customer Details'!A204,Order!C:C)</f>
        <v>250</v>
      </c>
      <c r="H204" s="4">
        <f>COUNTIF(Order!D:D,'Customer Details'!A204)</f>
        <v>1</v>
      </c>
      <c r="I204" s="1" t="str">
        <f t="shared" si="7"/>
        <v>Older than 30</v>
      </c>
      <c r="J204" s="1" t="str">
        <f>IFERROR(IF(VLOOKUP(A204,Order!D:D,1,FALSE)=A204,"Mapping Exists",""),"No Mapping")</f>
        <v>Mapping Exists</v>
      </c>
    </row>
    <row r="205" spans="1:10" x14ac:dyDescent="0.2">
      <c r="A205" s="1">
        <v>204</v>
      </c>
      <c r="B205" s="1" t="s">
        <v>198</v>
      </c>
      <c r="C205" s="1" t="s">
        <v>314</v>
      </c>
      <c r="D205" s="1">
        <v>62</v>
      </c>
      <c r="E205" s="1" t="s">
        <v>12</v>
      </c>
      <c r="F205" s="1" t="str">
        <f t="shared" si="6"/>
        <v>Rhonda Matthews</v>
      </c>
      <c r="G205" s="4">
        <f>SUMIF(Order!D:D,'Customer Details'!A205,Order!C:C)</f>
        <v>0</v>
      </c>
      <c r="H205" s="4">
        <f>COUNTIF(Order!D:D,'Customer Details'!A205)</f>
        <v>0</v>
      </c>
      <c r="I205" s="1" t="str">
        <f t="shared" si="7"/>
        <v>Older than 30</v>
      </c>
      <c r="J205" s="1" t="str">
        <f>IFERROR(IF(VLOOKUP(A205,Order!D:D,1,FALSE)=A205,"Mapping Exists",""),"No Mapping")</f>
        <v>No Mapping</v>
      </c>
    </row>
    <row r="206" spans="1:10" x14ac:dyDescent="0.2">
      <c r="A206" s="1">
        <v>205</v>
      </c>
      <c r="B206" s="1" t="s">
        <v>315</v>
      </c>
      <c r="C206" s="1" t="s">
        <v>316</v>
      </c>
      <c r="D206" s="1">
        <v>39</v>
      </c>
      <c r="E206" s="1" t="s">
        <v>17</v>
      </c>
      <c r="F206" s="1" t="str">
        <f t="shared" si="6"/>
        <v>Donald Barker</v>
      </c>
      <c r="G206" s="4">
        <f>SUMIF(Order!D:D,'Customer Details'!A206,Order!C:C)</f>
        <v>0</v>
      </c>
      <c r="H206" s="4">
        <f>COUNTIF(Order!D:D,'Customer Details'!A206)</f>
        <v>0</v>
      </c>
      <c r="I206" s="1" t="str">
        <f t="shared" si="7"/>
        <v>Older than 30</v>
      </c>
      <c r="J206" s="1" t="str">
        <f>IFERROR(IF(VLOOKUP(A206,Order!D:D,1,FALSE)=A206,"Mapping Exists",""),"No Mapping")</f>
        <v>No Mapping</v>
      </c>
    </row>
    <row r="207" spans="1:10" x14ac:dyDescent="0.2">
      <c r="A207" s="1">
        <v>206</v>
      </c>
      <c r="B207" s="1" t="s">
        <v>317</v>
      </c>
      <c r="C207" s="1" t="s">
        <v>318</v>
      </c>
      <c r="D207" s="1">
        <v>66</v>
      </c>
      <c r="E207" s="1" t="s">
        <v>7</v>
      </c>
      <c r="F207" s="1" t="str">
        <f t="shared" si="6"/>
        <v>Courtney Lopez</v>
      </c>
      <c r="G207" s="4">
        <f>SUMIF(Order!D:D,'Customer Details'!A207,Order!C:C)</f>
        <v>12000</v>
      </c>
      <c r="H207" s="4">
        <f>COUNTIF(Order!D:D,'Customer Details'!A207)</f>
        <v>1</v>
      </c>
      <c r="I207" s="1" t="str">
        <f t="shared" si="7"/>
        <v>Older than 30</v>
      </c>
      <c r="J207" s="1" t="str">
        <f>IFERROR(IF(VLOOKUP(A207,Order!D:D,1,FALSE)=A207,"Mapping Exists",""),"No Mapping")</f>
        <v>Mapping Exists</v>
      </c>
    </row>
    <row r="208" spans="1:10" x14ac:dyDescent="0.2">
      <c r="A208" s="1">
        <v>207</v>
      </c>
      <c r="B208" s="1" t="s">
        <v>319</v>
      </c>
      <c r="C208" s="1" t="s">
        <v>320</v>
      </c>
      <c r="D208" s="1">
        <v>20</v>
      </c>
      <c r="E208" s="1" t="s">
        <v>7</v>
      </c>
      <c r="F208" s="1" t="str">
        <f t="shared" si="6"/>
        <v>Chelsea Moyer</v>
      </c>
      <c r="G208" s="4">
        <f>SUMIF(Order!D:D,'Customer Details'!A208,Order!C:C)</f>
        <v>12000</v>
      </c>
      <c r="H208" s="4">
        <f>COUNTIF(Order!D:D,'Customer Details'!A208)</f>
        <v>1</v>
      </c>
      <c r="I208" s="1" t="str">
        <f t="shared" si="7"/>
        <v>30 or Younger</v>
      </c>
      <c r="J208" s="1" t="str">
        <f>IFERROR(IF(VLOOKUP(A208,Order!D:D,1,FALSE)=A208,"Mapping Exists",""),"No Mapping")</f>
        <v>Mapping Exists</v>
      </c>
    </row>
    <row r="209" spans="1:10" x14ac:dyDescent="0.2">
      <c r="A209" s="1">
        <v>208</v>
      </c>
      <c r="B209" s="1" t="s">
        <v>134</v>
      </c>
      <c r="C209" s="1" t="s">
        <v>116</v>
      </c>
      <c r="D209" s="1">
        <v>24</v>
      </c>
      <c r="E209" s="1" t="s">
        <v>12</v>
      </c>
      <c r="F209" s="1" t="str">
        <f t="shared" si="6"/>
        <v>Brittany Golden</v>
      </c>
      <c r="G209" s="4">
        <f>SUMIF(Order!D:D,'Customer Details'!A209,Order!C:C)</f>
        <v>650</v>
      </c>
      <c r="H209" s="4">
        <f>COUNTIF(Order!D:D,'Customer Details'!A209)</f>
        <v>2</v>
      </c>
      <c r="I209" s="1" t="str">
        <f t="shared" si="7"/>
        <v>30 or Younger</v>
      </c>
      <c r="J209" s="1" t="str">
        <f>IFERROR(IF(VLOOKUP(A209,Order!D:D,1,FALSE)=A209,"Mapping Exists",""),"No Mapping")</f>
        <v>Mapping Exists</v>
      </c>
    </row>
    <row r="210" spans="1:10" x14ac:dyDescent="0.2">
      <c r="A210" s="1">
        <v>209</v>
      </c>
      <c r="B210" s="1" t="s">
        <v>321</v>
      </c>
      <c r="C210" s="1" t="s">
        <v>322</v>
      </c>
      <c r="D210" s="1">
        <v>25</v>
      </c>
      <c r="E210" s="1" t="s">
        <v>12</v>
      </c>
      <c r="F210" s="1" t="str">
        <f t="shared" si="6"/>
        <v>Russell Berry</v>
      </c>
      <c r="G210" s="4">
        <f>SUMIF(Order!D:D,'Customer Details'!A210,Order!C:C)</f>
        <v>250</v>
      </c>
      <c r="H210" s="4">
        <f>COUNTIF(Order!D:D,'Customer Details'!A210)</f>
        <v>1</v>
      </c>
      <c r="I210" s="1" t="str">
        <f t="shared" si="7"/>
        <v>30 or Younger</v>
      </c>
      <c r="J210" s="1" t="str">
        <f>IFERROR(IF(VLOOKUP(A210,Order!D:D,1,FALSE)=A210,"Mapping Exists",""),"No Mapping")</f>
        <v>Mapping Exists</v>
      </c>
    </row>
    <row r="211" spans="1:10" x14ac:dyDescent="0.2">
      <c r="A211" s="1">
        <v>210</v>
      </c>
      <c r="B211" s="1" t="s">
        <v>323</v>
      </c>
      <c r="C211" s="1" t="s">
        <v>16</v>
      </c>
      <c r="D211" s="1">
        <v>57</v>
      </c>
      <c r="E211" s="1" t="s">
        <v>17</v>
      </c>
      <c r="F211" s="1" t="str">
        <f t="shared" si="6"/>
        <v>Joshua Jackson</v>
      </c>
      <c r="G211" s="4">
        <f>SUMIF(Order!D:D,'Customer Details'!A211,Order!C:C)</f>
        <v>0</v>
      </c>
      <c r="H211" s="4">
        <f>COUNTIF(Order!D:D,'Customer Details'!A211)</f>
        <v>0</v>
      </c>
      <c r="I211" s="1" t="str">
        <f t="shared" si="7"/>
        <v>Older than 30</v>
      </c>
      <c r="J211" s="1" t="str">
        <f>IFERROR(IF(VLOOKUP(A211,Order!D:D,1,FALSE)=A211,"Mapping Exists",""),"No Mapping")</f>
        <v>No Mapping</v>
      </c>
    </row>
    <row r="212" spans="1:10" x14ac:dyDescent="0.2">
      <c r="A212" s="1">
        <v>211</v>
      </c>
      <c r="B212" s="1" t="s">
        <v>324</v>
      </c>
      <c r="C212" s="1" t="s">
        <v>325</v>
      </c>
      <c r="D212" s="1">
        <v>38</v>
      </c>
      <c r="E212" s="1" t="s">
        <v>7</v>
      </c>
      <c r="F212" s="1" t="str">
        <f t="shared" si="6"/>
        <v>Al1cia Thompson</v>
      </c>
      <c r="G212" s="4">
        <f>SUMIF(Order!D:D,'Customer Details'!A212,Order!C:C)</f>
        <v>200</v>
      </c>
      <c r="H212" s="4">
        <f>COUNTIF(Order!D:D,'Customer Details'!A212)</f>
        <v>1</v>
      </c>
      <c r="I212" s="1" t="str">
        <f t="shared" si="7"/>
        <v>Older than 30</v>
      </c>
      <c r="J212" s="1" t="str">
        <f>IFERROR(IF(VLOOKUP(A212,Order!D:D,1,FALSE)=A212,"Mapping Exists",""),"No Mapping")</f>
        <v>Mapping Exists</v>
      </c>
    </row>
    <row r="213" spans="1:10" x14ac:dyDescent="0.2">
      <c r="A213" s="1">
        <v>212</v>
      </c>
      <c r="B213" s="1" t="s">
        <v>326</v>
      </c>
      <c r="C213" s="1" t="s">
        <v>327</v>
      </c>
      <c r="D213" s="1">
        <v>23</v>
      </c>
      <c r="E213" s="1" t="s">
        <v>7</v>
      </c>
      <c r="F213" s="1" t="str">
        <f t="shared" si="6"/>
        <v>Clifford Gray</v>
      </c>
      <c r="G213" s="4">
        <f>SUMIF(Order!D:D,'Customer Details'!A213,Order!C:C)</f>
        <v>0</v>
      </c>
      <c r="H213" s="4">
        <f>COUNTIF(Order!D:D,'Customer Details'!A213)</f>
        <v>0</v>
      </c>
      <c r="I213" s="1" t="str">
        <f t="shared" si="7"/>
        <v>30 or Younger</v>
      </c>
      <c r="J213" s="1" t="str">
        <f>IFERROR(IF(VLOOKUP(A213,Order!D:D,1,FALSE)=A213,"Mapping Exists",""),"No Mapping")</f>
        <v>No Mapping</v>
      </c>
    </row>
    <row r="214" spans="1:10" x14ac:dyDescent="0.2">
      <c r="A214" s="1">
        <v>213</v>
      </c>
      <c r="B214" s="1" t="s">
        <v>328</v>
      </c>
      <c r="C214" s="1" t="s">
        <v>217</v>
      </c>
      <c r="D214" s="1">
        <v>68</v>
      </c>
      <c r="E214" s="1" t="s">
        <v>12</v>
      </c>
      <c r="F214" s="1" t="str">
        <f t="shared" si="6"/>
        <v>Gloria Miller</v>
      </c>
      <c r="G214" s="4">
        <f>SUMIF(Order!D:D,'Customer Details'!A214,Order!C:C)</f>
        <v>0</v>
      </c>
      <c r="H214" s="4">
        <f>COUNTIF(Order!D:D,'Customer Details'!A214)</f>
        <v>0</v>
      </c>
      <c r="I214" s="1" t="str">
        <f t="shared" si="7"/>
        <v>Older than 30</v>
      </c>
      <c r="J214" s="1" t="str">
        <f>IFERROR(IF(VLOOKUP(A214,Order!D:D,1,FALSE)=A214,"Mapping Exists",""),"No Mapping")</f>
        <v>No Mapping</v>
      </c>
    </row>
    <row r="215" spans="1:10" x14ac:dyDescent="0.2">
      <c r="A215" s="1">
        <v>214</v>
      </c>
      <c r="B215" s="1" t="s">
        <v>18</v>
      </c>
      <c r="C215" s="1" t="s">
        <v>329</v>
      </c>
      <c r="D215" s="1">
        <v>18</v>
      </c>
      <c r="E215" s="1" t="s">
        <v>12</v>
      </c>
      <c r="F215" s="1" t="str">
        <f t="shared" si="6"/>
        <v>N!cole Mcintyre</v>
      </c>
      <c r="G215" s="4">
        <f>SUMIF(Order!D:D,'Customer Details'!A215,Order!C:C)</f>
        <v>900</v>
      </c>
      <c r="H215" s="4">
        <f>COUNTIF(Order!D:D,'Customer Details'!A215)</f>
        <v>1</v>
      </c>
      <c r="I215" s="1" t="str">
        <f t="shared" si="7"/>
        <v>30 or Younger</v>
      </c>
      <c r="J215" s="1" t="str">
        <f>IFERROR(IF(VLOOKUP(A215,Order!D:D,1,FALSE)=A215,"Mapping Exists",""),"No Mapping")</f>
        <v>Mapping Exists</v>
      </c>
    </row>
    <row r="216" spans="1:10" x14ac:dyDescent="0.2">
      <c r="A216" s="1">
        <v>215</v>
      </c>
      <c r="B216" s="1" t="s">
        <v>330</v>
      </c>
      <c r="C216" s="1" t="s">
        <v>331</v>
      </c>
      <c r="D216" s="1">
        <v>57</v>
      </c>
      <c r="E216" s="1" t="s">
        <v>17</v>
      </c>
      <c r="F216" s="1" t="str">
        <f t="shared" si="6"/>
        <v>Vincent Kline</v>
      </c>
      <c r="G216" s="4">
        <f>SUMIF(Order!D:D,'Customer Details'!A216,Order!C:C)</f>
        <v>400</v>
      </c>
      <c r="H216" s="4">
        <f>COUNTIF(Order!D:D,'Customer Details'!A216)</f>
        <v>1</v>
      </c>
      <c r="I216" s="1" t="str">
        <f t="shared" si="7"/>
        <v>Older than 30</v>
      </c>
      <c r="J216" s="1" t="str">
        <f>IFERROR(IF(VLOOKUP(A216,Order!D:D,1,FALSE)=A216,"Mapping Exists",""),"No Mapping")</f>
        <v>Mapping Exists</v>
      </c>
    </row>
    <row r="217" spans="1:10" x14ac:dyDescent="0.2">
      <c r="A217" s="1">
        <v>216</v>
      </c>
      <c r="B217" s="1" t="s">
        <v>220</v>
      </c>
      <c r="C217" s="1" t="s">
        <v>332</v>
      </c>
      <c r="D217" s="1">
        <v>78</v>
      </c>
      <c r="E217" s="1" t="s">
        <v>7</v>
      </c>
      <c r="F217" s="1" t="str">
        <f t="shared" si="6"/>
        <v>Amber Hunter</v>
      </c>
      <c r="G217" s="4">
        <f>SUMIF(Order!D:D,'Customer Details'!A217,Order!C:C)</f>
        <v>0</v>
      </c>
      <c r="H217" s="4">
        <f>COUNTIF(Order!D:D,'Customer Details'!A217)</f>
        <v>0</v>
      </c>
      <c r="I217" s="1" t="str">
        <f t="shared" si="7"/>
        <v>Older than 30</v>
      </c>
      <c r="J217" s="1" t="str">
        <f>IFERROR(IF(VLOOKUP(A217,Order!D:D,1,FALSE)=A217,"Mapping Exists",""),"No Mapping")</f>
        <v>No Mapping</v>
      </c>
    </row>
    <row r="218" spans="1:10" x14ac:dyDescent="0.2">
      <c r="A218" s="1">
        <v>217</v>
      </c>
      <c r="B218" s="1" t="s">
        <v>333</v>
      </c>
      <c r="C218" s="1" t="s">
        <v>334</v>
      </c>
      <c r="D218" s="1">
        <v>28</v>
      </c>
      <c r="E218" s="1" t="s">
        <v>7</v>
      </c>
      <c r="F218" s="1" t="str">
        <f t="shared" si="6"/>
        <v>Shelby Gomez</v>
      </c>
      <c r="G218" s="4">
        <f>SUMIF(Order!D:D,'Customer Details'!A218,Order!C:C)</f>
        <v>0</v>
      </c>
      <c r="H218" s="4">
        <f>COUNTIF(Order!D:D,'Customer Details'!A218)</f>
        <v>0</v>
      </c>
      <c r="I218" s="1" t="str">
        <f t="shared" si="7"/>
        <v>30 or Younger</v>
      </c>
      <c r="J218" s="1" t="str">
        <f>IFERROR(IF(VLOOKUP(A218,Order!D:D,1,FALSE)=A218,"Mapping Exists",""),"No Mapping")</f>
        <v>No Mapping</v>
      </c>
    </row>
    <row r="219" spans="1:10" x14ac:dyDescent="0.2">
      <c r="A219" s="1">
        <v>218</v>
      </c>
      <c r="B219" s="1" t="s">
        <v>142</v>
      </c>
      <c r="C219" s="1" t="s">
        <v>219</v>
      </c>
      <c r="D219" s="1">
        <v>29</v>
      </c>
      <c r="E219" s="1" t="s">
        <v>12</v>
      </c>
      <c r="F219" s="1" t="str">
        <f t="shared" si="6"/>
        <v>Thomas Mclaughlin</v>
      </c>
      <c r="G219" s="4">
        <f>SUMIF(Order!D:D,'Customer Details'!A219,Order!C:C)</f>
        <v>300</v>
      </c>
      <c r="H219" s="4">
        <f>COUNTIF(Order!D:D,'Customer Details'!A219)</f>
        <v>1</v>
      </c>
      <c r="I219" s="1" t="str">
        <f t="shared" si="7"/>
        <v>30 or Younger</v>
      </c>
      <c r="J219" s="1" t="str">
        <f>IFERROR(IF(VLOOKUP(A219,Order!D:D,1,FALSE)=A219,"Mapping Exists",""),"No Mapping")</f>
        <v>Mapping Exists</v>
      </c>
    </row>
    <row r="220" spans="1:10" x14ac:dyDescent="0.2">
      <c r="A220" s="1">
        <v>219</v>
      </c>
      <c r="B220" s="1" t="s">
        <v>335</v>
      </c>
      <c r="C220" s="1" t="s">
        <v>336</v>
      </c>
      <c r="D220" s="1">
        <v>47</v>
      </c>
      <c r="E220" s="1" t="s">
        <v>12</v>
      </c>
      <c r="F220" s="1" t="str">
        <f t="shared" si="6"/>
        <v>Nathan Graham</v>
      </c>
      <c r="G220" s="4">
        <f>SUMIF(Order!D:D,'Customer Details'!A220,Order!C:C)</f>
        <v>0</v>
      </c>
      <c r="H220" s="4">
        <f>COUNTIF(Order!D:D,'Customer Details'!A220)</f>
        <v>0</v>
      </c>
      <c r="I220" s="1" t="str">
        <f t="shared" si="7"/>
        <v>Older than 30</v>
      </c>
      <c r="J220" s="1" t="str">
        <f>IFERROR(IF(VLOOKUP(A220,Order!D:D,1,FALSE)=A220,"Mapping Exists",""),"No Mapping")</f>
        <v>No Mapping</v>
      </c>
    </row>
    <row r="221" spans="1:10" x14ac:dyDescent="0.2">
      <c r="A221" s="1">
        <v>220</v>
      </c>
      <c r="B221" s="1" t="s">
        <v>142</v>
      </c>
      <c r="C221" s="1" t="s">
        <v>337</v>
      </c>
      <c r="D221" s="1">
        <v>69</v>
      </c>
      <c r="E221" s="1" t="s">
        <v>17</v>
      </c>
      <c r="F221" s="1" t="str">
        <f t="shared" si="6"/>
        <v>Thomas Guzman</v>
      </c>
      <c r="G221" s="4">
        <f>SUMIF(Order!D:D,'Customer Details'!A221,Order!C:C)</f>
        <v>0</v>
      </c>
      <c r="H221" s="4">
        <f>COUNTIF(Order!D:D,'Customer Details'!A221)</f>
        <v>0</v>
      </c>
      <c r="I221" s="1" t="str">
        <f t="shared" si="7"/>
        <v>Older than 30</v>
      </c>
      <c r="J221" s="1" t="str">
        <f>IFERROR(IF(VLOOKUP(A221,Order!D:D,1,FALSE)=A221,"Mapping Exists",""),"No Mapping")</f>
        <v>No Mapping</v>
      </c>
    </row>
    <row r="222" spans="1:10" x14ac:dyDescent="0.2">
      <c r="A222" s="1">
        <v>221</v>
      </c>
      <c r="B222" s="1" t="s">
        <v>113</v>
      </c>
      <c r="C222" s="1" t="s">
        <v>297</v>
      </c>
      <c r="D222" s="1">
        <v>56</v>
      </c>
      <c r="E222" s="1" t="s">
        <v>7</v>
      </c>
      <c r="F222" s="1" t="str">
        <f t="shared" si="6"/>
        <v>Sarah Gilbert</v>
      </c>
      <c r="G222" s="4">
        <f>SUMIF(Order!D:D,'Customer Details'!A222,Order!C:C)</f>
        <v>12650</v>
      </c>
      <c r="H222" s="4">
        <f>COUNTIF(Order!D:D,'Customer Details'!A222)</f>
        <v>3</v>
      </c>
      <c r="I222" s="1" t="str">
        <f t="shared" si="7"/>
        <v>Older than 30</v>
      </c>
      <c r="J222" s="1" t="str">
        <f>IFERROR(IF(VLOOKUP(A222,Order!D:D,1,FALSE)=A222,"Mapping Exists",""),"No Mapping")</f>
        <v>Mapping Exists</v>
      </c>
    </row>
    <row r="223" spans="1:10" x14ac:dyDescent="0.2">
      <c r="A223" s="1">
        <v>222</v>
      </c>
      <c r="B223" s="1" t="s">
        <v>110</v>
      </c>
      <c r="C223" s="1" t="s">
        <v>338</v>
      </c>
      <c r="D223" s="1">
        <v>24</v>
      </c>
      <c r="E223" s="1" t="s">
        <v>7</v>
      </c>
      <c r="F223" s="1" t="str">
        <f t="shared" si="6"/>
        <v>Jeremy Andrews</v>
      </c>
      <c r="G223" s="4">
        <f>SUMIF(Order!D:D,'Customer Details'!A223,Order!C:C)</f>
        <v>200</v>
      </c>
      <c r="H223" s="4">
        <f>COUNTIF(Order!D:D,'Customer Details'!A223)</f>
        <v>1</v>
      </c>
      <c r="I223" s="1" t="str">
        <f t="shared" si="7"/>
        <v>30 or Younger</v>
      </c>
      <c r="J223" s="1" t="str">
        <f>IFERROR(IF(VLOOKUP(A223,Order!D:D,1,FALSE)=A223,"Mapping Exists",""),"No Mapping")</f>
        <v>Mapping Exists</v>
      </c>
    </row>
    <row r="224" spans="1:10" x14ac:dyDescent="0.2">
      <c r="A224" s="1">
        <v>223</v>
      </c>
      <c r="B224" s="1" t="s">
        <v>339</v>
      </c>
      <c r="C224" s="1" t="s">
        <v>340</v>
      </c>
      <c r="D224" s="1">
        <v>41</v>
      </c>
      <c r="E224" s="1" t="s">
        <v>12</v>
      </c>
      <c r="F224" s="1" t="str">
        <f t="shared" si="6"/>
        <v>Megan Morris</v>
      </c>
      <c r="G224" s="4">
        <f>SUMIF(Order!D:D,'Customer Details'!A224,Order!C:C)</f>
        <v>3300</v>
      </c>
      <c r="H224" s="4">
        <f>COUNTIF(Order!D:D,'Customer Details'!A224)</f>
        <v>3</v>
      </c>
      <c r="I224" s="1" t="str">
        <f t="shared" si="7"/>
        <v>Older than 30</v>
      </c>
      <c r="J224" s="1" t="str">
        <f>IFERROR(IF(VLOOKUP(A224,Order!D:D,1,FALSE)=A224,"Mapping Exists",""),"No Mapping")</f>
        <v>Mapping Exists</v>
      </c>
    </row>
    <row r="225" spans="1:10" x14ac:dyDescent="0.2">
      <c r="A225" s="1">
        <v>224</v>
      </c>
      <c r="B225" s="1" t="s">
        <v>231</v>
      </c>
      <c r="C225" s="1" t="s">
        <v>21</v>
      </c>
      <c r="D225" s="1">
        <v>25</v>
      </c>
      <c r="E225" s="1" t="s">
        <v>12</v>
      </c>
      <c r="F225" s="1" t="str">
        <f t="shared" si="6"/>
        <v>Zachary Davis</v>
      </c>
      <c r="G225" s="4">
        <f>SUMIF(Order!D:D,'Customer Details'!A225,Order!C:C)</f>
        <v>400</v>
      </c>
      <c r="H225" s="4">
        <f>COUNTIF(Order!D:D,'Customer Details'!A225)</f>
        <v>1</v>
      </c>
      <c r="I225" s="1" t="str">
        <f t="shared" si="7"/>
        <v>30 or Younger</v>
      </c>
      <c r="J225" s="1" t="str">
        <f>IFERROR(IF(VLOOKUP(A225,Order!D:D,1,FALSE)=A225,"Mapping Exists",""),"No Mapping")</f>
        <v>Mapping Exists</v>
      </c>
    </row>
    <row r="226" spans="1:10" x14ac:dyDescent="0.2">
      <c r="A226" s="1">
        <v>225</v>
      </c>
      <c r="B226" s="1" t="s">
        <v>62</v>
      </c>
      <c r="C226" s="1" t="s">
        <v>341</v>
      </c>
      <c r="D226" s="1">
        <v>72</v>
      </c>
      <c r="E226" s="1" t="s">
        <v>17</v>
      </c>
      <c r="F226" s="1" t="str">
        <f t="shared" si="6"/>
        <v>Michael Phelps</v>
      </c>
      <c r="G226" s="4">
        <f>SUMIF(Order!D:D,'Customer Details'!A226,Order!C:C)</f>
        <v>900</v>
      </c>
      <c r="H226" s="4">
        <f>COUNTIF(Order!D:D,'Customer Details'!A226)</f>
        <v>1</v>
      </c>
      <c r="I226" s="1" t="str">
        <f t="shared" si="7"/>
        <v>Older than 30</v>
      </c>
      <c r="J226" s="1" t="str">
        <f>IFERROR(IF(VLOOKUP(A226,Order!D:D,1,FALSE)=A226,"Mapping Exists",""),"No Mapping")</f>
        <v>Mapping Exists</v>
      </c>
    </row>
    <row r="227" spans="1:10" x14ac:dyDescent="0.2">
      <c r="A227" s="1">
        <v>226</v>
      </c>
      <c r="B227" s="1" t="s">
        <v>245</v>
      </c>
      <c r="C227" s="1" t="s">
        <v>210</v>
      </c>
      <c r="D227" s="1">
        <v>23</v>
      </c>
      <c r="E227" s="1" t="s">
        <v>7</v>
      </c>
      <c r="F227" s="1" t="str">
        <f t="shared" si="6"/>
        <v>Christopher Robinson</v>
      </c>
      <c r="G227" s="4">
        <f>SUMIF(Order!D:D,'Customer Details'!A227,Order!C:C)</f>
        <v>400</v>
      </c>
      <c r="H227" s="4">
        <f>COUNTIF(Order!D:D,'Customer Details'!A227)</f>
        <v>1</v>
      </c>
      <c r="I227" s="1" t="str">
        <f t="shared" si="7"/>
        <v>30 or Younger</v>
      </c>
      <c r="J227" s="1" t="str">
        <f>IFERROR(IF(VLOOKUP(A227,Order!D:D,1,FALSE)=A227,"Mapping Exists",""),"No Mapping")</f>
        <v>Mapping Exists</v>
      </c>
    </row>
    <row r="228" spans="1:10" x14ac:dyDescent="0.2">
      <c r="A228" s="1">
        <v>227</v>
      </c>
      <c r="B228" s="1" t="s">
        <v>342</v>
      </c>
      <c r="C228" s="1" t="s">
        <v>343</v>
      </c>
      <c r="D228" s="1">
        <v>37</v>
      </c>
      <c r="E228" s="1" t="s">
        <v>7</v>
      </c>
      <c r="F228" s="1" t="str">
        <f t="shared" si="6"/>
        <v>Aaron Mckee</v>
      </c>
      <c r="G228" s="4">
        <f>SUMIF(Order!D:D,'Customer Details'!A228,Order!C:C)</f>
        <v>0</v>
      </c>
      <c r="H228" s="4">
        <f>COUNTIF(Order!D:D,'Customer Details'!A228)</f>
        <v>0</v>
      </c>
      <c r="I228" s="1" t="str">
        <f t="shared" si="7"/>
        <v>Older than 30</v>
      </c>
      <c r="J228" s="1" t="str">
        <f>IFERROR(IF(VLOOKUP(A228,Order!D:D,1,FALSE)=A228,"Mapping Exists",""),"No Mapping")</f>
        <v>No Mapping</v>
      </c>
    </row>
    <row r="229" spans="1:10" x14ac:dyDescent="0.2">
      <c r="A229" s="1">
        <v>228</v>
      </c>
      <c r="B229" s="1" t="s">
        <v>344</v>
      </c>
      <c r="C229" s="1" t="s">
        <v>345</v>
      </c>
      <c r="D229" s="1">
        <v>55</v>
      </c>
      <c r="E229" s="1" t="s">
        <v>12</v>
      </c>
      <c r="F229" s="1" t="str">
        <f t="shared" si="6"/>
        <v>Andrea Velasquez</v>
      </c>
      <c r="G229" s="4">
        <f>SUMIF(Order!D:D,'Customer Details'!A229,Order!C:C)</f>
        <v>5000</v>
      </c>
      <c r="H229" s="4">
        <f>COUNTIF(Order!D:D,'Customer Details'!A229)</f>
        <v>1</v>
      </c>
      <c r="I229" s="1" t="str">
        <f t="shared" si="7"/>
        <v>Older than 30</v>
      </c>
      <c r="J229" s="1" t="str">
        <f>IFERROR(IF(VLOOKUP(A229,Order!D:D,1,FALSE)=A229,"Mapping Exists",""),"No Mapping")</f>
        <v>Mapping Exists</v>
      </c>
    </row>
    <row r="230" spans="1:10" x14ac:dyDescent="0.2">
      <c r="A230" s="1">
        <v>229</v>
      </c>
      <c r="B230" s="1" t="s">
        <v>209</v>
      </c>
      <c r="C230" s="1" t="s">
        <v>346</v>
      </c>
      <c r="D230" s="1">
        <v>74</v>
      </c>
      <c r="E230" s="1" t="s">
        <v>12</v>
      </c>
      <c r="F230" s="1" t="str">
        <f t="shared" si="6"/>
        <v>Philip Newton</v>
      </c>
      <c r="G230" s="4">
        <f>SUMIF(Order!D:D,'Customer Details'!A230,Order!C:C)</f>
        <v>13700</v>
      </c>
      <c r="H230" s="4">
        <f>COUNTIF(Order!D:D,'Customer Details'!A230)</f>
        <v>3</v>
      </c>
      <c r="I230" s="1" t="str">
        <f t="shared" si="7"/>
        <v>Older than 30</v>
      </c>
      <c r="J230" s="1" t="str">
        <f>IFERROR(IF(VLOOKUP(A230,Order!D:D,1,FALSE)=A230,"Mapping Exists",""),"No Mapping")</f>
        <v>Mapping Exists</v>
      </c>
    </row>
    <row r="231" spans="1:10" x14ac:dyDescent="0.2">
      <c r="A231" s="1">
        <v>230</v>
      </c>
      <c r="B231" s="1" t="s">
        <v>347</v>
      </c>
      <c r="C231" s="1" t="s">
        <v>72</v>
      </c>
      <c r="D231" s="1">
        <v>64</v>
      </c>
      <c r="E231" s="1" t="s">
        <v>17</v>
      </c>
      <c r="F231" s="1" t="str">
        <f t="shared" si="6"/>
        <v>Kathleen Palmer</v>
      </c>
      <c r="G231" s="4">
        <f>SUMIF(Order!D:D,'Customer Details'!A231,Order!C:C)</f>
        <v>0</v>
      </c>
      <c r="H231" s="4">
        <f>COUNTIF(Order!D:D,'Customer Details'!A231)</f>
        <v>0</v>
      </c>
      <c r="I231" s="1" t="str">
        <f t="shared" si="7"/>
        <v>Older than 30</v>
      </c>
      <c r="J231" s="1" t="str">
        <f>IFERROR(IF(VLOOKUP(A231,Order!D:D,1,FALSE)=A231,"Mapping Exists",""),"No Mapping")</f>
        <v>No Mapping</v>
      </c>
    </row>
    <row r="232" spans="1:10" x14ac:dyDescent="0.2">
      <c r="A232" s="1">
        <v>231</v>
      </c>
      <c r="B232" s="1" t="s">
        <v>13</v>
      </c>
      <c r="C232" s="1" t="s">
        <v>175</v>
      </c>
      <c r="D232" s="1">
        <v>25</v>
      </c>
      <c r="E232" s="1" t="s">
        <v>7</v>
      </c>
      <c r="F232" s="1" t="str">
        <f t="shared" si="6"/>
        <v>Eric Levine</v>
      </c>
      <c r="G232" s="4">
        <f>SUMIF(Order!D:D,'Customer Details'!A232,Order!C:C)</f>
        <v>900</v>
      </c>
      <c r="H232" s="4">
        <f>COUNTIF(Order!D:D,'Customer Details'!A232)</f>
        <v>1</v>
      </c>
      <c r="I232" s="1" t="str">
        <f t="shared" si="7"/>
        <v>30 or Younger</v>
      </c>
      <c r="J232" s="1" t="str">
        <f>IFERROR(IF(VLOOKUP(A232,Order!D:D,1,FALSE)=A232,"Mapping Exists",""),"No Mapping")</f>
        <v>Mapping Exists</v>
      </c>
    </row>
    <row r="233" spans="1:10" x14ac:dyDescent="0.2">
      <c r="A233" s="1">
        <v>232</v>
      </c>
      <c r="B233" s="1" t="s">
        <v>62</v>
      </c>
      <c r="C233" s="1" t="s">
        <v>318</v>
      </c>
      <c r="D233" s="1">
        <v>47</v>
      </c>
      <c r="E233" s="1" t="s">
        <v>7</v>
      </c>
      <c r="F233" s="1" t="str">
        <f t="shared" si="6"/>
        <v>Michael Lopez</v>
      </c>
      <c r="G233" s="4">
        <f>SUMIF(Order!D:D,'Customer Details'!A233,Order!C:C)</f>
        <v>350</v>
      </c>
      <c r="H233" s="4">
        <f>COUNTIF(Order!D:D,'Customer Details'!A233)</f>
        <v>1</v>
      </c>
      <c r="I233" s="1" t="str">
        <f t="shared" si="7"/>
        <v>Older than 30</v>
      </c>
      <c r="J233" s="1" t="str">
        <f>IFERROR(IF(VLOOKUP(A233,Order!D:D,1,FALSE)=A233,"Mapping Exists",""),"No Mapping")</f>
        <v>Mapping Exists</v>
      </c>
    </row>
    <row r="234" spans="1:10" x14ac:dyDescent="0.2">
      <c r="A234" s="1">
        <v>233</v>
      </c>
      <c r="B234" s="1" t="s">
        <v>348</v>
      </c>
      <c r="C234" s="1" t="s">
        <v>74</v>
      </c>
      <c r="D234" s="1">
        <v>28</v>
      </c>
      <c r="E234" s="1" t="s">
        <v>12</v>
      </c>
      <c r="F234" s="1" t="str">
        <f t="shared" si="6"/>
        <v>Samantha Smith</v>
      </c>
      <c r="G234" s="4">
        <f>SUMIF(Order!D:D,'Customer Details'!A234,Order!C:C)</f>
        <v>0</v>
      </c>
      <c r="H234" s="4">
        <f>COUNTIF(Order!D:D,'Customer Details'!A234)</f>
        <v>0</v>
      </c>
      <c r="I234" s="1" t="str">
        <f t="shared" si="7"/>
        <v>30 or Younger</v>
      </c>
      <c r="J234" s="1" t="str">
        <f>IFERROR(IF(VLOOKUP(A234,Order!D:D,1,FALSE)=A234,"Mapping Exists",""),"No Mapping")</f>
        <v>No Mapping</v>
      </c>
    </row>
    <row r="235" spans="1:10" x14ac:dyDescent="0.2">
      <c r="A235" s="1">
        <v>234</v>
      </c>
      <c r="B235" s="1" t="s">
        <v>45</v>
      </c>
      <c r="C235" s="1" t="s">
        <v>349</v>
      </c>
      <c r="D235" s="1">
        <v>79</v>
      </c>
      <c r="E235" s="1" t="s">
        <v>12</v>
      </c>
      <c r="F235" s="1" t="str">
        <f t="shared" si="6"/>
        <v>Diane Tanner</v>
      </c>
      <c r="G235" s="4">
        <f>SUMIF(Order!D:D,'Customer Details'!A235,Order!C:C)</f>
        <v>400</v>
      </c>
      <c r="H235" s="4">
        <f>COUNTIF(Order!D:D,'Customer Details'!A235)</f>
        <v>1</v>
      </c>
      <c r="I235" s="1" t="str">
        <f t="shared" si="7"/>
        <v>Older than 30</v>
      </c>
      <c r="J235" s="1" t="str">
        <f>IFERROR(IF(VLOOKUP(A235,Order!D:D,1,FALSE)=A235,"Mapping Exists",""),"No Mapping")</f>
        <v>Mapping Exists</v>
      </c>
    </row>
    <row r="236" spans="1:10" x14ac:dyDescent="0.2">
      <c r="A236" s="1">
        <v>235</v>
      </c>
      <c r="B236" s="1" t="s">
        <v>73</v>
      </c>
      <c r="C236" s="1" t="s">
        <v>350</v>
      </c>
      <c r="D236" s="1">
        <v>25</v>
      </c>
      <c r="E236" s="1" t="s">
        <v>17</v>
      </c>
      <c r="F236" s="1" t="str">
        <f t="shared" si="6"/>
        <v>Melissa Gaines</v>
      </c>
      <c r="G236" s="4">
        <f>SUMIF(Order!D:D,'Customer Details'!A236,Order!C:C)</f>
        <v>750</v>
      </c>
      <c r="H236" s="4">
        <f>COUNTIF(Order!D:D,'Customer Details'!A236)</f>
        <v>2</v>
      </c>
      <c r="I236" s="1" t="str">
        <f t="shared" si="7"/>
        <v>30 or Younger</v>
      </c>
      <c r="J236" s="1" t="str">
        <f>IFERROR(IF(VLOOKUP(A236,Order!D:D,1,FALSE)=A236,"Mapping Exists",""),"No Mapping")</f>
        <v>Mapping Exists</v>
      </c>
    </row>
    <row r="237" spans="1:10" x14ac:dyDescent="0.2">
      <c r="A237" s="1">
        <v>236</v>
      </c>
      <c r="B237" s="1" t="s">
        <v>324</v>
      </c>
      <c r="C237" s="1" t="s">
        <v>351</v>
      </c>
      <c r="D237" s="1">
        <v>19</v>
      </c>
      <c r="E237" s="1" t="s">
        <v>7</v>
      </c>
      <c r="F237" s="1" t="str">
        <f t="shared" si="6"/>
        <v>Al1cia Jensen</v>
      </c>
      <c r="G237" s="4">
        <f>SUMIF(Order!D:D,'Customer Details'!A237,Order!C:C)</f>
        <v>1500</v>
      </c>
      <c r="H237" s="4">
        <f>COUNTIF(Order!D:D,'Customer Details'!A237)</f>
        <v>1</v>
      </c>
      <c r="I237" s="1" t="str">
        <f t="shared" si="7"/>
        <v>30 or Younger</v>
      </c>
      <c r="J237" s="1" t="str">
        <f>IFERROR(IF(VLOOKUP(A237,Order!D:D,1,FALSE)=A237,"Mapping Exists",""),"No Mapping")</f>
        <v>Mapping Exists</v>
      </c>
    </row>
    <row r="238" spans="1:10" x14ac:dyDescent="0.2">
      <c r="A238" s="1">
        <v>237</v>
      </c>
      <c r="B238" s="1" t="s">
        <v>352</v>
      </c>
      <c r="C238" s="1" t="s">
        <v>353</v>
      </c>
      <c r="D238" s="1">
        <v>63</v>
      </c>
      <c r="E238" s="1" t="s">
        <v>7</v>
      </c>
      <c r="F238" s="1" t="str">
        <f t="shared" si="6"/>
        <v>Donna Bird</v>
      </c>
      <c r="G238" s="4">
        <f>SUMIF(Order!D:D,'Customer Details'!A238,Order!C:C)</f>
        <v>0</v>
      </c>
      <c r="H238" s="4">
        <f>COUNTIF(Order!D:D,'Customer Details'!A238)</f>
        <v>0</v>
      </c>
      <c r="I238" s="1" t="str">
        <f t="shared" si="7"/>
        <v>Older than 30</v>
      </c>
      <c r="J238" s="1" t="str">
        <f>IFERROR(IF(VLOOKUP(A238,Order!D:D,1,FALSE)=A238,"Mapping Exists",""),"No Mapping")</f>
        <v>No Mapping</v>
      </c>
    </row>
    <row r="239" spans="1:10" x14ac:dyDescent="0.2">
      <c r="A239" s="1">
        <v>238</v>
      </c>
      <c r="B239" s="1" t="s">
        <v>354</v>
      </c>
      <c r="C239" s="1" t="s">
        <v>355</v>
      </c>
      <c r="D239" s="1">
        <v>48</v>
      </c>
      <c r="E239" s="1" t="s">
        <v>12</v>
      </c>
      <c r="F239" s="1" t="str">
        <f t="shared" si="6"/>
        <v>Kyle Ruiz</v>
      </c>
      <c r="G239" s="4">
        <f>SUMIF(Order!D:D,'Customer Details'!A239,Order!C:C)</f>
        <v>1200</v>
      </c>
      <c r="H239" s="4">
        <f>COUNTIF(Order!D:D,'Customer Details'!A239)</f>
        <v>2</v>
      </c>
      <c r="I239" s="1" t="str">
        <f t="shared" si="7"/>
        <v>Older than 30</v>
      </c>
      <c r="J239" s="1" t="str">
        <f>IFERROR(IF(VLOOKUP(A239,Order!D:D,1,FALSE)=A239,"Mapping Exists",""),"No Mapping")</f>
        <v>Mapping Exists</v>
      </c>
    </row>
    <row r="240" spans="1:10" x14ac:dyDescent="0.2">
      <c r="A240" s="1">
        <v>239</v>
      </c>
      <c r="B240" s="1" t="s">
        <v>256</v>
      </c>
      <c r="C240" s="1" t="s">
        <v>100</v>
      </c>
      <c r="D240" s="1">
        <v>36</v>
      </c>
      <c r="E240" s="1" t="s">
        <v>12</v>
      </c>
      <c r="F240" s="1" t="str">
        <f t="shared" si="6"/>
        <v>Janet Holmes</v>
      </c>
      <c r="G240" s="4">
        <f>SUMIF(Order!D:D,'Customer Details'!A240,Order!C:C)</f>
        <v>12400</v>
      </c>
      <c r="H240" s="4">
        <f>COUNTIF(Order!D:D,'Customer Details'!A240)</f>
        <v>2</v>
      </c>
      <c r="I240" s="1" t="str">
        <f t="shared" si="7"/>
        <v>Older than 30</v>
      </c>
      <c r="J240" s="1" t="str">
        <f>IFERROR(IF(VLOOKUP(A240,Order!D:D,1,FALSE)=A240,"Mapping Exists",""),"No Mapping")</f>
        <v>Mapping Exists</v>
      </c>
    </row>
    <row r="241" spans="1:10" x14ac:dyDescent="0.2">
      <c r="A241" s="1">
        <v>240</v>
      </c>
      <c r="B241" s="1" t="s">
        <v>356</v>
      </c>
      <c r="C241" s="1" t="s">
        <v>357</v>
      </c>
      <c r="D241" s="1">
        <v>32</v>
      </c>
      <c r="E241" s="1" t="s">
        <v>17</v>
      </c>
      <c r="F241" s="1" t="str">
        <f t="shared" si="6"/>
        <v>Edward Bray</v>
      </c>
      <c r="G241" s="4">
        <f>SUMIF(Order!D:D,'Customer Details'!A241,Order!C:C)</f>
        <v>0</v>
      </c>
      <c r="H241" s="4">
        <f>COUNTIF(Order!D:D,'Customer Details'!A241)</f>
        <v>0</v>
      </c>
      <c r="I241" s="1" t="str">
        <f t="shared" si="7"/>
        <v>Older than 30</v>
      </c>
      <c r="J241" s="1" t="str">
        <f>IFERROR(IF(VLOOKUP(A241,Order!D:D,1,FALSE)=A241,"Mapping Exists",""),"No Mapping")</f>
        <v>No Mapping</v>
      </c>
    </row>
    <row r="242" spans="1:10" x14ac:dyDescent="0.2">
      <c r="A242" s="1">
        <v>241</v>
      </c>
      <c r="B242" s="1" t="s">
        <v>286</v>
      </c>
      <c r="C242" s="1" t="s">
        <v>358</v>
      </c>
      <c r="D242" s="1">
        <v>44</v>
      </c>
      <c r="E242" s="1" t="s">
        <v>7</v>
      </c>
      <c r="F242" s="1" t="str">
        <f t="shared" si="6"/>
        <v>Brenda Hines</v>
      </c>
      <c r="G242" s="4">
        <f>SUMIF(Order!D:D,'Customer Details'!A242,Order!C:C)</f>
        <v>0</v>
      </c>
      <c r="H242" s="4">
        <f>COUNTIF(Order!D:D,'Customer Details'!A242)</f>
        <v>0</v>
      </c>
      <c r="I242" s="1" t="str">
        <f t="shared" si="7"/>
        <v>Older than 30</v>
      </c>
      <c r="J242" s="1" t="str">
        <f>IFERROR(IF(VLOOKUP(A242,Order!D:D,1,FALSE)=A242,"Mapping Exists",""),"No Mapping")</f>
        <v>No Mapping</v>
      </c>
    </row>
    <row r="243" spans="1:10" x14ac:dyDescent="0.2">
      <c r="A243" s="1">
        <v>242</v>
      </c>
      <c r="B243" s="1" t="s">
        <v>156</v>
      </c>
      <c r="C243" s="1" t="s">
        <v>193</v>
      </c>
      <c r="D243" s="1">
        <v>61</v>
      </c>
      <c r="E243" s="1" t="s">
        <v>7</v>
      </c>
      <c r="F243" s="1" t="str">
        <f t="shared" si="6"/>
        <v>Mark R0berts</v>
      </c>
      <c r="G243" s="4">
        <f>SUMIF(Order!D:D,'Customer Details'!A243,Order!C:C)</f>
        <v>12000</v>
      </c>
      <c r="H243" s="4">
        <f>COUNTIF(Order!D:D,'Customer Details'!A243)</f>
        <v>1</v>
      </c>
      <c r="I243" s="1" t="str">
        <f t="shared" si="7"/>
        <v>Older than 30</v>
      </c>
      <c r="J243" s="1" t="str">
        <f>IFERROR(IF(VLOOKUP(A243,Order!D:D,1,FALSE)=A243,"Mapping Exists",""),"No Mapping")</f>
        <v>Mapping Exists</v>
      </c>
    </row>
    <row r="244" spans="1:10" x14ac:dyDescent="0.2">
      <c r="A244" s="1">
        <v>243</v>
      </c>
      <c r="B244" s="1" t="s">
        <v>359</v>
      </c>
      <c r="C244" s="1" t="s">
        <v>244</v>
      </c>
      <c r="D244" s="1">
        <v>73</v>
      </c>
      <c r="E244" s="1" t="s">
        <v>12</v>
      </c>
      <c r="F244" s="1" t="str">
        <f t="shared" si="6"/>
        <v>Alejandro Bailey</v>
      </c>
      <c r="G244" s="4">
        <f>SUMIF(Order!D:D,'Customer Details'!A244,Order!C:C)</f>
        <v>400</v>
      </c>
      <c r="H244" s="4">
        <f>COUNTIF(Order!D:D,'Customer Details'!A244)</f>
        <v>1</v>
      </c>
      <c r="I244" s="1" t="str">
        <f t="shared" si="7"/>
        <v>Older than 30</v>
      </c>
      <c r="J244" s="1" t="str">
        <f>IFERROR(IF(VLOOKUP(A244,Order!D:D,1,FALSE)=A244,"Mapping Exists",""),"No Mapping")</f>
        <v>Mapping Exists</v>
      </c>
    </row>
    <row r="245" spans="1:10" x14ac:dyDescent="0.2">
      <c r="A245" s="1">
        <v>244</v>
      </c>
      <c r="B245" s="1" t="s">
        <v>156</v>
      </c>
      <c r="C245" s="1" t="s">
        <v>360</v>
      </c>
      <c r="D245" s="1">
        <v>38</v>
      </c>
      <c r="E245" s="1" t="s">
        <v>12</v>
      </c>
      <c r="F245" s="1" t="str">
        <f t="shared" si="6"/>
        <v>Mark Rivers</v>
      </c>
      <c r="G245" s="4">
        <f>SUMIF(Order!D:D,'Customer Details'!A245,Order!C:C)</f>
        <v>900</v>
      </c>
      <c r="H245" s="4">
        <f>COUNTIF(Order!D:D,'Customer Details'!A245)</f>
        <v>1</v>
      </c>
      <c r="I245" s="1" t="str">
        <f t="shared" si="7"/>
        <v>Older than 30</v>
      </c>
      <c r="J245" s="1" t="str">
        <f>IFERROR(IF(VLOOKUP(A245,Order!D:D,1,FALSE)=A245,"Mapping Exists",""),"No Mapping")</f>
        <v>Mapping Exists</v>
      </c>
    </row>
    <row r="246" spans="1:10" x14ac:dyDescent="0.2">
      <c r="A246" s="1">
        <v>245</v>
      </c>
      <c r="B246" s="1" t="s">
        <v>245</v>
      </c>
      <c r="C246" s="1" t="s">
        <v>295</v>
      </c>
      <c r="D246" s="1">
        <v>30</v>
      </c>
      <c r="E246" s="1" t="s">
        <v>17</v>
      </c>
      <c r="F246" s="1" t="str">
        <f t="shared" si="6"/>
        <v>Christopher Miles</v>
      </c>
      <c r="G246" s="4">
        <f>SUMIF(Order!D:D,'Customer Details'!A246,Order!C:C)</f>
        <v>0</v>
      </c>
      <c r="H246" s="4">
        <f>COUNTIF(Order!D:D,'Customer Details'!A246)</f>
        <v>0</v>
      </c>
      <c r="I246" s="1" t="str">
        <f t="shared" si="7"/>
        <v>30 or Younger</v>
      </c>
      <c r="J246" s="1" t="str">
        <f>IFERROR(IF(VLOOKUP(A246,Order!D:D,1,FALSE)=A246,"Mapping Exists",""),"No Mapping")</f>
        <v>No Mapping</v>
      </c>
    </row>
    <row r="247" spans="1:10" x14ac:dyDescent="0.2">
      <c r="A247" s="1">
        <v>246</v>
      </c>
      <c r="B247" s="1" t="s">
        <v>361</v>
      </c>
      <c r="C247" s="1" t="s">
        <v>362</v>
      </c>
      <c r="D247" s="1">
        <v>73</v>
      </c>
      <c r="E247" s="1" t="s">
        <v>7</v>
      </c>
      <c r="F247" s="1" t="str">
        <f t="shared" si="6"/>
        <v>Justin Stewart</v>
      </c>
      <c r="G247" s="4">
        <f>SUMIF(Order!D:D,'Customer Details'!A247,Order!C:C)</f>
        <v>900</v>
      </c>
      <c r="H247" s="4">
        <f>COUNTIF(Order!D:D,'Customer Details'!A247)</f>
        <v>1</v>
      </c>
      <c r="I247" s="1" t="str">
        <f t="shared" si="7"/>
        <v>Older than 30</v>
      </c>
      <c r="J247" s="1" t="str">
        <f>IFERROR(IF(VLOOKUP(A247,Order!D:D,1,FALSE)=A247,"Mapping Exists",""),"No Mapping")</f>
        <v>Mapping Exists</v>
      </c>
    </row>
    <row r="248" spans="1:10" x14ac:dyDescent="0.2">
      <c r="A248" s="1">
        <v>247</v>
      </c>
      <c r="B248" s="1" t="s">
        <v>10</v>
      </c>
      <c r="C248" s="1" t="s">
        <v>217</v>
      </c>
      <c r="D248" s="1">
        <v>53</v>
      </c>
      <c r="E248" s="1" t="s">
        <v>7</v>
      </c>
      <c r="F248" s="1" t="str">
        <f t="shared" si="6"/>
        <v>John Miller</v>
      </c>
      <c r="G248" s="4">
        <f>SUMIF(Order!D:D,'Customer Details'!A248,Order!C:C)</f>
        <v>5650</v>
      </c>
      <c r="H248" s="4">
        <f>COUNTIF(Order!D:D,'Customer Details'!A248)</f>
        <v>3</v>
      </c>
      <c r="I248" s="1" t="str">
        <f t="shared" si="7"/>
        <v>Older than 30</v>
      </c>
      <c r="J248" s="1" t="str">
        <f>IFERROR(IF(VLOOKUP(A248,Order!D:D,1,FALSE)=A248,"Mapping Exists",""),"No Mapping")</f>
        <v>Mapping Exists</v>
      </c>
    </row>
    <row r="249" spans="1:10" x14ac:dyDescent="0.2">
      <c r="A249" s="1">
        <v>248</v>
      </c>
      <c r="B249" s="1" t="s">
        <v>142</v>
      </c>
      <c r="C249" s="1" t="s">
        <v>363</v>
      </c>
      <c r="D249" s="1">
        <v>23</v>
      </c>
      <c r="E249" s="1" t="s">
        <v>12</v>
      </c>
      <c r="F249" s="1" t="str">
        <f t="shared" si="6"/>
        <v>Thomas Hickman</v>
      </c>
      <c r="G249" s="4">
        <f>SUMIF(Order!D:D,'Customer Details'!A249,Order!C:C)</f>
        <v>0</v>
      </c>
      <c r="H249" s="4">
        <f>COUNTIF(Order!D:D,'Customer Details'!A249)</f>
        <v>0</v>
      </c>
      <c r="I249" s="1" t="str">
        <f t="shared" si="7"/>
        <v>30 or Younger</v>
      </c>
      <c r="J249" s="1" t="str">
        <f>IFERROR(IF(VLOOKUP(A249,Order!D:D,1,FALSE)=A249,"Mapping Exists",""),"No Mapping")</f>
        <v>No Mapping</v>
      </c>
    </row>
    <row r="250" spans="1:10" x14ac:dyDescent="0.2">
      <c r="A250" s="1">
        <v>249</v>
      </c>
      <c r="B250" s="1" t="s">
        <v>69</v>
      </c>
      <c r="C250" s="1" t="s">
        <v>95</v>
      </c>
      <c r="D250" s="1">
        <v>19</v>
      </c>
      <c r="E250" s="1" t="s">
        <v>12</v>
      </c>
      <c r="F250" s="1" t="str">
        <f t="shared" si="6"/>
        <v>Patricia Garcia</v>
      </c>
      <c r="G250" s="4">
        <f>SUMIF(Order!D:D,'Customer Details'!A250,Order!C:C)</f>
        <v>2850</v>
      </c>
      <c r="H250" s="4">
        <f>COUNTIF(Order!D:D,'Customer Details'!A250)</f>
        <v>4</v>
      </c>
      <c r="I250" s="1" t="str">
        <f t="shared" si="7"/>
        <v>30 or Younger</v>
      </c>
      <c r="J250" s="1" t="str">
        <f>IFERROR(IF(VLOOKUP(A250,Order!D:D,1,FALSE)=A250,"Mapping Exists",""),"No Mapping")</f>
        <v>Mapping Exists</v>
      </c>
    </row>
    <row r="251" spans="1:10" x14ac:dyDescent="0.2">
      <c r="A251" s="1">
        <v>250</v>
      </c>
      <c r="B251" s="1" t="s">
        <v>213</v>
      </c>
      <c r="C251" s="1" t="s">
        <v>19</v>
      </c>
      <c r="D251" s="1">
        <v>22</v>
      </c>
      <c r="E251" s="1" t="s">
        <v>7</v>
      </c>
      <c r="F251" s="1" t="str">
        <f t="shared" si="6"/>
        <v>Stephen Jones</v>
      </c>
      <c r="G251" s="4">
        <f>SUMIF(Order!D:D,'Customer Details'!A251,Order!C:C)</f>
        <v>300</v>
      </c>
      <c r="H251" s="4">
        <f>COUNTIF(Order!D:D,'Customer Details'!A251)</f>
        <v>1</v>
      </c>
      <c r="I251" s="1" t="str">
        <f t="shared" si="7"/>
        <v>30 or Younger</v>
      </c>
      <c r="J251" s="1" t="str">
        <f>IFERROR(IF(VLOOKUP(A251,Order!D:D,1,FALSE)=A251,"Mapping Exists",""),"No Mapping")</f>
        <v>Mapping Exists</v>
      </c>
    </row>
    <row r="252" spans="1:10" x14ac:dyDescent="0.2"/>
    <row r="253" spans="1:10" x14ac:dyDescent="0.2"/>
  </sheetData>
  <sheetProtection selectLockedCells="1" selectUnlockedCells="1"/>
  <conditionalFormatting sqref="J2:J251">
    <cfRule type="containsText" dxfId="3" priority="3" operator="containsText" text="No Mapping">
      <formula>NOT(ISERROR(SEARCH("No Mapping",J2)))</formula>
    </cfRule>
    <cfRule type="containsText" dxfId="2" priority="4" operator="containsText" text="Mapping Exists">
      <formula>NOT(ISERROR(SEARCH("Mapping Exists",J2)))</formula>
    </cfRule>
  </conditionalFormatting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K252"/>
  <sheetViews>
    <sheetView workbookViewId="0">
      <pane ySplit="1" topLeftCell="A2" activePane="bottomLeft" state="frozen"/>
      <selection pane="bottomLeft" activeCell="E6" sqref="E6"/>
    </sheetView>
  </sheetViews>
  <sheetFormatPr defaultColWidth="0" defaultRowHeight="15" zeroHeight="1" x14ac:dyDescent="0.25"/>
  <cols>
    <col min="1" max="1" width="9.140625" customWidth="1"/>
    <col min="2" max="2" width="10.28515625" bestFit="1" customWidth="1"/>
    <col min="3" max="3" width="9.140625" customWidth="1"/>
    <col min="4" max="4" width="12.42578125" bestFit="1" customWidth="1"/>
    <col min="5" max="5" width="18.28515625" customWidth="1"/>
    <col min="6" max="6" width="8" bestFit="1" customWidth="1"/>
    <col min="7" max="7" width="10.28515625" bestFit="1" customWidth="1"/>
    <col min="8" max="8" width="12.28515625" customWidth="1"/>
    <col min="9" max="9" width="12.7109375" bestFit="1" customWidth="1"/>
    <col min="10" max="10" width="14.28515625" bestFit="1" customWidth="1"/>
    <col min="11" max="11" width="9.140625" customWidth="1"/>
    <col min="12" max="16384" width="9.140625" hidden="1"/>
  </cols>
  <sheetData>
    <row r="1" spans="1:10" s="2" customFormat="1" ht="30" x14ac:dyDescent="0.25">
      <c r="A1" s="14" t="s">
        <v>364</v>
      </c>
      <c r="B1" s="14" t="s">
        <v>365</v>
      </c>
      <c r="C1" s="14" t="s">
        <v>366</v>
      </c>
      <c r="D1" s="14" t="s">
        <v>0</v>
      </c>
      <c r="E1" s="14" t="s">
        <v>382</v>
      </c>
      <c r="F1" s="14" t="s">
        <v>4</v>
      </c>
      <c r="G1" s="14" t="s">
        <v>365</v>
      </c>
      <c r="H1" s="14" t="s">
        <v>704</v>
      </c>
      <c r="I1" s="14" t="s">
        <v>703</v>
      </c>
      <c r="J1" s="14" t="s">
        <v>705</v>
      </c>
    </row>
    <row r="2" spans="1:10" x14ac:dyDescent="0.25">
      <c r="A2">
        <v>1</v>
      </c>
      <c r="B2" t="s">
        <v>367</v>
      </c>
      <c r="C2">
        <v>400</v>
      </c>
      <c r="D2">
        <v>139</v>
      </c>
      <c r="E2" t="str">
        <f>VLOOKUP(D2,'Customer Details'!A:F,6,FALSE)</f>
        <v>Ryan Martin</v>
      </c>
      <c r="F2" t="str">
        <f>VLOOKUP(D2,'Customer Details'!A:E,5,FALSE)</f>
        <v>UK</v>
      </c>
      <c r="G2" t="s">
        <v>367</v>
      </c>
      <c r="H2">
        <f>VLOOKUP(D2,'Customer Details'!A:H,8,FALSE)</f>
        <v>1</v>
      </c>
      <c r="I2" t="str">
        <f>VLOOKUP(D2,'Customer Details'!A:I,9,FALSE)</f>
        <v>Older than 30</v>
      </c>
      <c r="J2" t="str">
        <f>IFERROR(IF(VLOOKUP(A2,Order!D:D,1,FALSE)=A2,"Mapping Exists",""),"No Mapping")</f>
        <v>No Mapping</v>
      </c>
    </row>
    <row r="3" spans="1:10" x14ac:dyDescent="0.25">
      <c r="A3">
        <v>2</v>
      </c>
      <c r="B3" t="s">
        <v>368</v>
      </c>
      <c r="C3">
        <v>300</v>
      </c>
      <c r="D3">
        <v>250</v>
      </c>
      <c r="E3" t="str">
        <f>VLOOKUP(D3,'Customer Details'!A:F,6,FALSE)</f>
        <v>Stephen Jones</v>
      </c>
      <c r="F3" t="str">
        <f>VLOOKUP(D3,'Customer Details'!A:E,5,FALSE)</f>
        <v>USA</v>
      </c>
      <c r="G3" t="s">
        <v>368</v>
      </c>
      <c r="H3">
        <f>VLOOKUP(D3,'Customer Details'!A:H,8,FALSE)</f>
        <v>1</v>
      </c>
      <c r="I3" t="str">
        <f>VLOOKUP(D3,'Customer Details'!A:I,9,FALSE)</f>
        <v>30 or Younger</v>
      </c>
      <c r="J3" t="str">
        <f>IFERROR(IF(VLOOKUP(A3,Order!D:D,1,FALSE)=A3,"Mapping Exists",""),"No Mapping")</f>
        <v>No Mapping</v>
      </c>
    </row>
    <row r="4" spans="1:10" x14ac:dyDescent="0.25">
      <c r="A4">
        <v>3</v>
      </c>
      <c r="B4" t="s">
        <v>369</v>
      </c>
      <c r="C4">
        <v>12000</v>
      </c>
      <c r="D4">
        <v>239</v>
      </c>
      <c r="E4" t="str">
        <f>VLOOKUP(D4,'Customer Details'!A:F,6,FALSE)</f>
        <v>Janet Holmes</v>
      </c>
      <c r="F4" t="str">
        <f>VLOOKUP(D4,'Customer Details'!A:E,5,FALSE)</f>
        <v>UK</v>
      </c>
      <c r="G4" t="s">
        <v>369</v>
      </c>
      <c r="H4">
        <f>VLOOKUP(D4,'Customer Details'!A:H,8,FALSE)</f>
        <v>2</v>
      </c>
      <c r="I4" t="str">
        <f>VLOOKUP(D4,'Customer Details'!A:I,9,FALSE)</f>
        <v>Older than 30</v>
      </c>
      <c r="J4" t="str">
        <f>IFERROR(IF(VLOOKUP(A4,Order!D:D,1,FALSE)=A4,"Mapping Exists",""),"No Mapping")</f>
        <v>No Mapping</v>
      </c>
    </row>
    <row r="5" spans="1:10" x14ac:dyDescent="0.25">
      <c r="A5">
        <v>4</v>
      </c>
      <c r="B5" t="s">
        <v>367</v>
      </c>
      <c r="C5">
        <v>400</v>
      </c>
      <c r="D5">
        <v>153</v>
      </c>
      <c r="E5" t="str">
        <f>VLOOKUP(D5,'Customer Details'!A:F,6,FALSE)</f>
        <v>Janet Valdez</v>
      </c>
      <c r="F5" t="str">
        <f>VLOOKUP(D5,'Customer Details'!A:E,5,FALSE)</f>
        <v>UK</v>
      </c>
      <c r="G5" t="s">
        <v>367</v>
      </c>
      <c r="H5">
        <f>VLOOKUP(D5,'Customer Details'!A:H,8,FALSE)</f>
        <v>3</v>
      </c>
      <c r="I5" t="str">
        <f>VLOOKUP(D5,'Customer Details'!A:I,9,FALSE)</f>
        <v>30 or Younger</v>
      </c>
      <c r="J5" t="str">
        <f>IFERROR(IF(VLOOKUP(A5,Order!D:D,1,FALSE)=A5,"Mapping Exists",""),"No Mapping")</f>
        <v>Mapping Exists</v>
      </c>
    </row>
    <row r="6" spans="1:10" x14ac:dyDescent="0.25">
      <c r="A6">
        <v>5</v>
      </c>
      <c r="B6" t="s">
        <v>370</v>
      </c>
      <c r="C6">
        <v>250</v>
      </c>
      <c r="D6">
        <v>153</v>
      </c>
      <c r="E6" t="str">
        <f>VLOOKUP(D6,'Customer Details'!A:F,6,FALSE)</f>
        <v>Janet Valdez</v>
      </c>
      <c r="F6" t="str">
        <f>VLOOKUP(D6,'Customer Details'!A:E,5,FALSE)</f>
        <v>UK</v>
      </c>
      <c r="G6" t="s">
        <v>370</v>
      </c>
      <c r="H6">
        <f>VLOOKUP(D6,'Customer Details'!A:H,8,FALSE)</f>
        <v>3</v>
      </c>
      <c r="I6" t="str">
        <f>VLOOKUP(D6,'Customer Details'!A:I,9,FALSE)</f>
        <v>30 or Younger</v>
      </c>
      <c r="J6" t="str">
        <f>IFERROR(IF(VLOOKUP(A6,Order!D:D,1,FALSE)=A6,"Mapping Exists",""),"No Mapping")</f>
        <v>Mapping Exists</v>
      </c>
    </row>
    <row r="7" spans="1:10" x14ac:dyDescent="0.25">
      <c r="A7">
        <v>6</v>
      </c>
      <c r="B7" t="s">
        <v>371</v>
      </c>
      <c r="C7">
        <v>5000</v>
      </c>
      <c r="D7">
        <v>164</v>
      </c>
      <c r="E7" t="str">
        <f>VLOOKUP(D7,'Customer Details'!A:F,6,FALSE)</f>
        <v>Sandra Mcmahon</v>
      </c>
      <c r="F7" t="str">
        <f>VLOOKUP(D7,'Customer Details'!A:E,5,FALSE)</f>
        <v>UK</v>
      </c>
      <c r="G7" t="s">
        <v>371</v>
      </c>
      <c r="H7">
        <f>VLOOKUP(D7,'Customer Details'!A:H,8,FALSE)</f>
        <v>2</v>
      </c>
      <c r="I7" t="str">
        <f>VLOOKUP(D7,'Customer Details'!A:I,9,FALSE)</f>
        <v>Older than 30</v>
      </c>
      <c r="J7" t="str">
        <f>IFERROR(IF(VLOOKUP(A7,Order!D:D,1,FALSE)=A7,"Mapping Exists",""),"No Mapping")</f>
        <v>No Mapping</v>
      </c>
    </row>
    <row r="8" spans="1:10" x14ac:dyDescent="0.25">
      <c r="A8">
        <v>7</v>
      </c>
      <c r="B8" t="s">
        <v>372</v>
      </c>
      <c r="C8">
        <v>350</v>
      </c>
      <c r="D8">
        <v>124</v>
      </c>
      <c r="E8" t="str">
        <f>VLOOKUP(D8,'Customer Details'!A:F,6,FALSE)</f>
        <v>Rachel Larson</v>
      </c>
      <c r="F8" t="str">
        <f>VLOOKUP(D8,'Customer Details'!A:E,5,FALSE)</f>
        <v>UK</v>
      </c>
      <c r="G8" t="s">
        <v>372</v>
      </c>
      <c r="H8">
        <f>VLOOKUP(D8,'Customer Details'!A:H,8,FALSE)</f>
        <v>2</v>
      </c>
      <c r="I8" t="str">
        <f>VLOOKUP(D8,'Customer Details'!A:I,9,FALSE)</f>
        <v>30 or Younger</v>
      </c>
      <c r="J8" t="str">
        <f>IFERROR(IF(VLOOKUP(A8,Order!D:D,1,FALSE)=A8,"Mapping Exists",""),"No Mapping")</f>
        <v>No Mapping</v>
      </c>
    </row>
    <row r="9" spans="1:10" x14ac:dyDescent="0.25">
      <c r="A9">
        <v>8</v>
      </c>
      <c r="B9" t="s">
        <v>370</v>
      </c>
      <c r="C9">
        <v>200</v>
      </c>
      <c r="D9">
        <v>98</v>
      </c>
      <c r="E9" t="str">
        <f>VLOOKUP(D9,'Customer Details'!A:F,6,FALSE)</f>
        <v>Steve Braun</v>
      </c>
      <c r="F9" t="str">
        <f>VLOOKUP(D9,'Customer Details'!A:E,5,FALSE)</f>
        <v>UK</v>
      </c>
      <c r="G9" t="s">
        <v>370</v>
      </c>
      <c r="H9">
        <f>VLOOKUP(D9,'Customer Details'!A:H,8,FALSE)</f>
        <v>3</v>
      </c>
      <c r="I9" t="str">
        <f>VLOOKUP(D9,'Customer Details'!A:I,9,FALSE)</f>
        <v>Older than 30</v>
      </c>
      <c r="J9" t="str">
        <f>IFERROR(IF(VLOOKUP(A9,Order!D:D,1,FALSE)=A9,"Mapping Exists",""),"No Mapping")</f>
        <v>Mapping Exists</v>
      </c>
    </row>
    <row r="10" spans="1:10" x14ac:dyDescent="0.25">
      <c r="A10">
        <v>9</v>
      </c>
      <c r="B10" t="s">
        <v>373</v>
      </c>
      <c r="C10">
        <v>1500</v>
      </c>
      <c r="D10">
        <v>119</v>
      </c>
      <c r="E10" t="str">
        <f>VLOOKUP(D10,'Customer Details'!A:F,6,FALSE)</f>
        <v>Robin Snyder</v>
      </c>
      <c r="F10" t="str">
        <f>VLOOKUP(D10,'Customer Details'!A:E,5,FALSE)</f>
        <v>UK</v>
      </c>
      <c r="G10" t="s">
        <v>373</v>
      </c>
      <c r="H10">
        <f>VLOOKUP(D10,'Customer Details'!A:H,8,FALSE)</f>
        <v>2</v>
      </c>
      <c r="I10" t="str">
        <f>VLOOKUP(D10,'Customer Details'!A:I,9,FALSE)</f>
        <v>30 or Younger</v>
      </c>
      <c r="J10" t="str">
        <f>IFERROR(IF(VLOOKUP(A10,Order!D:D,1,FALSE)=A10,"Mapping Exists",""),"No Mapping")</f>
        <v>No Mapping</v>
      </c>
    </row>
    <row r="11" spans="1:10" x14ac:dyDescent="0.25">
      <c r="A11">
        <v>10</v>
      </c>
      <c r="B11" t="s">
        <v>374</v>
      </c>
      <c r="C11">
        <v>900</v>
      </c>
      <c r="D11">
        <v>159</v>
      </c>
      <c r="E11" t="str">
        <f>VLOOKUP(D11,'Customer Details'!A:F,6,FALSE)</f>
        <v>Brooke Durham</v>
      </c>
      <c r="F11" t="str">
        <f>VLOOKUP(D11,'Customer Details'!A:E,5,FALSE)</f>
        <v>UK</v>
      </c>
      <c r="G11" t="s">
        <v>374</v>
      </c>
      <c r="H11">
        <f>VLOOKUP(D11,'Customer Details'!A:H,8,FALSE)</f>
        <v>2</v>
      </c>
      <c r="I11" t="str">
        <f>VLOOKUP(D11,'Customer Details'!A:I,9,FALSE)</f>
        <v>Older than 30</v>
      </c>
      <c r="J11" t="str">
        <f>IFERROR(IF(VLOOKUP(A11,Order!D:D,1,FALSE)=A11,"Mapping Exists",""),"No Mapping")</f>
        <v>Mapping Exists</v>
      </c>
    </row>
    <row r="12" spans="1:10" x14ac:dyDescent="0.25">
      <c r="A12">
        <v>11</v>
      </c>
      <c r="B12" t="s">
        <v>367</v>
      </c>
      <c r="C12">
        <v>400</v>
      </c>
      <c r="D12">
        <v>167</v>
      </c>
      <c r="E12" t="str">
        <f>VLOOKUP(D12,'Customer Details'!A:F,6,FALSE)</f>
        <v>Matthew Stokes</v>
      </c>
      <c r="F12" t="str">
        <f>VLOOKUP(D12,'Customer Details'!A:E,5,FALSE)</f>
        <v>USA</v>
      </c>
      <c r="G12" t="s">
        <v>367</v>
      </c>
      <c r="H12">
        <f>VLOOKUP(D12,'Customer Details'!A:H,8,FALSE)</f>
        <v>2</v>
      </c>
      <c r="I12" t="str">
        <f>VLOOKUP(D12,'Customer Details'!A:I,9,FALSE)</f>
        <v>Older than 30</v>
      </c>
      <c r="J12" t="str">
        <f>IFERROR(IF(VLOOKUP(A12,Order!D:D,1,FALSE)=A12,"Mapping Exists",""),"No Mapping")</f>
        <v>No Mapping</v>
      </c>
    </row>
    <row r="13" spans="1:10" x14ac:dyDescent="0.25">
      <c r="A13">
        <v>12</v>
      </c>
      <c r="B13" t="s">
        <v>368</v>
      </c>
      <c r="C13">
        <v>300</v>
      </c>
      <c r="D13">
        <v>157</v>
      </c>
      <c r="E13" t="str">
        <f>VLOOKUP(D13,'Customer Details'!A:F,6,FALSE)</f>
        <v>Sharon Warner</v>
      </c>
      <c r="F13" t="str">
        <f>VLOOKUP(D13,'Customer Details'!A:E,5,FALSE)</f>
        <v>USA</v>
      </c>
      <c r="G13" t="s">
        <v>368</v>
      </c>
      <c r="H13">
        <f>VLOOKUP(D13,'Customer Details'!A:H,8,FALSE)</f>
        <v>3</v>
      </c>
      <c r="I13" t="str">
        <f>VLOOKUP(D13,'Customer Details'!A:I,9,FALSE)</f>
        <v>Older than 30</v>
      </c>
      <c r="J13" t="str">
        <f>IFERROR(IF(VLOOKUP(A13,Order!D:D,1,FALSE)=A13,"Mapping Exists",""),"No Mapping")</f>
        <v>Mapping Exists</v>
      </c>
    </row>
    <row r="14" spans="1:10" x14ac:dyDescent="0.25">
      <c r="A14">
        <v>13</v>
      </c>
      <c r="B14" t="s">
        <v>369</v>
      </c>
      <c r="C14">
        <v>12000</v>
      </c>
      <c r="D14">
        <v>49</v>
      </c>
      <c r="E14" t="str">
        <f>VLOOKUP(D14,'Customer Details'!A:F,6,FALSE)</f>
        <v>Erin Taylor</v>
      </c>
      <c r="F14" t="str">
        <f>VLOOKUP(D14,'Customer Details'!A:E,5,FALSE)</f>
        <v>UK</v>
      </c>
      <c r="G14" t="s">
        <v>369</v>
      </c>
      <c r="H14">
        <f>VLOOKUP(D14,'Customer Details'!A:H,8,FALSE)</f>
        <v>1</v>
      </c>
      <c r="I14" t="str">
        <f>VLOOKUP(D14,'Customer Details'!A:I,9,FALSE)</f>
        <v>Older than 30</v>
      </c>
      <c r="J14" t="str">
        <f>IFERROR(IF(VLOOKUP(A14,Order!D:D,1,FALSE)=A14,"Mapping Exists",""),"No Mapping")</f>
        <v>Mapping Exists</v>
      </c>
    </row>
    <row r="15" spans="1:10" x14ac:dyDescent="0.25">
      <c r="A15">
        <v>14</v>
      </c>
      <c r="B15" t="s">
        <v>367</v>
      </c>
      <c r="C15">
        <v>400</v>
      </c>
      <c r="D15">
        <v>234</v>
      </c>
      <c r="E15" t="str">
        <f>VLOOKUP(D15,'Customer Details'!A:F,6,FALSE)</f>
        <v>Diane Tanner</v>
      </c>
      <c r="F15" t="str">
        <f>VLOOKUP(D15,'Customer Details'!A:E,5,FALSE)</f>
        <v>UK</v>
      </c>
      <c r="G15" t="s">
        <v>367</v>
      </c>
      <c r="H15">
        <f>VLOOKUP(D15,'Customer Details'!A:H,8,FALSE)</f>
        <v>1</v>
      </c>
      <c r="I15" t="str">
        <f>VLOOKUP(D15,'Customer Details'!A:I,9,FALSE)</f>
        <v>Older than 30</v>
      </c>
      <c r="J15" t="str">
        <f>IFERROR(IF(VLOOKUP(A15,Order!D:D,1,FALSE)=A15,"Mapping Exists",""),"No Mapping")</f>
        <v>No Mapping</v>
      </c>
    </row>
    <row r="16" spans="1:10" x14ac:dyDescent="0.25">
      <c r="A16">
        <v>15</v>
      </c>
      <c r="B16" t="s">
        <v>370</v>
      </c>
      <c r="C16">
        <v>250</v>
      </c>
      <c r="D16">
        <v>202</v>
      </c>
      <c r="E16" t="str">
        <f>VLOOKUP(D16,'Customer Details'!A:F,6,FALSE)</f>
        <v>Mary Williams</v>
      </c>
      <c r="F16" t="str">
        <f>VLOOKUP(D16,'Customer Details'!A:E,5,FALSE)</f>
        <v>USA</v>
      </c>
      <c r="G16" t="s">
        <v>370</v>
      </c>
      <c r="H16">
        <f>VLOOKUP(D16,'Customer Details'!A:H,8,FALSE)</f>
        <v>1</v>
      </c>
      <c r="I16" t="str">
        <f>VLOOKUP(D16,'Customer Details'!A:I,9,FALSE)</f>
        <v>30 or Younger</v>
      </c>
      <c r="J16" t="str">
        <f>IFERROR(IF(VLOOKUP(A16,Order!D:D,1,FALSE)=A16,"Mapping Exists",""),"No Mapping")</f>
        <v>Mapping Exists</v>
      </c>
    </row>
    <row r="17" spans="1:10" x14ac:dyDescent="0.25">
      <c r="A17">
        <v>16</v>
      </c>
      <c r="B17" t="s">
        <v>371</v>
      </c>
      <c r="C17">
        <v>5000</v>
      </c>
      <c r="D17">
        <v>181</v>
      </c>
      <c r="E17" t="str">
        <f>VLOOKUP(D17,'Customer Details'!A:F,6,FALSE)</f>
        <v>Adrian West</v>
      </c>
      <c r="F17" t="str">
        <f>VLOOKUP(D17,'Customer Details'!A:E,5,FALSE)</f>
        <v>USA</v>
      </c>
      <c r="G17" t="s">
        <v>371</v>
      </c>
      <c r="H17">
        <f>VLOOKUP(D17,'Customer Details'!A:H,8,FALSE)</f>
        <v>2</v>
      </c>
      <c r="I17" t="str">
        <f>VLOOKUP(D17,'Customer Details'!A:I,9,FALSE)</f>
        <v>Older than 30</v>
      </c>
      <c r="J17" t="str">
        <f>IFERROR(IF(VLOOKUP(A17,Order!D:D,1,FALSE)=A17,"Mapping Exists",""),"No Mapping")</f>
        <v>No Mapping</v>
      </c>
    </row>
    <row r="18" spans="1:10" x14ac:dyDescent="0.25">
      <c r="A18">
        <v>17</v>
      </c>
      <c r="B18" t="s">
        <v>372</v>
      </c>
      <c r="C18">
        <v>350</v>
      </c>
      <c r="D18">
        <v>15</v>
      </c>
      <c r="E18" t="str">
        <f>VLOOKUP(D18,'Customer Details'!A:F,6,FALSE)</f>
        <v>Jason Brown</v>
      </c>
      <c r="F18" t="str">
        <f>VLOOKUP(D18,'Customer Details'!A:E,5,FALSE)</f>
        <v>UAE</v>
      </c>
      <c r="G18" t="s">
        <v>372</v>
      </c>
      <c r="H18">
        <f>VLOOKUP(D18,'Customer Details'!A:H,8,FALSE)</f>
        <v>1</v>
      </c>
      <c r="I18" t="str">
        <f>VLOOKUP(D18,'Customer Details'!A:I,9,FALSE)</f>
        <v>Older than 30</v>
      </c>
      <c r="J18" t="str">
        <f>IFERROR(IF(VLOOKUP(A18,Order!D:D,1,FALSE)=A18,"Mapping Exists",""),"No Mapping")</f>
        <v>Mapping Exists</v>
      </c>
    </row>
    <row r="19" spans="1:10" x14ac:dyDescent="0.25">
      <c r="A19">
        <v>18</v>
      </c>
      <c r="B19" t="s">
        <v>370</v>
      </c>
      <c r="C19">
        <v>200</v>
      </c>
      <c r="D19">
        <v>177</v>
      </c>
      <c r="E19" t="str">
        <f>VLOOKUP(D19,'Customer Details'!A:F,6,FALSE)</f>
        <v>Linda Craig</v>
      </c>
      <c r="F19" t="str">
        <f>VLOOKUP(D19,'Customer Details'!A:E,5,FALSE)</f>
        <v>USA</v>
      </c>
      <c r="G19" t="s">
        <v>370</v>
      </c>
      <c r="H19">
        <f>VLOOKUP(D19,'Customer Details'!A:H,8,FALSE)</f>
        <v>1</v>
      </c>
      <c r="I19" t="str">
        <f>VLOOKUP(D19,'Customer Details'!A:I,9,FALSE)</f>
        <v>30 or Younger</v>
      </c>
      <c r="J19" t="str">
        <f>IFERROR(IF(VLOOKUP(A19,Order!D:D,1,FALSE)=A19,"Mapping Exists",""),"No Mapping")</f>
        <v>No Mapping</v>
      </c>
    </row>
    <row r="20" spans="1:10" x14ac:dyDescent="0.25">
      <c r="A20">
        <v>19</v>
      </c>
      <c r="B20" t="s">
        <v>373</v>
      </c>
      <c r="C20">
        <v>1500</v>
      </c>
      <c r="D20">
        <v>5</v>
      </c>
      <c r="E20" t="str">
        <f>VLOOKUP(D20,'Customer Details'!A:F,6,FALSE)</f>
        <v>William Jackson</v>
      </c>
      <c r="F20" t="str">
        <f>VLOOKUP(D20,'Customer Details'!A:E,5,FALSE)</f>
        <v>UAE</v>
      </c>
      <c r="G20" t="s">
        <v>373</v>
      </c>
      <c r="H20">
        <f>VLOOKUP(D20,'Customer Details'!A:H,8,FALSE)</f>
        <v>1</v>
      </c>
      <c r="I20" t="str">
        <f>VLOOKUP(D20,'Customer Details'!A:I,9,FALSE)</f>
        <v>Older than 30</v>
      </c>
      <c r="J20" t="str">
        <f>IFERROR(IF(VLOOKUP(A20,Order!D:D,1,FALSE)=A20,"Mapping Exists",""),"No Mapping")</f>
        <v>No Mapping</v>
      </c>
    </row>
    <row r="21" spans="1:10" x14ac:dyDescent="0.25">
      <c r="A21">
        <v>20</v>
      </c>
      <c r="B21" t="s">
        <v>374</v>
      </c>
      <c r="C21">
        <v>900</v>
      </c>
      <c r="D21">
        <v>225</v>
      </c>
      <c r="E21" t="str">
        <f>VLOOKUP(D21,'Customer Details'!A:F,6,FALSE)</f>
        <v>Michael Phelps</v>
      </c>
      <c r="F21" t="str">
        <f>VLOOKUP(D21,'Customer Details'!A:E,5,FALSE)</f>
        <v>UAE</v>
      </c>
      <c r="G21" t="s">
        <v>374</v>
      </c>
      <c r="H21">
        <f>VLOOKUP(D21,'Customer Details'!A:H,8,FALSE)</f>
        <v>1</v>
      </c>
      <c r="I21" t="str">
        <f>VLOOKUP(D21,'Customer Details'!A:I,9,FALSE)</f>
        <v>Older than 30</v>
      </c>
      <c r="J21" t="str">
        <f>IFERROR(IF(VLOOKUP(A21,Order!D:D,1,FALSE)=A21,"Mapping Exists",""),"No Mapping")</f>
        <v>Mapping Exists</v>
      </c>
    </row>
    <row r="22" spans="1:10" x14ac:dyDescent="0.25">
      <c r="A22">
        <v>21</v>
      </c>
      <c r="B22" t="s">
        <v>367</v>
      </c>
      <c r="C22">
        <v>400</v>
      </c>
      <c r="D22">
        <v>171</v>
      </c>
      <c r="E22" t="str">
        <f>VLOOKUP(D22,'Customer Details'!A:F,6,FALSE)</f>
        <v>L@rry Cole</v>
      </c>
      <c r="F22" t="str">
        <f>VLOOKUP(D22,'Customer Details'!A:E,5,FALSE)</f>
        <v>USA</v>
      </c>
      <c r="G22" t="s">
        <v>367</v>
      </c>
      <c r="H22">
        <f>VLOOKUP(D22,'Customer Details'!A:H,8,FALSE)</f>
        <v>1</v>
      </c>
      <c r="I22" t="str">
        <f>VLOOKUP(D22,'Customer Details'!A:I,9,FALSE)</f>
        <v>Older than 30</v>
      </c>
      <c r="J22" t="str">
        <f>IFERROR(IF(VLOOKUP(A22,Order!D:D,1,FALSE)=A22,"Mapping Exists",""),"No Mapping")</f>
        <v>No Mapping</v>
      </c>
    </row>
    <row r="23" spans="1:10" x14ac:dyDescent="0.25">
      <c r="A23">
        <v>22</v>
      </c>
      <c r="B23" t="s">
        <v>368</v>
      </c>
      <c r="C23">
        <v>300</v>
      </c>
      <c r="D23">
        <v>67</v>
      </c>
      <c r="E23" t="str">
        <f>VLOOKUP(D23,'Customer Details'!A:F,6,FALSE)</f>
        <v>Guy Bennett</v>
      </c>
      <c r="F23" t="str">
        <f>VLOOKUP(D23,'Customer Details'!A:E,5,FALSE)</f>
        <v>USA</v>
      </c>
      <c r="G23" t="s">
        <v>368</v>
      </c>
      <c r="H23">
        <f>VLOOKUP(D23,'Customer Details'!A:H,8,FALSE)</f>
        <v>2</v>
      </c>
      <c r="I23" t="str">
        <f>VLOOKUP(D23,'Customer Details'!A:I,9,FALSE)</f>
        <v>Older than 30</v>
      </c>
      <c r="J23" t="str">
        <f>IFERROR(IF(VLOOKUP(A23,Order!D:D,1,FALSE)=A23,"Mapping Exists",""),"No Mapping")</f>
        <v>No Mapping</v>
      </c>
    </row>
    <row r="24" spans="1:10" x14ac:dyDescent="0.25">
      <c r="A24">
        <v>23</v>
      </c>
      <c r="B24" t="s">
        <v>369</v>
      </c>
      <c r="C24">
        <v>12000</v>
      </c>
      <c r="D24">
        <v>68</v>
      </c>
      <c r="E24" t="str">
        <f>VLOOKUP(D24,'Customer Details'!A:F,6,FALSE)</f>
        <v>Regina Wong</v>
      </c>
      <c r="F24" t="str">
        <f>VLOOKUP(D24,'Customer Details'!A:E,5,FALSE)</f>
        <v>UK</v>
      </c>
      <c r="G24" t="s">
        <v>369</v>
      </c>
      <c r="H24">
        <f>VLOOKUP(D24,'Customer Details'!A:H,8,FALSE)</f>
        <v>2</v>
      </c>
      <c r="I24" t="str">
        <f>VLOOKUP(D24,'Customer Details'!A:I,9,FALSE)</f>
        <v>Older than 30</v>
      </c>
      <c r="J24" t="str">
        <f>IFERROR(IF(VLOOKUP(A24,Order!D:D,1,FALSE)=A24,"Mapping Exists",""),"No Mapping")</f>
        <v>Mapping Exists</v>
      </c>
    </row>
    <row r="25" spans="1:10" x14ac:dyDescent="0.25">
      <c r="A25">
        <v>24</v>
      </c>
      <c r="B25" t="s">
        <v>367</v>
      </c>
      <c r="C25">
        <v>400</v>
      </c>
      <c r="D25">
        <v>86</v>
      </c>
      <c r="E25" t="str">
        <f>VLOOKUP(D25,'Customer Details'!A:F,6,FALSE)</f>
        <v>Emily Thomas</v>
      </c>
      <c r="F25" t="str">
        <f>VLOOKUP(D25,'Customer Details'!A:E,5,FALSE)</f>
        <v>USA</v>
      </c>
      <c r="G25" t="s">
        <v>367</v>
      </c>
      <c r="H25">
        <f>VLOOKUP(D25,'Customer Details'!A:H,8,FALSE)</f>
        <v>3</v>
      </c>
      <c r="I25" t="str">
        <f>VLOOKUP(D25,'Customer Details'!A:I,9,FALSE)</f>
        <v>Older than 30</v>
      </c>
      <c r="J25" t="str">
        <f>IFERROR(IF(VLOOKUP(A25,Order!D:D,1,FALSE)=A25,"Mapping Exists",""),"No Mapping")</f>
        <v>Mapping Exists</v>
      </c>
    </row>
    <row r="26" spans="1:10" x14ac:dyDescent="0.25">
      <c r="A26">
        <v>25</v>
      </c>
      <c r="B26" t="s">
        <v>370</v>
      </c>
      <c r="C26">
        <v>250</v>
      </c>
      <c r="D26">
        <v>8</v>
      </c>
      <c r="E26" t="str">
        <f>VLOOKUP(D26,'Customer Details'!A:F,6,FALSE)</f>
        <v>Jason Montgomery</v>
      </c>
      <c r="F26" t="str">
        <f>VLOOKUP(D26,'Customer Details'!A:E,5,FALSE)</f>
        <v>UK</v>
      </c>
      <c r="G26" t="s">
        <v>370</v>
      </c>
      <c r="H26">
        <f>VLOOKUP(D26,'Customer Details'!A:H,8,FALSE)</f>
        <v>4</v>
      </c>
      <c r="I26" t="str">
        <f>VLOOKUP(D26,'Customer Details'!A:I,9,FALSE)</f>
        <v>Older than 30</v>
      </c>
      <c r="J26" t="str">
        <f>IFERROR(IF(VLOOKUP(A26,Order!D:D,1,FALSE)=A26,"Mapping Exists",""),"No Mapping")</f>
        <v>No Mapping</v>
      </c>
    </row>
    <row r="27" spans="1:10" x14ac:dyDescent="0.25">
      <c r="A27">
        <v>26</v>
      </c>
      <c r="B27" t="s">
        <v>371</v>
      </c>
      <c r="C27">
        <v>5000</v>
      </c>
      <c r="D27">
        <v>56</v>
      </c>
      <c r="E27" t="str">
        <f>VLOOKUP(D27,'Customer Details'!A:F,6,FALSE)</f>
        <v>Jose Poole</v>
      </c>
      <c r="F27" t="str">
        <f>VLOOKUP(D27,'Customer Details'!A:E,5,FALSE)</f>
        <v>USA</v>
      </c>
      <c r="G27" t="s">
        <v>371</v>
      </c>
      <c r="H27">
        <f>VLOOKUP(D27,'Customer Details'!A:H,8,FALSE)</f>
        <v>1</v>
      </c>
      <c r="I27" t="str">
        <f>VLOOKUP(D27,'Customer Details'!A:I,9,FALSE)</f>
        <v>Older than 30</v>
      </c>
      <c r="J27" t="str">
        <f>IFERROR(IF(VLOOKUP(A27,Order!D:D,1,FALSE)=A27,"Mapping Exists",""),"No Mapping")</f>
        <v>No Mapping</v>
      </c>
    </row>
    <row r="28" spans="1:10" x14ac:dyDescent="0.25">
      <c r="A28">
        <v>27</v>
      </c>
      <c r="B28" t="s">
        <v>372</v>
      </c>
      <c r="C28">
        <v>350</v>
      </c>
      <c r="D28">
        <v>60</v>
      </c>
      <c r="E28" t="str">
        <f>VLOOKUP(D28,'Customer Details'!A:F,6,FALSE)</f>
        <v>Jeremy Rodriguez</v>
      </c>
      <c r="F28" t="str">
        <f>VLOOKUP(D28,'Customer Details'!A:E,5,FALSE)</f>
        <v>UAE</v>
      </c>
      <c r="G28" t="s">
        <v>372</v>
      </c>
      <c r="H28">
        <f>VLOOKUP(D28,'Customer Details'!A:H,8,FALSE)</f>
        <v>2</v>
      </c>
      <c r="I28" t="str">
        <f>VLOOKUP(D28,'Customer Details'!A:I,9,FALSE)</f>
        <v>30 or Younger</v>
      </c>
      <c r="J28" t="str">
        <f>IFERROR(IF(VLOOKUP(A28,Order!D:D,1,FALSE)=A28,"Mapping Exists",""),"No Mapping")</f>
        <v>No Mapping</v>
      </c>
    </row>
    <row r="29" spans="1:10" x14ac:dyDescent="0.25">
      <c r="A29">
        <v>28</v>
      </c>
      <c r="B29" t="s">
        <v>370</v>
      </c>
      <c r="C29">
        <v>200</v>
      </c>
      <c r="D29">
        <v>188</v>
      </c>
      <c r="E29" t="str">
        <f>VLOOKUP(D29,'Customer Details'!A:F,6,FALSE)</f>
        <v>Michele Rogers</v>
      </c>
      <c r="F29" t="str">
        <f>VLOOKUP(D29,'Customer Details'!A:E,5,FALSE)</f>
        <v>UK</v>
      </c>
      <c r="G29" t="s">
        <v>370</v>
      </c>
      <c r="H29">
        <f>VLOOKUP(D29,'Customer Details'!A:H,8,FALSE)</f>
        <v>1</v>
      </c>
      <c r="I29" t="str">
        <f>VLOOKUP(D29,'Customer Details'!A:I,9,FALSE)</f>
        <v>Older than 30</v>
      </c>
      <c r="J29" t="str">
        <f>IFERROR(IF(VLOOKUP(A29,Order!D:D,1,FALSE)=A29,"Mapping Exists",""),"No Mapping")</f>
        <v>Mapping Exists</v>
      </c>
    </row>
    <row r="30" spans="1:10" x14ac:dyDescent="0.25">
      <c r="A30">
        <v>29</v>
      </c>
      <c r="B30" t="s">
        <v>373</v>
      </c>
      <c r="C30">
        <v>1500</v>
      </c>
      <c r="D30">
        <v>33</v>
      </c>
      <c r="E30" t="str">
        <f>VLOOKUP(D30,'Customer Details'!A:F,6,FALSE)</f>
        <v>Erica Owens</v>
      </c>
      <c r="F30" t="str">
        <f>VLOOKUP(D30,'Customer Details'!A:E,5,FALSE)</f>
        <v>UK</v>
      </c>
      <c r="G30" t="s">
        <v>373</v>
      </c>
      <c r="H30">
        <f>VLOOKUP(D30,'Customer Details'!A:H,8,FALSE)</f>
        <v>1</v>
      </c>
      <c r="I30" t="str">
        <f>VLOOKUP(D30,'Customer Details'!A:I,9,FALSE)</f>
        <v>30 or Younger</v>
      </c>
      <c r="J30" t="str">
        <f>IFERROR(IF(VLOOKUP(A30,Order!D:D,1,FALSE)=A30,"Mapping Exists",""),"No Mapping")</f>
        <v>Mapping Exists</v>
      </c>
    </row>
    <row r="31" spans="1:10" x14ac:dyDescent="0.25">
      <c r="A31">
        <v>30</v>
      </c>
      <c r="B31" t="s">
        <v>374</v>
      </c>
      <c r="C31">
        <v>900</v>
      </c>
      <c r="D31">
        <v>157</v>
      </c>
      <c r="E31" t="str">
        <f>VLOOKUP(D31,'Customer Details'!A:F,6,FALSE)</f>
        <v>Sharon Warner</v>
      </c>
      <c r="F31" t="str">
        <f>VLOOKUP(D31,'Customer Details'!A:E,5,FALSE)</f>
        <v>USA</v>
      </c>
      <c r="G31" t="s">
        <v>374</v>
      </c>
      <c r="H31">
        <f>VLOOKUP(D31,'Customer Details'!A:H,8,FALSE)</f>
        <v>3</v>
      </c>
      <c r="I31" t="str">
        <f>VLOOKUP(D31,'Customer Details'!A:I,9,FALSE)</f>
        <v>Older than 30</v>
      </c>
      <c r="J31" t="str">
        <f>IFERROR(IF(VLOOKUP(A31,Order!D:D,1,FALSE)=A31,"Mapping Exists",""),"No Mapping")</f>
        <v>Mapping Exists</v>
      </c>
    </row>
    <row r="32" spans="1:10" x14ac:dyDescent="0.25">
      <c r="A32">
        <v>31</v>
      </c>
      <c r="B32" t="s">
        <v>367</v>
      </c>
      <c r="C32">
        <v>400</v>
      </c>
      <c r="D32">
        <v>87</v>
      </c>
      <c r="E32" t="str">
        <f>VLOOKUP(D32,'Customer Details'!A:F,6,FALSE)</f>
        <v>Mark Rogers</v>
      </c>
      <c r="F32" t="str">
        <f>VLOOKUP(D32,'Customer Details'!A:E,5,FALSE)</f>
        <v>USA</v>
      </c>
      <c r="G32" t="s">
        <v>367</v>
      </c>
      <c r="H32">
        <f>VLOOKUP(D32,'Customer Details'!A:H,8,FALSE)</f>
        <v>2</v>
      </c>
      <c r="I32" t="str">
        <f>VLOOKUP(D32,'Customer Details'!A:I,9,FALSE)</f>
        <v>30 or Younger</v>
      </c>
      <c r="J32" t="str">
        <f>IFERROR(IF(VLOOKUP(A32,Order!D:D,1,FALSE)=A32,"Mapping Exists",""),"No Mapping")</f>
        <v>No Mapping</v>
      </c>
    </row>
    <row r="33" spans="1:10" x14ac:dyDescent="0.25">
      <c r="A33">
        <v>32</v>
      </c>
      <c r="B33" t="s">
        <v>368</v>
      </c>
      <c r="C33">
        <v>300</v>
      </c>
      <c r="D33">
        <v>174</v>
      </c>
      <c r="E33" t="str">
        <f>VLOOKUP(D33,'Customer Details'!A:F,6,FALSE)</f>
        <v>Emily Jones</v>
      </c>
      <c r="F33" t="str">
        <f>VLOOKUP(D33,'Customer Details'!A:E,5,FALSE)</f>
        <v>UK</v>
      </c>
      <c r="G33" t="s">
        <v>368</v>
      </c>
      <c r="H33">
        <f>VLOOKUP(D33,'Customer Details'!A:H,8,FALSE)</f>
        <v>1</v>
      </c>
      <c r="I33" t="str">
        <f>VLOOKUP(D33,'Customer Details'!A:I,9,FALSE)</f>
        <v>Older than 30</v>
      </c>
      <c r="J33" t="str">
        <f>IFERROR(IF(VLOOKUP(A33,Order!D:D,1,FALSE)=A33,"Mapping Exists",""),"No Mapping")</f>
        <v>Mapping Exists</v>
      </c>
    </row>
    <row r="34" spans="1:10" x14ac:dyDescent="0.25">
      <c r="A34">
        <v>33</v>
      </c>
      <c r="B34" t="s">
        <v>369</v>
      </c>
      <c r="C34">
        <v>12000</v>
      </c>
      <c r="D34">
        <v>158</v>
      </c>
      <c r="E34" t="str">
        <f>VLOOKUP(D34,'Customer Details'!A:F,6,FALSE)</f>
        <v>Zachary Williams</v>
      </c>
      <c r="F34" t="str">
        <f>VLOOKUP(D34,'Customer Details'!A:E,5,FALSE)</f>
        <v>UK</v>
      </c>
      <c r="G34" t="s">
        <v>369</v>
      </c>
      <c r="H34">
        <f>VLOOKUP(D34,'Customer Details'!A:H,8,FALSE)</f>
        <v>1</v>
      </c>
      <c r="I34" t="str">
        <f>VLOOKUP(D34,'Customer Details'!A:I,9,FALSE)</f>
        <v>30 or Younger</v>
      </c>
      <c r="J34" t="str">
        <f>IFERROR(IF(VLOOKUP(A34,Order!D:D,1,FALSE)=A34,"Mapping Exists",""),"No Mapping")</f>
        <v>Mapping Exists</v>
      </c>
    </row>
    <row r="35" spans="1:10" x14ac:dyDescent="0.25">
      <c r="A35">
        <v>34</v>
      </c>
      <c r="B35" t="s">
        <v>367</v>
      </c>
      <c r="C35">
        <v>400</v>
      </c>
      <c r="D35">
        <v>134</v>
      </c>
      <c r="E35" t="str">
        <f>VLOOKUP(D35,'Customer Details'!A:F,6,FALSE)</f>
        <v>James Keith</v>
      </c>
      <c r="F35" t="str">
        <f>VLOOKUP(D35,'Customer Details'!A:E,5,FALSE)</f>
        <v>UK</v>
      </c>
      <c r="G35" t="s">
        <v>367</v>
      </c>
      <c r="H35">
        <f>VLOOKUP(D35,'Customer Details'!A:H,8,FALSE)</f>
        <v>3</v>
      </c>
      <c r="I35" t="str">
        <f>VLOOKUP(D35,'Customer Details'!A:I,9,FALSE)</f>
        <v>Older than 30</v>
      </c>
      <c r="J35" t="str">
        <f>IFERROR(IF(VLOOKUP(A35,Order!D:D,1,FALSE)=A35,"Mapping Exists",""),"No Mapping")</f>
        <v>No Mapping</v>
      </c>
    </row>
    <row r="36" spans="1:10" x14ac:dyDescent="0.25">
      <c r="A36">
        <v>35</v>
      </c>
      <c r="B36" t="s">
        <v>370</v>
      </c>
      <c r="C36">
        <v>250</v>
      </c>
      <c r="D36">
        <v>209</v>
      </c>
      <c r="E36" t="str">
        <f>VLOOKUP(D36,'Customer Details'!A:F,6,FALSE)</f>
        <v>Russell Berry</v>
      </c>
      <c r="F36" t="str">
        <f>VLOOKUP(D36,'Customer Details'!A:E,5,FALSE)</f>
        <v>UK</v>
      </c>
      <c r="G36" t="s">
        <v>370</v>
      </c>
      <c r="H36">
        <f>VLOOKUP(D36,'Customer Details'!A:H,8,FALSE)</f>
        <v>1</v>
      </c>
      <c r="I36" t="str">
        <f>VLOOKUP(D36,'Customer Details'!A:I,9,FALSE)</f>
        <v>30 or Younger</v>
      </c>
      <c r="J36" t="str">
        <f>IFERROR(IF(VLOOKUP(A36,Order!D:D,1,FALSE)=A36,"Mapping Exists",""),"No Mapping")</f>
        <v>Mapping Exists</v>
      </c>
    </row>
    <row r="37" spans="1:10" x14ac:dyDescent="0.25">
      <c r="A37">
        <v>36</v>
      </c>
      <c r="B37" t="s">
        <v>371</v>
      </c>
      <c r="C37">
        <v>5000</v>
      </c>
      <c r="D37">
        <v>52</v>
      </c>
      <c r="E37" t="str">
        <f>VLOOKUP(D37,'Customer Details'!A:F,6,FALSE)</f>
        <v>Haley Martinez</v>
      </c>
      <c r="F37" t="str">
        <f>VLOOKUP(D37,'Customer Details'!A:E,5,FALSE)</f>
        <v>USA</v>
      </c>
      <c r="G37" t="s">
        <v>371</v>
      </c>
      <c r="H37">
        <f>VLOOKUP(D37,'Customer Details'!A:H,8,FALSE)</f>
        <v>1</v>
      </c>
      <c r="I37" t="str">
        <f>VLOOKUP(D37,'Customer Details'!A:I,9,FALSE)</f>
        <v>Older than 30</v>
      </c>
      <c r="J37" t="str">
        <f>IFERROR(IF(VLOOKUP(A37,Order!D:D,1,FALSE)=A37,"Mapping Exists",""),"No Mapping")</f>
        <v>No Mapping</v>
      </c>
    </row>
    <row r="38" spans="1:10" x14ac:dyDescent="0.25">
      <c r="A38">
        <v>37</v>
      </c>
      <c r="B38" t="s">
        <v>372</v>
      </c>
      <c r="C38">
        <v>350</v>
      </c>
      <c r="D38">
        <v>92</v>
      </c>
      <c r="E38" t="str">
        <f>VLOOKUP(D38,'Customer Details'!A:F,6,FALSE)</f>
        <v>Paul Brown</v>
      </c>
      <c r="F38" t="str">
        <f>VLOOKUP(D38,'Customer Details'!A:E,5,FALSE)</f>
        <v>USA</v>
      </c>
      <c r="G38" t="s">
        <v>372</v>
      </c>
      <c r="H38">
        <f>VLOOKUP(D38,'Customer Details'!A:H,8,FALSE)</f>
        <v>3</v>
      </c>
      <c r="I38" t="str">
        <f>VLOOKUP(D38,'Customer Details'!A:I,9,FALSE)</f>
        <v>Older than 30</v>
      </c>
      <c r="J38" t="str">
        <f>IFERROR(IF(VLOOKUP(A38,Order!D:D,1,FALSE)=A38,"Mapping Exists",""),"No Mapping")</f>
        <v>Mapping Exists</v>
      </c>
    </row>
    <row r="39" spans="1:10" x14ac:dyDescent="0.25">
      <c r="A39">
        <v>38</v>
      </c>
      <c r="B39" t="s">
        <v>370</v>
      </c>
      <c r="C39">
        <v>200</v>
      </c>
      <c r="D39">
        <v>105</v>
      </c>
      <c r="E39" t="str">
        <f>VLOOKUP(D39,'Customer Details'!A:F,6,FALSE)</f>
        <v>Monique Wright</v>
      </c>
      <c r="F39" t="str">
        <f>VLOOKUP(D39,'Customer Details'!A:E,5,FALSE)</f>
        <v>UAE</v>
      </c>
      <c r="G39" t="s">
        <v>370</v>
      </c>
      <c r="H39">
        <f>VLOOKUP(D39,'Customer Details'!A:H,8,FALSE)</f>
        <v>1</v>
      </c>
      <c r="I39" t="str">
        <f>VLOOKUP(D39,'Customer Details'!A:I,9,FALSE)</f>
        <v>Older than 30</v>
      </c>
      <c r="J39" t="str">
        <f>IFERROR(IF(VLOOKUP(A39,Order!D:D,1,FALSE)=A39,"Mapping Exists",""),"No Mapping")</f>
        <v>Mapping Exists</v>
      </c>
    </row>
    <row r="40" spans="1:10" x14ac:dyDescent="0.25">
      <c r="A40">
        <v>39</v>
      </c>
      <c r="B40" t="s">
        <v>373</v>
      </c>
      <c r="C40">
        <v>1500</v>
      </c>
      <c r="D40">
        <v>99</v>
      </c>
      <c r="E40" t="str">
        <f>VLOOKUP(D40,'Customer Details'!A:F,6,FALSE)</f>
        <v>Ryan Rojas</v>
      </c>
      <c r="F40" t="str">
        <f>VLOOKUP(D40,'Customer Details'!A:E,5,FALSE)</f>
        <v>UK</v>
      </c>
      <c r="G40" t="s">
        <v>373</v>
      </c>
      <c r="H40">
        <f>VLOOKUP(D40,'Customer Details'!A:H,8,FALSE)</f>
        <v>2</v>
      </c>
      <c r="I40" t="str">
        <f>VLOOKUP(D40,'Customer Details'!A:I,9,FALSE)</f>
        <v>Older than 30</v>
      </c>
      <c r="J40" t="str">
        <f>IFERROR(IF(VLOOKUP(A40,Order!D:D,1,FALSE)=A40,"Mapping Exists",""),"No Mapping")</f>
        <v>Mapping Exists</v>
      </c>
    </row>
    <row r="41" spans="1:10" x14ac:dyDescent="0.25">
      <c r="A41">
        <v>40</v>
      </c>
      <c r="B41" t="s">
        <v>374</v>
      </c>
      <c r="C41">
        <v>900</v>
      </c>
      <c r="D41">
        <v>249</v>
      </c>
      <c r="E41" t="str">
        <f>VLOOKUP(D41,'Customer Details'!A:F,6,FALSE)</f>
        <v>Patricia Garcia</v>
      </c>
      <c r="F41" t="str">
        <f>VLOOKUP(D41,'Customer Details'!A:E,5,FALSE)</f>
        <v>UK</v>
      </c>
      <c r="G41" t="s">
        <v>374</v>
      </c>
      <c r="H41">
        <f>VLOOKUP(D41,'Customer Details'!A:H,8,FALSE)</f>
        <v>4</v>
      </c>
      <c r="I41" t="str">
        <f>VLOOKUP(D41,'Customer Details'!A:I,9,FALSE)</f>
        <v>30 or Younger</v>
      </c>
      <c r="J41" t="str">
        <f>IFERROR(IF(VLOOKUP(A41,Order!D:D,1,FALSE)=A41,"Mapping Exists",""),"No Mapping")</f>
        <v>Mapping Exists</v>
      </c>
    </row>
    <row r="42" spans="1:10" x14ac:dyDescent="0.25">
      <c r="A42">
        <v>41</v>
      </c>
      <c r="B42" t="s">
        <v>367</v>
      </c>
      <c r="C42">
        <v>400</v>
      </c>
      <c r="D42">
        <v>200</v>
      </c>
      <c r="E42" t="str">
        <f>VLOOKUP(D42,'Customer Details'!A:F,6,FALSE)</f>
        <v>Rebecca Robinson</v>
      </c>
      <c r="F42" t="str">
        <f>VLOOKUP(D42,'Customer Details'!A:E,5,FALSE)</f>
        <v>UAE</v>
      </c>
      <c r="G42" t="s">
        <v>367</v>
      </c>
      <c r="H42">
        <f>VLOOKUP(D42,'Customer Details'!A:H,8,FALSE)</f>
        <v>2</v>
      </c>
      <c r="I42" t="str">
        <f>VLOOKUP(D42,'Customer Details'!A:I,9,FALSE)</f>
        <v>Older than 30</v>
      </c>
      <c r="J42" t="str">
        <f>IFERROR(IF(VLOOKUP(A42,Order!D:D,1,FALSE)=A42,"Mapping Exists",""),"No Mapping")</f>
        <v>No Mapping</v>
      </c>
    </row>
    <row r="43" spans="1:10" x14ac:dyDescent="0.25">
      <c r="A43">
        <v>42</v>
      </c>
      <c r="B43" t="s">
        <v>368</v>
      </c>
      <c r="C43">
        <v>300</v>
      </c>
      <c r="D43">
        <v>180</v>
      </c>
      <c r="E43" t="str">
        <f>VLOOKUP(D43,'Customer Details'!A:F,6,FALSE)</f>
        <v>Brenda Lewis</v>
      </c>
      <c r="F43" t="str">
        <f>VLOOKUP(D43,'Customer Details'!A:E,5,FALSE)</f>
        <v>UAE</v>
      </c>
      <c r="G43" t="s">
        <v>368</v>
      </c>
      <c r="H43">
        <f>VLOOKUP(D43,'Customer Details'!A:H,8,FALSE)</f>
        <v>1</v>
      </c>
      <c r="I43" t="str">
        <f>VLOOKUP(D43,'Customer Details'!A:I,9,FALSE)</f>
        <v>30 or Younger</v>
      </c>
      <c r="J43" t="str">
        <f>IFERROR(IF(VLOOKUP(A43,Order!D:D,1,FALSE)=A43,"Mapping Exists",""),"No Mapping")</f>
        <v>No Mapping</v>
      </c>
    </row>
    <row r="44" spans="1:10" x14ac:dyDescent="0.25">
      <c r="A44">
        <v>43</v>
      </c>
      <c r="B44" t="s">
        <v>369</v>
      </c>
      <c r="C44">
        <v>12000</v>
      </c>
      <c r="D44">
        <v>61</v>
      </c>
      <c r="E44" t="str">
        <f>VLOOKUP(D44,'Customer Details'!A:F,6,FALSE)</f>
        <v>Jade Wall</v>
      </c>
      <c r="F44" t="str">
        <f>VLOOKUP(D44,'Customer Details'!A:E,5,FALSE)</f>
        <v>USA</v>
      </c>
      <c r="G44" t="s">
        <v>369</v>
      </c>
      <c r="H44">
        <f>VLOOKUP(D44,'Customer Details'!A:H,8,FALSE)</f>
        <v>1</v>
      </c>
      <c r="I44" t="str">
        <f>VLOOKUP(D44,'Customer Details'!A:I,9,FALSE)</f>
        <v>Older than 30</v>
      </c>
      <c r="J44" t="str">
        <f>IFERROR(IF(VLOOKUP(A44,Order!D:D,1,FALSE)=A44,"Mapping Exists",""),"No Mapping")</f>
        <v>No Mapping</v>
      </c>
    </row>
    <row r="45" spans="1:10" x14ac:dyDescent="0.25">
      <c r="A45">
        <v>44</v>
      </c>
      <c r="B45" t="s">
        <v>367</v>
      </c>
      <c r="C45">
        <v>400</v>
      </c>
      <c r="D45">
        <v>126</v>
      </c>
      <c r="E45" t="str">
        <f>VLOOKUP(D45,'Customer Details'!A:F,6,FALSE)</f>
        <v>Aimee Jacobs</v>
      </c>
      <c r="F45" t="str">
        <f>VLOOKUP(D45,'Customer Details'!A:E,5,FALSE)</f>
        <v>USA</v>
      </c>
      <c r="G45" t="s">
        <v>367</v>
      </c>
      <c r="H45">
        <f>VLOOKUP(D45,'Customer Details'!A:H,8,FALSE)</f>
        <v>1</v>
      </c>
      <c r="I45" t="str">
        <f>VLOOKUP(D45,'Customer Details'!A:I,9,FALSE)</f>
        <v>Older than 30</v>
      </c>
      <c r="J45" t="str">
        <f>IFERROR(IF(VLOOKUP(A45,Order!D:D,1,FALSE)=A45,"Mapping Exists",""),"No Mapping")</f>
        <v>No Mapping</v>
      </c>
    </row>
    <row r="46" spans="1:10" x14ac:dyDescent="0.25">
      <c r="A46">
        <v>45</v>
      </c>
      <c r="B46" t="s">
        <v>370</v>
      </c>
      <c r="C46">
        <v>250</v>
      </c>
      <c r="D46">
        <v>172</v>
      </c>
      <c r="E46" t="str">
        <f>VLOOKUP(D46,'Customer Details'!A:F,6,FALSE)</f>
        <v>Jeffrey Diaz</v>
      </c>
      <c r="F46" t="str">
        <f>VLOOKUP(D46,'Customer Details'!A:E,5,FALSE)</f>
        <v>USA</v>
      </c>
      <c r="G46" t="s">
        <v>370</v>
      </c>
      <c r="H46">
        <f>VLOOKUP(D46,'Customer Details'!A:H,8,FALSE)</f>
        <v>3</v>
      </c>
      <c r="I46" t="str">
        <f>VLOOKUP(D46,'Customer Details'!A:I,9,FALSE)</f>
        <v>Older than 30</v>
      </c>
      <c r="J46" t="str">
        <f>IFERROR(IF(VLOOKUP(A46,Order!D:D,1,FALSE)=A46,"Mapping Exists",""),"No Mapping")</f>
        <v>No Mapping</v>
      </c>
    </row>
    <row r="47" spans="1:10" x14ac:dyDescent="0.25">
      <c r="A47">
        <v>46</v>
      </c>
      <c r="B47" t="s">
        <v>371</v>
      </c>
      <c r="C47">
        <v>5000</v>
      </c>
      <c r="D47">
        <v>81</v>
      </c>
      <c r="E47" t="str">
        <f>VLOOKUP(D47,'Customer Details'!A:F,6,FALSE)</f>
        <v>Allison Sweeney</v>
      </c>
      <c r="F47" t="str">
        <f>VLOOKUP(D47,'Customer Details'!A:E,5,FALSE)</f>
        <v>USA</v>
      </c>
      <c r="G47" t="s">
        <v>371</v>
      </c>
      <c r="H47">
        <f>VLOOKUP(D47,'Customer Details'!A:H,8,FALSE)</f>
        <v>1</v>
      </c>
      <c r="I47" t="str">
        <f>VLOOKUP(D47,'Customer Details'!A:I,9,FALSE)</f>
        <v>Older than 30</v>
      </c>
      <c r="J47" t="str">
        <f>IFERROR(IF(VLOOKUP(A47,Order!D:D,1,FALSE)=A47,"Mapping Exists",""),"No Mapping")</f>
        <v>No Mapping</v>
      </c>
    </row>
    <row r="48" spans="1:10" x14ac:dyDescent="0.25">
      <c r="A48">
        <v>47</v>
      </c>
      <c r="B48" t="s">
        <v>372</v>
      </c>
      <c r="C48">
        <v>350</v>
      </c>
      <c r="D48">
        <v>78</v>
      </c>
      <c r="E48" t="str">
        <f>VLOOKUP(D48,'Customer Details'!A:F,6,FALSE)</f>
        <v>Thomas Wood</v>
      </c>
      <c r="F48" t="str">
        <f>VLOOKUP(D48,'Customer Details'!A:E,5,FALSE)</f>
        <v>UK</v>
      </c>
      <c r="G48" t="s">
        <v>372</v>
      </c>
      <c r="H48">
        <f>VLOOKUP(D48,'Customer Details'!A:H,8,FALSE)</f>
        <v>2</v>
      </c>
      <c r="I48" t="str">
        <f>VLOOKUP(D48,'Customer Details'!A:I,9,FALSE)</f>
        <v>Older than 30</v>
      </c>
      <c r="J48" t="str">
        <f>IFERROR(IF(VLOOKUP(A48,Order!D:D,1,FALSE)=A48,"Mapping Exists",""),"No Mapping")</f>
        <v>Mapping Exists</v>
      </c>
    </row>
    <row r="49" spans="1:10" x14ac:dyDescent="0.25">
      <c r="A49">
        <v>48</v>
      </c>
      <c r="B49" t="s">
        <v>370</v>
      </c>
      <c r="C49">
        <v>200</v>
      </c>
      <c r="D49">
        <v>222</v>
      </c>
      <c r="E49" t="str">
        <f>VLOOKUP(D49,'Customer Details'!A:F,6,FALSE)</f>
        <v>Jeremy Andrews</v>
      </c>
      <c r="F49" t="str">
        <f>VLOOKUP(D49,'Customer Details'!A:E,5,FALSE)</f>
        <v>USA</v>
      </c>
      <c r="G49" t="s">
        <v>370</v>
      </c>
      <c r="H49">
        <f>VLOOKUP(D49,'Customer Details'!A:H,8,FALSE)</f>
        <v>1</v>
      </c>
      <c r="I49" t="str">
        <f>VLOOKUP(D49,'Customer Details'!A:I,9,FALSE)</f>
        <v>30 or Younger</v>
      </c>
      <c r="J49" t="str">
        <f>IFERROR(IF(VLOOKUP(A49,Order!D:D,1,FALSE)=A49,"Mapping Exists",""),"No Mapping")</f>
        <v>No Mapping</v>
      </c>
    </row>
    <row r="50" spans="1:10" x14ac:dyDescent="0.25">
      <c r="A50">
        <v>49</v>
      </c>
      <c r="B50" t="s">
        <v>373</v>
      </c>
      <c r="C50">
        <v>1500</v>
      </c>
      <c r="D50">
        <v>194</v>
      </c>
      <c r="E50" t="str">
        <f>VLOOKUP(D50,'Customer Details'!A:F,6,FALSE)</f>
        <v>Nancy Miller</v>
      </c>
      <c r="F50" t="str">
        <f>VLOOKUP(D50,'Customer Details'!A:E,5,FALSE)</f>
        <v>UK</v>
      </c>
      <c r="G50" t="s">
        <v>373</v>
      </c>
      <c r="H50">
        <f>VLOOKUP(D50,'Customer Details'!A:H,8,FALSE)</f>
        <v>1</v>
      </c>
      <c r="I50" t="str">
        <f>VLOOKUP(D50,'Customer Details'!A:I,9,FALSE)</f>
        <v>Older than 30</v>
      </c>
      <c r="J50" t="str">
        <f>IFERROR(IF(VLOOKUP(A50,Order!D:D,1,FALSE)=A50,"Mapping Exists",""),"No Mapping")</f>
        <v>Mapping Exists</v>
      </c>
    </row>
    <row r="51" spans="1:10" x14ac:dyDescent="0.25">
      <c r="A51">
        <v>50</v>
      </c>
      <c r="B51" t="s">
        <v>374</v>
      </c>
      <c r="C51">
        <v>900</v>
      </c>
      <c r="D51">
        <v>150</v>
      </c>
      <c r="E51" t="str">
        <f>VLOOKUP(D51,'Customer Details'!A:F,6,FALSE)</f>
        <v>Sherry Parsons</v>
      </c>
      <c r="F51" t="str">
        <f>VLOOKUP(D51,'Customer Details'!A:E,5,FALSE)</f>
        <v>UAE</v>
      </c>
      <c r="G51" t="s">
        <v>374</v>
      </c>
      <c r="H51">
        <f>VLOOKUP(D51,'Customer Details'!A:H,8,FALSE)</f>
        <v>1</v>
      </c>
      <c r="I51" t="str">
        <f>VLOOKUP(D51,'Customer Details'!A:I,9,FALSE)</f>
        <v>Older than 30</v>
      </c>
      <c r="J51" t="str">
        <f>IFERROR(IF(VLOOKUP(A51,Order!D:D,1,FALSE)=A51,"Mapping Exists",""),"No Mapping")</f>
        <v>Mapping Exists</v>
      </c>
    </row>
    <row r="52" spans="1:10" x14ac:dyDescent="0.25">
      <c r="A52">
        <v>51</v>
      </c>
      <c r="B52" t="s">
        <v>367</v>
      </c>
      <c r="C52">
        <v>400</v>
      </c>
      <c r="D52">
        <v>146</v>
      </c>
      <c r="E52" t="str">
        <f>VLOOKUP(D52,'Customer Details'!A:F,6,FALSE)</f>
        <v>Terry Bailey</v>
      </c>
      <c r="F52" t="str">
        <f>VLOOKUP(D52,'Customer Details'!A:E,5,FALSE)</f>
        <v>USA</v>
      </c>
      <c r="G52" t="s">
        <v>367</v>
      </c>
      <c r="H52">
        <f>VLOOKUP(D52,'Customer Details'!A:H,8,FALSE)</f>
        <v>2</v>
      </c>
      <c r="I52" t="str">
        <f>VLOOKUP(D52,'Customer Details'!A:I,9,FALSE)</f>
        <v>Older than 30</v>
      </c>
      <c r="J52" t="str">
        <f>IFERROR(IF(VLOOKUP(A52,Order!D:D,1,FALSE)=A52,"Mapping Exists",""),"No Mapping")</f>
        <v>No Mapping</v>
      </c>
    </row>
    <row r="53" spans="1:10" x14ac:dyDescent="0.25">
      <c r="A53">
        <v>52</v>
      </c>
      <c r="B53" t="s">
        <v>368</v>
      </c>
      <c r="C53">
        <v>300</v>
      </c>
      <c r="D53">
        <v>192</v>
      </c>
      <c r="E53" t="str">
        <f>VLOOKUP(D53,'Customer Details'!A:F,6,FALSE)</f>
        <v>David Arnold</v>
      </c>
      <c r="F53" t="str">
        <f>VLOOKUP(D53,'Customer Details'!A:E,5,FALSE)</f>
        <v>USA</v>
      </c>
      <c r="G53" t="s">
        <v>368</v>
      </c>
      <c r="H53">
        <f>VLOOKUP(D53,'Customer Details'!A:H,8,FALSE)</f>
        <v>1</v>
      </c>
      <c r="I53" t="str">
        <f>VLOOKUP(D53,'Customer Details'!A:I,9,FALSE)</f>
        <v>Older than 30</v>
      </c>
      <c r="J53" t="str">
        <f>IFERROR(IF(VLOOKUP(A53,Order!D:D,1,FALSE)=A53,"Mapping Exists",""),"No Mapping")</f>
        <v>Mapping Exists</v>
      </c>
    </row>
    <row r="54" spans="1:10" x14ac:dyDescent="0.25">
      <c r="A54">
        <v>53</v>
      </c>
      <c r="B54" t="s">
        <v>369</v>
      </c>
      <c r="C54">
        <v>12000</v>
      </c>
      <c r="D54">
        <v>193</v>
      </c>
      <c r="E54" t="str">
        <f>VLOOKUP(D54,'Customer Details'!A:F,6,FALSE)</f>
        <v>Yesenia White</v>
      </c>
      <c r="F54" t="str">
        <f>VLOOKUP(D54,'Customer Details'!A:E,5,FALSE)</f>
        <v>UK</v>
      </c>
      <c r="G54" t="s">
        <v>369</v>
      </c>
      <c r="H54">
        <f>VLOOKUP(D54,'Customer Details'!A:H,8,FALSE)</f>
        <v>4</v>
      </c>
      <c r="I54" t="str">
        <f>VLOOKUP(D54,'Customer Details'!A:I,9,FALSE)</f>
        <v>30 or Younger</v>
      </c>
      <c r="J54" t="str">
        <f>IFERROR(IF(VLOOKUP(A54,Order!D:D,1,FALSE)=A54,"Mapping Exists",""),"No Mapping")</f>
        <v>Mapping Exists</v>
      </c>
    </row>
    <row r="55" spans="1:10" x14ac:dyDescent="0.25">
      <c r="A55">
        <v>54</v>
      </c>
      <c r="B55" t="s">
        <v>367</v>
      </c>
      <c r="C55">
        <v>400</v>
      </c>
      <c r="D55">
        <v>24</v>
      </c>
      <c r="E55" t="str">
        <f>VLOOKUP(D55,'Customer Details'!A:F,6,FALSE)</f>
        <v>Arthur Hayes</v>
      </c>
      <c r="F55" t="str">
        <f>VLOOKUP(D55,'Customer Details'!A:E,5,FALSE)</f>
        <v>UK</v>
      </c>
      <c r="G55" t="s">
        <v>367</v>
      </c>
      <c r="H55">
        <f>VLOOKUP(D55,'Customer Details'!A:H,8,FALSE)</f>
        <v>2</v>
      </c>
      <c r="I55" t="str">
        <f>VLOOKUP(D55,'Customer Details'!A:I,9,FALSE)</f>
        <v>Older than 30</v>
      </c>
      <c r="J55" t="str">
        <f>IFERROR(IF(VLOOKUP(A55,Order!D:D,1,FALSE)=A55,"Mapping Exists",""),"No Mapping")</f>
        <v>No Mapping</v>
      </c>
    </row>
    <row r="56" spans="1:10" x14ac:dyDescent="0.25">
      <c r="A56">
        <v>55</v>
      </c>
      <c r="B56" t="s">
        <v>370</v>
      </c>
      <c r="C56">
        <v>250</v>
      </c>
      <c r="D56">
        <v>125</v>
      </c>
      <c r="E56" t="str">
        <f>VLOOKUP(D56,'Customer Details'!A:F,6,FALSE)</f>
        <v>Stephen Sharp</v>
      </c>
      <c r="F56" t="str">
        <f>VLOOKUP(D56,'Customer Details'!A:E,5,FALSE)</f>
        <v>UAE</v>
      </c>
      <c r="G56" t="s">
        <v>370</v>
      </c>
      <c r="H56">
        <f>VLOOKUP(D56,'Customer Details'!A:H,8,FALSE)</f>
        <v>1</v>
      </c>
      <c r="I56" t="str">
        <f>VLOOKUP(D56,'Customer Details'!A:I,9,FALSE)</f>
        <v>Older than 30</v>
      </c>
      <c r="J56" t="str">
        <f>IFERROR(IF(VLOOKUP(A56,Order!D:D,1,FALSE)=A56,"Mapping Exists",""),"No Mapping")</f>
        <v>Mapping Exists</v>
      </c>
    </row>
    <row r="57" spans="1:10" x14ac:dyDescent="0.25">
      <c r="A57">
        <v>56</v>
      </c>
      <c r="B57" t="s">
        <v>371</v>
      </c>
      <c r="C57">
        <v>5000</v>
      </c>
      <c r="D57">
        <v>228</v>
      </c>
      <c r="E57" t="str">
        <f>VLOOKUP(D57,'Customer Details'!A:F,6,FALSE)</f>
        <v>Andrea Velasquez</v>
      </c>
      <c r="F57" t="str">
        <f>VLOOKUP(D57,'Customer Details'!A:E,5,FALSE)</f>
        <v>UK</v>
      </c>
      <c r="G57" t="s">
        <v>371</v>
      </c>
      <c r="H57">
        <f>VLOOKUP(D57,'Customer Details'!A:H,8,FALSE)</f>
        <v>1</v>
      </c>
      <c r="I57" t="str">
        <f>VLOOKUP(D57,'Customer Details'!A:I,9,FALSE)</f>
        <v>Older than 30</v>
      </c>
      <c r="J57" t="str">
        <f>IFERROR(IF(VLOOKUP(A57,Order!D:D,1,FALSE)=A57,"Mapping Exists",""),"No Mapping")</f>
        <v>Mapping Exists</v>
      </c>
    </row>
    <row r="58" spans="1:10" x14ac:dyDescent="0.25">
      <c r="A58">
        <v>57</v>
      </c>
      <c r="B58" t="s">
        <v>372</v>
      </c>
      <c r="C58">
        <v>350</v>
      </c>
      <c r="D58">
        <v>101</v>
      </c>
      <c r="E58" t="str">
        <f>VLOOKUP(D58,'Customer Details'!A:F,6,FALSE)</f>
        <v>Brian Olson</v>
      </c>
      <c r="F58" t="str">
        <f>VLOOKUP(D58,'Customer Details'!A:E,5,FALSE)</f>
        <v>USA</v>
      </c>
      <c r="G58" t="s">
        <v>372</v>
      </c>
      <c r="H58">
        <f>VLOOKUP(D58,'Customer Details'!A:H,8,FALSE)</f>
        <v>3</v>
      </c>
      <c r="I58" t="str">
        <f>VLOOKUP(D58,'Customer Details'!A:I,9,FALSE)</f>
        <v>Older than 30</v>
      </c>
      <c r="J58" t="str">
        <f>IFERROR(IF(VLOOKUP(A58,Order!D:D,1,FALSE)=A58,"Mapping Exists",""),"No Mapping")</f>
        <v>Mapping Exists</v>
      </c>
    </row>
    <row r="59" spans="1:10" x14ac:dyDescent="0.25">
      <c r="A59">
        <v>58</v>
      </c>
      <c r="B59" t="s">
        <v>370</v>
      </c>
      <c r="C59">
        <v>200</v>
      </c>
      <c r="D59">
        <v>64</v>
      </c>
      <c r="E59" t="str">
        <f>VLOOKUP(D59,'Customer Details'!A:F,6,FALSE)</f>
        <v>Sandra Golden</v>
      </c>
      <c r="F59" t="str">
        <f>VLOOKUP(D59,'Customer Details'!A:E,5,FALSE)</f>
        <v>UK</v>
      </c>
      <c r="G59" t="s">
        <v>370</v>
      </c>
      <c r="H59">
        <f>VLOOKUP(D59,'Customer Details'!A:H,8,FALSE)</f>
        <v>1</v>
      </c>
      <c r="I59" t="str">
        <f>VLOOKUP(D59,'Customer Details'!A:I,9,FALSE)</f>
        <v>Older than 30</v>
      </c>
      <c r="J59" t="str">
        <f>IFERROR(IF(VLOOKUP(A59,Order!D:D,1,FALSE)=A59,"Mapping Exists",""),"No Mapping")</f>
        <v>No Mapping</v>
      </c>
    </row>
    <row r="60" spans="1:10" x14ac:dyDescent="0.25">
      <c r="A60">
        <v>59</v>
      </c>
      <c r="B60" t="s">
        <v>373</v>
      </c>
      <c r="C60">
        <v>1500</v>
      </c>
      <c r="D60">
        <v>164</v>
      </c>
      <c r="E60" t="str">
        <f>VLOOKUP(D60,'Customer Details'!A:F,6,FALSE)</f>
        <v>Sandra Mcmahon</v>
      </c>
      <c r="F60" t="str">
        <f>VLOOKUP(D60,'Customer Details'!A:E,5,FALSE)</f>
        <v>UK</v>
      </c>
      <c r="G60" t="s">
        <v>373</v>
      </c>
      <c r="H60">
        <f>VLOOKUP(D60,'Customer Details'!A:H,8,FALSE)</f>
        <v>2</v>
      </c>
      <c r="I60" t="str">
        <f>VLOOKUP(D60,'Customer Details'!A:I,9,FALSE)</f>
        <v>Older than 30</v>
      </c>
      <c r="J60" t="str">
        <f>IFERROR(IF(VLOOKUP(A60,Order!D:D,1,FALSE)=A60,"Mapping Exists",""),"No Mapping")</f>
        <v>Mapping Exists</v>
      </c>
    </row>
    <row r="61" spans="1:10" x14ac:dyDescent="0.25">
      <c r="A61">
        <v>60</v>
      </c>
      <c r="B61" t="s">
        <v>374</v>
      </c>
      <c r="C61">
        <v>900</v>
      </c>
      <c r="D61">
        <v>244</v>
      </c>
      <c r="E61" t="str">
        <f>VLOOKUP(D61,'Customer Details'!A:F,6,FALSE)</f>
        <v>Mark Rivers</v>
      </c>
      <c r="F61" t="str">
        <f>VLOOKUP(D61,'Customer Details'!A:E,5,FALSE)</f>
        <v>UK</v>
      </c>
      <c r="G61" t="s">
        <v>374</v>
      </c>
      <c r="H61">
        <f>VLOOKUP(D61,'Customer Details'!A:H,8,FALSE)</f>
        <v>1</v>
      </c>
      <c r="I61" t="str">
        <f>VLOOKUP(D61,'Customer Details'!A:I,9,FALSE)</f>
        <v>Older than 30</v>
      </c>
      <c r="J61" t="str">
        <f>IFERROR(IF(VLOOKUP(A61,Order!D:D,1,FALSE)=A61,"Mapping Exists",""),"No Mapping")</f>
        <v>Mapping Exists</v>
      </c>
    </row>
    <row r="62" spans="1:10" x14ac:dyDescent="0.25">
      <c r="A62">
        <v>61</v>
      </c>
      <c r="B62" t="s">
        <v>367</v>
      </c>
      <c r="C62">
        <v>400</v>
      </c>
      <c r="D62">
        <v>118</v>
      </c>
      <c r="E62" t="str">
        <f>VLOOKUP(D62,'Customer Details'!A:F,6,FALSE)</f>
        <v>R0bert Shepherd</v>
      </c>
      <c r="F62" t="str">
        <f>VLOOKUP(D62,'Customer Details'!A:E,5,FALSE)</f>
        <v>UK</v>
      </c>
      <c r="G62" t="s">
        <v>367</v>
      </c>
      <c r="H62">
        <f>VLOOKUP(D62,'Customer Details'!A:H,8,FALSE)</f>
        <v>2</v>
      </c>
      <c r="I62" t="str">
        <f>VLOOKUP(D62,'Customer Details'!A:I,9,FALSE)</f>
        <v>30 or Younger</v>
      </c>
      <c r="J62" t="str">
        <f>IFERROR(IF(VLOOKUP(A62,Order!D:D,1,FALSE)=A62,"Mapping Exists",""),"No Mapping")</f>
        <v>Mapping Exists</v>
      </c>
    </row>
    <row r="63" spans="1:10" x14ac:dyDescent="0.25">
      <c r="A63">
        <v>62</v>
      </c>
      <c r="B63" t="s">
        <v>368</v>
      </c>
      <c r="C63">
        <v>300</v>
      </c>
      <c r="D63">
        <v>96</v>
      </c>
      <c r="E63" t="str">
        <f>VLOOKUP(D63,'Customer Details'!A:F,6,FALSE)</f>
        <v>Eric Harvey</v>
      </c>
      <c r="F63" t="str">
        <f>VLOOKUP(D63,'Customer Details'!A:E,5,FALSE)</f>
        <v>USA</v>
      </c>
      <c r="G63" t="s">
        <v>368</v>
      </c>
      <c r="H63">
        <f>VLOOKUP(D63,'Customer Details'!A:H,8,FALSE)</f>
        <v>4</v>
      </c>
      <c r="I63" t="str">
        <f>VLOOKUP(D63,'Customer Details'!A:I,9,FALSE)</f>
        <v>Older than 30</v>
      </c>
      <c r="J63" t="str">
        <f>IFERROR(IF(VLOOKUP(A63,Order!D:D,1,FALSE)=A63,"Mapping Exists",""),"No Mapping")</f>
        <v>No Mapping</v>
      </c>
    </row>
    <row r="64" spans="1:10" x14ac:dyDescent="0.25">
      <c r="A64">
        <v>63</v>
      </c>
      <c r="B64" t="s">
        <v>369</v>
      </c>
      <c r="C64">
        <v>12000</v>
      </c>
      <c r="D64">
        <v>221</v>
      </c>
      <c r="E64" t="str">
        <f>VLOOKUP(D64,'Customer Details'!A:F,6,FALSE)</f>
        <v>Sarah Gilbert</v>
      </c>
      <c r="F64" t="str">
        <f>VLOOKUP(D64,'Customer Details'!A:E,5,FALSE)</f>
        <v>USA</v>
      </c>
      <c r="G64" t="s">
        <v>369</v>
      </c>
      <c r="H64">
        <f>VLOOKUP(D64,'Customer Details'!A:H,8,FALSE)</f>
        <v>3</v>
      </c>
      <c r="I64" t="str">
        <f>VLOOKUP(D64,'Customer Details'!A:I,9,FALSE)</f>
        <v>Older than 30</v>
      </c>
      <c r="J64" t="str">
        <f>IFERROR(IF(VLOOKUP(A64,Order!D:D,1,FALSE)=A64,"Mapping Exists",""),"No Mapping")</f>
        <v>Mapping Exists</v>
      </c>
    </row>
    <row r="65" spans="1:10" x14ac:dyDescent="0.25">
      <c r="A65">
        <v>64</v>
      </c>
      <c r="B65" t="s">
        <v>367</v>
      </c>
      <c r="C65">
        <v>400</v>
      </c>
      <c r="D65">
        <v>190</v>
      </c>
      <c r="E65" t="str">
        <f>VLOOKUP(D65,'Customer Details'!A:F,6,FALSE)</f>
        <v>Grace Hartman</v>
      </c>
      <c r="F65" t="str">
        <f>VLOOKUP(D65,'Customer Details'!A:E,5,FALSE)</f>
        <v>UAE</v>
      </c>
      <c r="G65" t="s">
        <v>367</v>
      </c>
      <c r="H65">
        <f>VLOOKUP(D65,'Customer Details'!A:H,8,FALSE)</f>
        <v>2</v>
      </c>
      <c r="I65" t="str">
        <f>VLOOKUP(D65,'Customer Details'!A:I,9,FALSE)</f>
        <v>30 or Younger</v>
      </c>
      <c r="J65" t="str">
        <f>IFERROR(IF(VLOOKUP(A65,Order!D:D,1,FALSE)=A65,"Mapping Exists",""),"No Mapping")</f>
        <v>Mapping Exists</v>
      </c>
    </row>
    <row r="66" spans="1:10" x14ac:dyDescent="0.25">
      <c r="A66">
        <v>65</v>
      </c>
      <c r="B66" t="s">
        <v>370</v>
      </c>
      <c r="C66">
        <v>250</v>
      </c>
      <c r="D66">
        <v>198</v>
      </c>
      <c r="E66" t="str">
        <f>VLOOKUP(D66,'Customer Details'!A:F,6,FALSE)</f>
        <v>R0bert Bryan</v>
      </c>
      <c r="F66" t="str">
        <f>VLOOKUP(D66,'Customer Details'!A:E,5,FALSE)</f>
        <v>UK</v>
      </c>
      <c r="G66" t="s">
        <v>370</v>
      </c>
      <c r="H66">
        <f>VLOOKUP(D66,'Customer Details'!A:H,8,FALSE)</f>
        <v>2</v>
      </c>
      <c r="I66" t="str">
        <f>VLOOKUP(D66,'Customer Details'!A:I,9,FALSE)</f>
        <v>Older than 30</v>
      </c>
      <c r="J66" t="str">
        <f>IFERROR(IF(VLOOKUP(A66,Order!D:D,1,FALSE)=A66,"Mapping Exists",""),"No Mapping")</f>
        <v>Mapping Exists</v>
      </c>
    </row>
    <row r="67" spans="1:10" x14ac:dyDescent="0.25">
      <c r="A67">
        <v>66</v>
      </c>
      <c r="B67" t="s">
        <v>371</v>
      </c>
      <c r="C67">
        <v>5000</v>
      </c>
      <c r="D67">
        <v>30</v>
      </c>
      <c r="E67" t="str">
        <f>VLOOKUP(D67,'Customer Details'!A:F,6,FALSE)</f>
        <v>Michael Mann</v>
      </c>
      <c r="F67" t="str">
        <f>VLOOKUP(D67,'Customer Details'!A:E,5,FALSE)</f>
        <v>UAE</v>
      </c>
      <c r="G67" t="s">
        <v>371</v>
      </c>
      <c r="H67">
        <f>VLOOKUP(D67,'Customer Details'!A:H,8,FALSE)</f>
        <v>1</v>
      </c>
      <c r="I67" t="str">
        <f>VLOOKUP(D67,'Customer Details'!A:I,9,FALSE)</f>
        <v>Older than 30</v>
      </c>
      <c r="J67" t="str">
        <f>IFERROR(IF(VLOOKUP(A67,Order!D:D,1,FALSE)=A67,"Mapping Exists",""),"No Mapping")</f>
        <v>Mapping Exists</v>
      </c>
    </row>
    <row r="68" spans="1:10" x14ac:dyDescent="0.25">
      <c r="A68">
        <v>67</v>
      </c>
      <c r="B68" t="s">
        <v>372</v>
      </c>
      <c r="C68">
        <v>350</v>
      </c>
      <c r="D68">
        <v>201</v>
      </c>
      <c r="E68" t="str">
        <f>VLOOKUP(D68,'Customer Details'!A:F,6,FALSE)</f>
        <v>Bethany Anderson</v>
      </c>
      <c r="F68" t="str">
        <f>VLOOKUP(D68,'Customer Details'!A:E,5,FALSE)</f>
        <v>USA</v>
      </c>
      <c r="G68" t="s">
        <v>372</v>
      </c>
      <c r="H68">
        <f>VLOOKUP(D68,'Customer Details'!A:H,8,FALSE)</f>
        <v>1</v>
      </c>
      <c r="I68" t="str">
        <f>VLOOKUP(D68,'Customer Details'!A:I,9,FALSE)</f>
        <v>Older than 30</v>
      </c>
      <c r="J68" t="str">
        <f>IFERROR(IF(VLOOKUP(A68,Order!D:D,1,FALSE)=A68,"Mapping Exists",""),"No Mapping")</f>
        <v>Mapping Exists</v>
      </c>
    </row>
    <row r="69" spans="1:10" x14ac:dyDescent="0.25">
      <c r="A69">
        <v>68</v>
      </c>
      <c r="B69" t="s">
        <v>370</v>
      </c>
      <c r="C69">
        <v>200</v>
      </c>
      <c r="D69">
        <v>144</v>
      </c>
      <c r="E69" t="str">
        <f>VLOOKUP(D69,'Customer Details'!A:F,6,FALSE)</f>
        <v>Brett Burns</v>
      </c>
      <c r="F69" t="str">
        <f>VLOOKUP(D69,'Customer Details'!A:E,5,FALSE)</f>
        <v>UK</v>
      </c>
      <c r="G69" t="s">
        <v>370</v>
      </c>
      <c r="H69">
        <f>VLOOKUP(D69,'Customer Details'!A:H,8,FALSE)</f>
        <v>1</v>
      </c>
      <c r="I69" t="str">
        <f>VLOOKUP(D69,'Customer Details'!A:I,9,FALSE)</f>
        <v>Older than 30</v>
      </c>
      <c r="J69" t="str">
        <f>IFERROR(IF(VLOOKUP(A69,Order!D:D,1,FALSE)=A69,"Mapping Exists",""),"No Mapping")</f>
        <v>Mapping Exists</v>
      </c>
    </row>
    <row r="70" spans="1:10" x14ac:dyDescent="0.25">
      <c r="A70">
        <v>69</v>
      </c>
      <c r="B70" t="s">
        <v>373</v>
      </c>
      <c r="C70">
        <v>1500</v>
      </c>
      <c r="D70">
        <v>136</v>
      </c>
      <c r="E70" t="str">
        <f>VLOOKUP(D70,'Customer Details'!A:F,6,FALSE)</f>
        <v>Natalie Page</v>
      </c>
      <c r="F70" t="str">
        <f>VLOOKUP(D70,'Customer Details'!A:E,5,FALSE)</f>
        <v>USA</v>
      </c>
      <c r="G70" t="s">
        <v>373</v>
      </c>
      <c r="H70">
        <f>VLOOKUP(D70,'Customer Details'!A:H,8,FALSE)</f>
        <v>1</v>
      </c>
      <c r="I70" t="str">
        <f>VLOOKUP(D70,'Customer Details'!A:I,9,FALSE)</f>
        <v>Older than 30</v>
      </c>
      <c r="J70" t="str">
        <f>IFERROR(IF(VLOOKUP(A70,Order!D:D,1,FALSE)=A70,"Mapping Exists",""),"No Mapping")</f>
        <v>Mapping Exists</v>
      </c>
    </row>
    <row r="71" spans="1:10" x14ac:dyDescent="0.25">
      <c r="A71">
        <v>70</v>
      </c>
      <c r="B71" t="s">
        <v>374</v>
      </c>
      <c r="C71">
        <v>900</v>
      </c>
      <c r="D71">
        <v>50</v>
      </c>
      <c r="E71" t="str">
        <f>VLOOKUP(D71,'Customer Details'!A:F,6,FALSE)</f>
        <v>Charles Garcia</v>
      </c>
      <c r="F71" t="str">
        <f>VLOOKUP(D71,'Customer Details'!A:E,5,FALSE)</f>
        <v>UAE</v>
      </c>
      <c r="G71" t="s">
        <v>374</v>
      </c>
      <c r="H71">
        <f>VLOOKUP(D71,'Customer Details'!A:H,8,FALSE)</f>
        <v>2</v>
      </c>
      <c r="I71" t="str">
        <f>VLOOKUP(D71,'Customer Details'!A:I,9,FALSE)</f>
        <v>30 or Younger</v>
      </c>
      <c r="J71" t="str">
        <f>IFERROR(IF(VLOOKUP(A71,Order!D:D,1,FALSE)=A71,"Mapping Exists",""),"No Mapping")</f>
        <v>Mapping Exists</v>
      </c>
    </row>
    <row r="72" spans="1:10" x14ac:dyDescent="0.25">
      <c r="A72">
        <v>71</v>
      </c>
      <c r="B72" t="s">
        <v>367</v>
      </c>
      <c r="C72">
        <v>400</v>
      </c>
      <c r="D72">
        <v>70</v>
      </c>
      <c r="E72" t="str">
        <f>VLOOKUP(D72,'Customer Details'!A:F,6,FALSE)</f>
        <v>Juan Cruz</v>
      </c>
      <c r="F72" t="str">
        <f>VLOOKUP(D72,'Customer Details'!A:E,5,FALSE)</f>
        <v>UAE</v>
      </c>
      <c r="G72" t="s">
        <v>367</v>
      </c>
      <c r="H72">
        <f>VLOOKUP(D72,'Customer Details'!A:H,8,FALSE)</f>
        <v>4</v>
      </c>
      <c r="I72" t="str">
        <f>VLOOKUP(D72,'Customer Details'!A:I,9,FALSE)</f>
        <v>30 or Younger</v>
      </c>
      <c r="J72" t="str">
        <f>IFERROR(IF(VLOOKUP(A72,Order!D:D,1,FALSE)=A72,"Mapping Exists",""),"No Mapping")</f>
        <v>Mapping Exists</v>
      </c>
    </row>
    <row r="73" spans="1:10" x14ac:dyDescent="0.25">
      <c r="A73">
        <v>72</v>
      </c>
      <c r="B73" t="s">
        <v>368</v>
      </c>
      <c r="C73">
        <v>300</v>
      </c>
      <c r="D73">
        <v>89</v>
      </c>
      <c r="E73" t="str">
        <f>VLOOKUP(D73,'Customer Details'!A:F,6,FALSE)</f>
        <v>David Yoder</v>
      </c>
      <c r="F73" t="str">
        <f>VLOOKUP(D73,'Customer Details'!A:E,5,FALSE)</f>
        <v>UK</v>
      </c>
      <c r="G73" t="s">
        <v>368</v>
      </c>
      <c r="H73">
        <f>VLOOKUP(D73,'Customer Details'!A:H,8,FALSE)</f>
        <v>3</v>
      </c>
      <c r="I73" t="str">
        <f>VLOOKUP(D73,'Customer Details'!A:I,9,FALSE)</f>
        <v>Older than 30</v>
      </c>
      <c r="J73" t="str">
        <f>IFERROR(IF(VLOOKUP(A73,Order!D:D,1,FALSE)=A73,"Mapping Exists",""),"No Mapping")</f>
        <v>No Mapping</v>
      </c>
    </row>
    <row r="74" spans="1:10" x14ac:dyDescent="0.25">
      <c r="A74">
        <v>73</v>
      </c>
      <c r="B74" t="s">
        <v>369</v>
      </c>
      <c r="C74">
        <v>12000</v>
      </c>
      <c r="D74">
        <v>151</v>
      </c>
      <c r="E74" t="str">
        <f>VLOOKUP(D74,'Customer Details'!A:F,6,FALSE)</f>
        <v>Javier Jones</v>
      </c>
      <c r="F74" t="str">
        <f>VLOOKUP(D74,'Customer Details'!A:E,5,FALSE)</f>
        <v>USA</v>
      </c>
      <c r="G74" t="s">
        <v>369</v>
      </c>
      <c r="H74">
        <f>VLOOKUP(D74,'Customer Details'!A:H,8,FALSE)</f>
        <v>3</v>
      </c>
      <c r="I74" t="str">
        <f>VLOOKUP(D74,'Customer Details'!A:I,9,FALSE)</f>
        <v>Older than 30</v>
      </c>
      <c r="J74" t="str">
        <f>IFERROR(IF(VLOOKUP(A74,Order!D:D,1,FALSE)=A74,"Mapping Exists",""),"No Mapping")</f>
        <v>Mapping Exists</v>
      </c>
    </row>
    <row r="75" spans="1:10" x14ac:dyDescent="0.25">
      <c r="A75">
        <v>74</v>
      </c>
      <c r="B75" t="s">
        <v>367</v>
      </c>
      <c r="C75">
        <v>400</v>
      </c>
      <c r="D75">
        <v>112</v>
      </c>
      <c r="E75" t="str">
        <f>VLOOKUP(D75,'Customer Details'!A:F,6,FALSE)</f>
        <v>Maureen Bryant</v>
      </c>
      <c r="F75" t="str">
        <f>VLOOKUP(D75,'Customer Details'!A:E,5,FALSE)</f>
        <v>USA</v>
      </c>
      <c r="G75" t="s">
        <v>367</v>
      </c>
      <c r="H75">
        <f>VLOOKUP(D75,'Customer Details'!A:H,8,FALSE)</f>
        <v>1</v>
      </c>
      <c r="I75" t="str">
        <f>VLOOKUP(D75,'Customer Details'!A:I,9,FALSE)</f>
        <v>Older than 30</v>
      </c>
      <c r="J75" t="str">
        <f>IFERROR(IF(VLOOKUP(A75,Order!D:D,1,FALSE)=A75,"Mapping Exists",""),"No Mapping")</f>
        <v>No Mapping</v>
      </c>
    </row>
    <row r="76" spans="1:10" x14ac:dyDescent="0.25">
      <c r="A76">
        <v>75</v>
      </c>
      <c r="B76" t="s">
        <v>370</v>
      </c>
      <c r="C76">
        <v>250</v>
      </c>
      <c r="D76">
        <v>70</v>
      </c>
      <c r="E76" t="str">
        <f>VLOOKUP(D76,'Customer Details'!A:F,6,FALSE)</f>
        <v>Juan Cruz</v>
      </c>
      <c r="F76" t="str">
        <f>VLOOKUP(D76,'Customer Details'!A:E,5,FALSE)</f>
        <v>UAE</v>
      </c>
      <c r="G76" t="s">
        <v>370</v>
      </c>
      <c r="H76">
        <f>VLOOKUP(D76,'Customer Details'!A:H,8,FALSE)</f>
        <v>4</v>
      </c>
      <c r="I76" t="str">
        <f>VLOOKUP(D76,'Customer Details'!A:I,9,FALSE)</f>
        <v>30 or Younger</v>
      </c>
      <c r="J76" t="str">
        <f>IFERROR(IF(VLOOKUP(A76,Order!D:D,1,FALSE)=A76,"Mapping Exists",""),"No Mapping")</f>
        <v>Mapping Exists</v>
      </c>
    </row>
    <row r="77" spans="1:10" x14ac:dyDescent="0.25">
      <c r="A77">
        <v>76</v>
      </c>
      <c r="B77" t="s">
        <v>371</v>
      </c>
      <c r="C77">
        <v>5000</v>
      </c>
      <c r="D77">
        <v>38</v>
      </c>
      <c r="E77" t="str">
        <f>VLOOKUP(D77,'Customer Details'!A:F,6,FALSE)</f>
        <v>Michael Williams</v>
      </c>
      <c r="F77" t="str">
        <f>VLOOKUP(D77,'Customer Details'!A:E,5,FALSE)</f>
        <v>UK</v>
      </c>
      <c r="G77" t="s">
        <v>371</v>
      </c>
      <c r="H77">
        <f>VLOOKUP(D77,'Customer Details'!A:H,8,FALSE)</f>
        <v>1</v>
      </c>
      <c r="I77" t="str">
        <f>VLOOKUP(D77,'Customer Details'!A:I,9,FALSE)</f>
        <v>Older than 30</v>
      </c>
      <c r="J77" t="str">
        <f>IFERROR(IF(VLOOKUP(A77,Order!D:D,1,FALSE)=A77,"Mapping Exists",""),"No Mapping")</f>
        <v>No Mapping</v>
      </c>
    </row>
    <row r="78" spans="1:10" x14ac:dyDescent="0.25">
      <c r="A78">
        <v>77</v>
      </c>
      <c r="B78" t="s">
        <v>372</v>
      </c>
      <c r="C78">
        <v>350</v>
      </c>
      <c r="D78">
        <v>87</v>
      </c>
      <c r="E78" t="str">
        <f>VLOOKUP(D78,'Customer Details'!A:F,6,FALSE)</f>
        <v>Mark Rogers</v>
      </c>
      <c r="F78" t="str">
        <f>VLOOKUP(D78,'Customer Details'!A:E,5,FALSE)</f>
        <v>USA</v>
      </c>
      <c r="G78" t="s">
        <v>372</v>
      </c>
      <c r="H78">
        <f>VLOOKUP(D78,'Customer Details'!A:H,8,FALSE)</f>
        <v>2</v>
      </c>
      <c r="I78" t="str">
        <f>VLOOKUP(D78,'Customer Details'!A:I,9,FALSE)</f>
        <v>30 or Younger</v>
      </c>
      <c r="J78" t="str">
        <f>IFERROR(IF(VLOOKUP(A78,Order!D:D,1,FALSE)=A78,"Mapping Exists",""),"No Mapping")</f>
        <v>No Mapping</v>
      </c>
    </row>
    <row r="79" spans="1:10" x14ac:dyDescent="0.25">
      <c r="A79">
        <v>78</v>
      </c>
      <c r="B79" t="s">
        <v>370</v>
      </c>
      <c r="C79">
        <v>200</v>
      </c>
      <c r="D79">
        <v>211</v>
      </c>
      <c r="E79" t="str">
        <f>VLOOKUP(D79,'Customer Details'!A:F,6,FALSE)</f>
        <v>Al1cia Thompson</v>
      </c>
      <c r="F79" t="str">
        <f>VLOOKUP(D79,'Customer Details'!A:E,5,FALSE)</f>
        <v>USA</v>
      </c>
      <c r="G79" t="s">
        <v>370</v>
      </c>
      <c r="H79">
        <f>VLOOKUP(D79,'Customer Details'!A:H,8,FALSE)</f>
        <v>1</v>
      </c>
      <c r="I79" t="str">
        <f>VLOOKUP(D79,'Customer Details'!A:I,9,FALSE)</f>
        <v>Older than 30</v>
      </c>
      <c r="J79" t="str">
        <f>IFERROR(IF(VLOOKUP(A79,Order!D:D,1,FALSE)=A79,"Mapping Exists",""),"No Mapping")</f>
        <v>Mapping Exists</v>
      </c>
    </row>
    <row r="80" spans="1:10" x14ac:dyDescent="0.25">
      <c r="A80">
        <v>79</v>
      </c>
      <c r="B80" t="s">
        <v>373</v>
      </c>
      <c r="C80">
        <v>1500</v>
      </c>
      <c r="D80">
        <v>249</v>
      </c>
      <c r="E80" t="str">
        <f>VLOOKUP(D80,'Customer Details'!A:F,6,FALSE)</f>
        <v>Patricia Garcia</v>
      </c>
      <c r="F80" t="str">
        <f>VLOOKUP(D80,'Customer Details'!A:E,5,FALSE)</f>
        <v>UK</v>
      </c>
      <c r="G80" t="s">
        <v>373</v>
      </c>
      <c r="H80">
        <f>VLOOKUP(D80,'Customer Details'!A:H,8,FALSE)</f>
        <v>4</v>
      </c>
      <c r="I80" t="str">
        <f>VLOOKUP(D80,'Customer Details'!A:I,9,FALSE)</f>
        <v>30 or Younger</v>
      </c>
      <c r="J80" t="str">
        <f>IFERROR(IF(VLOOKUP(A80,Order!D:D,1,FALSE)=A80,"Mapping Exists",""),"No Mapping")</f>
        <v>No Mapping</v>
      </c>
    </row>
    <row r="81" spans="1:10" x14ac:dyDescent="0.25">
      <c r="A81">
        <v>80</v>
      </c>
      <c r="B81" t="s">
        <v>374</v>
      </c>
      <c r="C81">
        <v>900</v>
      </c>
      <c r="D81">
        <v>238</v>
      </c>
      <c r="E81" t="str">
        <f>VLOOKUP(D81,'Customer Details'!A:F,6,FALSE)</f>
        <v>Kyle Ruiz</v>
      </c>
      <c r="F81" t="str">
        <f>VLOOKUP(D81,'Customer Details'!A:E,5,FALSE)</f>
        <v>UK</v>
      </c>
      <c r="G81" t="s">
        <v>374</v>
      </c>
      <c r="H81">
        <f>VLOOKUP(D81,'Customer Details'!A:H,8,FALSE)</f>
        <v>2</v>
      </c>
      <c r="I81" t="str">
        <f>VLOOKUP(D81,'Customer Details'!A:I,9,FALSE)</f>
        <v>Older than 30</v>
      </c>
      <c r="J81" t="str">
        <f>IFERROR(IF(VLOOKUP(A81,Order!D:D,1,FALSE)=A81,"Mapping Exists",""),"No Mapping")</f>
        <v>Mapping Exists</v>
      </c>
    </row>
    <row r="82" spans="1:10" x14ac:dyDescent="0.25">
      <c r="A82">
        <v>81</v>
      </c>
      <c r="B82" t="s">
        <v>367</v>
      </c>
      <c r="C82">
        <v>400</v>
      </c>
      <c r="D82">
        <v>247</v>
      </c>
      <c r="E82" t="str">
        <f>VLOOKUP(D82,'Customer Details'!A:F,6,FALSE)</f>
        <v>John Miller</v>
      </c>
      <c r="F82" t="str">
        <f>VLOOKUP(D82,'Customer Details'!A:E,5,FALSE)</f>
        <v>USA</v>
      </c>
      <c r="G82" t="s">
        <v>367</v>
      </c>
      <c r="H82">
        <f>VLOOKUP(D82,'Customer Details'!A:H,8,FALSE)</f>
        <v>3</v>
      </c>
      <c r="I82" t="str">
        <f>VLOOKUP(D82,'Customer Details'!A:I,9,FALSE)</f>
        <v>Older than 30</v>
      </c>
      <c r="J82" t="str">
        <f>IFERROR(IF(VLOOKUP(A82,Order!D:D,1,FALSE)=A82,"Mapping Exists",""),"No Mapping")</f>
        <v>Mapping Exists</v>
      </c>
    </row>
    <row r="83" spans="1:10" x14ac:dyDescent="0.25">
      <c r="A83">
        <v>82</v>
      </c>
      <c r="B83" t="s">
        <v>368</v>
      </c>
      <c r="C83">
        <v>300</v>
      </c>
      <c r="D83">
        <v>156</v>
      </c>
      <c r="E83" t="str">
        <f>VLOOKUP(D83,'Customer Details'!A:F,6,FALSE)</f>
        <v>Jessica Marshall</v>
      </c>
      <c r="F83" t="str">
        <f>VLOOKUP(D83,'Customer Details'!A:E,5,FALSE)</f>
        <v>USA</v>
      </c>
      <c r="G83" t="s">
        <v>368</v>
      </c>
      <c r="H83">
        <f>VLOOKUP(D83,'Customer Details'!A:H,8,FALSE)</f>
        <v>1</v>
      </c>
      <c r="I83" t="str">
        <f>VLOOKUP(D83,'Customer Details'!A:I,9,FALSE)</f>
        <v>30 or Younger</v>
      </c>
      <c r="J83" t="str">
        <f>IFERROR(IF(VLOOKUP(A83,Order!D:D,1,FALSE)=A83,"Mapping Exists",""),"No Mapping")</f>
        <v>No Mapping</v>
      </c>
    </row>
    <row r="84" spans="1:10" x14ac:dyDescent="0.25">
      <c r="A84">
        <v>83</v>
      </c>
      <c r="B84" t="s">
        <v>369</v>
      </c>
      <c r="C84">
        <v>12000</v>
      </c>
      <c r="D84">
        <v>129</v>
      </c>
      <c r="E84" t="str">
        <f>VLOOKUP(D84,'Customer Details'!A:F,6,FALSE)</f>
        <v>Amber Banks</v>
      </c>
      <c r="F84" t="str">
        <f>VLOOKUP(D84,'Customer Details'!A:E,5,FALSE)</f>
        <v>UK</v>
      </c>
      <c r="G84" t="s">
        <v>369</v>
      </c>
      <c r="H84">
        <f>VLOOKUP(D84,'Customer Details'!A:H,8,FALSE)</f>
        <v>2</v>
      </c>
      <c r="I84" t="str">
        <f>VLOOKUP(D84,'Customer Details'!A:I,9,FALSE)</f>
        <v>Older than 30</v>
      </c>
      <c r="J84" t="str">
        <f>IFERROR(IF(VLOOKUP(A84,Order!D:D,1,FALSE)=A84,"Mapping Exists",""),"No Mapping")</f>
        <v>No Mapping</v>
      </c>
    </row>
    <row r="85" spans="1:10" x14ac:dyDescent="0.25">
      <c r="A85">
        <v>84</v>
      </c>
      <c r="B85" t="s">
        <v>367</v>
      </c>
      <c r="C85">
        <v>400</v>
      </c>
      <c r="D85">
        <v>39</v>
      </c>
      <c r="E85" t="str">
        <f>VLOOKUP(D85,'Customer Details'!A:F,6,FALSE)</f>
        <v>Ruth Smith</v>
      </c>
      <c r="F85" t="str">
        <f>VLOOKUP(D85,'Customer Details'!A:E,5,FALSE)</f>
        <v>UK</v>
      </c>
      <c r="G85" t="s">
        <v>367</v>
      </c>
      <c r="H85">
        <f>VLOOKUP(D85,'Customer Details'!A:H,8,FALSE)</f>
        <v>1</v>
      </c>
      <c r="I85" t="str">
        <f>VLOOKUP(D85,'Customer Details'!A:I,9,FALSE)</f>
        <v>Older than 30</v>
      </c>
      <c r="J85" t="str">
        <f>IFERROR(IF(VLOOKUP(A85,Order!D:D,1,FALSE)=A85,"Mapping Exists",""),"No Mapping")</f>
        <v>Mapping Exists</v>
      </c>
    </row>
    <row r="86" spans="1:10" x14ac:dyDescent="0.25">
      <c r="A86">
        <v>85</v>
      </c>
      <c r="B86" t="s">
        <v>370</v>
      </c>
      <c r="C86">
        <v>250</v>
      </c>
      <c r="D86">
        <v>193</v>
      </c>
      <c r="E86" t="str">
        <f>VLOOKUP(D86,'Customer Details'!A:F,6,FALSE)</f>
        <v>Yesenia White</v>
      </c>
      <c r="F86" t="str">
        <f>VLOOKUP(D86,'Customer Details'!A:E,5,FALSE)</f>
        <v>UK</v>
      </c>
      <c r="G86" t="s">
        <v>370</v>
      </c>
      <c r="H86">
        <f>VLOOKUP(D86,'Customer Details'!A:H,8,FALSE)</f>
        <v>4</v>
      </c>
      <c r="I86" t="str">
        <f>VLOOKUP(D86,'Customer Details'!A:I,9,FALSE)</f>
        <v>30 or Younger</v>
      </c>
      <c r="J86" t="str">
        <f>IFERROR(IF(VLOOKUP(A86,Order!D:D,1,FALSE)=A86,"Mapping Exists",""),"No Mapping")</f>
        <v>Mapping Exists</v>
      </c>
    </row>
    <row r="87" spans="1:10" x14ac:dyDescent="0.25">
      <c r="A87">
        <v>86</v>
      </c>
      <c r="B87" t="s">
        <v>371</v>
      </c>
      <c r="C87">
        <v>5000</v>
      </c>
      <c r="D87">
        <v>124</v>
      </c>
      <c r="E87" t="str">
        <f>VLOOKUP(D87,'Customer Details'!A:F,6,FALSE)</f>
        <v>Rachel Larson</v>
      </c>
      <c r="F87" t="str">
        <f>VLOOKUP(D87,'Customer Details'!A:E,5,FALSE)</f>
        <v>UK</v>
      </c>
      <c r="G87" t="s">
        <v>371</v>
      </c>
      <c r="H87">
        <f>VLOOKUP(D87,'Customer Details'!A:H,8,FALSE)</f>
        <v>2</v>
      </c>
      <c r="I87" t="str">
        <f>VLOOKUP(D87,'Customer Details'!A:I,9,FALSE)</f>
        <v>30 or Younger</v>
      </c>
      <c r="J87" t="str">
        <f>IFERROR(IF(VLOOKUP(A87,Order!D:D,1,FALSE)=A87,"Mapping Exists",""),"No Mapping")</f>
        <v>Mapping Exists</v>
      </c>
    </row>
    <row r="88" spans="1:10" x14ac:dyDescent="0.25">
      <c r="A88">
        <v>87</v>
      </c>
      <c r="B88" t="s">
        <v>372</v>
      </c>
      <c r="C88">
        <v>350</v>
      </c>
      <c r="D88">
        <v>108</v>
      </c>
      <c r="E88" t="str">
        <f>VLOOKUP(D88,'Customer Details'!A:F,6,FALSE)</f>
        <v>Jeremy Lee</v>
      </c>
      <c r="F88" t="str">
        <f>VLOOKUP(D88,'Customer Details'!A:E,5,FALSE)</f>
        <v>UK</v>
      </c>
      <c r="G88" t="s">
        <v>372</v>
      </c>
      <c r="H88">
        <f>VLOOKUP(D88,'Customer Details'!A:H,8,FALSE)</f>
        <v>1</v>
      </c>
      <c r="I88" t="str">
        <f>VLOOKUP(D88,'Customer Details'!A:I,9,FALSE)</f>
        <v>30 or Younger</v>
      </c>
      <c r="J88" t="str">
        <f>IFERROR(IF(VLOOKUP(A88,Order!D:D,1,FALSE)=A88,"Mapping Exists",""),"No Mapping")</f>
        <v>Mapping Exists</v>
      </c>
    </row>
    <row r="89" spans="1:10" x14ac:dyDescent="0.25">
      <c r="A89">
        <v>88</v>
      </c>
      <c r="B89" t="s">
        <v>370</v>
      </c>
      <c r="C89">
        <v>200</v>
      </c>
      <c r="D89">
        <v>91</v>
      </c>
      <c r="E89" t="str">
        <f>VLOOKUP(D89,'Customer Details'!A:F,6,FALSE)</f>
        <v>Stephanie Hicks</v>
      </c>
      <c r="F89" t="str">
        <f>VLOOKUP(D89,'Customer Details'!A:E,5,FALSE)</f>
        <v>USA</v>
      </c>
      <c r="G89" t="s">
        <v>370</v>
      </c>
      <c r="H89">
        <f>VLOOKUP(D89,'Customer Details'!A:H,8,FALSE)</f>
        <v>1</v>
      </c>
      <c r="I89" t="str">
        <f>VLOOKUP(D89,'Customer Details'!A:I,9,FALSE)</f>
        <v>Older than 30</v>
      </c>
      <c r="J89" t="str">
        <f>IFERROR(IF(VLOOKUP(A89,Order!D:D,1,FALSE)=A89,"Mapping Exists",""),"No Mapping")</f>
        <v>No Mapping</v>
      </c>
    </row>
    <row r="90" spans="1:10" x14ac:dyDescent="0.25">
      <c r="A90">
        <v>89</v>
      </c>
      <c r="B90" t="s">
        <v>373</v>
      </c>
      <c r="C90">
        <v>1500</v>
      </c>
      <c r="D90">
        <v>193</v>
      </c>
      <c r="E90" t="str">
        <f>VLOOKUP(D90,'Customer Details'!A:F,6,FALSE)</f>
        <v>Yesenia White</v>
      </c>
      <c r="F90" t="str">
        <f>VLOOKUP(D90,'Customer Details'!A:E,5,FALSE)</f>
        <v>UK</v>
      </c>
      <c r="G90" t="s">
        <v>373</v>
      </c>
      <c r="H90">
        <f>VLOOKUP(D90,'Customer Details'!A:H,8,FALSE)</f>
        <v>4</v>
      </c>
      <c r="I90" t="str">
        <f>VLOOKUP(D90,'Customer Details'!A:I,9,FALSE)</f>
        <v>30 or Younger</v>
      </c>
      <c r="J90" t="str">
        <f>IFERROR(IF(VLOOKUP(A90,Order!D:D,1,FALSE)=A90,"Mapping Exists",""),"No Mapping")</f>
        <v>Mapping Exists</v>
      </c>
    </row>
    <row r="91" spans="1:10" x14ac:dyDescent="0.25">
      <c r="A91">
        <v>90</v>
      </c>
      <c r="B91" t="s">
        <v>374</v>
      </c>
      <c r="C91">
        <v>900</v>
      </c>
      <c r="D91">
        <v>161</v>
      </c>
      <c r="E91" t="str">
        <f>VLOOKUP(D91,'Customer Details'!A:F,6,FALSE)</f>
        <v>Gabrielle Smith</v>
      </c>
      <c r="F91" t="str">
        <f>VLOOKUP(D91,'Customer Details'!A:E,5,FALSE)</f>
        <v>USA</v>
      </c>
      <c r="G91" t="s">
        <v>374</v>
      </c>
      <c r="H91">
        <f>VLOOKUP(D91,'Customer Details'!A:H,8,FALSE)</f>
        <v>1</v>
      </c>
      <c r="I91" t="str">
        <f>VLOOKUP(D91,'Customer Details'!A:I,9,FALSE)</f>
        <v>Older than 30</v>
      </c>
      <c r="J91" t="str">
        <f>IFERROR(IF(VLOOKUP(A91,Order!D:D,1,FALSE)=A91,"Mapping Exists",""),"No Mapping")</f>
        <v>No Mapping</v>
      </c>
    </row>
    <row r="92" spans="1:10" x14ac:dyDescent="0.25">
      <c r="A92">
        <v>91</v>
      </c>
      <c r="B92" t="s">
        <v>367</v>
      </c>
      <c r="C92">
        <v>400</v>
      </c>
      <c r="D92">
        <v>99</v>
      </c>
      <c r="E92" t="str">
        <f>VLOOKUP(D92,'Customer Details'!A:F,6,FALSE)</f>
        <v>Ryan Rojas</v>
      </c>
      <c r="F92" t="str">
        <f>VLOOKUP(D92,'Customer Details'!A:E,5,FALSE)</f>
        <v>UK</v>
      </c>
      <c r="G92" t="s">
        <v>367</v>
      </c>
      <c r="H92">
        <f>VLOOKUP(D92,'Customer Details'!A:H,8,FALSE)</f>
        <v>2</v>
      </c>
      <c r="I92" t="str">
        <f>VLOOKUP(D92,'Customer Details'!A:I,9,FALSE)</f>
        <v>Older than 30</v>
      </c>
      <c r="J92" t="str">
        <f>IFERROR(IF(VLOOKUP(A92,Order!D:D,1,FALSE)=A92,"Mapping Exists",""),"No Mapping")</f>
        <v>Mapping Exists</v>
      </c>
    </row>
    <row r="93" spans="1:10" x14ac:dyDescent="0.25">
      <c r="A93">
        <v>92</v>
      </c>
      <c r="B93" t="s">
        <v>368</v>
      </c>
      <c r="C93">
        <v>300</v>
      </c>
      <c r="D93">
        <v>145</v>
      </c>
      <c r="E93" t="str">
        <f>VLOOKUP(D93,'Customer Details'!A:F,6,FALSE)</f>
        <v>Michael Case</v>
      </c>
      <c r="F93" t="str">
        <f>VLOOKUP(D93,'Customer Details'!A:E,5,FALSE)</f>
        <v>UAE</v>
      </c>
      <c r="G93" t="s">
        <v>368</v>
      </c>
      <c r="H93">
        <f>VLOOKUP(D93,'Customer Details'!A:H,8,FALSE)</f>
        <v>1</v>
      </c>
      <c r="I93" t="str">
        <f>VLOOKUP(D93,'Customer Details'!A:I,9,FALSE)</f>
        <v>30 or Younger</v>
      </c>
      <c r="J93" t="str">
        <f>IFERROR(IF(VLOOKUP(A93,Order!D:D,1,FALSE)=A93,"Mapping Exists",""),"No Mapping")</f>
        <v>Mapping Exists</v>
      </c>
    </row>
    <row r="94" spans="1:10" x14ac:dyDescent="0.25">
      <c r="A94">
        <v>93</v>
      </c>
      <c r="B94" t="s">
        <v>369</v>
      </c>
      <c r="C94">
        <v>12000</v>
      </c>
      <c r="D94">
        <v>229</v>
      </c>
      <c r="E94" t="str">
        <f>VLOOKUP(D94,'Customer Details'!A:F,6,FALSE)</f>
        <v>Philip Newton</v>
      </c>
      <c r="F94" t="str">
        <f>VLOOKUP(D94,'Customer Details'!A:E,5,FALSE)</f>
        <v>UK</v>
      </c>
      <c r="G94" t="s">
        <v>369</v>
      </c>
      <c r="H94">
        <f>VLOOKUP(D94,'Customer Details'!A:H,8,FALSE)</f>
        <v>3</v>
      </c>
      <c r="I94" t="str">
        <f>VLOOKUP(D94,'Customer Details'!A:I,9,FALSE)</f>
        <v>Older than 30</v>
      </c>
      <c r="J94" t="str">
        <f>IFERROR(IF(VLOOKUP(A94,Order!D:D,1,FALSE)=A94,"Mapping Exists",""),"No Mapping")</f>
        <v>No Mapping</v>
      </c>
    </row>
    <row r="95" spans="1:10" x14ac:dyDescent="0.25">
      <c r="A95">
        <v>94</v>
      </c>
      <c r="B95" t="s">
        <v>367</v>
      </c>
      <c r="C95">
        <v>400</v>
      </c>
      <c r="D95">
        <v>80</v>
      </c>
      <c r="E95" t="str">
        <f>VLOOKUP(D95,'Customer Details'!A:F,6,FALSE)</f>
        <v>Kevin Watkins</v>
      </c>
      <c r="F95" t="str">
        <f>VLOOKUP(D95,'Customer Details'!A:E,5,FALSE)</f>
        <v>UAE</v>
      </c>
      <c r="G95" t="s">
        <v>367</v>
      </c>
      <c r="H95">
        <f>VLOOKUP(D95,'Customer Details'!A:H,8,FALSE)</f>
        <v>1</v>
      </c>
      <c r="I95" t="str">
        <f>VLOOKUP(D95,'Customer Details'!A:I,9,FALSE)</f>
        <v>Older than 30</v>
      </c>
      <c r="J95" t="str">
        <f>IFERROR(IF(VLOOKUP(A95,Order!D:D,1,FALSE)=A95,"Mapping Exists",""),"No Mapping")</f>
        <v>Mapping Exists</v>
      </c>
    </row>
    <row r="96" spans="1:10" x14ac:dyDescent="0.25">
      <c r="A96">
        <v>95</v>
      </c>
      <c r="B96" t="s">
        <v>370</v>
      </c>
      <c r="C96">
        <v>250</v>
      </c>
      <c r="D96">
        <v>172</v>
      </c>
      <c r="E96" t="str">
        <f>VLOOKUP(D96,'Customer Details'!A:F,6,FALSE)</f>
        <v>Jeffrey Diaz</v>
      </c>
      <c r="F96" t="str">
        <f>VLOOKUP(D96,'Customer Details'!A:E,5,FALSE)</f>
        <v>USA</v>
      </c>
      <c r="G96" t="s">
        <v>370</v>
      </c>
      <c r="H96">
        <f>VLOOKUP(D96,'Customer Details'!A:H,8,FALSE)</f>
        <v>3</v>
      </c>
      <c r="I96" t="str">
        <f>VLOOKUP(D96,'Customer Details'!A:I,9,FALSE)</f>
        <v>Older than 30</v>
      </c>
      <c r="J96" t="str">
        <f>IFERROR(IF(VLOOKUP(A96,Order!D:D,1,FALSE)=A96,"Mapping Exists",""),"No Mapping")</f>
        <v>Mapping Exists</v>
      </c>
    </row>
    <row r="97" spans="1:10" x14ac:dyDescent="0.25">
      <c r="A97">
        <v>96</v>
      </c>
      <c r="B97" t="s">
        <v>371</v>
      </c>
      <c r="C97">
        <v>5000</v>
      </c>
      <c r="D97">
        <v>129</v>
      </c>
      <c r="E97" t="str">
        <f>VLOOKUP(D97,'Customer Details'!A:F,6,FALSE)</f>
        <v>Amber Banks</v>
      </c>
      <c r="F97" t="str">
        <f>VLOOKUP(D97,'Customer Details'!A:E,5,FALSE)</f>
        <v>UK</v>
      </c>
      <c r="G97" t="s">
        <v>371</v>
      </c>
      <c r="H97">
        <f>VLOOKUP(D97,'Customer Details'!A:H,8,FALSE)</f>
        <v>2</v>
      </c>
      <c r="I97" t="str">
        <f>VLOOKUP(D97,'Customer Details'!A:I,9,FALSE)</f>
        <v>Older than 30</v>
      </c>
      <c r="J97" t="str">
        <f>IFERROR(IF(VLOOKUP(A97,Order!D:D,1,FALSE)=A97,"Mapping Exists",""),"No Mapping")</f>
        <v>Mapping Exists</v>
      </c>
    </row>
    <row r="98" spans="1:10" x14ac:dyDescent="0.25">
      <c r="A98">
        <v>97</v>
      </c>
      <c r="B98" t="s">
        <v>372</v>
      </c>
      <c r="C98">
        <v>350</v>
      </c>
      <c r="D98">
        <v>163</v>
      </c>
      <c r="E98" t="str">
        <f>VLOOKUP(D98,'Customer Details'!A:F,6,FALSE)</f>
        <v>Heather Ali</v>
      </c>
      <c r="F98" t="str">
        <f>VLOOKUP(D98,'Customer Details'!A:E,5,FALSE)</f>
        <v>UK</v>
      </c>
      <c r="G98" t="s">
        <v>372</v>
      </c>
      <c r="H98">
        <f>VLOOKUP(D98,'Customer Details'!A:H,8,FALSE)</f>
        <v>1</v>
      </c>
      <c r="I98" t="str">
        <f>VLOOKUP(D98,'Customer Details'!A:I,9,FALSE)</f>
        <v>Older than 30</v>
      </c>
      <c r="J98" t="str">
        <f>IFERROR(IF(VLOOKUP(A98,Order!D:D,1,FALSE)=A98,"Mapping Exists",""),"No Mapping")</f>
        <v>Mapping Exists</v>
      </c>
    </row>
    <row r="99" spans="1:10" x14ac:dyDescent="0.25">
      <c r="A99">
        <v>98</v>
      </c>
      <c r="B99" t="s">
        <v>370</v>
      </c>
      <c r="C99">
        <v>200</v>
      </c>
      <c r="D99">
        <v>195</v>
      </c>
      <c r="E99" t="str">
        <f>VLOOKUP(D99,'Customer Details'!A:F,6,FALSE)</f>
        <v>Christopher Doyle</v>
      </c>
      <c r="F99" t="str">
        <f>VLOOKUP(D99,'Customer Details'!A:E,5,FALSE)</f>
        <v>UAE</v>
      </c>
      <c r="G99" t="s">
        <v>370</v>
      </c>
      <c r="H99">
        <f>VLOOKUP(D99,'Customer Details'!A:H,8,FALSE)</f>
        <v>2</v>
      </c>
      <c r="I99" t="str">
        <f>VLOOKUP(D99,'Customer Details'!A:I,9,FALSE)</f>
        <v>Older than 30</v>
      </c>
      <c r="J99" t="str">
        <f>IFERROR(IF(VLOOKUP(A99,Order!D:D,1,FALSE)=A99,"Mapping Exists",""),"No Mapping")</f>
        <v>Mapping Exists</v>
      </c>
    </row>
    <row r="100" spans="1:10" x14ac:dyDescent="0.25">
      <c r="A100">
        <v>99</v>
      </c>
      <c r="B100" t="s">
        <v>373</v>
      </c>
      <c r="C100">
        <v>1500</v>
      </c>
      <c r="D100">
        <v>86</v>
      </c>
      <c r="E100" t="str">
        <f>VLOOKUP(D100,'Customer Details'!A:F,6,FALSE)</f>
        <v>Emily Thomas</v>
      </c>
      <c r="F100" t="str">
        <f>VLOOKUP(D100,'Customer Details'!A:E,5,FALSE)</f>
        <v>USA</v>
      </c>
      <c r="G100" t="s">
        <v>373</v>
      </c>
      <c r="H100">
        <f>VLOOKUP(D100,'Customer Details'!A:H,8,FALSE)</f>
        <v>3</v>
      </c>
      <c r="I100" t="str">
        <f>VLOOKUP(D100,'Customer Details'!A:I,9,FALSE)</f>
        <v>Older than 30</v>
      </c>
      <c r="J100" t="str">
        <f>IFERROR(IF(VLOOKUP(A100,Order!D:D,1,FALSE)=A100,"Mapping Exists",""),"No Mapping")</f>
        <v>Mapping Exists</v>
      </c>
    </row>
    <row r="101" spans="1:10" x14ac:dyDescent="0.25">
      <c r="A101">
        <v>100</v>
      </c>
      <c r="B101" t="s">
        <v>374</v>
      </c>
      <c r="C101">
        <v>900</v>
      </c>
      <c r="D101">
        <v>231</v>
      </c>
      <c r="E101" t="str">
        <f>VLOOKUP(D101,'Customer Details'!A:F,6,FALSE)</f>
        <v>Eric Levine</v>
      </c>
      <c r="F101" t="str">
        <f>VLOOKUP(D101,'Customer Details'!A:E,5,FALSE)</f>
        <v>USA</v>
      </c>
      <c r="G101" t="s">
        <v>374</v>
      </c>
      <c r="H101">
        <f>VLOOKUP(D101,'Customer Details'!A:H,8,FALSE)</f>
        <v>1</v>
      </c>
      <c r="I101" t="str">
        <f>VLOOKUP(D101,'Customer Details'!A:I,9,FALSE)</f>
        <v>30 or Younger</v>
      </c>
      <c r="J101" t="str">
        <f>IFERROR(IF(VLOOKUP(A101,Order!D:D,1,FALSE)=A101,"Mapping Exists",""),"No Mapping")</f>
        <v>No Mapping</v>
      </c>
    </row>
    <row r="102" spans="1:10" x14ac:dyDescent="0.25">
      <c r="A102">
        <v>101</v>
      </c>
      <c r="B102" t="s">
        <v>367</v>
      </c>
      <c r="C102">
        <v>400</v>
      </c>
      <c r="D102">
        <v>226</v>
      </c>
      <c r="E102" t="str">
        <f>VLOOKUP(D102,'Customer Details'!A:F,6,FALSE)</f>
        <v>Christopher Robinson</v>
      </c>
      <c r="F102" t="str">
        <f>VLOOKUP(D102,'Customer Details'!A:E,5,FALSE)</f>
        <v>USA</v>
      </c>
      <c r="G102" t="s">
        <v>367</v>
      </c>
      <c r="H102">
        <f>VLOOKUP(D102,'Customer Details'!A:H,8,FALSE)</f>
        <v>1</v>
      </c>
      <c r="I102" t="str">
        <f>VLOOKUP(D102,'Customer Details'!A:I,9,FALSE)</f>
        <v>30 or Younger</v>
      </c>
      <c r="J102" t="str">
        <f>IFERROR(IF(VLOOKUP(A102,Order!D:D,1,FALSE)=A102,"Mapping Exists",""),"No Mapping")</f>
        <v>Mapping Exists</v>
      </c>
    </row>
    <row r="103" spans="1:10" x14ac:dyDescent="0.25">
      <c r="A103">
        <v>102</v>
      </c>
      <c r="B103" t="s">
        <v>368</v>
      </c>
      <c r="C103">
        <v>300</v>
      </c>
      <c r="D103">
        <v>68</v>
      </c>
      <c r="E103" t="str">
        <f>VLOOKUP(D103,'Customer Details'!A:F,6,FALSE)</f>
        <v>Regina Wong</v>
      </c>
      <c r="F103" t="str">
        <f>VLOOKUP(D103,'Customer Details'!A:E,5,FALSE)</f>
        <v>UK</v>
      </c>
      <c r="G103" t="s">
        <v>368</v>
      </c>
      <c r="H103">
        <f>VLOOKUP(D103,'Customer Details'!A:H,8,FALSE)</f>
        <v>2</v>
      </c>
      <c r="I103" t="str">
        <f>VLOOKUP(D103,'Customer Details'!A:I,9,FALSE)</f>
        <v>Older than 30</v>
      </c>
      <c r="J103" t="str">
        <f>IFERROR(IF(VLOOKUP(A103,Order!D:D,1,FALSE)=A103,"Mapping Exists",""),"No Mapping")</f>
        <v>Mapping Exists</v>
      </c>
    </row>
    <row r="104" spans="1:10" x14ac:dyDescent="0.25">
      <c r="A104">
        <v>103</v>
      </c>
      <c r="B104" t="s">
        <v>369</v>
      </c>
      <c r="C104">
        <v>12000</v>
      </c>
      <c r="D104">
        <v>242</v>
      </c>
      <c r="E104" t="str">
        <f>VLOOKUP(D104,'Customer Details'!A:F,6,FALSE)</f>
        <v>Mark R0berts</v>
      </c>
      <c r="F104" t="str">
        <f>VLOOKUP(D104,'Customer Details'!A:E,5,FALSE)</f>
        <v>USA</v>
      </c>
      <c r="G104" t="s">
        <v>369</v>
      </c>
      <c r="H104">
        <f>VLOOKUP(D104,'Customer Details'!A:H,8,FALSE)</f>
        <v>1</v>
      </c>
      <c r="I104" t="str">
        <f>VLOOKUP(D104,'Customer Details'!A:I,9,FALSE)</f>
        <v>Older than 30</v>
      </c>
      <c r="J104" t="str">
        <f>IFERROR(IF(VLOOKUP(A104,Order!D:D,1,FALSE)=A104,"Mapping Exists",""),"No Mapping")</f>
        <v>Mapping Exists</v>
      </c>
    </row>
    <row r="105" spans="1:10" x14ac:dyDescent="0.25">
      <c r="A105">
        <v>104</v>
      </c>
      <c r="B105" t="s">
        <v>367</v>
      </c>
      <c r="C105">
        <v>400</v>
      </c>
      <c r="D105">
        <v>53</v>
      </c>
      <c r="E105" t="str">
        <f>VLOOKUP(D105,'Customer Details'!A:F,6,FALSE)</f>
        <v>Adam Holmes</v>
      </c>
      <c r="F105" t="str">
        <f>VLOOKUP(D105,'Customer Details'!A:E,5,FALSE)</f>
        <v>UK</v>
      </c>
      <c r="G105" t="s">
        <v>367</v>
      </c>
      <c r="H105">
        <f>VLOOKUP(D105,'Customer Details'!A:H,8,FALSE)</f>
        <v>2</v>
      </c>
      <c r="I105" t="str">
        <f>VLOOKUP(D105,'Customer Details'!A:I,9,FALSE)</f>
        <v>Older than 30</v>
      </c>
      <c r="J105" t="str">
        <f>IFERROR(IF(VLOOKUP(A105,Order!D:D,1,FALSE)=A105,"Mapping Exists",""),"No Mapping")</f>
        <v>No Mapping</v>
      </c>
    </row>
    <row r="106" spans="1:10" x14ac:dyDescent="0.25">
      <c r="A106">
        <v>105</v>
      </c>
      <c r="B106" t="s">
        <v>370</v>
      </c>
      <c r="C106">
        <v>250</v>
      </c>
      <c r="D106">
        <v>107</v>
      </c>
      <c r="E106" t="str">
        <f>VLOOKUP(D106,'Customer Details'!A:F,6,FALSE)</f>
        <v>Breanna Santos</v>
      </c>
      <c r="F106" t="str">
        <f>VLOOKUP(D106,'Customer Details'!A:E,5,FALSE)</f>
        <v>USA</v>
      </c>
      <c r="G106" t="s">
        <v>370</v>
      </c>
      <c r="H106">
        <f>VLOOKUP(D106,'Customer Details'!A:H,8,FALSE)</f>
        <v>2</v>
      </c>
      <c r="I106" t="str">
        <f>VLOOKUP(D106,'Customer Details'!A:I,9,FALSE)</f>
        <v>30 or Younger</v>
      </c>
      <c r="J106" t="str">
        <f>IFERROR(IF(VLOOKUP(A106,Order!D:D,1,FALSE)=A106,"Mapping Exists",""),"No Mapping")</f>
        <v>Mapping Exists</v>
      </c>
    </row>
    <row r="107" spans="1:10" x14ac:dyDescent="0.25">
      <c r="A107">
        <v>106</v>
      </c>
      <c r="B107" t="s">
        <v>371</v>
      </c>
      <c r="C107">
        <v>5000</v>
      </c>
      <c r="D107">
        <v>119</v>
      </c>
      <c r="E107" t="str">
        <f>VLOOKUP(D107,'Customer Details'!A:F,6,FALSE)</f>
        <v>Robin Snyder</v>
      </c>
      <c r="F107" t="str">
        <f>VLOOKUP(D107,'Customer Details'!A:E,5,FALSE)</f>
        <v>UK</v>
      </c>
      <c r="G107" t="s">
        <v>371</v>
      </c>
      <c r="H107">
        <f>VLOOKUP(D107,'Customer Details'!A:H,8,FALSE)</f>
        <v>2</v>
      </c>
      <c r="I107" t="str">
        <f>VLOOKUP(D107,'Customer Details'!A:I,9,FALSE)</f>
        <v>30 or Younger</v>
      </c>
      <c r="J107" t="str">
        <f>IFERROR(IF(VLOOKUP(A107,Order!D:D,1,FALSE)=A107,"Mapping Exists",""),"No Mapping")</f>
        <v>Mapping Exists</v>
      </c>
    </row>
    <row r="108" spans="1:10" x14ac:dyDescent="0.25">
      <c r="A108">
        <v>107</v>
      </c>
      <c r="B108" t="s">
        <v>372</v>
      </c>
      <c r="C108">
        <v>350</v>
      </c>
      <c r="D108">
        <v>17</v>
      </c>
      <c r="E108" t="str">
        <f>VLOOKUP(D108,'Customer Details'!A:F,6,FALSE)</f>
        <v>Kimberly Mora</v>
      </c>
      <c r="F108" t="str">
        <f>VLOOKUP(D108,'Customer Details'!A:E,5,FALSE)</f>
        <v>USA</v>
      </c>
      <c r="G108" t="s">
        <v>372</v>
      </c>
      <c r="H108">
        <f>VLOOKUP(D108,'Customer Details'!A:H,8,FALSE)</f>
        <v>1</v>
      </c>
      <c r="I108" t="str">
        <f>VLOOKUP(D108,'Customer Details'!A:I,9,FALSE)</f>
        <v>Older than 30</v>
      </c>
      <c r="J108" t="str">
        <f>IFERROR(IF(VLOOKUP(A108,Order!D:D,1,FALSE)=A108,"Mapping Exists",""),"No Mapping")</f>
        <v>Mapping Exists</v>
      </c>
    </row>
    <row r="109" spans="1:10" x14ac:dyDescent="0.25">
      <c r="A109">
        <v>108</v>
      </c>
      <c r="B109" t="s">
        <v>370</v>
      </c>
      <c r="C109">
        <v>200</v>
      </c>
      <c r="D109">
        <v>152</v>
      </c>
      <c r="E109" t="str">
        <f>VLOOKUP(D109,'Customer Details'!A:F,6,FALSE)</f>
        <v>Jill Kane</v>
      </c>
      <c r="F109" t="str">
        <f>VLOOKUP(D109,'Customer Details'!A:E,5,FALSE)</f>
        <v>USA</v>
      </c>
      <c r="G109" t="s">
        <v>370</v>
      </c>
      <c r="H109">
        <f>VLOOKUP(D109,'Customer Details'!A:H,8,FALSE)</f>
        <v>1</v>
      </c>
      <c r="I109" t="str">
        <f>VLOOKUP(D109,'Customer Details'!A:I,9,FALSE)</f>
        <v>Older than 30</v>
      </c>
      <c r="J109" t="str">
        <f>IFERROR(IF(VLOOKUP(A109,Order!D:D,1,FALSE)=A109,"Mapping Exists",""),"No Mapping")</f>
        <v>Mapping Exists</v>
      </c>
    </row>
    <row r="110" spans="1:10" x14ac:dyDescent="0.25">
      <c r="A110">
        <v>109</v>
      </c>
      <c r="B110" t="s">
        <v>373</v>
      </c>
      <c r="C110">
        <v>1500</v>
      </c>
      <c r="D110">
        <v>8</v>
      </c>
      <c r="E110" t="str">
        <f>VLOOKUP(D110,'Customer Details'!A:F,6,FALSE)</f>
        <v>Jason Montgomery</v>
      </c>
      <c r="F110" t="str">
        <f>VLOOKUP(D110,'Customer Details'!A:E,5,FALSE)</f>
        <v>UK</v>
      </c>
      <c r="G110" t="s">
        <v>373</v>
      </c>
      <c r="H110">
        <f>VLOOKUP(D110,'Customer Details'!A:H,8,FALSE)</f>
        <v>4</v>
      </c>
      <c r="I110" t="str">
        <f>VLOOKUP(D110,'Customer Details'!A:I,9,FALSE)</f>
        <v>Older than 30</v>
      </c>
      <c r="J110" t="str">
        <f>IFERROR(IF(VLOOKUP(A110,Order!D:D,1,FALSE)=A110,"Mapping Exists",""),"No Mapping")</f>
        <v>Mapping Exists</v>
      </c>
    </row>
    <row r="111" spans="1:10" x14ac:dyDescent="0.25">
      <c r="A111">
        <v>110</v>
      </c>
      <c r="B111" t="s">
        <v>374</v>
      </c>
      <c r="C111">
        <v>900</v>
      </c>
      <c r="D111">
        <v>32</v>
      </c>
      <c r="E111" t="str">
        <f>VLOOKUP(D111,'Customer Details'!A:F,6,FALSE)</f>
        <v>Tiffany Carter</v>
      </c>
      <c r="F111" t="str">
        <f>VLOOKUP(D111,'Customer Details'!A:E,5,FALSE)</f>
        <v>USA</v>
      </c>
      <c r="G111" t="s">
        <v>374</v>
      </c>
      <c r="H111">
        <f>VLOOKUP(D111,'Customer Details'!A:H,8,FALSE)</f>
        <v>1</v>
      </c>
      <c r="I111" t="str">
        <f>VLOOKUP(D111,'Customer Details'!A:I,9,FALSE)</f>
        <v>30 or Younger</v>
      </c>
      <c r="J111" t="str">
        <f>IFERROR(IF(VLOOKUP(A111,Order!D:D,1,FALSE)=A111,"Mapping Exists",""),"No Mapping")</f>
        <v>Mapping Exists</v>
      </c>
    </row>
    <row r="112" spans="1:10" x14ac:dyDescent="0.25">
      <c r="A112">
        <v>111</v>
      </c>
      <c r="B112" t="s">
        <v>367</v>
      </c>
      <c r="C112">
        <v>400</v>
      </c>
      <c r="D112">
        <v>243</v>
      </c>
      <c r="E112" t="str">
        <f>VLOOKUP(D112,'Customer Details'!A:F,6,FALSE)</f>
        <v>Alejandro Bailey</v>
      </c>
      <c r="F112" t="str">
        <f>VLOOKUP(D112,'Customer Details'!A:E,5,FALSE)</f>
        <v>UK</v>
      </c>
      <c r="G112" t="s">
        <v>367</v>
      </c>
      <c r="H112">
        <f>VLOOKUP(D112,'Customer Details'!A:H,8,FALSE)</f>
        <v>1</v>
      </c>
      <c r="I112" t="str">
        <f>VLOOKUP(D112,'Customer Details'!A:I,9,FALSE)</f>
        <v>Older than 30</v>
      </c>
      <c r="J112" t="str">
        <f>IFERROR(IF(VLOOKUP(A112,Order!D:D,1,FALSE)=A112,"Mapping Exists",""),"No Mapping")</f>
        <v>Mapping Exists</v>
      </c>
    </row>
    <row r="113" spans="1:10" x14ac:dyDescent="0.25">
      <c r="A113">
        <v>112</v>
      </c>
      <c r="B113" t="s">
        <v>368</v>
      </c>
      <c r="C113">
        <v>300</v>
      </c>
      <c r="D113">
        <v>143</v>
      </c>
      <c r="E113" t="str">
        <f>VLOOKUP(D113,'Customer Details'!A:F,6,FALSE)</f>
        <v>Stacey Welch</v>
      </c>
      <c r="F113" t="str">
        <f>VLOOKUP(D113,'Customer Details'!A:E,5,FALSE)</f>
        <v>UK</v>
      </c>
      <c r="G113" t="s">
        <v>368</v>
      </c>
      <c r="H113">
        <f>VLOOKUP(D113,'Customer Details'!A:H,8,FALSE)</f>
        <v>3</v>
      </c>
      <c r="I113" t="str">
        <f>VLOOKUP(D113,'Customer Details'!A:I,9,FALSE)</f>
        <v>Older than 30</v>
      </c>
      <c r="J113" t="str">
        <f>IFERROR(IF(VLOOKUP(A113,Order!D:D,1,FALSE)=A113,"Mapping Exists",""),"No Mapping")</f>
        <v>Mapping Exists</v>
      </c>
    </row>
    <row r="114" spans="1:10" x14ac:dyDescent="0.25">
      <c r="A114">
        <v>113</v>
      </c>
      <c r="B114" t="s">
        <v>369</v>
      </c>
      <c r="C114">
        <v>12000</v>
      </c>
      <c r="D114">
        <v>167</v>
      </c>
      <c r="E114" t="str">
        <f>VLOOKUP(D114,'Customer Details'!A:F,6,FALSE)</f>
        <v>Matthew Stokes</v>
      </c>
      <c r="F114" t="str">
        <f>VLOOKUP(D114,'Customer Details'!A:E,5,FALSE)</f>
        <v>USA</v>
      </c>
      <c r="G114" t="s">
        <v>369</v>
      </c>
      <c r="H114">
        <f>VLOOKUP(D114,'Customer Details'!A:H,8,FALSE)</f>
        <v>2</v>
      </c>
      <c r="I114" t="str">
        <f>VLOOKUP(D114,'Customer Details'!A:I,9,FALSE)</f>
        <v>Older than 30</v>
      </c>
      <c r="J114" t="str">
        <f>IFERROR(IF(VLOOKUP(A114,Order!D:D,1,FALSE)=A114,"Mapping Exists",""),"No Mapping")</f>
        <v>Mapping Exists</v>
      </c>
    </row>
    <row r="115" spans="1:10" x14ac:dyDescent="0.25">
      <c r="A115">
        <v>114</v>
      </c>
      <c r="B115" t="s">
        <v>367</v>
      </c>
      <c r="C115">
        <v>400</v>
      </c>
      <c r="D115">
        <v>69</v>
      </c>
      <c r="E115" t="str">
        <f>VLOOKUP(D115,'Customer Details'!A:F,6,FALSE)</f>
        <v>Desiree Webster</v>
      </c>
      <c r="F115" t="str">
        <f>VLOOKUP(D115,'Customer Details'!A:E,5,FALSE)</f>
        <v>UK</v>
      </c>
      <c r="G115" t="s">
        <v>367</v>
      </c>
      <c r="H115">
        <f>VLOOKUP(D115,'Customer Details'!A:H,8,FALSE)</f>
        <v>1</v>
      </c>
      <c r="I115" t="str">
        <f>VLOOKUP(D115,'Customer Details'!A:I,9,FALSE)</f>
        <v>Older than 30</v>
      </c>
      <c r="J115" t="str">
        <f>IFERROR(IF(VLOOKUP(A115,Order!D:D,1,FALSE)=A115,"Mapping Exists",""),"No Mapping")</f>
        <v>Mapping Exists</v>
      </c>
    </row>
    <row r="116" spans="1:10" x14ac:dyDescent="0.25">
      <c r="A116">
        <v>115</v>
      </c>
      <c r="B116" t="s">
        <v>370</v>
      </c>
      <c r="C116">
        <v>250</v>
      </c>
      <c r="D116">
        <v>186</v>
      </c>
      <c r="E116" t="str">
        <f>VLOOKUP(D116,'Customer Details'!A:F,6,FALSE)</f>
        <v>Xavier Miles</v>
      </c>
      <c r="F116" t="str">
        <f>VLOOKUP(D116,'Customer Details'!A:E,5,FALSE)</f>
        <v>USA</v>
      </c>
      <c r="G116" t="s">
        <v>370</v>
      </c>
      <c r="H116">
        <f>VLOOKUP(D116,'Customer Details'!A:H,8,FALSE)</f>
        <v>2</v>
      </c>
      <c r="I116" t="str">
        <f>VLOOKUP(D116,'Customer Details'!A:I,9,FALSE)</f>
        <v>Older than 30</v>
      </c>
      <c r="J116" t="str">
        <f>IFERROR(IF(VLOOKUP(A116,Order!D:D,1,FALSE)=A116,"Mapping Exists",""),"No Mapping")</f>
        <v>No Mapping</v>
      </c>
    </row>
    <row r="117" spans="1:10" x14ac:dyDescent="0.25">
      <c r="A117">
        <v>116</v>
      </c>
      <c r="B117" t="s">
        <v>371</v>
      </c>
      <c r="C117">
        <v>5000</v>
      </c>
      <c r="D117">
        <v>75</v>
      </c>
      <c r="E117" t="str">
        <f>VLOOKUP(D117,'Customer Details'!A:F,6,FALSE)</f>
        <v>Allen Wright</v>
      </c>
      <c r="F117" t="str">
        <f>VLOOKUP(D117,'Customer Details'!A:E,5,FALSE)</f>
        <v>UAE</v>
      </c>
      <c r="G117" t="s">
        <v>371</v>
      </c>
      <c r="H117">
        <f>VLOOKUP(D117,'Customer Details'!A:H,8,FALSE)</f>
        <v>1</v>
      </c>
      <c r="I117" t="str">
        <f>VLOOKUP(D117,'Customer Details'!A:I,9,FALSE)</f>
        <v>Older than 30</v>
      </c>
      <c r="J117" t="str">
        <f>IFERROR(IF(VLOOKUP(A117,Order!D:D,1,FALSE)=A117,"Mapping Exists",""),"No Mapping")</f>
        <v>No Mapping</v>
      </c>
    </row>
    <row r="118" spans="1:10" x14ac:dyDescent="0.25">
      <c r="A118">
        <v>117</v>
      </c>
      <c r="B118" t="s">
        <v>372</v>
      </c>
      <c r="C118">
        <v>350</v>
      </c>
      <c r="D118">
        <v>8</v>
      </c>
      <c r="E118" t="str">
        <f>VLOOKUP(D118,'Customer Details'!A:F,6,FALSE)</f>
        <v>Jason Montgomery</v>
      </c>
      <c r="F118" t="str">
        <f>VLOOKUP(D118,'Customer Details'!A:E,5,FALSE)</f>
        <v>UK</v>
      </c>
      <c r="G118" t="s">
        <v>372</v>
      </c>
      <c r="H118">
        <f>VLOOKUP(D118,'Customer Details'!A:H,8,FALSE)</f>
        <v>4</v>
      </c>
      <c r="I118" t="str">
        <f>VLOOKUP(D118,'Customer Details'!A:I,9,FALSE)</f>
        <v>Older than 30</v>
      </c>
      <c r="J118" t="str">
        <f>IFERROR(IF(VLOOKUP(A118,Order!D:D,1,FALSE)=A118,"Mapping Exists",""),"No Mapping")</f>
        <v>Mapping Exists</v>
      </c>
    </row>
    <row r="119" spans="1:10" x14ac:dyDescent="0.25">
      <c r="A119">
        <v>118</v>
      </c>
      <c r="B119" t="s">
        <v>370</v>
      </c>
      <c r="C119">
        <v>200</v>
      </c>
      <c r="D119">
        <v>4</v>
      </c>
      <c r="E119" t="str">
        <f>VLOOKUP(D119,'Customer Details'!A:F,6,FALSE)</f>
        <v>Eric Carter</v>
      </c>
      <c r="F119" t="str">
        <f>VLOOKUP(D119,'Customer Details'!A:E,5,FALSE)</f>
        <v>UK</v>
      </c>
      <c r="G119" t="s">
        <v>370</v>
      </c>
      <c r="H119">
        <f>VLOOKUP(D119,'Customer Details'!A:H,8,FALSE)</f>
        <v>1</v>
      </c>
      <c r="I119" t="str">
        <f>VLOOKUP(D119,'Customer Details'!A:I,9,FALSE)</f>
        <v>Older than 30</v>
      </c>
      <c r="J119" t="str">
        <f>IFERROR(IF(VLOOKUP(A119,Order!D:D,1,FALSE)=A119,"Mapping Exists",""),"No Mapping")</f>
        <v>Mapping Exists</v>
      </c>
    </row>
    <row r="120" spans="1:10" x14ac:dyDescent="0.25">
      <c r="A120">
        <v>119</v>
      </c>
      <c r="B120" t="s">
        <v>373</v>
      </c>
      <c r="C120">
        <v>1500</v>
      </c>
      <c r="D120">
        <v>184</v>
      </c>
      <c r="E120" t="str">
        <f>VLOOKUP(D120,'Customer Details'!A:F,6,FALSE)</f>
        <v>Anthony Nicholson</v>
      </c>
      <c r="F120" t="str">
        <f>VLOOKUP(D120,'Customer Details'!A:E,5,FALSE)</f>
        <v>UK</v>
      </c>
      <c r="G120" t="s">
        <v>373</v>
      </c>
      <c r="H120">
        <f>VLOOKUP(D120,'Customer Details'!A:H,8,FALSE)</f>
        <v>1</v>
      </c>
      <c r="I120" t="str">
        <f>VLOOKUP(D120,'Customer Details'!A:I,9,FALSE)</f>
        <v>30 or Younger</v>
      </c>
      <c r="J120" t="str">
        <f>IFERROR(IF(VLOOKUP(A120,Order!D:D,1,FALSE)=A120,"Mapping Exists",""),"No Mapping")</f>
        <v>Mapping Exists</v>
      </c>
    </row>
    <row r="121" spans="1:10" x14ac:dyDescent="0.25">
      <c r="A121">
        <v>120</v>
      </c>
      <c r="B121" t="s">
        <v>374</v>
      </c>
      <c r="C121">
        <v>900</v>
      </c>
      <c r="D121">
        <v>96</v>
      </c>
      <c r="E121" t="str">
        <f>VLOOKUP(D121,'Customer Details'!A:F,6,FALSE)</f>
        <v>Eric Harvey</v>
      </c>
      <c r="F121" t="str">
        <f>VLOOKUP(D121,'Customer Details'!A:E,5,FALSE)</f>
        <v>USA</v>
      </c>
      <c r="G121" t="s">
        <v>374</v>
      </c>
      <c r="H121">
        <f>VLOOKUP(D121,'Customer Details'!A:H,8,FALSE)</f>
        <v>4</v>
      </c>
      <c r="I121" t="str">
        <f>VLOOKUP(D121,'Customer Details'!A:I,9,FALSE)</f>
        <v>Older than 30</v>
      </c>
      <c r="J121" t="str">
        <f>IFERROR(IF(VLOOKUP(A121,Order!D:D,1,FALSE)=A121,"Mapping Exists",""),"No Mapping")</f>
        <v>No Mapping</v>
      </c>
    </row>
    <row r="122" spans="1:10" x14ac:dyDescent="0.25">
      <c r="A122">
        <v>121</v>
      </c>
      <c r="B122" t="s">
        <v>367</v>
      </c>
      <c r="C122">
        <v>400</v>
      </c>
      <c r="D122">
        <v>35</v>
      </c>
      <c r="E122" t="str">
        <f>VLOOKUP(D122,'Customer Details'!A:F,6,FALSE)</f>
        <v>Brian Palmer</v>
      </c>
      <c r="F122" t="str">
        <f>VLOOKUP(D122,'Customer Details'!A:E,5,FALSE)</f>
        <v>UAE</v>
      </c>
      <c r="G122" t="s">
        <v>367</v>
      </c>
      <c r="H122">
        <f>VLOOKUP(D122,'Customer Details'!A:H,8,FALSE)</f>
        <v>1</v>
      </c>
      <c r="I122" t="str">
        <f>VLOOKUP(D122,'Customer Details'!A:I,9,FALSE)</f>
        <v>Older than 30</v>
      </c>
      <c r="J122" t="str">
        <f>IFERROR(IF(VLOOKUP(A122,Order!D:D,1,FALSE)=A122,"Mapping Exists",""),"No Mapping")</f>
        <v>No Mapping</v>
      </c>
    </row>
    <row r="123" spans="1:10" x14ac:dyDescent="0.25">
      <c r="A123">
        <v>122</v>
      </c>
      <c r="B123" t="s">
        <v>368</v>
      </c>
      <c r="C123">
        <v>300</v>
      </c>
      <c r="D123">
        <v>73</v>
      </c>
      <c r="E123" t="str">
        <f>VLOOKUP(D123,'Customer Details'!A:F,6,FALSE)</f>
        <v>Laura House</v>
      </c>
      <c r="F123" t="str">
        <f>VLOOKUP(D123,'Customer Details'!A:E,5,FALSE)</f>
        <v>UK</v>
      </c>
      <c r="G123" t="s">
        <v>368</v>
      </c>
      <c r="H123">
        <f>VLOOKUP(D123,'Customer Details'!A:H,8,FALSE)</f>
        <v>1</v>
      </c>
      <c r="I123" t="str">
        <f>VLOOKUP(D123,'Customer Details'!A:I,9,FALSE)</f>
        <v>Older than 30</v>
      </c>
      <c r="J123" t="str">
        <f>IFERROR(IF(VLOOKUP(A123,Order!D:D,1,FALSE)=A123,"Mapping Exists",""),"No Mapping")</f>
        <v>Mapping Exists</v>
      </c>
    </row>
    <row r="124" spans="1:10" x14ac:dyDescent="0.25">
      <c r="A124">
        <v>123</v>
      </c>
      <c r="B124" t="s">
        <v>369</v>
      </c>
      <c r="C124">
        <v>12000</v>
      </c>
      <c r="D124">
        <v>131</v>
      </c>
      <c r="E124" t="str">
        <f>VLOOKUP(D124,'Customer Details'!A:F,6,FALSE)</f>
        <v>Miranda Williams</v>
      </c>
      <c r="F124" t="str">
        <f>VLOOKUP(D124,'Customer Details'!A:E,5,FALSE)</f>
        <v>USA</v>
      </c>
      <c r="G124" t="s">
        <v>369</v>
      </c>
      <c r="H124">
        <f>VLOOKUP(D124,'Customer Details'!A:H,8,FALSE)</f>
        <v>1</v>
      </c>
      <c r="I124" t="str">
        <f>VLOOKUP(D124,'Customer Details'!A:I,9,FALSE)</f>
        <v>Older than 30</v>
      </c>
      <c r="J124" t="str">
        <f>IFERROR(IF(VLOOKUP(A124,Order!D:D,1,FALSE)=A124,"Mapping Exists",""),"No Mapping")</f>
        <v>Mapping Exists</v>
      </c>
    </row>
    <row r="125" spans="1:10" x14ac:dyDescent="0.25">
      <c r="A125">
        <v>124</v>
      </c>
      <c r="B125" t="s">
        <v>367</v>
      </c>
      <c r="C125">
        <v>400</v>
      </c>
      <c r="D125">
        <v>151</v>
      </c>
      <c r="E125" t="str">
        <f>VLOOKUP(D125,'Customer Details'!A:F,6,FALSE)</f>
        <v>Javier Jones</v>
      </c>
      <c r="F125" t="str">
        <f>VLOOKUP(D125,'Customer Details'!A:E,5,FALSE)</f>
        <v>USA</v>
      </c>
      <c r="G125" t="s">
        <v>367</v>
      </c>
      <c r="H125">
        <f>VLOOKUP(D125,'Customer Details'!A:H,8,FALSE)</f>
        <v>3</v>
      </c>
      <c r="I125" t="str">
        <f>VLOOKUP(D125,'Customer Details'!A:I,9,FALSE)</f>
        <v>Older than 30</v>
      </c>
      <c r="J125" t="str">
        <f>IFERROR(IF(VLOOKUP(A125,Order!D:D,1,FALSE)=A125,"Mapping Exists",""),"No Mapping")</f>
        <v>Mapping Exists</v>
      </c>
    </row>
    <row r="126" spans="1:10" x14ac:dyDescent="0.25">
      <c r="A126">
        <v>125</v>
      </c>
      <c r="B126" t="s">
        <v>370</v>
      </c>
      <c r="C126">
        <v>250</v>
      </c>
      <c r="D126">
        <v>249</v>
      </c>
      <c r="E126" t="str">
        <f>VLOOKUP(D126,'Customer Details'!A:F,6,FALSE)</f>
        <v>Patricia Garcia</v>
      </c>
      <c r="F126" t="str">
        <f>VLOOKUP(D126,'Customer Details'!A:E,5,FALSE)</f>
        <v>UK</v>
      </c>
      <c r="G126" t="s">
        <v>370</v>
      </c>
      <c r="H126">
        <f>VLOOKUP(D126,'Customer Details'!A:H,8,FALSE)</f>
        <v>4</v>
      </c>
      <c r="I126" t="str">
        <f>VLOOKUP(D126,'Customer Details'!A:I,9,FALSE)</f>
        <v>30 or Younger</v>
      </c>
      <c r="J126" t="str">
        <f>IFERROR(IF(VLOOKUP(A126,Order!D:D,1,FALSE)=A126,"Mapping Exists",""),"No Mapping")</f>
        <v>Mapping Exists</v>
      </c>
    </row>
    <row r="127" spans="1:10" x14ac:dyDescent="0.25">
      <c r="A127">
        <v>126</v>
      </c>
      <c r="B127" t="s">
        <v>371</v>
      </c>
      <c r="C127">
        <v>5000</v>
      </c>
      <c r="D127">
        <v>47</v>
      </c>
      <c r="E127" t="str">
        <f>VLOOKUP(D127,'Customer Details'!A:F,6,FALSE)</f>
        <v>Carolyn Green</v>
      </c>
      <c r="F127" t="str">
        <f>VLOOKUP(D127,'Customer Details'!A:E,5,FALSE)</f>
        <v>USA</v>
      </c>
      <c r="G127" t="s">
        <v>371</v>
      </c>
      <c r="H127">
        <f>VLOOKUP(D127,'Customer Details'!A:H,8,FALSE)</f>
        <v>2</v>
      </c>
      <c r="I127" t="str">
        <f>VLOOKUP(D127,'Customer Details'!A:I,9,FALSE)</f>
        <v>Older than 30</v>
      </c>
      <c r="J127" t="str">
        <f>IFERROR(IF(VLOOKUP(A127,Order!D:D,1,FALSE)=A127,"Mapping Exists",""),"No Mapping")</f>
        <v>Mapping Exists</v>
      </c>
    </row>
    <row r="128" spans="1:10" x14ac:dyDescent="0.25">
      <c r="A128">
        <v>127</v>
      </c>
      <c r="B128" t="s">
        <v>372</v>
      </c>
      <c r="C128">
        <v>350</v>
      </c>
      <c r="D128">
        <v>60</v>
      </c>
      <c r="E128" t="str">
        <f>VLOOKUP(D128,'Customer Details'!A:F,6,FALSE)</f>
        <v>Jeremy Rodriguez</v>
      </c>
      <c r="F128" t="str">
        <f>VLOOKUP(D128,'Customer Details'!A:E,5,FALSE)</f>
        <v>UAE</v>
      </c>
      <c r="G128" t="s">
        <v>372</v>
      </c>
      <c r="H128">
        <f>VLOOKUP(D128,'Customer Details'!A:H,8,FALSE)</f>
        <v>2</v>
      </c>
      <c r="I128" t="str">
        <f>VLOOKUP(D128,'Customer Details'!A:I,9,FALSE)</f>
        <v>30 or Younger</v>
      </c>
      <c r="J128" t="str">
        <f>IFERROR(IF(VLOOKUP(A128,Order!D:D,1,FALSE)=A128,"Mapping Exists",""),"No Mapping")</f>
        <v>No Mapping</v>
      </c>
    </row>
    <row r="129" spans="1:10" x14ac:dyDescent="0.25">
      <c r="A129">
        <v>128</v>
      </c>
      <c r="B129" t="s">
        <v>370</v>
      </c>
      <c r="C129">
        <v>200</v>
      </c>
      <c r="D129">
        <v>191</v>
      </c>
      <c r="E129" t="str">
        <f>VLOOKUP(D129,'Customer Details'!A:F,6,FALSE)</f>
        <v>Joseph Miller</v>
      </c>
      <c r="F129" t="str">
        <f>VLOOKUP(D129,'Customer Details'!A:E,5,FALSE)</f>
        <v>USA</v>
      </c>
      <c r="G129" t="s">
        <v>370</v>
      </c>
      <c r="H129">
        <f>VLOOKUP(D129,'Customer Details'!A:H,8,FALSE)</f>
        <v>1</v>
      </c>
      <c r="I129" t="str">
        <f>VLOOKUP(D129,'Customer Details'!A:I,9,FALSE)</f>
        <v>Older than 30</v>
      </c>
      <c r="J129" t="str">
        <f>IFERROR(IF(VLOOKUP(A129,Order!D:D,1,FALSE)=A129,"Mapping Exists",""),"No Mapping")</f>
        <v>No Mapping</v>
      </c>
    </row>
    <row r="130" spans="1:10" x14ac:dyDescent="0.25">
      <c r="A130">
        <v>129</v>
      </c>
      <c r="B130" t="s">
        <v>373</v>
      </c>
      <c r="C130">
        <v>1500</v>
      </c>
      <c r="D130">
        <v>107</v>
      </c>
      <c r="E130" t="str">
        <f>VLOOKUP(D130,'Customer Details'!A:F,6,FALSE)</f>
        <v>Breanna Santos</v>
      </c>
      <c r="F130" t="str">
        <f>VLOOKUP(D130,'Customer Details'!A:E,5,FALSE)</f>
        <v>USA</v>
      </c>
      <c r="G130" t="s">
        <v>373</v>
      </c>
      <c r="H130">
        <f>VLOOKUP(D130,'Customer Details'!A:H,8,FALSE)</f>
        <v>2</v>
      </c>
      <c r="I130" t="str">
        <f>VLOOKUP(D130,'Customer Details'!A:I,9,FALSE)</f>
        <v>30 or Younger</v>
      </c>
      <c r="J130" t="str">
        <f>IFERROR(IF(VLOOKUP(A130,Order!D:D,1,FALSE)=A130,"Mapping Exists",""),"No Mapping")</f>
        <v>Mapping Exists</v>
      </c>
    </row>
    <row r="131" spans="1:10" x14ac:dyDescent="0.25">
      <c r="A131">
        <v>130</v>
      </c>
      <c r="B131" t="s">
        <v>374</v>
      </c>
      <c r="C131">
        <v>900</v>
      </c>
      <c r="D131">
        <v>13</v>
      </c>
      <c r="E131" t="str">
        <f>VLOOKUP(D131,'Customer Details'!A:F,6,FALSE)</f>
        <v>Omar Martin</v>
      </c>
      <c r="F131" t="str">
        <f>VLOOKUP(D131,'Customer Details'!A:E,5,FALSE)</f>
        <v>UK</v>
      </c>
      <c r="G131" t="s">
        <v>374</v>
      </c>
      <c r="H131">
        <f>VLOOKUP(D131,'Customer Details'!A:H,8,FALSE)</f>
        <v>3</v>
      </c>
      <c r="I131" t="str">
        <f>VLOOKUP(D131,'Customer Details'!A:I,9,FALSE)</f>
        <v>30 or Younger</v>
      </c>
      <c r="J131" t="str">
        <f>IFERROR(IF(VLOOKUP(A131,Order!D:D,1,FALSE)=A131,"Mapping Exists",""),"No Mapping")</f>
        <v>No Mapping</v>
      </c>
    </row>
    <row r="132" spans="1:10" x14ac:dyDescent="0.25">
      <c r="A132">
        <v>131</v>
      </c>
      <c r="B132" t="s">
        <v>367</v>
      </c>
      <c r="C132">
        <v>400</v>
      </c>
      <c r="D132">
        <v>70</v>
      </c>
      <c r="E132" t="str">
        <f>VLOOKUP(D132,'Customer Details'!A:F,6,FALSE)</f>
        <v>Juan Cruz</v>
      </c>
      <c r="F132" t="str">
        <f>VLOOKUP(D132,'Customer Details'!A:E,5,FALSE)</f>
        <v>UAE</v>
      </c>
      <c r="G132" t="s">
        <v>367</v>
      </c>
      <c r="H132">
        <f>VLOOKUP(D132,'Customer Details'!A:H,8,FALSE)</f>
        <v>4</v>
      </c>
      <c r="I132" t="str">
        <f>VLOOKUP(D132,'Customer Details'!A:I,9,FALSE)</f>
        <v>30 or Younger</v>
      </c>
      <c r="J132" t="str">
        <f>IFERROR(IF(VLOOKUP(A132,Order!D:D,1,FALSE)=A132,"Mapping Exists",""),"No Mapping")</f>
        <v>Mapping Exists</v>
      </c>
    </row>
    <row r="133" spans="1:10" x14ac:dyDescent="0.25">
      <c r="A133">
        <v>132</v>
      </c>
      <c r="B133" t="s">
        <v>368</v>
      </c>
      <c r="C133">
        <v>300</v>
      </c>
      <c r="D133">
        <v>183</v>
      </c>
      <c r="E133" t="str">
        <f>VLOOKUP(D133,'Customer Details'!A:F,6,FALSE)</f>
        <v>April Beck</v>
      </c>
      <c r="F133" t="str">
        <f>VLOOKUP(D133,'Customer Details'!A:E,5,FALSE)</f>
        <v>UK</v>
      </c>
      <c r="G133" t="s">
        <v>368</v>
      </c>
      <c r="H133">
        <f>VLOOKUP(D133,'Customer Details'!A:H,8,FALSE)</f>
        <v>1</v>
      </c>
      <c r="I133" t="str">
        <f>VLOOKUP(D133,'Customer Details'!A:I,9,FALSE)</f>
        <v>Older than 30</v>
      </c>
      <c r="J133" t="str">
        <f>IFERROR(IF(VLOOKUP(A133,Order!D:D,1,FALSE)=A133,"Mapping Exists",""),"No Mapping")</f>
        <v>No Mapping</v>
      </c>
    </row>
    <row r="134" spans="1:10" x14ac:dyDescent="0.25">
      <c r="A134">
        <v>133</v>
      </c>
      <c r="B134" t="s">
        <v>369</v>
      </c>
      <c r="C134">
        <v>12000</v>
      </c>
      <c r="D134">
        <v>98</v>
      </c>
      <c r="E134" t="str">
        <f>VLOOKUP(D134,'Customer Details'!A:F,6,FALSE)</f>
        <v>Steve Braun</v>
      </c>
      <c r="F134" t="str">
        <f>VLOOKUP(D134,'Customer Details'!A:E,5,FALSE)</f>
        <v>UK</v>
      </c>
      <c r="G134" t="s">
        <v>369</v>
      </c>
      <c r="H134">
        <f>VLOOKUP(D134,'Customer Details'!A:H,8,FALSE)</f>
        <v>3</v>
      </c>
      <c r="I134" t="str">
        <f>VLOOKUP(D134,'Customer Details'!A:I,9,FALSE)</f>
        <v>Older than 30</v>
      </c>
      <c r="J134" t="str">
        <f>IFERROR(IF(VLOOKUP(A134,Order!D:D,1,FALSE)=A134,"Mapping Exists",""),"No Mapping")</f>
        <v>No Mapping</v>
      </c>
    </row>
    <row r="135" spans="1:10" x14ac:dyDescent="0.25">
      <c r="A135">
        <v>134</v>
      </c>
      <c r="B135" t="s">
        <v>367</v>
      </c>
      <c r="C135">
        <v>400</v>
      </c>
      <c r="D135">
        <v>23</v>
      </c>
      <c r="E135" t="str">
        <f>VLOOKUP(D135,'Customer Details'!A:F,6,FALSE)</f>
        <v>Margaret Hardy</v>
      </c>
      <c r="F135" t="str">
        <f>VLOOKUP(D135,'Customer Details'!A:E,5,FALSE)</f>
        <v>UK</v>
      </c>
      <c r="G135" t="s">
        <v>367</v>
      </c>
      <c r="H135">
        <f>VLOOKUP(D135,'Customer Details'!A:H,8,FALSE)</f>
        <v>3</v>
      </c>
      <c r="I135" t="str">
        <f>VLOOKUP(D135,'Customer Details'!A:I,9,FALSE)</f>
        <v>30 or Younger</v>
      </c>
      <c r="J135" t="str">
        <f>IFERROR(IF(VLOOKUP(A135,Order!D:D,1,FALSE)=A135,"Mapping Exists",""),"No Mapping")</f>
        <v>Mapping Exists</v>
      </c>
    </row>
    <row r="136" spans="1:10" x14ac:dyDescent="0.25">
      <c r="A136">
        <v>135</v>
      </c>
      <c r="B136" t="s">
        <v>370</v>
      </c>
      <c r="C136">
        <v>250</v>
      </c>
      <c r="D136">
        <v>95</v>
      </c>
      <c r="E136" t="str">
        <f>VLOOKUP(D136,'Customer Details'!A:F,6,FALSE)</f>
        <v>Alyssa Walker</v>
      </c>
      <c r="F136" t="str">
        <f>VLOOKUP(D136,'Customer Details'!A:E,5,FALSE)</f>
        <v>UAE</v>
      </c>
      <c r="G136" t="s">
        <v>370</v>
      </c>
      <c r="H136">
        <f>VLOOKUP(D136,'Customer Details'!A:H,8,FALSE)</f>
        <v>1</v>
      </c>
      <c r="I136" t="str">
        <f>VLOOKUP(D136,'Customer Details'!A:I,9,FALSE)</f>
        <v>Older than 30</v>
      </c>
      <c r="J136" t="str">
        <f>IFERROR(IF(VLOOKUP(A136,Order!D:D,1,FALSE)=A136,"Mapping Exists",""),"No Mapping")</f>
        <v>Mapping Exists</v>
      </c>
    </row>
    <row r="137" spans="1:10" x14ac:dyDescent="0.25">
      <c r="A137">
        <v>136</v>
      </c>
      <c r="B137" t="s">
        <v>371</v>
      </c>
      <c r="C137">
        <v>5000</v>
      </c>
      <c r="D137">
        <v>123</v>
      </c>
      <c r="E137" t="str">
        <f>VLOOKUP(D137,'Customer Details'!A:F,6,FALSE)</f>
        <v>Philip Robinson</v>
      </c>
      <c r="F137" t="str">
        <f>VLOOKUP(D137,'Customer Details'!A:E,5,FALSE)</f>
        <v>UK</v>
      </c>
      <c r="G137" t="s">
        <v>371</v>
      </c>
      <c r="H137">
        <f>VLOOKUP(D137,'Customer Details'!A:H,8,FALSE)</f>
        <v>2</v>
      </c>
      <c r="I137" t="str">
        <f>VLOOKUP(D137,'Customer Details'!A:I,9,FALSE)</f>
        <v>Older than 30</v>
      </c>
      <c r="J137" t="str">
        <f>IFERROR(IF(VLOOKUP(A137,Order!D:D,1,FALSE)=A137,"Mapping Exists",""),"No Mapping")</f>
        <v>Mapping Exists</v>
      </c>
    </row>
    <row r="138" spans="1:10" x14ac:dyDescent="0.25">
      <c r="A138">
        <v>137</v>
      </c>
      <c r="B138" t="s">
        <v>372</v>
      </c>
      <c r="C138">
        <v>350</v>
      </c>
      <c r="D138">
        <v>103</v>
      </c>
      <c r="E138" t="str">
        <f>VLOOKUP(D138,'Customer Details'!A:F,6,FALSE)</f>
        <v>Stephanie Faulkner</v>
      </c>
      <c r="F138" t="str">
        <f>VLOOKUP(D138,'Customer Details'!A:E,5,FALSE)</f>
        <v>UK</v>
      </c>
      <c r="G138" t="s">
        <v>372</v>
      </c>
      <c r="H138">
        <f>VLOOKUP(D138,'Customer Details'!A:H,8,FALSE)</f>
        <v>2</v>
      </c>
      <c r="I138" t="str">
        <f>VLOOKUP(D138,'Customer Details'!A:I,9,FALSE)</f>
        <v>30 or Younger</v>
      </c>
      <c r="J138" t="str">
        <f>IFERROR(IF(VLOOKUP(A138,Order!D:D,1,FALSE)=A138,"Mapping Exists",""),"No Mapping")</f>
        <v>No Mapping</v>
      </c>
    </row>
    <row r="139" spans="1:10" x14ac:dyDescent="0.25">
      <c r="A139">
        <v>138</v>
      </c>
      <c r="B139" t="s">
        <v>370</v>
      </c>
      <c r="C139">
        <v>200</v>
      </c>
      <c r="D139">
        <v>63</v>
      </c>
      <c r="E139" t="str">
        <f>VLOOKUP(D139,'Customer Details'!A:F,6,FALSE)</f>
        <v>Sarah Greer</v>
      </c>
      <c r="F139" t="str">
        <f>VLOOKUP(D139,'Customer Details'!A:E,5,FALSE)</f>
        <v>UK</v>
      </c>
      <c r="G139" t="s">
        <v>370</v>
      </c>
      <c r="H139">
        <f>VLOOKUP(D139,'Customer Details'!A:H,8,FALSE)</f>
        <v>3</v>
      </c>
      <c r="I139" t="str">
        <f>VLOOKUP(D139,'Customer Details'!A:I,9,FALSE)</f>
        <v>Older than 30</v>
      </c>
      <c r="J139" t="str">
        <f>IFERROR(IF(VLOOKUP(A139,Order!D:D,1,FALSE)=A139,"Mapping Exists",""),"No Mapping")</f>
        <v>Mapping Exists</v>
      </c>
    </row>
    <row r="140" spans="1:10" x14ac:dyDescent="0.25">
      <c r="A140">
        <v>139</v>
      </c>
      <c r="B140" t="s">
        <v>373</v>
      </c>
      <c r="C140">
        <v>1500</v>
      </c>
      <c r="D140">
        <v>96</v>
      </c>
      <c r="E140" t="str">
        <f>VLOOKUP(D140,'Customer Details'!A:F,6,FALSE)</f>
        <v>Eric Harvey</v>
      </c>
      <c r="F140" t="str">
        <f>VLOOKUP(D140,'Customer Details'!A:E,5,FALSE)</f>
        <v>USA</v>
      </c>
      <c r="G140" t="s">
        <v>373</v>
      </c>
      <c r="H140">
        <f>VLOOKUP(D140,'Customer Details'!A:H,8,FALSE)</f>
        <v>4</v>
      </c>
      <c r="I140" t="str">
        <f>VLOOKUP(D140,'Customer Details'!A:I,9,FALSE)</f>
        <v>Older than 30</v>
      </c>
      <c r="J140" t="str">
        <f>IFERROR(IF(VLOOKUP(A140,Order!D:D,1,FALSE)=A140,"Mapping Exists",""),"No Mapping")</f>
        <v>Mapping Exists</v>
      </c>
    </row>
    <row r="141" spans="1:10" x14ac:dyDescent="0.25">
      <c r="A141">
        <v>140</v>
      </c>
      <c r="B141" t="s">
        <v>374</v>
      </c>
      <c r="C141">
        <v>900</v>
      </c>
      <c r="D141">
        <v>138</v>
      </c>
      <c r="E141" t="str">
        <f>VLOOKUP(D141,'Customer Details'!A:F,6,FALSE)</f>
        <v>Brian Bowman</v>
      </c>
      <c r="F141" t="str">
        <f>VLOOKUP(D141,'Customer Details'!A:E,5,FALSE)</f>
        <v>UK</v>
      </c>
      <c r="G141" t="s">
        <v>374</v>
      </c>
      <c r="H141">
        <f>VLOOKUP(D141,'Customer Details'!A:H,8,FALSE)</f>
        <v>1</v>
      </c>
      <c r="I141" t="str">
        <f>VLOOKUP(D141,'Customer Details'!A:I,9,FALSE)</f>
        <v>Older than 30</v>
      </c>
      <c r="J141" t="str">
        <f>IFERROR(IF(VLOOKUP(A141,Order!D:D,1,FALSE)=A141,"Mapping Exists",""),"No Mapping")</f>
        <v>No Mapping</v>
      </c>
    </row>
    <row r="142" spans="1:10" x14ac:dyDescent="0.25">
      <c r="A142">
        <v>141</v>
      </c>
      <c r="B142" t="s">
        <v>367</v>
      </c>
      <c r="C142">
        <v>400</v>
      </c>
      <c r="D142">
        <v>59</v>
      </c>
      <c r="E142" t="str">
        <f>VLOOKUP(D142,'Customer Details'!A:F,6,FALSE)</f>
        <v>Amanda Cohen</v>
      </c>
      <c r="F142" t="str">
        <f>VLOOKUP(D142,'Customer Details'!A:E,5,FALSE)</f>
        <v>UK</v>
      </c>
      <c r="G142" t="s">
        <v>367</v>
      </c>
      <c r="H142">
        <f>VLOOKUP(D142,'Customer Details'!A:H,8,FALSE)</f>
        <v>1</v>
      </c>
      <c r="I142" t="str">
        <f>VLOOKUP(D142,'Customer Details'!A:I,9,FALSE)</f>
        <v>Older than 30</v>
      </c>
      <c r="J142" t="str">
        <f>IFERROR(IF(VLOOKUP(A142,Order!D:D,1,FALSE)=A142,"Mapping Exists",""),"No Mapping")</f>
        <v>No Mapping</v>
      </c>
    </row>
    <row r="143" spans="1:10" x14ac:dyDescent="0.25">
      <c r="A143">
        <v>142</v>
      </c>
      <c r="B143" t="s">
        <v>368</v>
      </c>
      <c r="C143">
        <v>300</v>
      </c>
      <c r="D143">
        <v>84</v>
      </c>
      <c r="E143" t="str">
        <f>VLOOKUP(D143,'Customer Details'!A:F,6,FALSE)</f>
        <v>John Bennett</v>
      </c>
      <c r="F143" t="str">
        <f>VLOOKUP(D143,'Customer Details'!A:E,5,FALSE)</f>
        <v>UK</v>
      </c>
      <c r="G143" t="s">
        <v>368</v>
      </c>
      <c r="H143">
        <f>VLOOKUP(D143,'Customer Details'!A:H,8,FALSE)</f>
        <v>1</v>
      </c>
      <c r="I143" t="str">
        <f>VLOOKUP(D143,'Customer Details'!A:I,9,FALSE)</f>
        <v>Older than 30</v>
      </c>
      <c r="J143" t="str">
        <f>IFERROR(IF(VLOOKUP(A143,Order!D:D,1,FALSE)=A143,"Mapping Exists",""),"No Mapping")</f>
        <v>No Mapping</v>
      </c>
    </row>
    <row r="144" spans="1:10" x14ac:dyDescent="0.25">
      <c r="A144">
        <v>143</v>
      </c>
      <c r="B144" t="s">
        <v>369</v>
      </c>
      <c r="C144">
        <v>12000</v>
      </c>
      <c r="D144">
        <v>143</v>
      </c>
      <c r="E144" t="str">
        <f>VLOOKUP(D144,'Customer Details'!A:F,6,FALSE)</f>
        <v>Stacey Welch</v>
      </c>
      <c r="F144" t="str">
        <f>VLOOKUP(D144,'Customer Details'!A:E,5,FALSE)</f>
        <v>UK</v>
      </c>
      <c r="G144" t="s">
        <v>369</v>
      </c>
      <c r="H144">
        <f>VLOOKUP(D144,'Customer Details'!A:H,8,FALSE)</f>
        <v>3</v>
      </c>
      <c r="I144" t="str">
        <f>VLOOKUP(D144,'Customer Details'!A:I,9,FALSE)</f>
        <v>Older than 30</v>
      </c>
      <c r="J144" t="str">
        <f>IFERROR(IF(VLOOKUP(A144,Order!D:D,1,FALSE)=A144,"Mapping Exists",""),"No Mapping")</f>
        <v>Mapping Exists</v>
      </c>
    </row>
    <row r="145" spans="1:10" x14ac:dyDescent="0.25">
      <c r="A145">
        <v>144</v>
      </c>
      <c r="B145" t="s">
        <v>367</v>
      </c>
      <c r="C145">
        <v>400</v>
      </c>
      <c r="D145">
        <v>10</v>
      </c>
      <c r="E145" t="str">
        <f>VLOOKUP(D145,'Customer Details'!A:F,6,FALSE)</f>
        <v>Darrell Dillon</v>
      </c>
      <c r="F145" t="str">
        <f>VLOOKUP(D145,'Customer Details'!A:E,5,FALSE)</f>
        <v>UAE</v>
      </c>
      <c r="G145" t="s">
        <v>367</v>
      </c>
      <c r="H145">
        <f>VLOOKUP(D145,'Customer Details'!A:H,8,FALSE)</f>
        <v>1</v>
      </c>
      <c r="I145" t="str">
        <f>VLOOKUP(D145,'Customer Details'!A:I,9,FALSE)</f>
        <v>Older than 30</v>
      </c>
      <c r="J145" t="str">
        <f>IFERROR(IF(VLOOKUP(A145,Order!D:D,1,FALSE)=A145,"Mapping Exists",""),"No Mapping")</f>
        <v>Mapping Exists</v>
      </c>
    </row>
    <row r="146" spans="1:10" x14ac:dyDescent="0.25">
      <c r="A146">
        <v>145</v>
      </c>
      <c r="B146" t="s">
        <v>370</v>
      </c>
      <c r="C146">
        <v>250</v>
      </c>
      <c r="D146">
        <v>53</v>
      </c>
      <c r="E146" t="str">
        <f>VLOOKUP(D146,'Customer Details'!A:F,6,FALSE)</f>
        <v>Adam Holmes</v>
      </c>
      <c r="F146" t="str">
        <f>VLOOKUP(D146,'Customer Details'!A:E,5,FALSE)</f>
        <v>UK</v>
      </c>
      <c r="G146" t="s">
        <v>370</v>
      </c>
      <c r="H146">
        <f>VLOOKUP(D146,'Customer Details'!A:H,8,FALSE)</f>
        <v>2</v>
      </c>
      <c r="I146" t="str">
        <f>VLOOKUP(D146,'Customer Details'!A:I,9,FALSE)</f>
        <v>Older than 30</v>
      </c>
      <c r="J146" t="str">
        <f>IFERROR(IF(VLOOKUP(A146,Order!D:D,1,FALSE)=A146,"Mapping Exists",""),"No Mapping")</f>
        <v>Mapping Exists</v>
      </c>
    </row>
    <row r="147" spans="1:10" x14ac:dyDescent="0.25">
      <c r="A147">
        <v>146</v>
      </c>
      <c r="B147" t="s">
        <v>371</v>
      </c>
      <c r="C147">
        <v>5000</v>
      </c>
      <c r="D147">
        <v>247</v>
      </c>
      <c r="E147" t="str">
        <f>VLOOKUP(D147,'Customer Details'!A:F,6,FALSE)</f>
        <v>John Miller</v>
      </c>
      <c r="F147" t="str">
        <f>VLOOKUP(D147,'Customer Details'!A:E,5,FALSE)</f>
        <v>USA</v>
      </c>
      <c r="G147" t="s">
        <v>371</v>
      </c>
      <c r="H147">
        <f>VLOOKUP(D147,'Customer Details'!A:H,8,FALSE)</f>
        <v>3</v>
      </c>
      <c r="I147" t="str">
        <f>VLOOKUP(D147,'Customer Details'!A:I,9,FALSE)</f>
        <v>Older than 30</v>
      </c>
      <c r="J147" t="str">
        <f>IFERROR(IF(VLOOKUP(A147,Order!D:D,1,FALSE)=A147,"Mapping Exists",""),"No Mapping")</f>
        <v>Mapping Exists</v>
      </c>
    </row>
    <row r="148" spans="1:10" x14ac:dyDescent="0.25">
      <c r="A148">
        <v>147</v>
      </c>
      <c r="B148" t="s">
        <v>372</v>
      </c>
      <c r="C148">
        <v>350</v>
      </c>
      <c r="D148">
        <v>232</v>
      </c>
      <c r="E148" t="str">
        <f>VLOOKUP(D148,'Customer Details'!A:F,6,FALSE)</f>
        <v>Michael Lopez</v>
      </c>
      <c r="F148" t="str">
        <f>VLOOKUP(D148,'Customer Details'!A:E,5,FALSE)</f>
        <v>USA</v>
      </c>
      <c r="G148" t="s">
        <v>372</v>
      </c>
      <c r="H148">
        <f>VLOOKUP(D148,'Customer Details'!A:H,8,FALSE)</f>
        <v>1</v>
      </c>
      <c r="I148" t="str">
        <f>VLOOKUP(D148,'Customer Details'!A:I,9,FALSE)</f>
        <v>Older than 30</v>
      </c>
      <c r="J148" t="str">
        <f>IFERROR(IF(VLOOKUP(A148,Order!D:D,1,FALSE)=A148,"Mapping Exists",""),"No Mapping")</f>
        <v>No Mapping</v>
      </c>
    </row>
    <row r="149" spans="1:10" x14ac:dyDescent="0.25">
      <c r="A149">
        <v>148</v>
      </c>
      <c r="B149" t="s">
        <v>370</v>
      </c>
      <c r="C149">
        <v>200</v>
      </c>
      <c r="D149">
        <v>229</v>
      </c>
      <c r="E149" t="str">
        <f>VLOOKUP(D149,'Customer Details'!A:F,6,FALSE)</f>
        <v>Philip Newton</v>
      </c>
      <c r="F149" t="str">
        <f>VLOOKUP(D149,'Customer Details'!A:E,5,FALSE)</f>
        <v>UK</v>
      </c>
      <c r="G149" t="s">
        <v>370</v>
      </c>
      <c r="H149">
        <f>VLOOKUP(D149,'Customer Details'!A:H,8,FALSE)</f>
        <v>3</v>
      </c>
      <c r="I149" t="str">
        <f>VLOOKUP(D149,'Customer Details'!A:I,9,FALSE)</f>
        <v>Older than 30</v>
      </c>
      <c r="J149" t="str">
        <f>IFERROR(IF(VLOOKUP(A149,Order!D:D,1,FALSE)=A149,"Mapping Exists",""),"No Mapping")</f>
        <v>No Mapping</v>
      </c>
    </row>
    <row r="150" spans="1:10" x14ac:dyDescent="0.25">
      <c r="A150">
        <v>149</v>
      </c>
      <c r="B150" t="s">
        <v>373</v>
      </c>
      <c r="C150">
        <v>1500</v>
      </c>
      <c r="D150">
        <v>20</v>
      </c>
      <c r="E150" t="str">
        <f>VLOOKUP(D150,'Customer Details'!A:F,6,FALSE)</f>
        <v>Derek Peterson</v>
      </c>
      <c r="F150" t="str">
        <f>VLOOKUP(D150,'Customer Details'!A:E,5,FALSE)</f>
        <v>UAE</v>
      </c>
      <c r="G150" t="s">
        <v>373</v>
      </c>
      <c r="H150">
        <f>VLOOKUP(D150,'Customer Details'!A:H,8,FALSE)</f>
        <v>1</v>
      </c>
      <c r="I150" t="str">
        <f>VLOOKUP(D150,'Customer Details'!A:I,9,FALSE)</f>
        <v>Older than 30</v>
      </c>
      <c r="J150" t="str">
        <f>IFERROR(IF(VLOOKUP(A150,Order!D:D,1,FALSE)=A150,"Mapping Exists",""),"No Mapping")</f>
        <v>No Mapping</v>
      </c>
    </row>
    <row r="151" spans="1:10" x14ac:dyDescent="0.25">
      <c r="A151">
        <v>150</v>
      </c>
      <c r="B151" t="s">
        <v>374</v>
      </c>
      <c r="C151">
        <v>900</v>
      </c>
      <c r="D151">
        <v>89</v>
      </c>
      <c r="E151" t="str">
        <f>VLOOKUP(D151,'Customer Details'!A:F,6,FALSE)</f>
        <v>David Yoder</v>
      </c>
      <c r="F151" t="str">
        <f>VLOOKUP(D151,'Customer Details'!A:E,5,FALSE)</f>
        <v>UK</v>
      </c>
      <c r="G151" t="s">
        <v>374</v>
      </c>
      <c r="H151">
        <f>VLOOKUP(D151,'Customer Details'!A:H,8,FALSE)</f>
        <v>3</v>
      </c>
      <c r="I151" t="str">
        <f>VLOOKUP(D151,'Customer Details'!A:I,9,FALSE)</f>
        <v>Older than 30</v>
      </c>
      <c r="J151" t="str">
        <f>IFERROR(IF(VLOOKUP(A151,Order!D:D,1,FALSE)=A151,"Mapping Exists",""),"No Mapping")</f>
        <v>Mapping Exists</v>
      </c>
    </row>
    <row r="152" spans="1:10" x14ac:dyDescent="0.25">
      <c r="A152">
        <v>151</v>
      </c>
      <c r="B152" t="s">
        <v>367</v>
      </c>
      <c r="C152">
        <v>400</v>
      </c>
      <c r="D152">
        <v>208</v>
      </c>
      <c r="E152" t="str">
        <f>VLOOKUP(D152,'Customer Details'!A:F,6,FALSE)</f>
        <v>Brittany Golden</v>
      </c>
      <c r="F152" t="str">
        <f>VLOOKUP(D152,'Customer Details'!A:E,5,FALSE)</f>
        <v>UK</v>
      </c>
      <c r="G152" t="s">
        <v>367</v>
      </c>
      <c r="H152">
        <f>VLOOKUP(D152,'Customer Details'!A:H,8,FALSE)</f>
        <v>2</v>
      </c>
      <c r="I152" t="str">
        <f>VLOOKUP(D152,'Customer Details'!A:I,9,FALSE)</f>
        <v>30 or Younger</v>
      </c>
      <c r="J152" t="str">
        <f>IFERROR(IF(VLOOKUP(A152,Order!D:D,1,FALSE)=A152,"Mapping Exists",""),"No Mapping")</f>
        <v>Mapping Exists</v>
      </c>
    </row>
    <row r="153" spans="1:10" x14ac:dyDescent="0.25">
      <c r="A153">
        <v>152</v>
      </c>
      <c r="B153" t="s">
        <v>368</v>
      </c>
      <c r="C153">
        <v>300</v>
      </c>
      <c r="D153">
        <v>47</v>
      </c>
      <c r="E153" t="str">
        <f>VLOOKUP(D153,'Customer Details'!A:F,6,FALSE)</f>
        <v>Carolyn Green</v>
      </c>
      <c r="F153" t="str">
        <f>VLOOKUP(D153,'Customer Details'!A:E,5,FALSE)</f>
        <v>USA</v>
      </c>
      <c r="G153" t="s">
        <v>368</v>
      </c>
      <c r="H153">
        <f>VLOOKUP(D153,'Customer Details'!A:H,8,FALSE)</f>
        <v>2</v>
      </c>
      <c r="I153" t="str">
        <f>VLOOKUP(D153,'Customer Details'!A:I,9,FALSE)</f>
        <v>Older than 30</v>
      </c>
      <c r="J153" t="str">
        <f>IFERROR(IF(VLOOKUP(A153,Order!D:D,1,FALSE)=A153,"Mapping Exists",""),"No Mapping")</f>
        <v>Mapping Exists</v>
      </c>
    </row>
    <row r="154" spans="1:10" x14ac:dyDescent="0.25">
      <c r="A154">
        <v>153</v>
      </c>
      <c r="B154" t="s">
        <v>369</v>
      </c>
      <c r="C154">
        <v>12000</v>
      </c>
      <c r="D154">
        <v>23</v>
      </c>
      <c r="E154" t="str">
        <f>VLOOKUP(D154,'Customer Details'!A:F,6,FALSE)</f>
        <v>Margaret Hardy</v>
      </c>
      <c r="F154" t="str">
        <f>VLOOKUP(D154,'Customer Details'!A:E,5,FALSE)</f>
        <v>UK</v>
      </c>
      <c r="G154" t="s">
        <v>369</v>
      </c>
      <c r="H154">
        <f>VLOOKUP(D154,'Customer Details'!A:H,8,FALSE)</f>
        <v>3</v>
      </c>
      <c r="I154" t="str">
        <f>VLOOKUP(D154,'Customer Details'!A:I,9,FALSE)</f>
        <v>30 or Younger</v>
      </c>
      <c r="J154" t="str">
        <f>IFERROR(IF(VLOOKUP(A154,Order!D:D,1,FALSE)=A154,"Mapping Exists",""),"No Mapping")</f>
        <v>Mapping Exists</v>
      </c>
    </row>
    <row r="155" spans="1:10" x14ac:dyDescent="0.25">
      <c r="A155">
        <v>154</v>
      </c>
      <c r="B155" t="s">
        <v>367</v>
      </c>
      <c r="C155">
        <v>400</v>
      </c>
      <c r="D155">
        <v>114</v>
      </c>
      <c r="E155" t="str">
        <f>VLOOKUP(D155,'Customer Details'!A:F,6,FALSE)</f>
        <v>Jeffrey Sullivan</v>
      </c>
      <c r="F155" t="str">
        <f>VLOOKUP(D155,'Customer Details'!A:E,5,FALSE)</f>
        <v>UK</v>
      </c>
      <c r="G155" t="s">
        <v>367</v>
      </c>
      <c r="H155">
        <f>VLOOKUP(D155,'Customer Details'!A:H,8,FALSE)</f>
        <v>1</v>
      </c>
      <c r="I155" t="str">
        <f>VLOOKUP(D155,'Customer Details'!A:I,9,FALSE)</f>
        <v>Older than 30</v>
      </c>
      <c r="J155" t="str">
        <f>IFERROR(IF(VLOOKUP(A155,Order!D:D,1,FALSE)=A155,"Mapping Exists",""),"No Mapping")</f>
        <v>No Mapping</v>
      </c>
    </row>
    <row r="156" spans="1:10" x14ac:dyDescent="0.25">
      <c r="A156">
        <v>155</v>
      </c>
      <c r="B156" t="s">
        <v>370</v>
      </c>
      <c r="C156">
        <v>250</v>
      </c>
      <c r="D156">
        <v>247</v>
      </c>
      <c r="E156" t="str">
        <f>VLOOKUP(D156,'Customer Details'!A:F,6,FALSE)</f>
        <v>John Miller</v>
      </c>
      <c r="F156" t="str">
        <f>VLOOKUP(D156,'Customer Details'!A:E,5,FALSE)</f>
        <v>USA</v>
      </c>
      <c r="G156" t="s">
        <v>370</v>
      </c>
      <c r="H156">
        <f>VLOOKUP(D156,'Customer Details'!A:H,8,FALSE)</f>
        <v>3</v>
      </c>
      <c r="I156" t="str">
        <f>VLOOKUP(D156,'Customer Details'!A:I,9,FALSE)</f>
        <v>Older than 30</v>
      </c>
      <c r="J156" t="str">
        <f>IFERROR(IF(VLOOKUP(A156,Order!D:D,1,FALSE)=A156,"Mapping Exists",""),"No Mapping")</f>
        <v>No Mapping</v>
      </c>
    </row>
    <row r="157" spans="1:10" x14ac:dyDescent="0.25">
      <c r="A157">
        <v>156</v>
      </c>
      <c r="B157" t="s">
        <v>371</v>
      </c>
      <c r="C157">
        <v>5000</v>
      </c>
      <c r="D157">
        <v>71</v>
      </c>
      <c r="E157" t="str">
        <f>VLOOKUP(D157,'Customer Details'!A:F,6,FALSE)</f>
        <v>Michelle Edwards</v>
      </c>
      <c r="F157" t="str">
        <f>VLOOKUP(D157,'Customer Details'!A:E,5,FALSE)</f>
        <v>USA</v>
      </c>
      <c r="G157" t="s">
        <v>371</v>
      </c>
      <c r="H157">
        <f>VLOOKUP(D157,'Customer Details'!A:H,8,FALSE)</f>
        <v>1</v>
      </c>
      <c r="I157" t="str">
        <f>VLOOKUP(D157,'Customer Details'!A:I,9,FALSE)</f>
        <v>Older than 30</v>
      </c>
      <c r="J157" t="str">
        <f>IFERROR(IF(VLOOKUP(A157,Order!D:D,1,FALSE)=A157,"Mapping Exists",""),"No Mapping")</f>
        <v>Mapping Exists</v>
      </c>
    </row>
    <row r="158" spans="1:10" x14ac:dyDescent="0.25">
      <c r="A158">
        <v>157</v>
      </c>
      <c r="B158" t="s">
        <v>372</v>
      </c>
      <c r="C158">
        <v>350</v>
      </c>
      <c r="D158">
        <v>101</v>
      </c>
      <c r="E158" t="str">
        <f>VLOOKUP(D158,'Customer Details'!A:F,6,FALSE)</f>
        <v>Brian Olson</v>
      </c>
      <c r="F158" t="str">
        <f>VLOOKUP(D158,'Customer Details'!A:E,5,FALSE)</f>
        <v>USA</v>
      </c>
      <c r="G158" t="s">
        <v>372</v>
      </c>
      <c r="H158">
        <f>VLOOKUP(D158,'Customer Details'!A:H,8,FALSE)</f>
        <v>3</v>
      </c>
      <c r="I158" t="str">
        <f>VLOOKUP(D158,'Customer Details'!A:I,9,FALSE)</f>
        <v>Older than 30</v>
      </c>
      <c r="J158" t="str">
        <f>IFERROR(IF(VLOOKUP(A158,Order!D:D,1,FALSE)=A158,"Mapping Exists",""),"No Mapping")</f>
        <v>Mapping Exists</v>
      </c>
    </row>
    <row r="159" spans="1:10" x14ac:dyDescent="0.25">
      <c r="A159">
        <v>158</v>
      </c>
      <c r="B159" t="s">
        <v>370</v>
      </c>
      <c r="C159">
        <v>200</v>
      </c>
      <c r="D159">
        <v>8</v>
      </c>
      <c r="E159" t="str">
        <f>VLOOKUP(D159,'Customer Details'!A:F,6,FALSE)</f>
        <v>Jason Montgomery</v>
      </c>
      <c r="F159" t="str">
        <f>VLOOKUP(D159,'Customer Details'!A:E,5,FALSE)</f>
        <v>UK</v>
      </c>
      <c r="G159" t="s">
        <v>370</v>
      </c>
      <c r="H159">
        <f>VLOOKUP(D159,'Customer Details'!A:H,8,FALSE)</f>
        <v>4</v>
      </c>
      <c r="I159" t="str">
        <f>VLOOKUP(D159,'Customer Details'!A:I,9,FALSE)</f>
        <v>Older than 30</v>
      </c>
      <c r="J159" t="str">
        <f>IFERROR(IF(VLOOKUP(A159,Order!D:D,1,FALSE)=A159,"Mapping Exists",""),"No Mapping")</f>
        <v>Mapping Exists</v>
      </c>
    </row>
    <row r="160" spans="1:10" x14ac:dyDescent="0.25">
      <c r="A160">
        <v>159</v>
      </c>
      <c r="B160" t="s">
        <v>373</v>
      </c>
      <c r="C160">
        <v>1500</v>
      </c>
      <c r="D160">
        <v>172</v>
      </c>
      <c r="E160" t="str">
        <f>VLOOKUP(D160,'Customer Details'!A:F,6,FALSE)</f>
        <v>Jeffrey Diaz</v>
      </c>
      <c r="F160" t="str">
        <f>VLOOKUP(D160,'Customer Details'!A:E,5,FALSE)</f>
        <v>USA</v>
      </c>
      <c r="G160" t="s">
        <v>373</v>
      </c>
      <c r="H160">
        <f>VLOOKUP(D160,'Customer Details'!A:H,8,FALSE)</f>
        <v>3</v>
      </c>
      <c r="I160" t="str">
        <f>VLOOKUP(D160,'Customer Details'!A:I,9,FALSE)</f>
        <v>Older than 30</v>
      </c>
      <c r="J160" t="str">
        <f>IFERROR(IF(VLOOKUP(A160,Order!D:D,1,FALSE)=A160,"Mapping Exists",""),"No Mapping")</f>
        <v>Mapping Exists</v>
      </c>
    </row>
    <row r="161" spans="1:10" x14ac:dyDescent="0.25">
      <c r="A161">
        <v>160</v>
      </c>
      <c r="B161" t="s">
        <v>374</v>
      </c>
      <c r="C161">
        <v>900</v>
      </c>
      <c r="D161">
        <v>246</v>
      </c>
      <c r="E161" t="str">
        <f>VLOOKUP(D161,'Customer Details'!A:F,6,FALSE)</f>
        <v>Justin Stewart</v>
      </c>
      <c r="F161" t="str">
        <f>VLOOKUP(D161,'Customer Details'!A:E,5,FALSE)</f>
        <v>USA</v>
      </c>
      <c r="G161" t="s">
        <v>374</v>
      </c>
      <c r="H161">
        <f>VLOOKUP(D161,'Customer Details'!A:H,8,FALSE)</f>
        <v>1</v>
      </c>
      <c r="I161" t="str">
        <f>VLOOKUP(D161,'Customer Details'!A:I,9,FALSE)</f>
        <v>Older than 30</v>
      </c>
      <c r="J161" t="str">
        <f>IFERROR(IF(VLOOKUP(A161,Order!D:D,1,FALSE)=A161,"Mapping Exists",""),"No Mapping")</f>
        <v>No Mapping</v>
      </c>
    </row>
    <row r="162" spans="1:10" x14ac:dyDescent="0.25">
      <c r="A162">
        <v>161</v>
      </c>
      <c r="B162" t="s">
        <v>367</v>
      </c>
      <c r="C162">
        <v>400</v>
      </c>
      <c r="D162">
        <v>89</v>
      </c>
      <c r="E162" t="str">
        <f>VLOOKUP(D162,'Customer Details'!A:F,6,FALSE)</f>
        <v>David Yoder</v>
      </c>
      <c r="F162" t="str">
        <f>VLOOKUP(D162,'Customer Details'!A:E,5,FALSE)</f>
        <v>UK</v>
      </c>
      <c r="G162" t="s">
        <v>367</v>
      </c>
      <c r="H162">
        <f>VLOOKUP(D162,'Customer Details'!A:H,8,FALSE)</f>
        <v>3</v>
      </c>
      <c r="I162" t="str">
        <f>VLOOKUP(D162,'Customer Details'!A:I,9,FALSE)</f>
        <v>Older than 30</v>
      </c>
      <c r="J162" t="str">
        <f>IFERROR(IF(VLOOKUP(A162,Order!D:D,1,FALSE)=A162,"Mapping Exists",""),"No Mapping")</f>
        <v>Mapping Exists</v>
      </c>
    </row>
    <row r="163" spans="1:10" x14ac:dyDescent="0.25">
      <c r="A163">
        <v>162</v>
      </c>
      <c r="B163" t="s">
        <v>368</v>
      </c>
      <c r="C163">
        <v>300</v>
      </c>
      <c r="D163">
        <v>134</v>
      </c>
      <c r="E163" t="str">
        <f>VLOOKUP(D163,'Customer Details'!A:F,6,FALSE)</f>
        <v>James Keith</v>
      </c>
      <c r="F163" t="str">
        <f>VLOOKUP(D163,'Customer Details'!A:E,5,FALSE)</f>
        <v>UK</v>
      </c>
      <c r="G163" t="s">
        <v>368</v>
      </c>
      <c r="H163">
        <f>VLOOKUP(D163,'Customer Details'!A:H,8,FALSE)</f>
        <v>3</v>
      </c>
      <c r="I163" t="str">
        <f>VLOOKUP(D163,'Customer Details'!A:I,9,FALSE)</f>
        <v>Older than 30</v>
      </c>
      <c r="J163" t="str">
        <f>IFERROR(IF(VLOOKUP(A163,Order!D:D,1,FALSE)=A163,"Mapping Exists",""),"No Mapping")</f>
        <v>Mapping Exists</v>
      </c>
    </row>
    <row r="164" spans="1:10" x14ac:dyDescent="0.25">
      <c r="A164">
        <v>163</v>
      </c>
      <c r="B164" t="s">
        <v>369</v>
      </c>
      <c r="C164">
        <v>12000</v>
      </c>
      <c r="D164">
        <v>166</v>
      </c>
      <c r="E164" t="str">
        <f>VLOOKUP(D164,'Customer Details'!A:F,6,FALSE)</f>
        <v>Morgan Cooper</v>
      </c>
      <c r="F164" t="str">
        <f>VLOOKUP(D164,'Customer Details'!A:E,5,FALSE)</f>
        <v>USA</v>
      </c>
      <c r="G164" t="s">
        <v>369</v>
      </c>
      <c r="H164">
        <f>VLOOKUP(D164,'Customer Details'!A:H,8,FALSE)</f>
        <v>3</v>
      </c>
      <c r="I164" t="str">
        <f>VLOOKUP(D164,'Customer Details'!A:I,9,FALSE)</f>
        <v>30 or Younger</v>
      </c>
      <c r="J164" t="str">
        <f>IFERROR(IF(VLOOKUP(A164,Order!D:D,1,FALSE)=A164,"Mapping Exists",""),"No Mapping")</f>
        <v>Mapping Exists</v>
      </c>
    </row>
    <row r="165" spans="1:10" x14ac:dyDescent="0.25">
      <c r="A165">
        <v>164</v>
      </c>
      <c r="B165" t="s">
        <v>367</v>
      </c>
      <c r="C165">
        <v>400</v>
      </c>
      <c r="D165">
        <v>85</v>
      </c>
      <c r="E165" t="str">
        <f>VLOOKUP(D165,'Customer Details'!A:F,6,FALSE)</f>
        <v>Michele Maxwell</v>
      </c>
      <c r="F165" t="str">
        <f>VLOOKUP(D165,'Customer Details'!A:E,5,FALSE)</f>
        <v>UAE</v>
      </c>
      <c r="G165" t="s">
        <v>367</v>
      </c>
      <c r="H165">
        <f>VLOOKUP(D165,'Customer Details'!A:H,8,FALSE)</f>
        <v>2</v>
      </c>
      <c r="I165" t="str">
        <f>VLOOKUP(D165,'Customer Details'!A:I,9,FALSE)</f>
        <v>Older than 30</v>
      </c>
      <c r="J165" t="str">
        <f>IFERROR(IF(VLOOKUP(A165,Order!D:D,1,FALSE)=A165,"Mapping Exists",""),"No Mapping")</f>
        <v>Mapping Exists</v>
      </c>
    </row>
    <row r="166" spans="1:10" x14ac:dyDescent="0.25">
      <c r="A166">
        <v>165</v>
      </c>
      <c r="B166" t="s">
        <v>370</v>
      </c>
      <c r="C166">
        <v>250</v>
      </c>
      <c r="D166">
        <v>221</v>
      </c>
      <c r="E166" t="str">
        <f>VLOOKUP(D166,'Customer Details'!A:F,6,FALSE)</f>
        <v>Sarah Gilbert</v>
      </c>
      <c r="F166" t="str">
        <f>VLOOKUP(D166,'Customer Details'!A:E,5,FALSE)</f>
        <v>USA</v>
      </c>
      <c r="G166" t="s">
        <v>370</v>
      </c>
      <c r="H166">
        <f>VLOOKUP(D166,'Customer Details'!A:H,8,FALSE)</f>
        <v>3</v>
      </c>
      <c r="I166" t="str">
        <f>VLOOKUP(D166,'Customer Details'!A:I,9,FALSE)</f>
        <v>Older than 30</v>
      </c>
      <c r="J166" t="str">
        <f>IFERROR(IF(VLOOKUP(A166,Order!D:D,1,FALSE)=A166,"Mapping Exists",""),"No Mapping")</f>
        <v>No Mapping</v>
      </c>
    </row>
    <row r="167" spans="1:10" x14ac:dyDescent="0.25">
      <c r="A167">
        <v>166</v>
      </c>
      <c r="B167" t="s">
        <v>371</v>
      </c>
      <c r="C167">
        <v>5000</v>
      </c>
      <c r="D167">
        <v>12</v>
      </c>
      <c r="E167" t="str">
        <f>VLOOKUP(D167,'Customer Details'!A:F,6,FALSE)</f>
        <v>Jodi Gonzalez</v>
      </c>
      <c r="F167" t="str">
        <f>VLOOKUP(D167,'Customer Details'!A:E,5,FALSE)</f>
        <v>USA</v>
      </c>
      <c r="G167" t="s">
        <v>371</v>
      </c>
      <c r="H167">
        <f>VLOOKUP(D167,'Customer Details'!A:H,8,FALSE)</f>
        <v>1</v>
      </c>
      <c r="I167" t="str">
        <f>VLOOKUP(D167,'Customer Details'!A:I,9,FALSE)</f>
        <v>Older than 30</v>
      </c>
      <c r="J167" t="str">
        <f>IFERROR(IF(VLOOKUP(A167,Order!D:D,1,FALSE)=A167,"Mapping Exists",""),"No Mapping")</f>
        <v>Mapping Exists</v>
      </c>
    </row>
    <row r="168" spans="1:10" x14ac:dyDescent="0.25">
      <c r="A168">
        <v>167</v>
      </c>
      <c r="B168" t="s">
        <v>372</v>
      </c>
      <c r="C168">
        <v>350</v>
      </c>
      <c r="D168">
        <v>143</v>
      </c>
      <c r="E168" t="str">
        <f>VLOOKUP(D168,'Customer Details'!A:F,6,FALSE)</f>
        <v>Stacey Welch</v>
      </c>
      <c r="F168" t="str">
        <f>VLOOKUP(D168,'Customer Details'!A:E,5,FALSE)</f>
        <v>UK</v>
      </c>
      <c r="G168" t="s">
        <v>372</v>
      </c>
      <c r="H168">
        <f>VLOOKUP(D168,'Customer Details'!A:H,8,FALSE)</f>
        <v>3</v>
      </c>
      <c r="I168" t="str">
        <f>VLOOKUP(D168,'Customer Details'!A:I,9,FALSE)</f>
        <v>Older than 30</v>
      </c>
      <c r="J168" t="str">
        <f>IFERROR(IF(VLOOKUP(A168,Order!D:D,1,FALSE)=A168,"Mapping Exists",""),"No Mapping")</f>
        <v>Mapping Exists</v>
      </c>
    </row>
    <row r="169" spans="1:10" x14ac:dyDescent="0.25">
      <c r="A169">
        <v>168</v>
      </c>
      <c r="B169" t="s">
        <v>370</v>
      </c>
      <c r="C169">
        <v>200</v>
      </c>
      <c r="D169">
        <v>193</v>
      </c>
      <c r="E169" t="str">
        <f>VLOOKUP(D169,'Customer Details'!A:F,6,FALSE)</f>
        <v>Yesenia White</v>
      </c>
      <c r="F169" t="str">
        <f>VLOOKUP(D169,'Customer Details'!A:E,5,FALSE)</f>
        <v>UK</v>
      </c>
      <c r="G169" t="s">
        <v>370</v>
      </c>
      <c r="H169">
        <f>VLOOKUP(D169,'Customer Details'!A:H,8,FALSE)</f>
        <v>4</v>
      </c>
      <c r="I169" t="str">
        <f>VLOOKUP(D169,'Customer Details'!A:I,9,FALSE)</f>
        <v>30 or Younger</v>
      </c>
      <c r="J169" t="str">
        <f>IFERROR(IF(VLOOKUP(A169,Order!D:D,1,FALSE)=A169,"Mapping Exists",""),"No Mapping")</f>
        <v>No Mapping</v>
      </c>
    </row>
    <row r="170" spans="1:10" x14ac:dyDescent="0.25">
      <c r="A170">
        <v>169</v>
      </c>
      <c r="B170" t="s">
        <v>373</v>
      </c>
      <c r="C170">
        <v>1500</v>
      </c>
      <c r="D170">
        <v>236</v>
      </c>
      <c r="E170" t="str">
        <f>VLOOKUP(D170,'Customer Details'!A:F,6,FALSE)</f>
        <v>Al1cia Jensen</v>
      </c>
      <c r="F170" t="str">
        <f>VLOOKUP(D170,'Customer Details'!A:E,5,FALSE)</f>
        <v>USA</v>
      </c>
      <c r="G170" t="s">
        <v>373</v>
      </c>
      <c r="H170">
        <f>VLOOKUP(D170,'Customer Details'!A:H,8,FALSE)</f>
        <v>1</v>
      </c>
      <c r="I170" t="str">
        <f>VLOOKUP(D170,'Customer Details'!A:I,9,FALSE)</f>
        <v>30 or Younger</v>
      </c>
      <c r="J170" t="str">
        <f>IFERROR(IF(VLOOKUP(A170,Order!D:D,1,FALSE)=A170,"Mapping Exists",""),"No Mapping")</f>
        <v>No Mapping</v>
      </c>
    </row>
    <row r="171" spans="1:10" x14ac:dyDescent="0.25">
      <c r="A171">
        <v>170</v>
      </c>
      <c r="B171" t="s">
        <v>374</v>
      </c>
      <c r="C171">
        <v>900</v>
      </c>
      <c r="D171">
        <v>214</v>
      </c>
      <c r="E171" t="str">
        <f>VLOOKUP(D171,'Customer Details'!A:F,6,FALSE)</f>
        <v>N!cole Mcintyre</v>
      </c>
      <c r="F171" t="str">
        <f>VLOOKUP(D171,'Customer Details'!A:E,5,FALSE)</f>
        <v>UK</v>
      </c>
      <c r="G171" t="s">
        <v>374</v>
      </c>
      <c r="H171">
        <f>VLOOKUP(D171,'Customer Details'!A:H,8,FALSE)</f>
        <v>1</v>
      </c>
      <c r="I171" t="str">
        <f>VLOOKUP(D171,'Customer Details'!A:I,9,FALSE)</f>
        <v>30 or Younger</v>
      </c>
      <c r="J171" t="str">
        <f>IFERROR(IF(VLOOKUP(A171,Order!D:D,1,FALSE)=A171,"Mapping Exists",""),"No Mapping")</f>
        <v>No Mapping</v>
      </c>
    </row>
    <row r="172" spans="1:10" x14ac:dyDescent="0.25">
      <c r="A172">
        <v>171</v>
      </c>
      <c r="B172" t="s">
        <v>367</v>
      </c>
      <c r="C172">
        <v>400</v>
      </c>
      <c r="D172">
        <v>55</v>
      </c>
      <c r="E172" t="str">
        <f>VLOOKUP(D172,'Customer Details'!A:F,6,FALSE)</f>
        <v>Christy Rodriguez</v>
      </c>
      <c r="F172" t="str">
        <f>VLOOKUP(D172,'Customer Details'!A:E,5,FALSE)</f>
        <v>UAE</v>
      </c>
      <c r="G172" t="s">
        <v>367</v>
      </c>
      <c r="H172">
        <f>VLOOKUP(D172,'Customer Details'!A:H,8,FALSE)</f>
        <v>2</v>
      </c>
      <c r="I172" t="str">
        <f>VLOOKUP(D172,'Customer Details'!A:I,9,FALSE)</f>
        <v>30 or Younger</v>
      </c>
      <c r="J172" t="str">
        <f>IFERROR(IF(VLOOKUP(A172,Order!D:D,1,FALSE)=A172,"Mapping Exists",""),"No Mapping")</f>
        <v>Mapping Exists</v>
      </c>
    </row>
    <row r="173" spans="1:10" x14ac:dyDescent="0.25">
      <c r="A173">
        <v>172</v>
      </c>
      <c r="B173" t="s">
        <v>368</v>
      </c>
      <c r="C173">
        <v>300</v>
      </c>
      <c r="D173">
        <v>122</v>
      </c>
      <c r="E173" t="str">
        <f>VLOOKUP(D173,'Customer Details'!A:F,6,FALSE)</f>
        <v>Charles Nunez</v>
      </c>
      <c r="F173" t="str">
        <f>VLOOKUP(D173,'Customer Details'!A:E,5,FALSE)</f>
        <v>USA</v>
      </c>
      <c r="G173" t="s">
        <v>368</v>
      </c>
      <c r="H173">
        <f>VLOOKUP(D173,'Customer Details'!A:H,8,FALSE)</f>
        <v>1</v>
      </c>
      <c r="I173" t="str">
        <f>VLOOKUP(D173,'Customer Details'!A:I,9,FALSE)</f>
        <v>Older than 30</v>
      </c>
      <c r="J173" t="str">
        <f>IFERROR(IF(VLOOKUP(A173,Order!D:D,1,FALSE)=A173,"Mapping Exists",""),"No Mapping")</f>
        <v>Mapping Exists</v>
      </c>
    </row>
    <row r="174" spans="1:10" x14ac:dyDescent="0.25">
      <c r="A174">
        <v>173</v>
      </c>
      <c r="B174" t="s">
        <v>369</v>
      </c>
      <c r="C174">
        <v>12000</v>
      </c>
      <c r="D174">
        <v>13</v>
      </c>
      <c r="E174" t="str">
        <f>VLOOKUP(D174,'Customer Details'!A:F,6,FALSE)</f>
        <v>Omar Martin</v>
      </c>
      <c r="F174" t="str">
        <f>VLOOKUP(D174,'Customer Details'!A:E,5,FALSE)</f>
        <v>UK</v>
      </c>
      <c r="G174" t="s">
        <v>369</v>
      </c>
      <c r="H174">
        <f>VLOOKUP(D174,'Customer Details'!A:H,8,FALSE)</f>
        <v>3</v>
      </c>
      <c r="I174" t="str">
        <f>VLOOKUP(D174,'Customer Details'!A:I,9,FALSE)</f>
        <v>30 or Younger</v>
      </c>
      <c r="J174" t="str">
        <f>IFERROR(IF(VLOOKUP(A174,Order!D:D,1,FALSE)=A174,"Mapping Exists",""),"No Mapping")</f>
        <v>No Mapping</v>
      </c>
    </row>
    <row r="175" spans="1:10" x14ac:dyDescent="0.25">
      <c r="A175">
        <v>174</v>
      </c>
      <c r="B175" t="s">
        <v>367</v>
      </c>
      <c r="C175">
        <v>400</v>
      </c>
      <c r="D175">
        <v>181</v>
      </c>
      <c r="E175" t="str">
        <f>VLOOKUP(D175,'Customer Details'!A:F,6,FALSE)</f>
        <v>Adrian West</v>
      </c>
      <c r="F175" t="str">
        <f>VLOOKUP(D175,'Customer Details'!A:E,5,FALSE)</f>
        <v>USA</v>
      </c>
      <c r="G175" t="s">
        <v>367</v>
      </c>
      <c r="H175">
        <f>VLOOKUP(D175,'Customer Details'!A:H,8,FALSE)</f>
        <v>2</v>
      </c>
      <c r="I175" t="str">
        <f>VLOOKUP(D175,'Customer Details'!A:I,9,FALSE)</f>
        <v>Older than 30</v>
      </c>
      <c r="J175" t="str">
        <f>IFERROR(IF(VLOOKUP(A175,Order!D:D,1,FALSE)=A175,"Mapping Exists",""),"No Mapping")</f>
        <v>Mapping Exists</v>
      </c>
    </row>
    <row r="176" spans="1:10" x14ac:dyDescent="0.25">
      <c r="A176">
        <v>175</v>
      </c>
      <c r="B176" t="s">
        <v>370</v>
      </c>
      <c r="C176">
        <v>250</v>
      </c>
      <c r="D176">
        <v>203</v>
      </c>
      <c r="E176" t="str">
        <f>VLOOKUP(D176,'Customer Details'!A:F,6,FALSE)</f>
        <v>Carlos Wallace</v>
      </c>
      <c r="F176" t="str">
        <f>VLOOKUP(D176,'Customer Details'!A:E,5,FALSE)</f>
        <v>UK</v>
      </c>
      <c r="G176" t="s">
        <v>370</v>
      </c>
      <c r="H176">
        <f>VLOOKUP(D176,'Customer Details'!A:H,8,FALSE)</f>
        <v>1</v>
      </c>
      <c r="I176" t="str">
        <f>VLOOKUP(D176,'Customer Details'!A:I,9,FALSE)</f>
        <v>Older than 30</v>
      </c>
      <c r="J176" t="str">
        <f>IFERROR(IF(VLOOKUP(A176,Order!D:D,1,FALSE)=A176,"Mapping Exists",""),"No Mapping")</f>
        <v>No Mapping</v>
      </c>
    </row>
    <row r="177" spans="1:10" x14ac:dyDescent="0.25">
      <c r="A177">
        <v>176</v>
      </c>
      <c r="B177" t="s">
        <v>371</v>
      </c>
      <c r="C177">
        <v>5000</v>
      </c>
      <c r="D177">
        <v>159</v>
      </c>
      <c r="E177" t="str">
        <f>VLOOKUP(D177,'Customer Details'!A:F,6,FALSE)</f>
        <v>Brooke Durham</v>
      </c>
      <c r="F177" t="str">
        <f>VLOOKUP(D177,'Customer Details'!A:E,5,FALSE)</f>
        <v>UK</v>
      </c>
      <c r="G177" t="s">
        <v>371</v>
      </c>
      <c r="H177">
        <f>VLOOKUP(D177,'Customer Details'!A:H,8,FALSE)</f>
        <v>2</v>
      </c>
      <c r="I177" t="str">
        <f>VLOOKUP(D177,'Customer Details'!A:I,9,FALSE)</f>
        <v>Older than 30</v>
      </c>
      <c r="J177" t="str">
        <f>IFERROR(IF(VLOOKUP(A177,Order!D:D,1,FALSE)=A177,"Mapping Exists",""),"No Mapping")</f>
        <v>Mapping Exists</v>
      </c>
    </row>
    <row r="178" spans="1:10" x14ac:dyDescent="0.25">
      <c r="A178">
        <v>177</v>
      </c>
      <c r="B178" t="s">
        <v>372</v>
      </c>
      <c r="C178">
        <v>350</v>
      </c>
      <c r="D178">
        <v>63</v>
      </c>
      <c r="E178" t="str">
        <f>VLOOKUP(D178,'Customer Details'!A:F,6,FALSE)</f>
        <v>Sarah Greer</v>
      </c>
      <c r="F178" t="str">
        <f>VLOOKUP(D178,'Customer Details'!A:E,5,FALSE)</f>
        <v>UK</v>
      </c>
      <c r="G178" t="s">
        <v>372</v>
      </c>
      <c r="H178">
        <f>VLOOKUP(D178,'Customer Details'!A:H,8,FALSE)</f>
        <v>3</v>
      </c>
      <c r="I178" t="str">
        <f>VLOOKUP(D178,'Customer Details'!A:I,9,FALSE)</f>
        <v>Older than 30</v>
      </c>
      <c r="J178" t="str">
        <f>IFERROR(IF(VLOOKUP(A178,Order!D:D,1,FALSE)=A178,"Mapping Exists",""),"No Mapping")</f>
        <v>Mapping Exists</v>
      </c>
    </row>
    <row r="179" spans="1:10" x14ac:dyDescent="0.25">
      <c r="A179">
        <v>178</v>
      </c>
      <c r="B179" t="s">
        <v>370</v>
      </c>
      <c r="C179">
        <v>200</v>
      </c>
      <c r="D179">
        <v>94</v>
      </c>
      <c r="E179" t="str">
        <f>VLOOKUP(D179,'Customer Details'!A:F,6,FALSE)</f>
        <v>Krystal Carroll</v>
      </c>
      <c r="F179" t="str">
        <f>VLOOKUP(D179,'Customer Details'!A:E,5,FALSE)</f>
        <v>UK</v>
      </c>
      <c r="G179" t="s">
        <v>370</v>
      </c>
      <c r="H179">
        <f>VLOOKUP(D179,'Customer Details'!A:H,8,FALSE)</f>
        <v>1</v>
      </c>
      <c r="I179" t="str">
        <f>VLOOKUP(D179,'Customer Details'!A:I,9,FALSE)</f>
        <v>Older than 30</v>
      </c>
      <c r="J179" t="str">
        <f>IFERROR(IF(VLOOKUP(A179,Order!D:D,1,FALSE)=A179,"Mapping Exists",""),"No Mapping")</f>
        <v>Mapping Exists</v>
      </c>
    </row>
    <row r="180" spans="1:10" x14ac:dyDescent="0.25">
      <c r="A180">
        <v>179</v>
      </c>
      <c r="B180" t="s">
        <v>373</v>
      </c>
      <c r="C180">
        <v>1500</v>
      </c>
      <c r="D180">
        <v>67</v>
      </c>
      <c r="E180" t="str">
        <f>VLOOKUP(D180,'Customer Details'!A:F,6,FALSE)</f>
        <v>Guy Bennett</v>
      </c>
      <c r="F180" t="str">
        <f>VLOOKUP(D180,'Customer Details'!A:E,5,FALSE)</f>
        <v>USA</v>
      </c>
      <c r="G180" t="s">
        <v>373</v>
      </c>
      <c r="H180">
        <f>VLOOKUP(D180,'Customer Details'!A:H,8,FALSE)</f>
        <v>2</v>
      </c>
      <c r="I180" t="str">
        <f>VLOOKUP(D180,'Customer Details'!A:I,9,FALSE)</f>
        <v>Older than 30</v>
      </c>
      <c r="J180" t="str">
        <f>IFERROR(IF(VLOOKUP(A180,Order!D:D,1,FALSE)=A180,"Mapping Exists",""),"No Mapping")</f>
        <v>No Mapping</v>
      </c>
    </row>
    <row r="181" spans="1:10" x14ac:dyDescent="0.25">
      <c r="A181">
        <v>180</v>
      </c>
      <c r="B181" t="s">
        <v>374</v>
      </c>
      <c r="C181">
        <v>900</v>
      </c>
      <c r="D181">
        <v>86</v>
      </c>
      <c r="E181" t="str">
        <f>VLOOKUP(D181,'Customer Details'!A:F,6,FALSE)</f>
        <v>Emily Thomas</v>
      </c>
      <c r="F181" t="str">
        <f>VLOOKUP(D181,'Customer Details'!A:E,5,FALSE)</f>
        <v>USA</v>
      </c>
      <c r="G181" t="s">
        <v>374</v>
      </c>
      <c r="H181">
        <f>VLOOKUP(D181,'Customer Details'!A:H,8,FALSE)</f>
        <v>3</v>
      </c>
      <c r="I181" t="str">
        <f>VLOOKUP(D181,'Customer Details'!A:I,9,FALSE)</f>
        <v>Older than 30</v>
      </c>
      <c r="J181" t="str">
        <f>IFERROR(IF(VLOOKUP(A181,Order!D:D,1,FALSE)=A181,"Mapping Exists",""),"No Mapping")</f>
        <v>Mapping Exists</v>
      </c>
    </row>
    <row r="182" spans="1:10" x14ac:dyDescent="0.25">
      <c r="A182">
        <v>181</v>
      </c>
      <c r="B182" t="s">
        <v>367</v>
      </c>
      <c r="C182">
        <v>400</v>
      </c>
      <c r="D182">
        <v>23</v>
      </c>
      <c r="E182" t="str">
        <f>VLOOKUP(D182,'Customer Details'!A:F,6,FALSE)</f>
        <v>Margaret Hardy</v>
      </c>
      <c r="F182" t="str">
        <f>VLOOKUP(D182,'Customer Details'!A:E,5,FALSE)</f>
        <v>UK</v>
      </c>
      <c r="G182" t="s">
        <v>367</v>
      </c>
      <c r="H182">
        <f>VLOOKUP(D182,'Customer Details'!A:H,8,FALSE)</f>
        <v>3</v>
      </c>
      <c r="I182" t="str">
        <f>VLOOKUP(D182,'Customer Details'!A:I,9,FALSE)</f>
        <v>30 or Younger</v>
      </c>
      <c r="J182" t="str">
        <f>IFERROR(IF(VLOOKUP(A182,Order!D:D,1,FALSE)=A182,"Mapping Exists",""),"No Mapping")</f>
        <v>Mapping Exists</v>
      </c>
    </row>
    <row r="183" spans="1:10" x14ac:dyDescent="0.25">
      <c r="A183">
        <v>182</v>
      </c>
      <c r="B183" t="s">
        <v>368</v>
      </c>
      <c r="C183">
        <v>300</v>
      </c>
      <c r="D183">
        <v>97</v>
      </c>
      <c r="E183" t="str">
        <f>VLOOKUP(D183,'Customer Details'!A:F,6,FALSE)</f>
        <v>Debbie Rogers</v>
      </c>
      <c r="F183" t="str">
        <f>VLOOKUP(D183,'Customer Details'!A:E,5,FALSE)</f>
        <v>USA</v>
      </c>
      <c r="G183" t="s">
        <v>368</v>
      </c>
      <c r="H183">
        <f>VLOOKUP(D183,'Customer Details'!A:H,8,FALSE)</f>
        <v>2</v>
      </c>
      <c r="I183" t="str">
        <f>VLOOKUP(D183,'Customer Details'!A:I,9,FALSE)</f>
        <v>Older than 30</v>
      </c>
      <c r="J183" t="str">
        <f>IFERROR(IF(VLOOKUP(A183,Order!D:D,1,FALSE)=A183,"Mapping Exists",""),"No Mapping")</f>
        <v>No Mapping</v>
      </c>
    </row>
    <row r="184" spans="1:10" x14ac:dyDescent="0.25">
      <c r="A184">
        <v>183</v>
      </c>
      <c r="B184" t="s">
        <v>369</v>
      </c>
      <c r="C184">
        <v>12000</v>
      </c>
      <c r="D184">
        <v>55</v>
      </c>
      <c r="E184" t="str">
        <f>VLOOKUP(D184,'Customer Details'!A:F,6,FALSE)</f>
        <v>Christy Rodriguez</v>
      </c>
      <c r="F184" t="str">
        <f>VLOOKUP(D184,'Customer Details'!A:E,5,FALSE)</f>
        <v>UAE</v>
      </c>
      <c r="G184" t="s">
        <v>369</v>
      </c>
      <c r="H184">
        <f>VLOOKUP(D184,'Customer Details'!A:H,8,FALSE)</f>
        <v>2</v>
      </c>
      <c r="I184" t="str">
        <f>VLOOKUP(D184,'Customer Details'!A:I,9,FALSE)</f>
        <v>30 or Younger</v>
      </c>
      <c r="J184" t="str">
        <f>IFERROR(IF(VLOOKUP(A184,Order!D:D,1,FALSE)=A184,"Mapping Exists",""),"No Mapping")</f>
        <v>Mapping Exists</v>
      </c>
    </row>
    <row r="185" spans="1:10" x14ac:dyDescent="0.25">
      <c r="A185">
        <v>184</v>
      </c>
      <c r="B185" t="s">
        <v>367</v>
      </c>
      <c r="C185">
        <v>400</v>
      </c>
      <c r="D185">
        <v>146</v>
      </c>
      <c r="E185" t="str">
        <f>VLOOKUP(D185,'Customer Details'!A:F,6,FALSE)</f>
        <v>Terry Bailey</v>
      </c>
      <c r="F185" t="str">
        <f>VLOOKUP(D185,'Customer Details'!A:E,5,FALSE)</f>
        <v>USA</v>
      </c>
      <c r="G185" t="s">
        <v>367</v>
      </c>
      <c r="H185">
        <f>VLOOKUP(D185,'Customer Details'!A:H,8,FALSE)</f>
        <v>2</v>
      </c>
      <c r="I185" t="str">
        <f>VLOOKUP(D185,'Customer Details'!A:I,9,FALSE)</f>
        <v>Older than 30</v>
      </c>
      <c r="J185" t="str">
        <f>IFERROR(IF(VLOOKUP(A185,Order!D:D,1,FALSE)=A185,"Mapping Exists",""),"No Mapping")</f>
        <v>Mapping Exists</v>
      </c>
    </row>
    <row r="186" spans="1:10" x14ac:dyDescent="0.25">
      <c r="A186">
        <v>185</v>
      </c>
      <c r="B186" t="s">
        <v>370</v>
      </c>
      <c r="C186">
        <v>250</v>
      </c>
      <c r="D186">
        <v>66</v>
      </c>
      <c r="E186" t="str">
        <f>VLOOKUP(D186,'Customer Details'!A:F,6,FALSE)</f>
        <v>Hannah Wu</v>
      </c>
      <c r="F186" t="str">
        <f>VLOOKUP(D186,'Customer Details'!A:E,5,FALSE)</f>
        <v>USA</v>
      </c>
      <c r="G186" t="s">
        <v>370</v>
      </c>
      <c r="H186">
        <f>VLOOKUP(D186,'Customer Details'!A:H,8,FALSE)</f>
        <v>1</v>
      </c>
      <c r="I186" t="str">
        <f>VLOOKUP(D186,'Customer Details'!A:I,9,FALSE)</f>
        <v>Older than 30</v>
      </c>
      <c r="J186" t="str">
        <f>IFERROR(IF(VLOOKUP(A186,Order!D:D,1,FALSE)=A186,"Mapping Exists",""),"No Mapping")</f>
        <v>No Mapping</v>
      </c>
    </row>
    <row r="187" spans="1:10" x14ac:dyDescent="0.25">
      <c r="A187">
        <v>186</v>
      </c>
      <c r="B187" t="s">
        <v>371</v>
      </c>
      <c r="C187">
        <v>5000</v>
      </c>
      <c r="D187">
        <v>166</v>
      </c>
      <c r="E187" t="str">
        <f>VLOOKUP(D187,'Customer Details'!A:F,6,FALSE)</f>
        <v>Morgan Cooper</v>
      </c>
      <c r="F187" t="str">
        <f>VLOOKUP(D187,'Customer Details'!A:E,5,FALSE)</f>
        <v>USA</v>
      </c>
      <c r="G187" t="s">
        <v>371</v>
      </c>
      <c r="H187">
        <f>VLOOKUP(D187,'Customer Details'!A:H,8,FALSE)</f>
        <v>3</v>
      </c>
      <c r="I187" t="str">
        <f>VLOOKUP(D187,'Customer Details'!A:I,9,FALSE)</f>
        <v>30 or Younger</v>
      </c>
      <c r="J187" t="str">
        <f>IFERROR(IF(VLOOKUP(A187,Order!D:D,1,FALSE)=A187,"Mapping Exists",""),"No Mapping")</f>
        <v>Mapping Exists</v>
      </c>
    </row>
    <row r="188" spans="1:10" x14ac:dyDescent="0.25">
      <c r="A188">
        <v>187</v>
      </c>
      <c r="B188" t="s">
        <v>372</v>
      </c>
      <c r="C188">
        <v>350</v>
      </c>
      <c r="D188">
        <v>117</v>
      </c>
      <c r="E188" t="str">
        <f>VLOOKUP(D188,'Customer Details'!A:F,6,FALSE)</f>
        <v>Steven Black</v>
      </c>
      <c r="F188" t="str">
        <f>VLOOKUP(D188,'Customer Details'!A:E,5,FALSE)</f>
        <v>USA</v>
      </c>
      <c r="G188" t="s">
        <v>372</v>
      </c>
      <c r="H188">
        <f>VLOOKUP(D188,'Customer Details'!A:H,8,FALSE)</f>
        <v>1</v>
      </c>
      <c r="I188" t="str">
        <f>VLOOKUP(D188,'Customer Details'!A:I,9,FALSE)</f>
        <v>Older than 30</v>
      </c>
      <c r="J188" t="str">
        <f>IFERROR(IF(VLOOKUP(A188,Order!D:D,1,FALSE)=A188,"Mapping Exists",""),"No Mapping")</f>
        <v>No Mapping</v>
      </c>
    </row>
    <row r="189" spans="1:10" x14ac:dyDescent="0.25">
      <c r="A189">
        <v>188</v>
      </c>
      <c r="B189" t="s">
        <v>370</v>
      </c>
      <c r="C189">
        <v>200</v>
      </c>
      <c r="D189">
        <v>249</v>
      </c>
      <c r="E189" t="str">
        <f>VLOOKUP(D189,'Customer Details'!A:F,6,FALSE)</f>
        <v>Patricia Garcia</v>
      </c>
      <c r="F189" t="str">
        <f>VLOOKUP(D189,'Customer Details'!A:E,5,FALSE)</f>
        <v>UK</v>
      </c>
      <c r="G189" t="s">
        <v>370</v>
      </c>
      <c r="H189">
        <f>VLOOKUP(D189,'Customer Details'!A:H,8,FALSE)</f>
        <v>4</v>
      </c>
      <c r="I189" t="str">
        <f>VLOOKUP(D189,'Customer Details'!A:I,9,FALSE)</f>
        <v>30 or Younger</v>
      </c>
      <c r="J189" t="str">
        <f>IFERROR(IF(VLOOKUP(A189,Order!D:D,1,FALSE)=A189,"Mapping Exists",""),"No Mapping")</f>
        <v>Mapping Exists</v>
      </c>
    </row>
    <row r="190" spans="1:10" x14ac:dyDescent="0.25">
      <c r="A190">
        <v>189</v>
      </c>
      <c r="B190" t="s">
        <v>373</v>
      </c>
      <c r="C190">
        <v>1500</v>
      </c>
      <c r="D190">
        <v>195</v>
      </c>
      <c r="E190" t="str">
        <f>VLOOKUP(D190,'Customer Details'!A:F,6,FALSE)</f>
        <v>Christopher Doyle</v>
      </c>
      <c r="F190" t="str">
        <f>VLOOKUP(D190,'Customer Details'!A:E,5,FALSE)</f>
        <v>UAE</v>
      </c>
      <c r="G190" t="s">
        <v>373</v>
      </c>
      <c r="H190">
        <f>VLOOKUP(D190,'Customer Details'!A:H,8,FALSE)</f>
        <v>2</v>
      </c>
      <c r="I190" t="str">
        <f>VLOOKUP(D190,'Customer Details'!A:I,9,FALSE)</f>
        <v>Older than 30</v>
      </c>
      <c r="J190" t="str">
        <f>IFERROR(IF(VLOOKUP(A190,Order!D:D,1,FALSE)=A190,"Mapping Exists",""),"No Mapping")</f>
        <v>No Mapping</v>
      </c>
    </row>
    <row r="191" spans="1:10" x14ac:dyDescent="0.25">
      <c r="A191">
        <v>190</v>
      </c>
      <c r="B191" t="s">
        <v>374</v>
      </c>
      <c r="C191">
        <v>900</v>
      </c>
      <c r="D191">
        <v>197</v>
      </c>
      <c r="E191" t="str">
        <f>VLOOKUP(D191,'Customer Details'!A:F,6,FALSE)</f>
        <v>Katherine Ferguson</v>
      </c>
      <c r="F191" t="str">
        <f>VLOOKUP(D191,'Customer Details'!A:E,5,FALSE)</f>
        <v>USA</v>
      </c>
      <c r="G191" t="s">
        <v>374</v>
      </c>
      <c r="H191">
        <f>VLOOKUP(D191,'Customer Details'!A:H,8,FALSE)</f>
        <v>1</v>
      </c>
      <c r="I191" t="str">
        <f>VLOOKUP(D191,'Customer Details'!A:I,9,FALSE)</f>
        <v>Older than 30</v>
      </c>
      <c r="J191" t="str">
        <f>IFERROR(IF(VLOOKUP(A191,Order!D:D,1,FALSE)=A191,"Mapping Exists",""),"No Mapping")</f>
        <v>Mapping Exists</v>
      </c>
    </row>
    <row r="192" spans="1:10" x14ac:dyDescent="0.25">
      <c r="A192">
        <v>191</v>
      </c>
      <c r="B192" t="s">
        <v>367</v>
      </c>
      <c r="C192">
        <v>400</v>
      </c>
      <c r="D192">
        <v>70</v>
      </c>
      <c r="E192" t="str">
        <f>VLOOKUP(D192,'Customer Details'!A:F,6,FALSE)</f>
        <v>Juan Cruz</v>
      </c>
      <c r="F192" t="str">
        <f>VLOOKUP(D192,'Customer Details'!A:E,5,FALSE)</f>
        <v>UAE</v>
      </c>
      <c r="G192" t="s">
        <v>367</v>
      </c>
      <c r="H192">
        <f>VLOOKUP(D192,'Customer Details'!A:H,8,FALSE)</f>
        <v>4</v>
      </c>
      <c r="I192" t="str">
        <f>VLOOKUP(D192,'Customer Details'!A:I,9,FALSE)</f>
        <v>30 or Younger</v>
      </c>
      <c r="J192" t="str">
        <f>IFERROR(IF(VLOOKUP(A192,Order!D:D,1,FALSE)=A192,"Mapping Exists",""),"No Mapping")</f>
        <v>Mapping Exists</v>
      </c>
    </row>
    <row r="193" spans="1:10" x14ac:dyDescent="0.25">
      <c r="A193">
        <v>192</v>
      </c>
      <c r="B193" t="s">
        <v>368</v>
      </c>
      <c r="C193">
        <v>300</v>
      </c>
      <c r="D193">
        <v>218</v>
      </c>
      <c r="E193" t="str">
        <f>VLOOKUP(D193,'Customer Details'!A:F,6,FALSE)</f>
        <v>Thomas Mclaughlin</v>
      </c>
      <c r="F193" t="str">
        <f>VLOOKUP(D193,'Customer Details'!A:E,5,FALSE)</f>
        <v>UK</v>
      </c>
      <c r="G193" t="s">
        <v>368</v>
      </c>
      <c r="H193">
        <f>VLOOKUP(D193,'Customer Details'!A:H,8,FALSE)</f>
        <v>1</v>
      </c>
      <c r="I193" t="str">
        <f>VLOOKUP(D193,'Customer Details'!A:I,9,FALSE)</f>
        <v>30 or Younger</v>
      </c>
      <c r="J193" t="str">
        <f>IFERROR(IF(VLOOKUP(A193,Order!D:D,1,FALSE)=A193,"Mapping Exists",""),"No Mapping")</f>
        <v>Mapping Exists</v>
      </c>
    </row>
    <row r="194" spans="1:10" x14ac:dyDescent="0.25">
      <c r="A194">
        <v>193</v>
      </c>
      <c r="B194" t="s">
        <v>369</v>
      </c>
      <c r="C194">
        <v>12000</v>
      </c>
      <c r="D194">
        <v>92</v>
      </c>
      <c r="E194" t="str">
        <f>VLOOKUP(D194,'Customer Details'!A:F,6,FALSE)</f>
        <v>Paul Brown</v>
      </c>
      <c r="F194" t="str">
        <f>VLOOKUP(D194,'Customer Details'!A:E,5,FALSE)</f>
        <v>USA</v>
      </c>
      <c r="G194" t="s">
        <v>369</v>
      </c>
      <c r="H194">
        <f>VLOOKUP(D194,'Customer Details'!A:H,8,FALSE)</f>
        <v>3</v>
      </c>
      <c r="I194" t="str">
        <f>VLOOKUP(D194,'Customer Details'!A:I,9,FALSE)</f>
        <v>Older than 30</v>
      </c>
      <c r="J194" t="str">
        <f>IFERROR(IF(VLOOKUP(A194,Order!D:D,1,FALSE)=A194,"Mapping Exists",""),"No Mapping")</f>
        <v>Mapping Exists</v>
      </c>
    </row>
    <row r="195" spans="1:10" x14ac:dyDescent="0.25">
      <c r="A195">
        <v>194</v>
      </c>
      <c r="B195" t="s">
        <v>367</v>
      </c>
      <c r="C195">
        <v>400</v>
      </c>
      <c r="D195">
        <v>235</v>
      </c>
      <c r="E195" t="str">
        <f>VLOOKUP(D195,'Customer Details'!A:F,6,FALSE)</f>
        <v>Melissa Gaines</v>
      </c>
      <c r="F195" t="str">
        <f>VLOOKUP(D195,'Customer Details'!A:E,5,FALSE)</f>
        <v>UAE</v>
      </c>
      <c r="G195" t="s">
        <v>367</v>
      </c>
      <c r="H195">
        <f>VLOOKUP(D195,'Customer Details'!A:H,8,FALSE)</f>
        <v>2</v>
      </c>
      <c r="I195" t="str">
        <f>VLOOKUP(D195,'Customer Details'!A:I,9,FALSE)</f>
        <v>30 or Younger</v>
      </c>
      <c r="J195" t="str">
        <f>IFERROR(IF(VLOOKUP(A195,Order!D:D,1,FALSE)=A195,"Mapping Exists",""),"No Mapping")</f>
        <v>Mapping Exists</v>
      </c>
    </row>
    <row r="196" spans="1:10" x14ac:dyDescent="0.25">
      <c r="A196">
        <v>195</v>
      </c>
      <c r="B196" t="s">
        <v>370</v>
      </c>
      <c r="C196">
        <v>250</v>
      </c>
      <c r="D196">
        <v>24</v>
      </c>
      <c r="E196" t="str">
        <f>VLOOKUP(D196,'Customer Details'!A:F,6,FALSE)</f>
        <v>Arthur Hayes</v>
      </c>
      <c r="F196" t="str">
        <f>VLOOKUP(D196,'Customer Details'!A:E,5,FALSE)</f>
        <v>UK</v>
      </c>
      <c r="G196" t="s">
        <v>370</v>
      </c>
      <c r="H196">
        <f>VLOOKUP(D196,'Customer Details'!A:H,8,FALSE)</f>
        <v>2</v>
      </c>
      <c r="I196" t="str">
        <f>VLOOKUP(D196,'Customer Details'!A:I,9,FALSE)</f>
        <v>Older than 30</v>
      </c>
      <c r="J196" t="str">
        <f>IFERROR(IF(VLOOKUP(A196,Order!D:D,1,FALSE)=A196,"Mapping Exists",""),"No Mapping")</f>
        <v>Mapping Exists</v>
      </c>
    </row>
    <row r="197" spans="1:10" x14ac:dyDescent="0.25">
      <c r="A197">
        <v>196</v>
      </c>
      <c r="B197" t="s">
        <v>371</v>
      </c>
      <c r="C197">
        <v>5000</v>
      </c>
      <c r="D197">
        <v>196</v>
      </c>
      <c r="E197" t="str">
        <f>VLOOKUP(D197,'Customer Details'!A:F,6,FALSE)</f>
        <v>Taylor Reed</v>
      </c>
      <c r="F197" t="str">
        <f>VLOOKUP(D197,'Customer Details'!A:E,5,FALSE)</f>
        <v>USA</v>
      </c>
      <c r="G197" t="s">
        <v>371</v>
      </c>
      <c r="H197">
        <f>VLOOKUP(D197,'Customer Details'!A:H,8,FALSE)</f>
        <v>1</v>
      </c>
      <c r="I197" t="str">
        <f>VLOOKUP(D197,'Customer Details'!A:I,9,FALSE)</f>
        <v>Older than 30</v>
      </c>
      <c r="J197" t="str">
        <f>IFERROR(IF(VLOOKUP(A197,Order!D:D,1,FALSE)=A197,"Mapping Exists",""),"No Mapping")</f>
        <v>Mapping Exists</v>
      </c>
    </row>
    <row r="198" spans="1:10" x14ac:dyDescent="0.25">
      <c r="A198">
        <v>197</v>
      </c>
      <c r="B198" t="s">
        <v>372</v>
      </c>
      <c r="C198">
        <v>350</v>
      </c>
      <c r="D198">
        <v>166</v>
      </c>
      <c r="E198" t="str">
        <f>VLOOKUP(D198,'Customer Details'!A:F,6,FALSE)</f>
        <v>Morgan Cooper</v>
      </c>
      <c r="F198" t="str">
        <f>VLOOKUP(D198,'Customer Details'!A:E,5,FALSE)</f>
        <v>USA</v>
      </c>
      <c r="G198" t="s">
        <v>372</v>
      </c>
      <c r="H198">
        <f>VLOOKUP(D198,'Customer Details'!A:H,8,FALSE)</f>
        <v>3</v>
      </c>
      <c r="I198" t="str">
        <f>VLOOKUP(D198,'Customer Details'!A:I,9,FALSE)</f>
        <v>30 or Younger</v>
      </c>
      <c r="J198" t="str">
        <f>IFERROR(IF(VLOOKUP(A198,Order!D:D,1,FALSE)=A198,"Mapping Exists",""),"No Mapping")</f>
        <v>Mapping Exists</v>
      </c>
    </row>
    <row r="199" spans="1:10" x14ac:dyDescent="0.25">
      <c r="A199">
        <v>198</v>
      </c>
      <c r="B199" t="s">
        <v>370</v>
      </c>
      <c r="C199">
        <v>200</v>
      </c>
      <c r="D199">
        <v>57</v>
      </c>
      <c r="E199" t="str">
        <f>VLOOKUP(D199,'Customer Details'!A:F,6,FALSE)</f>
        <v>Lacey Mercado</v>
      </c>
      <c r="F199" t="str">
        <f>VLOOKUP(D199,'Customer Details'!A:E,5,FALSE)</f>
        <v>USA</v>
      </c>
      <c r="G199" t="s">
        <v>370</v>
      </c>
      <c r="H199">
        <f>VLOOKUP(D199,'Customer Details'!A:H,8,FALSE)</f>
        <v>3</v>
      </c>
      <c r="I199" t="str">
        <f>VLOOKUP(D199,'Customer Details'!A:I,9,FALSE)</f>
        <v>30 or Younger</v>
      </c>
      <c r="J199" t="str">
        <f>IFERROR(IF(VLOOKUP(A199,Order!D:D,1,FALSE)=A199,"Mapping Exists",""),"No Mapping")</f>
        <v>Mapping Exists</v>
      </c>
    </row>
    <row r="200" spans="1:10" x14ac:dyDescent="0.25">
      <c r="A200">
        <v>199</v>
      </c>
      <c r="B200" t="s">
        <v>373</v>
      </c>
      <c r="C200">
        <v>1500</v>
      </c>
      <c r="D200">
        <v>229</v>
      </c>
      <c r="E200" t="str">
        <f>VLOOKUP(D200,'Customer Details'!A:F,6,FALSE)</f>
        <v>Philip Newton</v>
      </c>
      <c r="F200" t="str">
        <f>VLOOKUP(D200,'Customer Details'!A:E,5,FALSE)</f>
        <v>UK</v>
      </c>
      <c r="G200" t="s">
        <v>373</v>
      </c>
      <c r="H200">
        <f>VLOOKUP(D200,'Customer Details'!A:H,8,FALSE)</f>
        <v>3</v>
      </c>
      <c r="I200" t="str">
        <f>VLOOKUP(D200,'Customer Details'!A:I,9,FALSE)</f>
        <v>Older than 30</v>
      </c>
      <c r="J200" t="str">
        <f>IFERROR(IF(VLOOKUP(A200,Order!D:D,1,FALSE)=A200,"Mapping Exists",""),"No Mapping")</f>
        <v>No Mapping</v>
      </c>
    </row>
    <row r="201" spans="1:10" x14ac:dyDescent="0.25">
      <c r="A201">
        <v>200</v>
      </c>
      <c r="B201" t="s">
        <v>374</v>
      </c>
      <c r="C201">
        <v>900</v>
      </c>
      <c r="D201">
        <v>178</v>
      </c>
      <c r="E201" t="str">
        <f>VLOOKUP(D201,'Customer Details'!A:F,6,FALSE)</f>
        <v>Christine Smith</v>
      </c>
      <c r="F201" t="str">
        <f>VLOOKUP(D201,'Customer Details'!A:E,5,FALSE)</f>
        <v>UK</v>
      </c>
      <c r="G201" t="s">
        <v>374</v>
      </c>
      <c r="H201">
        <f>VLOOKUP(D201,'Customer Details'!A:H,8,FALSE)</f>
        <v>1</v>
      </c>
      <c r="I201" t="str">
        <f>VLOOKUP(D201,'Customer Details'!A:I,9,FALSE)</f>
        <v>Older than 30</v>
      </c>
      <c r="J201" t="str">
        <f>IFERROR(IF(VLOOKUP(A201,Order!D:D,1,FALSE)=A201,"Mapping Exists",""),"No Mapping")</f>
        <v>Mapping Exists</v>
      </c>
    </row>
    <row r="202" spans="1:10" x14ac:dyDescent="0.25">
      <c r="A202">
        <v>201</v>
      </c>
      <c r="B202" t="s">
        <v>367</v>
      </c>
      <c r="C202">
        <v>400</v>
      </c>
      <c r="D202">
        <v>109</v>
      </c>
      <c r="E202" t="str">
        <f>VLOOKUP(D202,'Customer Details'!A:F,6,FALSE)</f>
        <v>R0bert Moore</v>
      </c>
      <c r="F202" t="str">
        <f>VLOOKUP(D202,'Customer Details'!A:E,5,FALSE)</f>
        <v>UK</v>
      </c>
      <c r="G202" t="s">
        <v>367</v>
      </c>
      <c r="H202">
        <f>VLOOKUP(D202,'Customer Details'!A:H,8,FALSE)</f>
        <v>1</v>
      </c>
      <c r="I202" t="str">
        <f>VLOOKUP(D202,'Customer Details'!A:I,9,FALSE)</f>
        <v>Older than 30</v>
      </c>
      <c r="J202" t="str">
        <f>IFERROR(IF(VLOOKUP(A202,Order!D:D,1,FALSE)=A202,"Mapping Exists",""),"No Mapping")</f>
        <v>Mapping Exists</v>
      </c>
    </row>
    <row r="203" spans="1:10" x14ac:dyDescent="0.25">
      <c r="A203">
        <v>202</v>
      </c>
      <c r="B203" t="s">
        <v>368</v>
      </c>
      <c r="C203">
        <v>300</v>
      </c>
      <c r="D203">
        <v>98</v>
      </c>
      <c r="E203" t="str">
        <f>VLOOKUP(D203,'Customer Details'!A:F,6,FALSE)</f>
        <v>Steve Braun</v>
      </c>
      <c r="F203" t="str">
        <f>VLOOKUP(D203,'Customer Details'!A:E,5,FALSE)</f>
        <v>UK</v>
      </c>
      <c r="G203" t="s">
        <v>368</v>
      </c>
      <c r="H203">
        <f>VLOOKUP(D203,'Customer Details'!A:H,8,FALSE)</f>
        <v>3</v>
      </c>
      <c r="I203" t="str">
        <f>VLOOKUP(D203,'Customer Details'!A:I,9,FALSE)</f>
        <v>Older than 30</v>
      </c>
      <c r="J203" t="str">
        <f>IFERROR(IF(VLOOKUP(A203,Order!D:D,1,FALSE)=A203,"Mapping Exists",""),"No Mapping")</f>
        <v>Mapping Exists</v>
      </c>
    </row>
    <row r="204" spans="1:10" x14ac:dyDescent="0.25">
      <c r="A204">
        <v>203</v>
      </c>
      <c r="B204" t="s">
        <v>369</v>
      </c>
      <c r="C204">
        <v>12000</v>
      </c>
      <c r="D204">
        <v>207</v>
      </c>
      <c r="E204" t="str">
        <f>VLOOKUP(D204,'Customer Details'!A:F,6,FALSE)</f>
        <v>Chelsea Moyer</v>
      </c>
      <c r="F204" t="str">
        <f>VLOOKUP(D204,'Customer Details'!A:E,5,FALSE)</f>
        <v>USA</v>
      </c>
      <c r="G204" t="s">
        <v>369</v>
      </c>
      <c r="H204">
        <f>VLOOKUP(D204,'Customer Details'!A:H,8,FALSE)</f>
        <v>1</v>
      </c>
      <c r="I204" t="str">
        <f>VLOOKUP(D204,'Customer Details'!A:I,9,FALSE)</f>
        <v>30 or Younger</v>
      </c>
      <c r="J204" t="str">
        <f>IFERROR(IF(VLOOKUP(A204,Order!D:D,1,FALSE)=A204,"Mapping Exists",""),"No Mapping")</f>
        <v>Mapping Exists</v>
      </c>
    </row>
    <row r="205" spans="1:10" x14ac:dyDescent="0.25">
      <c r="A205">
        <v>204</v>
      </c>
      <c r="B205" t="s">
        <v>367</v>
      </c>
      <c r="C205">
        <v>400</v>
      </c>
      <c r="D205">
        <v>28</v>
      </c>
      <c r="E205" t="str">
        <f>VLOOKUP(D205,'Customer Details'!A:F,6,FALSE)</f>
        <v>Jonathan Manning</v>
      </c>
      <c r="F205" t="str">
        <f>VLOOKUP(D205,'Customer Details'!A:E,5,FALSE)</f>
        <v>UK</v>
      </c>
      <c r="G205" t="s">
        <v>367</v>
      </c>
      <c r="H205">
        <f>VLOOKUP(D205,'Customer Details'!A:H,8,FALSE)</f>
        <v>1</v>
      </c>
      <c r="I205" t="str">
        <f>VLOOKUP(D205,'Customer Details'!A:I,9,FALSE)</f>
        <v>30 or Younger</v>
      </c>
      <c r="J205" t="str">
        <f>IFERROR(IF(VLOOKUP(A205,Order!D:D,1,FALSE)=A205,"Mapping Exists",""),"No Mapping")</f>
        <v>No Mapping</v>
      </c>
    </row>
    <row r="206" spans="1:10" x14ac:dyDescent="0.25">
      <c r="A206">
        <v>205</v>
      </c>
      <c r="B206" t="s">
        <v>370</v>
      </c>
      <c r="C206">
        <v>250</v>
      </c>
      <c r="D206">
        <v>208</v>
      </c>
      <c r="E206" t="str">
        <f>VLOOKUP(D206,'Customer Details'!A:F,6,FALSE)</f>
        <v>Brittany Golden</v>
      </c>
      <c r="F206" t="str">
        <f>VLOOKUP(D206,'Customer Details'!A:E,5,FALSE)</f>
        <v>UK</v>
      </c>
      <c r="G206" t="s">
        <v>370</v>
      </c>
      <c r="H206">
        <f>VLOOKUP(D206,'Customer Details'!A:H,8,FALSE)</f>
        <v>2</v>
      </c>
      <c r="I206" t="str">
        <f>VLOOKUP(D206,'Customer Details'!A:I,9,FALSE)</f>
        <v>30 or Younger</v>
      </c>
      <c r="J206" t="str">
        <f>IFERROR(IF(VLOOKUP(A206,Order!D:D,1,FALSE)=A206,"Mapping Exists",""),"No Mapping")</f>
        <v>No Mapping</v>
      </c>
    </row>
    <row r="207" spans="1:10" x14ac:dyDescent="0.25">
      <c r="A207">
        <v>206</v>
      </c>
      <c r="B207" t="s">
        <v>371</v>
      </c>
      <c r="C207">
        <v>5000</v>
      </c>
      <c r="D207">
        <v>57</v>
      </c>
      <c r="E207" t="str">
        <f>VLOOKUP(D207,'Customer Details'!A:F,6,FALSE)</f>
        <v>Lacey Mercado</v>
      </c>
      <c r="F207" t="str">
        <f>VLOOKUP(D207,'Customer Details'!A:E,5,FALSE)</f>
        <v>USA</v>
      </c>
      <c r="G207" t="s">
        <v>371</v>
      </c>
      <c r="H207">
        <f>VLOOKUP(D207,'Customer Details'!A:H,8,FALSE)</f>
        <v>3</v>
      </c>
      <c r="I207" t="str">
        <f>VLOOKUP(D207,'Customer Details'!A:I,9,FALSE)</f>
        <v>30 or Younger</v>
      </c>
      <c r="J207" t="str">
        <f>IFERROR(IF(VLOOKUP(A207,Order!D:D,1,FALSE)=A207,"Mapping Exists",""),"No Mapping")</f>
        <v>Mapping Exists</v>
      </c>
    </row>
    <row r="208" spans="1:10" x14ac:dyDescent="0.25">
      <c r="A208">
        <v>207</v>
      </c>
      <c r="B208" t="s">
        <v>372</v>
      </c>
      <c r="C208">
        <v>350</v>
      </c>
      <c r="D208">
        <v>235</v>
      </c>
      <c r="E208" t="str">
        <f>VLOOKUP(D208,'Customer Details'!A:F,6,FALSE)</f>
        <v>Melissa Gaines</v>
      </c>
      <c r="F208" t="str">
        <f>VLOOKUP(D208,'Customer Details'!A:E,5,FALSE)</f>
        <v>UAE</v>
      </c>
      <c r="G208" t="s">
        <v>372</v>
      </c>
      <c r="H208">
        <f>VLOOKUP(D208,'Customer Details'!A:H,8,FALSE)</f>
        <v>2</v>
      </c>
      <c r="I208" t="str">
        <f>VLOOKUP(D208,'Customer Details'!A:I,9,FALSE)</f>
        <v>30 or Younger</v>
      </c>
      <c r="J208" t="str">
        <f>IFERROR(IF(VLOOKUP(A208,Order!D:D,1,FALSE)=A208,"Mapping Exists",""),"No Mapping")</f>
        <v>Mapping Exists</v>
      </c>
    </row>
    <row r="209" spans="1:10" x14ac:dyDescent="0.25">
      <c r="A209">
        <v>208</v>
      </c>
      <c r="B209" t="s">
        <v>370</v>
      </c>
      <c r="C209">
        <v>200</v>
      </c>
      <c r="D209">
        <v>29</v>
      </c>
      <c r="E209" t="str">
        <f>VLOOKUP(D209,'Customer Details'!A:F,6,FALSE)</f>
        <v>Angela Bryant</v>
      </c>
      <c r="F209" t="str">
        <f>VLOOKUP(D209,'Customer Details'!A:E,5,FALSE)</f>
        <v>UK</v>
      </c>
      <c r="G209" t="s">
        <v>370</v>
      </c>
      <c r="H209">
        <f>VLOOKUP(D209,'Customer Details'!A:H,8,FALSE)</f>
        <v>1</v>
      </c>
      <c r="I209" t="str">
        <f>VLOOKUP(D209,'Customer Details'!A:I,9,FALSE)</f>
        <v>30 or Younger</v>
      </c>
      <c r="J209" t="str">
        <f>IFERROR(IF(VLOOKUP(A209,Order!D:D,1,FALSE)=A209,"Mapping Exists",""),"No Mapping")</f>
        <v>Mapping Exists</v>
      </c>
    </row>
    <row r="210" spans="1:10" x14ac:dyDescent="0.25">
      <c r="A210">
        <v>209</v>
      </c>
      <c r="B210" t="s">
        <v>373</v>
      </c>
      <c r="C210">
        <v>1500</v>
      </c>
      <c r="D210">
        <v>40</v>
      </c>
      <c r="E210" t="str">
        <f>VLOOKUP(D210,'Customer Details'!A:F,6,FALSE)</f>
        <v>Jonathan Middleton</v>
      </c>
      <c r="F210" t="str">
        <f>VLOOKUP(D210,'Customer Details'!A:E,5,FALSE)</f>
        <v>UAE</v>
      </c>
      <c r="G210" t="s">
        <v>373</v>
      </c>
      <c r="H210">
        <f>VLOOKUP(D210,'Customer Details'!A:H,8,FALSE)</f>
        <v>1</v>
      </c>
      <c r="I210" t="str">
        <f>VLOOKUP(D210,'Customer Details'!A:I,9,FALSE)</f>
        <v>Older than 30</v>
      </c>
      <c r="J210" t="str">
        <f>IFERROR(IF(VLOOKUP(A210,Order!D:D,1,FALSE)=A210,"Mapping Exists",""),"No Mapping")</f>
        <v>Mapping Exists</v>
      </c>
    </row>
    <row r="211" spans="1:10" x14ac:dyDescent="0.25">
      <c r="A211">
        <v>210</v>
      </c>
      <c r="B211" t="s">
        <v>374</v>
      </c>
      <c r="C211">
        <v>900</v>
      </c>
      <c r="D211">
        <v>106</v>
      </c>
      <c r="E211" t="str">
        <f>VLOOKUP(D211,'Customer Details'!A:F,6,FALSE)</f>
        <v>Veronica Stein</v>
      </c>
      <c r="F211" t="str">
        <f>VLOOKUP(D211,'Customer Details'!A:E,5,FALSE)</f>
        <v>USA</v>
      </c>
      <c r="G211" t="s">
        <v>374</v>
      </c>
      <c r="H211">
        <f>VLOOKUP(D211,'Customer Details'!A:H,8,FALSE)</f>
        <v>1</v>
      </c>
      <c r="I211" t="str">
        <f>VLOOKUP(D211,'Customer Details'!A:I,9,FALSE)</f>
        <v>30 or Younger</v>
      </c>
      <c r="J211" t="str">
        <f>IFERROR(IF(VLOOKUP(A211,Order!D:D,1,FALSE)=A211,"Mapping Exists",""),"No Mapping")</f>
        <v>No Mapping</v>
      </c>
    </row>
    <row r="212" spans="1:10" x14ac:dyDescent="0.25">
      <c r="A212">
        <v>211</v>
      </c>
      <c r="B212" t="s">
        <v>367</v>
      </c>
      <c r="C212">
        <v>400</v>
      </c>
      <c r="D212">
        <v>239</v>
      </c>
      <c r="E212" t="str">
        <f>VLOOKUP(D212,'Customer Details'!A:F,6,FALSE)</f>
        <v>Janet Holmes</v>
      </c>
      <c r="F212" t="str">
        <f>VLOOKUP(D212,'Customer Details'!A:E,5,FALSE)</f>
        <v>UK</v>
      </c>
      <c r="G212" t="s">
        <v>367</v>
      </c>
      <c r="H212">
        <f>VLOOKUP(D212,'Customer Details'!A:H,8,FALSE)</f>
        <v>2</v>
      </c>
      <c r="I212" t="str">
        <f>VLOOKUP(D212,'Customer Details'!A:I,9,FALSE)</f>
        <v>Older than 30</v>
      </c>
      <c r="J212" t="str">
        <f>IFERROR(IF(VLOOKUP(A212,Order!D:D,1,FALSE)=A212,"Mapping Exists",""),"No Mapping")</f>
        <v>Mapping Exists</v>
      </c>
    </row>
    <row r="213" spans="1:10" x14ac:dyDescent="0.25">
      <c r="A213">
        <v>212</v>
      </c>
      <c r="B213" t="s">
        <v>368</v>
      </c>
      <c r="C213">
        <v>300</v>
      </c>
      <c r="D213">
        <v>103</v>
      </c>
      <c r="E213" t="str">
        <f>VLOOKUP(D213,'Customer Details'!A:F,6,FALSE)</f>
        <v>Stephanie Faulkner</v>
      </c>
      <c r="F213" t="str">
        <f>VLOOKUP(D213,'Customer Details'!A:E,5,FALSE)</f>
        <v>UK</v>
      </c>
      <c r="G213" t="s">
        <v>368</v>
      </c>
      <c r="H213">
        <f>VLOOKUP(D213,'Customer Details'!A:H,8,FALSE)</f>
        <v>2</v>
      </c>
      <c r="I213" t="str">
        <f>VLOOKUP(D213,'Customer Details'!A:I,9,FALSE)</f>
        <v>30 or Younger</v>
      </c>
      <c r="J213" t="str">
        <f>IFERROR(IF(VLOOKUP(A213,Order!D:D,1,FALSE)=A213,"Mapping Exists",""),"No Mapping")</f>
        <v>No Mapping</v>
      </c>
    </row>
    <row r="214" spans="1:10" x14ac:dyDescent="0.25">
      <c r="A214">
        <v>213</v>
      </c>
      <c r="B214" t="s">
        <v>369</v>
      </c>
      <c r="C214">
        <v>12000</v>
      </c>
      <c r="D214">
        <v>118</v>
      </c>
      <c r="E214" t="str">
        <f>VLOOKUP(D214,'Customer Details'!A:F,6,FALSE)</f>
        <v>R0bert Shepherd</v>
      </c>
      <c r="F214" t="str">
        <f>VLOOKUP(D214,'Customer Details'!A:E,5,FALSE)</f>
        <v>UK</v>
      </c>
      <c r="G214" t="s">
        <v>369</v>
      </c>
      <c r="H214">
        <f>VLOOKUP(D214,'Customer Details'!A:H,8,FALSE)</f>
        <v>2</v>
      </c>
      <c r="I214" t="str">
        <f>VLOOKUP(D214,'Customer Details'!A:I,9,FALSE)</f>
        <v>30 or Younger</v>
      </c>
      <c r="J214" t="str">
        <f>IFERROR(IF(VLOOKUP(A214,Order!D:D,1,FALSE)=A214,"Mapping Exists",""),"No Mapping")</f>
        <v>No Mapping</v>
      </c>
    </row>
    <row r="215" spans="1:10" x14ac:dyDescent="0.25">
      <c r="A215">
        <v>214</v>
      </c>
      <c r="B215" t="s">
        <v>367</v>
      </c>
      <c r="C215">
        <v>400</v>
      </c>
      <c r="D215">
        <v>92</v>
      </c>
      <c r="E215" t="str">
        <f>VLOOKUP(D215,'Customer Details'!A:F,6,FALSE)</f>
        <v>Paul Brown</v>
      </c>
      <c r="F215" t="str">
        <f>VLOOKUP(D215,'Customer Details'!A:E,5,FALSE)</f>
        <v>USA</v>
      </c>
      <c r="G215" t="s">
        <v>367</v>
      </c>
      <c r="H215">
        <f>VLOOKUP(D215,'Customer Details'!A:H,8,FALSE)</f>
        <v>3</v>
      </c>
      <c r="I215" t="str">
        <f>VLOOKUP(D215,'Customer Details'!A:I,9,FALSE)</f>
        <v>Older than 30</v>
      </c>
      <c r="J215" t="str">
        <f>IFERROR(IF(VLOOKUP(A215,Order!D:D,1,FALSE)=A215,"Mapping Exists",""),"No Mapping")</f>
        <v>Mapping Exists</v>
      </c>
    </row>
    <row r="216" spans="1:10" x14ac:dyDescent="0.25">
      <c r="A216">
        <v>215</v>
      </c>
      <c r="B216" t="s">
        <v>370</v>
      </c>
      <c r="C216">
        <v>250</v>
      </c>
      <c r="D216">
        <v>176</v>
      </c>
      <c r="E216" t="str">
        <f>VLOOKUP(D216,'Customer Details'!A:F,6,FALSE)</f>
        <v>Tiffany Bowers</v>
      </c>
      <c r="F216" t="str">
        <f>VLOOKUP(D216,'Customer Details'!A:E,5,FALSE)</f>
        <v>USA</v>
      </c>
      <c r="G216" t="s">
        <v>370</v>
      </c>
      <c r="H216">
        <f>VLOOKUP(D216,'Customer Details'!A:H,8,FALSE)</f>
        <v>2</v>
      </c>
      <c r="I216" t="str">
        <f>VLOOKUP(D216,'Customer Details'!A:I,9,FALSE)</f>
        <v>Older than 30</v>
      </c>
      <c r="J216" t="str">
        <f>IFERROR(IF(VLOOKUP(A216,Order!D:D,1,FALSE)=A216,"Mapping Exists",""),"No Mapping")</f>
        <v>Mapping Exists</v>
      </c>
    </row>
    <row r="217" spans="1:10" x14ac:dyDescent="0.25">
      <c r="A217">
        <v>216</v>
      </c>
      <c r="B217" t="s">
        <v>371</v>
      </c>
      <c r="C217">
        <v>5000</v>
      </c>
      <c r="D217">
        <v>85</v>
      </c>
      <c r="E217" t="str">
        <f>VLOOKUP(D217,'Customer Details'!A:F,6,FALSE)</f>
        <v>Michele Maxwell</v>
      </c>
      <c r="F217" t="str">
        <f>VLOOKUP(D217,'Customer Details'!A:E,5,FALSE)</f>
        <v>UAE</v>
      </c>
      <c r="G217" t="s">
        <v>371</v>
      </c>
      <c r="H217">
        <f>VLOOKUP(D217,'Customer Details'!A:H,8,FALSE)</f>
        <v>2</v>
      </c>
      <c r="I217" t="str">
        <f>VLOOKUP(D217,'Customer Details'!A:I,9,FALSE)</f>
        <v>Older than 30</v>
      </c>
      <c r="J217" t="str">
        <f>IFERROR(IF(VLOOKUP(A217,Order!D:D,1,FALSE)=A217,"Mapping Exists",""),"No Mapping")</f>
        <v>No Mapping</v>
      </c>
    </row>
    <row r="218" spans="1:10" x14ac:dyDescent="0.25">
      <c r="A218">
        <v>217</v>
      </c>
      <c r="B218" t="s">
        <v>372</v>
      </c>
      <c r="C218">
        <v>350</v>
      </c>
      <c r="D218">
        <v>78</v>
      </c>
      <c r="E218" t="str">
        <f>VLOOKUP(D218,'Customer Details'!A:F,6,FALSE)</f>
        <v>Thomas Wood</v>
      </c>
      <c r="F218" t="str">
        <f>VLOOKUP(D218,'Customer Details'!A:E,5,FALSE)</f>
        <v>UK</v>
      </c>
      <c r="G218" t="s">
        <v>372</v>
      </c>
      <c r="H218">
        <f>VLOOKUP(D218,'Customer Details'!A:H,8,FALSE)</f>
        <v>2</v>
      </c>
      <c r="I218" t="str">
        <f>VLOOKUP(D218,'Customer Details'!A:I,9,FALSE)</f>
        <v>Older than 30</v>
      </c>
      <c r="J218" t="str">
        <f>IFERROR(IF(VLOOKUP(A218,Order!D:D,1,FALSE)=A218,"Mapping Exists",""),"No Mapping")</f>
        <v>No Mapping</v>
      </c>
    </row>
    <row r="219" spans="1:10" x14ac:dyDescent="0.25">
      <c r="A219">
        <v>218</v>
      </c>
      <c r="B219" t="s">
        <v>370</v>
      </c>
      <c r="C219">
        <v>200</v>
      </c>
      <c r="D219">
        <v>151</v>
      </c>
      <c r="E219" t="str">
        <f>VLOOKUP(D219,'Customer Details'!A:F,6,FALSE)</f>
        <v>Javier Jones</v>
      </c>
      <c r="F219" t="str">
        <f>VLOOKUP(D219,'Customer Details'!A:E,5,FALSE)</f>
        <v>USA</v>
      </c>
      <c r="G219" t="s">
        <v>370</v>
      </c>
      <c r="H219">
        <f>VLOOKUP(D219,'Customer Details'!A:H,8,FALSE)</f>
        <v>3</v>
      </c>
      <c r="I219" t="str">
        <f>VLOOKUP(D219,'Customer Details'!A:I,9,FALSE)</f>
        <v>Older than 30</v>
      </c>
      <c r="J219" t="str">
        <f>IFERROR(IF(VLOOKUP(A219,Order!D:D,1,FALSE)=A219,"Mapping Exists",""),"No Mapping")</f>
        <v>Mapping Exists</v>
      </c>
    </row>
    <row r="220" spans="1:10" x14ac:dyDescent="0.25">
      <c r="A220">
        <v>219</v>
      </c>
      <c r="B220" t="s">
        <v>373</v>
      </c>
      <c r="C220">
        <v>1500</v>
      </c>
      <c r="D220">
        <v>97</v>
      </c>
      <c r="E220" t="str">
        <f>VLOOKUP(D220,'Customer Details'!A:F,6,FALSE)</f>
        <v>Debbie Rogers</v>
      </c>
      <c r="F220" t="str">
        <f>VLOOKUP(D220,'Customer Details'!A:E,5,FALSE)</f>
        <v>USA</v>
      </c>
      <c r="G220" t="s">
        <v>373</v>
      </c>
      <c r="H220">
        <f>VLOOKUP(D220,'Customer Details'!A:H,8,FALSE)</f>
        <v>2</v>
      </c>
      <c r="I220" t="str">
        <f>VLOOKUP(D220,'Customer Details'!A:I,9,FALSE)</f>
        <v>Older than 30</v>
      </c>
      <c r="J220" t="str">
        <f>IFERROR(IF(VLOOKUP(A220,Order!D:D,1,FALSE)=A220,"Mapping Exists",""),"No Mapping")</f>
        <v>No Mapping</v>
      </c>
    </row>
    <row r="221" spans="1:10" x14ac:dyDescent="0.25">
      <c r="A221">
        <v>220</v>
      </c>
      <c r="B221" t="s">
        <v>374</v>
      </c>
      <c r="C221">
        <v>900</v>
      </c>
      <c r="D221">
        <v>223</v>
      </c>
      <c r="E221" t="str">
        <f>VLOOKUP(D221,'Customer Details'!A:F,6,FALSE)</f>
        <v>Megan Morris</v>
      </c>
      <c r="F221" t="str">
        <f>VLOOKUP(D221,'Customer Details'!A:E,5,FALSE)</f>
        <v>UK</v>
      </c>
      <c r="G221" t="s">
        <v>374</v>
      </c>
      <c r="H221">
        <f>VLOOKUP(D221,'Customer Details'!A:H,8,FALSE)</f>
        <v>3</v>
      </c>
      <c r="I221" t="str">
        <f>VLOOKUP(D221,'Customer Details'!A:I,9,FALSE)</f>
        <v>Older than 30</v>
      </c>
      <c r="J221" t="str">
        <f>IFERROR(IF(VLOOKUP(A221,Order!D:D,1,FALSE)=A221,"Mapping Exists",""),"No Mapping")</f>
        <v>No Mapping</v>
      </c>
    </row>
    <row r="222" spans="1:10" x14ac:dyDescent="0.25">
      <c r="A222">
        <v>221</v>
      </c>
      <c r="B222" t="s">
        <v>367</v>
      </c>
      <c r="C222">
        <v>400</v>
      </c>
      <c r="D222">
        <v>198</v>
      </c>
      <c r="E222" t="str">
        <f>VLOOKUP(D222,'Customer Details'!A:F,6,FALSE)</f>
        <v>R0bert Bryan</v>
      </c>
      <c r="F222" t="str">
        <f>VLOOKUP(D222,'Customer Details'!A:E,5,FALSE)</f>
        <v>UK</v>
      </c>
      <c r="G222" t="s">
        <v>367</v>
      </c>
      <c r="H222">
        <f>VLOOKUP(D222,'Customer Details'!A:H,8,FALSE)</f>
        <v>2</v>
      </c>
      <c r="I222" t="str">
        <f>VLOOKUP(D222,'Customer Details'!A:I,9,FALSE)</f>
        <v>Older than 30</v>
      </c>
      <c r="J222" t="str">
        <f>IFERROR(IF(VLOOKUP(A222,Order!D:D,1,FALSE)=A222,"Mapping Exists",""),"No Mapping")</f>
        <v>Mapping Exists</v>
      </c>
    </row>
    <row r="223" spans="1:10" x14ac:dyDescent="0.25">
      <c r="A223">
        <v>222</v>
      </c>
      <c r="B223" t="s">
        <v>368</v>
      </c>
      <c r="C223">
        <v>300</v>
      </c>
      <c r="D223">
        <v>238</v>
      </c>
      <c r="E223" t="str">
        <f>VLOOKUP(D223,'Customer Details'!A:F,6,FALSE)</f>
        <v>Kyle Ruiz</v>
      </c>
      <c r="F223" t="str">
        <f>VLOOKUP(D223,'Customer Details'!A:E,5,FALSE)</f>
        <v>UK</v>
      </c>
      <c r="G223" t="s">
        <v>368</v>
      </c>
      <c r="H223">
        <f>VLOOKUP(D223,'Customer Details'!A:H,8,FALSE)</f>
        <v>2</v>
      </c>
      <c r="I223" t="str">
        <f>VLOOKUP(D223,'Customer Details'!A:I,9,FALSE)</f>
        <v>Older than 30</v>
      </c>
      <c r="J223" t="str">
        <f>IFERROR(IF(VLOOKUP(A223,Order!D:D,1,FALSE)=A223,"Mapping Exists",""),"No Mapping")</f>
        <v>Mapping Exists</v>
      </c>
    </row>
    <row r="224" spans="1:10" x14ac:dyDescent="0.25">
      <c r="A224">
        <v>223</v>
      </c>
      <c r="B224" t="s">
        <v>369</v>
      </c>
      <c r="C224">
        <v>12000</v>
      </c>
      <c r="D224">
        <v>96</v>
      </c>
      <c r="E224" t="str">
        <f>VLOOKUP(D224,'Customer Details'!A:F,6,FALSE)</f>
        <v>Eric Harvey</v>
      </c>
      <c r="F224" t="str">
        <f>VLOOKUP(D224,'Customer Details'!A:E,5,FALSE)</f>
        <v>USA</v>
      </c>
      <c r="G224" t="s">
        <v>369</v>
      </c>
      <c r="H224">
        <f>VLOOKUP(D224,'Customer Details'!A:H,8,FALSE)</f>
        <v>4</v>
      </c>
      <c r="I224" t="str">
        <f>VLOOKUP(D224,'Customer Details'!A:I,9,FALSE)</f>
        <v>Older than 30</v>
      </c>
      <c r="J224" t="str">
        <f>IFERROR(IF(VLOOKUP(A224,Order!D:D,1,FALSE)=A224,"Mapping Exists",""),"No Mapping")</f>
        <v>Mapping Exists</v>
      </c>
    </row>
    <row r="225" spans="1:10" x14ac:dyDescent="0.25">
      <c r="A225">
        <v>224</v>
      </c>
      <c r="B225" t="s">
        <v>367</v>
      </c>
      <c r="C225">
        <v>400</v>
      </c>
      <c r="D225">
        <v>221</v>
      </c>
      <c r="E225" t="str">
        <f>VLOOKUP(D225,'Customer Details'!A:F,6,FALSE)</f>
        <v>Sarah Gilbert</v>
      </c>
      <c r="F225" t="str">
        <f>VLOOKUP(D225,'Customer Details'!A:E,5,FALSE)</f>
        <v>USA</v>
      </c>
      <c r="G225" t="s">
        <v>367</v>
      </c>
      <c r="H225">
        <f>VLOOKUP(D225,'Customer Details'!A:H,8,FALSE)</f>
        <v>3</v>
      </c>
      <c r="I225" t="str">
        <f>VLOOKUP(D225,'Customer Details'!A:I,9,FALSE)</f>
        <v>Older than 30</v>
      </c>
      <c r="J225" t="str">
        <f>IFERROR(IF(VLOOKUP(A225,Order!D:D,1,FALSE)=A225,"Mapping Exists",""),"No Mapping")</f>
        <v>Mapping Exists</v>
      </c>
    </row>
    <row r="226" spans="1:10" x14ac:dyDescent="0.25">
      <c r="A226">
        <v>225</v>
      </c>
      <c r="B226" t="s">
        <v>370</v>
      </c>
      <c r="C226">
        <v>250</v>
      </c>
      <c r="D226">
        <v>113</v>
      </c>
      <c r="E226" t="str">
        <f>VLOOKUP(D226,'Customer Details'!A:F,6,FALSE)</f>
        <v>Derrick R0berts</v>
      </c>
      <c r="F226" t="str">
        <f>VLOOKUP(D226,'Customer Details'!A:E,5,FALSE)</f>
        <v>UK</v>
      </c>
      <c r="G226" t="s">
        <v>370</v>
      </c>
      <c r="H226">
        <f>VLOOKUP(D226,'Customer Details'!A:H,8,FALSE)</f>
        <v>1</v>
      </c>
      <c r="I226" t="str">
        <f>VLOOKUP(D226,'Customer Details'!A:I,9,FALSE)</f>
        <v>Older than 30</v>
      </c>
      <c r="J226" t="str">
        <f>IFERROR(IF(VLOOKUP(A226,Order!D:D,1,FALSE)=A226,"Mapping Exists",""),"No Mapping")</f>
        <v>Mapping Exists</v>
      </c>
    </row>
    <row r="227" spans="1:10" x14ac:dyDescent="0.25">
      <c r="A227">
        <v>226</v>
      </c>
      <c r="B227" t="s">
        <v>371</v>
      </c>
      <c r="C227">
        <v>5000</v>
      </c>
      <c r="D227">
        <v>65</v>
      </c>
      <c r="E227" t="str">
        <f>VLOOKUP(D227,'Customer Details'!A:F,6,FALSE)</f>
        <v>David Fritz</v>
      </c>
      <c r="F227" t="str">
        <f>VLOOKUP(D227,'Customer Details'!A:E,5,FALSE)</f>
        <v>UAE</v>
      </c>
      <c r="G227" t="s">
        <v>371</v>
      </c>
      <c r="H227">
        <f>VLOOKUP(D227,'Customer Details'!A:H,8,FALSE)</f>
        <v>1</v>
      </c>
      <c r="I227" t="str">
        <f>VLOOKUP(D227,'Customer Details'!A:I,9,FALSE)</f>
        <v>Older than 30</v>
      </c>
      <c r="J227" t="str">
        <f>IFERROR(IF(VLOOKUP(A227,Order!D:D,1,FALSE)=A227,"Mapping Exists",""),"No Mapping")</f>
        <v>Mapping Exists</v>
      </c>
    </row>
    <row r="228" spans="1:10" x14ac:dyDescent="0.25">
      <c r="A228">
        <v>227</v>
      </c>
      <c r="B228" t="s">
        <v>372</v>
      </c>
      <c r="C228">
        <v>350</v>
      </c>
      <c r="D228">
        <v>134</v>
      </c>
      <c r="E228" t="str">
        <f>VLOOKUP(D228,'Customer Details'!A:F,6,FALSE)</f>
        <v>James Keith</v>
      </c>
      <c r="F228" t="str">
        <f>VLOOKUP(D228,'Customer Details'!A:E,5,FALSE)</f>
        <v>UK</v>
      </c>
      <c r="G228" t="s">
        <v>372</v>
      </c>
      <c r="H228">
        <f>VLOOKUP(D228,'Customer Details'!A:H,8,FALSE)</f>
        <v>3</v>
      </c>
      <c r="I228" t="str">
        <f>VLOOKUP(D228,'Customer Details'!A:I,9,FALSE)</f>
        <v>Older than 30</v>
      </c>
      <c r="J228" t="str">
        <f>IFERROR(IF(VLOOKUP(A228,Order!D:D,1,FALSE)=A228,"Mapping Exists",""),"No Mapping")</f>
        <v>No Mapping</v>
      </c>
    </row>
    <row r="229" spans="1:10" x14ac:dyDescent="0.25">
      <c r="A229">
        <v>228</v>
      </c>
      <c r="B229" t="s">
        <v>370</v>
      </c>
      <c r="C229">
        <v>200</v>
      </c>
      <c r="D229">
        <v>153</v>
      </c>
      <c r="E229" t="str">
        <f>VLOOKUP(D229,'Customer Details'!A:F,6,FALSE)</f>
        <v>Janet Valdez</v>
      </c>
      <c r="F229" t="str">
        <f>VLOOKUP(D229,'Customer Details'!A:E,5,FALSE)</f>
        <v>UK</v>
      </c>
      <c r="G229" t="s">
        <v>370</v>
      </c>
      <c r="H229">
        <f>VLOOKUP(D229,'Customer Details'!A:H,8,FALSE)</f>
        <v>3</v>
      </c>
      <c r="I229" t="str">
        <f>VLOOKUP(D229,'Customer Details'!A:I,9,FALSE)</f>
        <v>30 or Younger</v>
      </c>
      <c r="J229" t="str">
        <f>IFERROR(IF(VLOOKUP(A229,Order!D:D,1,FALSE)=A229,"Mapping Exists",""),"No Mapping")</f>
        <v>Mapping Exists</v>
      </c>
    </row>
    <row r="230" spans="1:10" x14ac:dyDescent="0.25">
      <c r="A230">
        <v>229</v>
      </c>
      <c r="B230" t="s">
        <v>373</v>
      </c>
      <c r="C230">
        <v>1500</v>
      </c>
      <c r="D230">
        <v>57</v>
      </c>
      <c r="E230" t="str">
        <f>VLOOKUP(D230,'Customer Details'!A:F,6,FALSE)</f>
        <v>Lacey Mercado</v>
      </c>
      <c r="F230" t="str">
        <f>VLOOKUP(D230,'Customer Details'!A:E,5,FALSE)</f>
        <v>USA</v>
      </c>
      <c r="G230" t="s">
        <v>373</v>
      </c>
      <c r="H230">
        <f>VLOOKUP(D230,'Customer Details'!A:H,8,FALSE)</f>
        <v>3</v>
      </c>
      <c r="I230" t="str">
        <f>VLOOKUP(D230,'Customer Details'!A:I,9,FALSE)</f>
        <v>30 or Younger</v>
      </c>
      <c r="J230" t="str">
        <f>IFERROR(IF(VLOOKUP(A230,Order!D:D,1,FALSE)=A230,"Mapping Exists",""),"No Mapping")</f>
        <v>Mapping Exists</v>
      </c>
    </row>
    <row r="231" spans="1:10" x14ac:dyDescent="0.25">
      <c r="A231">
        <v>230</v>
      </c>
      <c r="B231" t="s">
        <v>374</v>
      </c>
      <c r="C231">
        <v>900</v>
      </c>
      <c r="D231">
        <v>111</v>
      </c>
      <c r="E231" t="str">
        <f>VLOOKUP(D231,'Customer Details'!A:F,6,FALSE)</f>
        <v>Audrey Richardson</v>
      </c>
      <c r="F231" t="str">
        <f>VLOOKUP(D231,'Customer Details'!A:E,5,FALSE)</f>
        <v>USA</v>
      </c>
      <c r="G231" t="s">
        <v>374</v>
      </c>
      <c r="H231">
        <f>VLOOKUP(D231,'Customer Details'!A:H,8,FALSE)</f>
        <v>1</v>
      </c>
      <c r="I231" t="str">
        <f>VLOOKUP(D231,'Customer Details'!A:I,9,FALSE)</f>
        <v>Older than 30</v>
      </c>
      <c r="J231" t="str">
        <f>IFERROR(IF(VLOOKUP(A231,Order!D:D,1,FALSE)=A231,"Mapping Exists",""),"No Mapping")</f>
        <v>No Mapping</v>
      </c>
    </row>
    <row r="232" spans="1:10" x14ac:dyDescent="0.25">
      <c r="A232">
        <v>231</v>
      </c>
      <c r="B232" t="s">
        <v>367</v>
      </c>
      <c r="C232">
        <v>400</v>
      </c>
      <c r="D232">
        <v>162</v>
      </c>
      <c r="E232" t="str">
        <f>VLOOKUP(D232,'Customer Details'!A:F,6,FALSE)</f>
        <v>N!cole Bennett</v>
      </c>
      <c r="F232" t="str">
        <f>VLOOKUP(D232,'Customer Details'!A:E,5,FALSE)</f>
        <v>USA</v>
      </c>
      <c r="G232" t="s">
        <v>367</v>
      </c>
      <c r="H232">
        <f>VLOOKUP(D232,'Customer Details'!A:H,8,FALSE)</f>
        <v>1</v>
      </c>
      <c r="I232" t="str">
        <f>VLOOKUP(D232,'Customer Details'!A:I,9,FALSE)</f>
        <v>Older than 30</v>
      </c>
      <c r="J232" t="str">
        <f>IFERROR(IF(VLOOKUP(A232,Order!D:D,1,FALSE)=A232,"Mapping Exists",""),"No Mapping")</f>
        <v>Mapping Exists</v>
      </c>
    </row>
    <row r="233" spans="1:10" x14ac:dyDescent="0.25">
      <c r="A233">
        <v>232</v>
      </c>
      <c r="B233" t="s">
        <v>368</v>
      </c>
      <c r="C233">
        <v>300</v>
      </c>
      <c r="D233">
        <v>190</v>
      </c>
      <c r="E233" t="str">
        <f>VLOOKUP(D233,'Customer Details'!A:F,6,FALSE)</f>
        <v>Grace Hartman</v>
      </c>
      <c r="F233" t="str">
        <f>VLOOKUP(D233,'Customer Details'!A:E,5,FALSE)</f>
        <v>UAE</v>
      </c>
      <c r="G233" t="s">
        <v>368</v>
      </c>
      <c r="H233">
        <f>VLOOKUP(D233,'Customer Details'!A:H,8,FALSE)</f>
        <v>2</v>
      </c>
      <c r="I233" t="str">
        <f>VLOOKUP(D233,'Customer Details'!A:I,9,FALSE)</f>
        <v>30 or Younger</v>
      </c>
      <c r="J233" t="str">
        <f>IFERROR(IF(VLOOKUP(A233,Order!D:D,1,FALSE)=A233,"Mapping Exists",""),"No Mapping")</f>
        <v>Mapping Exists</v>
      </c>
    </row>
    <row r="234" spans="1:10" x14ac:dyDescent="0.25">
      <c r="A234">
        <v>233</v>
      </c>
      <c r="B234" t="s">
        <v>369</v>
      </c>
      <c r="C234">
        <v>12000</v>
      </c>
      <c r="D234">
        <v>206</v>
      </c>
      <c r="E234" t="str">
        <f>VLOOKUP(D234,'Customer Details'!A:F,6,FALSE)</f>
        <v>Courtney Lopez</v>
      </c>
      <c r="F234" t="str">
        <f>VLOOKUP(D234,'Customer Details'!A:E,5,FALSE)</f>
        <v>USA</v>
      </c>
      <c r="G234" t="s">
        <v>369</v>
      </c>
      <c r="H234">
        <f>VLOOKUP(D234,'Customer Details'!A:H,8,FALSE)</f>
        <v>1</v>
      </c>
      <c r="I234" t="str">
        <f>VLOOKUP(D234,'Customer Details'!A:I,9,FALSE)</f>
        <v>Older than 30</v>
      </c>
      <c r="J234" t="str">
        <f>IFERROR(IF(VLOOKUP(A234,Order!D:D,1,FALSE)=A234,"Mapping Exists",""),"No Mapping")</f>
        <v>No Mapping</v>
      </c>
    </row>
    <row r="235" spans="1:10" x14ac:dyDescent="0.25">
      <c r="A235">
        <v>234</v>
      </c>
      <c r="B235" t="s">
        <v>367</v>
      </c>
      <c r="C235">
        <v>400</v>
      </c>
      <c r="D235">
        <v>13</v>
      </c>
      <c r="E235" t="str">
        <f>VLOOKUP(D235,'Customer Details'!A:F,6,FALSE)</f>
        <v>Omar Martin</v>
      </c>
      <c r="F235" t="str">
        <f>VLOOKUP(D235,'Customer Details'!A:E,5,FALSE)</f>
        <v>UK</v>
      </c>
      <c r="G235" t="s">
        <v>367</v>
      </c>
      <c r="H235">
        <f>VLOOKUP(D235,'Customer Details'!A:H,8,FALSE)</f>
        <v>3</v>
      </c>
      <c r="I235" t="str">
        <f>VLOOKUP(D235,'Customer Details'!A:I,9,FALSE)</f>
        <v>30 or Younger</v>
      </c>
      <c r="J235" t="str">
        <f>IFERROR(IF(VLOOKUP(A235,Order!D:D,1,FALSE)=A235,"Mapping Exists",""),"No Mapping")</f>
        <v>Mapping Exists</v>
      </c>
    </row>
    <row r="236" spans="1:10" x14ac:dyDescent="0.25">
      <c r="A236">
        <v>235</v>
      </c>
      <c r="B236" t="s">
        <v>370</v>
      </c>
      <c r="C236">
        <v>250</v>
      </c>
      <c r="D236">
        <v>37</v>
      </c>
      <c r="E236" t="str">
        <f>VLOOKUP(D236,'Customer Details'!A:F,6,FALSE)</f>
        <v>Connor Adams</v>
      </c>
      <c r="F236" t="str">
        <f>VLOOKUP(D236,'Customer Details'!A:E,5,FALSE)</f>
        <v>USA</v>
      </c>
      <c r="G236" t="s">
        <v>370</v>
      </c>
      <c r="H236">
        <f>VLOOKUP(D236,'Customer Details'!A:H,8,FALSE)</f>
        <v>1</v>
      </c>
      <c r="I236" t="str">
        <f>VLOOKUP(D236,'Customer Details'!A:I,9,FALSE)</f>
        <v>30 or Younger</v>
      </c>
      <c r="J236" t="str">
        <f>IFERROR(IF(VLOOKUP(A236,Order!D:D,1,FALSE)=A236,"Mapping Exists",""),"No Mapping")</f>
        <v>Mapping Exists</v>
      </c>
    </row>
    <row r="237" spans="1:10" x14ac:dyDescent="0.25">
      <c r="A237">
        <v>236</v>
      </c>
      <c r="B237" t="s">
        <v>371</v>
      </c>
      <c r="C237">
        <v>5000</v>
      </c>
      <c r="D237">
        <v>102</v>
      </c>
      <c r="E237" t="str">
        <f>VLOOKUP(D237,'Customer Details'!A:F,6,FALSE)</f>
        <v>Jessica Welch</v>
      </c>
      <c r="F237" t="str">
        <f>VLOOKUP(D237,'Customer Details'!A:E,5,FALSE)</f>
        <v>USA</v>
      </c>
      <c r="G237" t="s">
        <v>371</v>
      </c>
      <c r="H237">
        <f>VLOOKUP(D237,'Customer Details'!A:H,8,FALSE)</f>
        <v>1</v>
      </c>
      <c r="I237" t="str">
        <f>VLOOKUP(D237,'Customer Details'!A:I,9,FALSE)</f>
        <v>30 or Younger</v>
      </c>
      <c r="J237" t="str">
        <f>IFERROR(IF(VLOOKUP(A237,Order!D:D,1,FALSE)=A237,"Mapping Exists",""),"No Mapping")</f>
        <v>Mapping Exists</v>
      </c>
    </row>
    <row r="238" spans="1:10" x14ac:dyDescent="0.25">
      <c r="A238">
        <v>237</v>
      </c>
      <c r="B238" t="s">
        <v>372</v>
      </c>
      <c r="C238">
        <v>350</v>
      </c>
      <c r="D238">
        <v>157</v>
      </c>
      <c r="E238" t="str">
        <f>VLOOKUP(D238,'Customer Details'!A:F,6,FALSE)</f>
        <v>Sharon Warner</v>
      </c>
      <c r="F238" t="str">
        <f>VLOOKUP(D238,'Customer Details'!A:E,5,FALSE)</f>
        <v>USA</v>
      </c>
      <c r="G238" t="s">
        <v>372</v>
      </c>
      <c r="H238">
        <f>VLOOKUP(D238,'Customer Details'!A:H,8,FALSE)</f>
        <v>3</v>
      </c>
      <c r="I238" t="str">
        <f>VLOOKUP(D238,'Customer Details'!A:I,9,FALSE)</f>
        <v>Older than 30</v>
      </c>
      <c r="J238" t="str">
        <f>IFERROR(IF(VLOOKUP(A238,Order!D:D,1,FALSE)=A238,"Mapping Exists",""),"No Mapping")</f>
        <v>No Mapping</v>
      </c>
    </row>
    <row r="239" spans="1:10" x14ac:dyDescent="0.25">
      <c r="A239">
        <v>238</v>
      </c>
      <c r="B239" t="s">
        <v>370</v>
      </c>
      <c r="C239">
        <v>200</v>
      </c>
      <c r="D239">
        <v>200</v>
      </c>
      <c r="E239" t="str">
        <f>VLOOKUP(D239,'Customer Details'!A:F,6,FALSE)</f>
        <v>Rebecca Robinson</v>
      </c>
      <c r="F239" t="str">
        <f>VLOOKUP(D239,'Customer Details'!A:E,5,FALSE)</f>
        <v>UAE</v>
      </c>
      <c r="G239" t="s">
        <v>370</v>
      </c>
      <c r="H239">
        <f>VLOOKUP(D239,'Customer Details'!A:H,8,FALSE)</f>
        <v>2</v>
      </c>
      <c r="I239" t="str">
        <f>VLOOKUP(D239,'Customer Details'!A:I,9,FALSE)</f>
        <v>Older than 30</v>
      </c>
      <c r="J239" t="str">
        <f>IFERROR(IF(VLOOKUP(A239,Order!D:D,1,FALSE)=A239,"Mapping Exists",""),"No Mapping")</f>
        <v>Mapping Exists</v>
      </c>
    </row>
    <row r="240" spans="1:10" x14ac:dyDescent="0.25">
      <c r="A240">
        <v>239</v>
      </c>
      <c r="B240" t="s">
        <v>373</v>
      </c>
      <c r="C240">
        <v>1500</v>
      </c>
      <c r="D240">
        <v>223</v>
      </c>
      <c r="E240" t="str">
        <f>VLOOKUP(D240,'Customer Details'!A:F,6,FALSE)</f>
        <v>Megan Morris</v>
      </c>
      <c r="F240" t="str">
        <f>VLOOKUP(D240,'Customer Details'!A:E,5,FALSE)</f>
        <v>UK</v>
      </c>
      <c r="G240" t="s">
        <v>373</v>
      </c>
      <c r="H240">
        <f>VLOOKUP(D240,'Customer Details'!A:H,8,FALSE)</f>
        <v>3</v>
      </c>
      <c r="I240" t="str">
        <f>VLOOKUP(D240,'Customer Details'!A:I,9,FALSE)</f>
        <v>Older than 30</v>
      </c>
      <c r="J240" t="str">
        <f>IFERROR(IF(VLOOKUP(A240,Order!D:D,1,FALSE)=A240,"Mapping Exists",""),"No Mapping")</f>
        <v>Mapping Exists</v>
      </c>
    </row>
    <row r="241" spans="1:10" x14ac:dyDescent="0.25">
      <c r="A241">
        <v>240</v>
      </c>
      <c r="B241" t="s">
        <v>374</v>
      </c>
      <c r="C241">
        <v>900</v>
      </c>
      <c r="D241">
        <v>101</v>
      </c>
      <c r="E241" t="str">
        <f>VLOOKUP(D241,'Customer Details'!A:F,6,FALSE)</f>
        <v>Brian Olson</v>
      </c>
      <c r="F241" t="str">
        <f>VLOOKUP(D241,'Customer Details'!A:E,5,FALSE)</f>
        <v>USA</v>
      </c>
      <c r="G241" t="s">
        <v>374</v>
      </c>
      <c r="H241">
        <f>VLOOKUP(D241,'Customer Details'!A:H,8,FALSE)</f>
        <v>3</v>
      </c>
      <c r="I241" t="str">
        <f>VLOOKUP(D241,'Customer Details'!A:I,9,FALSE)</f>
        <v>Older than 30</v>
      </c>
      <c r="J241" t="str">
        <f>IFERROR(IF(VLOOKUP(A241,Order!D:D,1,FALSE)=A241,"Mapping Exists",""),"No Mapping")</f>
        <v>No Mapping</v>
      </c>
    </row>
    <row r="242" spans="1:10" x14ac:dyDescent="0.25">
      <c r="A242">
        <v>241</v>
      </c>
      <c r="B242" t="s">
        <v>367</v>
      </c>
      <c r="C242">
        <v>400</v>
      </c>
      <c r="D242">
        <v>224</v>
      </c>
      <c r="E242" t="str">
        <f>VLOOKUP(D242,'Customer Details'!A:F,6,FALSE)</f>
        <v>Zachary Davis</v>
      </c>
      <c r="F242" t="str">
        <f>VLOOKUP(D242,'Customer Details'!A:E,5,FALSE)</f>
        <v>UK</v>
      </c>
      <c r="G242" t="s">
        <v>367</v>
      </c>
      <c r="H242">
        <f>VLOOKUP(D242,'Customer Details'!A:H,8,FALSE)</f>
        <v>1</v>
      </c>
      <c r="I242" t="str">
        <f>VLOOKUP(D242,'Customer Details'!A:I,9,FALSE)</f>
        <v>30 or Younger</v>
      </c>
      <c r="J242" t="str">
        <f>IFERROR(IF(VLOOKUP(A242,Order!D:D,1,FALSE)=A242,"Mapping Exists",""),"No Mapping")</f>
        <v>No Mapping</v>
      </c>
    </row>
    <row r="243" spans="1:10" x14ac:dyDescent="0.25">
      <c r="A243">
        <v>242</v>
      </c>
      <c r="B243" t="s">
        <v>368</v>
      </c>
      <c r="C243">
        <v>300</v>
      </c>
      <c r="D243">
        <v>63</v>
      </c>
      <c r="E243" t="str">
        <f>VLOOKUP(D243,'Customer Details'!A:F,6,FALSE)</f>
        <v>Sarah Greer</v>
      </c>
      <c r="F243" t="str">
        <f>VLOOKUP(D243,'Customer Details'!A:E,5,FALSE)</f>
        <v>UK</v>
      </c>
      <c r="G243" t="s">
        <v>368</v>
      </c>
      <c r="H243">
        <f>VLOOKUP(D243,'Customer Details'!A:H,8,FALSE)</f>
        <v>3</v>
      </c>
      <c r="I243" t="str">
        <f>VLOOKUP(D243,'Customer Details'!A:I,9,FALSE)</f>
        <v>Older than 30</v>
      </c>
      <c r="J243" t="str">
        <f>IFERROR(IF(VLOOKUP(A243,Order!D:D,1,FALSE)=A243,"Mapping Exists",""),"No Mapping")</f>
        <v>Mapping Exists</v>
      </c>
    </row>
    <row r="244" spans="1:10" x14ac:dyDescent="0.25">
      <c r="A244">
        <v>243</v>
      </c>
      <c r="B244" t="s">
        <v>369</v>
      </c>
      <c r="C244">
        <v>12000</v>
      </c>
      <c r="D244">
        <v>123</v>
      </c>
      <c r="E244" t="str">
        <f>VLOOKUP(D244,'Customer Details'!A:F,6,FALSE)</f>
        <v>Philip Robinson</v>
      </c>
      <c r="F244" t="str">
        <f>VLOOKUP(D244,'Customer Details'!A:E,5,FALSE)</f>
        <v>UK</v>
      </c>
      <c r="G244" t="s">
        <v>369</v>
      </c>
      <c r="H244">
        <f>VLOOKUP(D244,'Customer Details'!A:H,8,FALSE)</f>
        <v>2</v>
      </c>
      <c r="I244" t="str">
        <f>VLOOKUP(D244,'Customer Details'!A:I,9,FALSE)</f>
        <v>Older than 30</v>
      </c>
      <c r="J244" t="str">
        <f>IFERROR(IF(VLOOKUP(A244,Order!D:D,1,FALSE)=A244,"Mapping Exists",""),"No Mapping")</f>
        <v>Mapping Exists</v>
      </c>
    </row>
    <row r="245" spans="1:10" x14ac:dyDescent="0.25">
      <c r="A245">
        <v>244</v>
      </c>
      <c r="B245" t="s">
        <v>367</v>
      </c>
      <c r="C245">
        <v>400</v>
      </c>
      <c r="D245">
        <v>215</v>
      </c>
      <c r="E245" t="str">
        <f>VLOOKUP(D245,'Customer Details'!A:F,6,FALSE)</f>
        <v>Vincent Kline</v>
      </c>
      <c r="F245" t="str">
        <f>VLOOKUP(D245,'Customer Details'!A:E,5,FALSE)</f>
        <v>UAE</v>
      </c>
      <c r="G245" t="s">
        <v>367</v>
      </c>
      <c r="H245">
        <f>VLOOKUP(D245,'Customer Details'!A:H,8,FALSE)</f>
        <v>1</v>
      </c>
      <c r="I245" t="str">
        <f>VLOOKUP(D245,'Customer Details'!A:I,9,FALSE)</f>
        <v>Older than 30</v>
      </c>
      <c r="J245" t="str">
        <f>IFERROR(IF(VLOOKUP(A245,Order!D:D,1,FALSE)=A245,"Mapping Exists",""),"No Mapping")</f>
        <v>Mapping Exists</v>
      </c>
    </row>
    <row r="246" spans="1:10" x14ac:dyDescent="0.25">
      <c r="A246">
        <v>245</v>
      </c>
      <c r="B246" t="s">
        <v>370</v>
      </c>
      <c r="C246">
        <v>250</v>
      </c>
      <c r="D246">
        <v>50</v>
      </c>
      <c r="E246" t="str">
        <f>VLOOKUP(D246,'Customer Details'!A:F,6,FALSE)</f>
        <v>Charles Garcia</v>
      </c>
      <c r="F246" t="str">
        <f>VLOOKUP(D246,'Customer Details'!A:E,5,FALSE)</f>
        <v>UAE</v>
      </c>
      <c r="G246" t="s">
        <v>370</v>
      </c>
      <c r="H246">
        <f>VLOOKUP(D246,'Customer Details'!A:H,8,FALSE)</f>
        <v>2</v>
      </c>
      <c r="I246" t="str">
        <f>VLOOKUP(D246,'Customer Details'!A:I,9,FALSE)</f>
        <v>30 or Younger</v>
      </c>
      <c r="J246" t="str">
        <f>IFERROR(IF(VLOOKUP(A246,Order!D:D,1,FALSE)=A246,"Mapping Exists",""),"No Mapping")</f>
        <v>No Mapping</v>
      </c>
    </row>
    <row r="247" spans="1:10" x14ac:dyDescent="0.25">
      <c r="A247">
        <v>246</v>
      </c>
      <c r="B247" t="s">
        <v>371</v>
      </c>
      <c r="C247">
        <v>5000</v>
      </c>
      <c r="D247">
        <v>186</v>
      </c>
      <c r="E247" t="str">
        <f>VLOOKUP(D247,'Customer Details'!A:F,6,FALSE)</f>
        <v>Xavier Miles</v>
      </c>
      <c r="F247" t="str">
        <f>VLOOKUP(D247,'Customer Details'!A:E,5,FALSE)</f>
        <v>USA</v>
      </c>
      <c r="G247" t="s">
        <v>371</v>
      </c>
      <c r="H247">
        <f>VLOOKUP(D247,'Customer Details'!A:H,8,FALSE)</f>
        <v>2</v>
      </c>
      <c r="I247" t="str">
        <f>VLOOKUP(D247,'Customer Details'!A:I,9,FALSE)</f>
        <v>Older than 30</v>
      </c>
      <c r="J247" t="str">
        <f>IFERROR(IF(VLOOKUP(A247,Order!D:D,1,FALSE)=A247,"Mapping Exists",""),"No Mapping")</f>
        <v>Mapping Exists</v>
      </c>
    </row>
    <row r="248" spans="1:10" x14ac:dyDescent="0.25">
      <c r="A248">
        <v>247</v>
      </c>
      <c r="B248" t="s">
        <v>372</v>
      </c>
      <c r="C248">
        <v>350</v>
      </c>
      <c r="D248">
        <v>135</v>
      </c>
      <c r="E248" t="str">
        <f>VLOOKUP(D248,'Customer Details'!A:F,6,FALSE)</f>
        <v>Shawn Johnson</v>
      </c>
      <c r="F248" t="str">
        <f>VLOOKUP(D248,'Customer Details'!A:E,5,FALSE)</f>
        <v>UAE</v>
      </c>
      <c r="G248" t="s">
        <v>372</v>
      </c>
      <c r="H248">
        <f>VLOOKUP(D248,'Customer Details'!A:H,8,FALSE)</f>
        <v>1</v>
      </c>
      <c r="I248" t="str">
        <f>VLOOKUP(D248,'Customer Details'!A:I,9,FALSE)</f>
        <v>30 or Younger</v>
      </c>
      <c r="J248" t="str">
        <f>IFERROR(IF(VLOOKUP(A248,Order!D:D,1,FALSE)=A248,"Mapping Exists",""),"No Mapping")</f>
        <v>Mapping Exists</v>
      </c>
    </row>
    <row r="249" spans="1:10" x14ac:dyDescent="0.25">
      <c r="A249">
        <v>248</v>
      </c>
      <c r="B249" t="s">
        <v>370</v>
      </c>
      <c r="C249">
        <v>200</v>
      </c>
      <c r="D249">
        <v>110</v>
      </c>
      <c r="E249" t="str">
        <f>VLOOKUP(D249,'Customer Details'!A:F,6,FALSE)</f>
        <v>Tiffany Pearson</v>
      </c>
      <c r="F249" t="str">
        <f>VLOOKUP(D249,'Customer Details'!A:E,5,FALSE)</f>
        <v>UAE</v>
      </c>
      <c r="G249" t="s">
        <v>370</v>
      </c>
      <c r="H249">
        <f>VLOOKUP(D249,'Customer Details'!A:H,8,FALSE)</f>
        <v>1</v>
      </c>
      <c r="I249" t="str">
        <f>VLOOKUP(D249,'Customer Details'!A:I,9,FALSE)</f>
        <v>Older than 30</v>
      </c>
      <c r="J249" t="str">
        <f>IFERROR(IF(VLOOKUP(A249,Order!D:D,1,FALSE)=A249,"Mapping Exists",""),"No Mapping")</f>
        <v>No Mapping</v>
      </c>
    </row>
    <row r="250" spans="1:10" x14ac:dyDescent="0.25">
      <c r="A250">
        <v>249</v>
      </c>
      <c r="B250" t="s">
        <v>373</v>
      </c>
      <c r="C250">
        <v>1500</v>
      </c>
      <c r="D250">
        <v>176</v>
      </c>
      <c r="E250" t="str">
        <f>VLOOKUP(D250,'Customer Details'!A:F,6,FALSE)</f>
        <v>Tiffany Bowers</v>
      </c>
      <c r="F250" t="str">
        <f>VLOOKUP(D250,'Customer Details'!A:E,5,FALSE)</f>
        <v>USA</v>
      </c>
      <c r="G250" t="s">
        <v>373</v>
      </c>
      <c r="H250">
        <f>VLOOKUP(D250,'Customer Details'!A:H,8,FALSE)</f>
        <v>2</v>
      </c>
      <c r="I250" t="str">
        <f>VLOOKUP(D250,'Customer Details'!A:I,9,FALSE)</f>
        <v>Older than 30</v>
      </c>
      <c r="J250" t="str">
        <f>IFERROR(IF(VLOOKUP(A250,Order!D:D,1,FALSE)=A250,"Mapping Exists",""),"No Mapping")</f>
        <v>Mapping Exists</v>
      </c>
    </row>
    <row r="251" spans="1:10" x14ac:dyDescent="0.25">
      <c r="A251">
        <v>250</v>
      </c>
      <c r="B251" t="s">
        <v>374</v>
      </c>
      <c r="C251">
        <v>900</v>
      </c>
      <c r="D251">
        <v>223</v>
      </c>
      <c r="E251" t="str">
        <f>VLOOKUP(D251,'Customer Details'!A:F,6,FALSE)</f>
        <v>Megan Morris</v>
      </c>
      <c r="F251" t="str">
        <f>VLOOKUP(D251,'Customer Details'!A:E,5,FALSE)</f>
        <v>UK</v>
      </c>
      <c r="G251" t="s">
        <v>374</v>
      </c>
      <c r="H251">
        <f>VLOOKUP(D251,'Customer Details'!A:H,8,FALSE)</f>
        <v>3</v>
      </c>
      <c r="I251" t="str">
        <f>VLOOKUP(D251,'Customer Details'!A:I,9,FALSE)</f>
        <v>Older than 30</v>
      </c>
      <c r="J251" t="str">
        <f>IFERROR(IF(VLOOKUP(A251,Order!D:D,1,FALSE)=A251,"Mapping Exists",""),"No Mapping")</f>
        <v>Mapping Exists</v>
      </c>
    </row>
    <row r="252" spans="1:10" x14ac:dyDescent="0.25"/>
  </sheetData>
  <conditionalFormatting sqref="J2:J251">
    <cfRule type="containsText" dxfId="1" priority="1" operator="containsText" text="Mapping Exists">
      <formula>NOT(ISERROR(SEARCH("Mapping Exists",J2)))</formula>
    </cfRule>
    <cfRule type="containsText" dxfId="0" priority="2" operator="containsText" text="No Mapping">
      <formula>NOT(ISERROR(SEARCH("No Mapping",J2)))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D252"/>
  <sheetViews>
    <sheetView workbookViewId="0">
      <pane ySplit="1" topLeftCell="A2" activePane="bottomLeft" state="frozen"/>
      <selection pane="bottomLeft" activeCell="C3" sqref="C3"/>
    </sheetView>
  </sheetViews>
  <sheetFormatPr defaultColWidth="0" defaultRowHeight="15" zeroHeight="1" x14ac:dyDescent="0.25"/>
  <cols>
    <col min="1" max="1" width="11.5703125" bestFit="1" customWidth="1"/>
    <col min="2" max="2" width="9.7109375" bestFit="1" customWidth="1"/>
    <col min="3" max="3" width="12.42578125" bestFit="1" customWidth="1"/>
    <col min="4" max="4" width="9.140625" customWidth="1"/>
    <col min="5" max="16384" width="9.140625" hidden="1"/>
  </cols>
  <sheetData>
    <row r="1" spans="1:3" x14ac:dyDescent="0.25">
      <c r="A1" s="2" t="s">
        <v>375</v>
      </c>
      <c r="B1" s="2" t="s">
        <v>376</v>
      </c>
      <c r="C1" s="2" t="s">
        <v>0</v>
      </c>
    </row>
    <row r="2" spans="1:3" x14ac:dyDescent="0.25">
      <c r="A2">
        <v>1</v>
      </c>
      <c r="B2" t="s">
        <v>377</v>
      </c>
      <c r="C2">
        <v>173</v>
      </c>
    </row>
    <row r="3" spans="1:3" x14ac:dyDescent="0.25">
      <c r="A3">
        <v>2</v>
      </c>
      <c r="B3" t="s">
        <v>377</v>
      </c>
      <c r="C3">
        <v>155</v>
      </c>
    </row>
    <row r="4" spans="1:3" x14ac:dyDescent="0.25">
      <c r="A4">
        <v>3</v>
      </c>
      <c r="B4" t="s">
        <v>378</v>
      </c>
      <c r="C4">
        <v>242</v>
      </c>
    </row>
    <row r="5" spans="1:3" x14ac:dyDescent="0.25">
      <c r="A5">
        <v>4</v>
      </c>
      <c r="B5" t="s">
        <v>377</v>
      </c>
      <c r="C5">
        <v>223</v>
      </c>
    </row>
    <row r="6" spans="1:3" x14ac:dyDescent="0.25">
      <c r="A6">
        <v>5</v>
      </c>
      <c r="B6" t="s">
        <v>378</v>
      </c>
      <c r="C6">
        <v>72</v>
      </c>
    </row>
    <row r="7" spans="1:3" x14ac:dyDescent="0.25">
      <c r="A7">
        <v>6</v>
      </c>
      <c r="B7" t="s">
        <v>377</v>
      </c>
      <c r="C7">
        <v>29</v>
      </c>
    </row>
    <row r="8" spans="1:3" x14ac:dyDescent="0.25">
      <c r="A8">
        <v>7</v>
      </c>
      <c r="B8" t="s">
        <v>377</v>
      </c>
      <c r="C8">
        <v>236</v>
      </c>
    </row>
    <row r="9" spans="1:3" x14ac:dyDescent="0.25">
      <c r="A9">
        <v>8</v>
      </c>
      <c r="B9" t="s">
        <v>378</v>
      </c>
      <c r="C9">
        <v>193</v>
      </c>
    </row>
    <row r="10" spans="1:3" x14ac:dyDescent="0.25">
      <c r="A10">
        <v>9</v>
      </c>
      <c r="B10" t="s">
        <v>377</v>
      </c>
      <c r="C10">
        <v>199</v>
      </c>
    </row>
    <row r="11" spans="1:3" x14ac:dyDescent="0.25">
      <c r="A11">
        <v>10</v>
      </c>
      <c r="B11" t="s">
        <v>378</v>
      </c>
      <c r="C11">
        <v>17</v>
      </c>
    </row>
    <row r="12" spans="1:3" x14ac:dyDescent="0.25">
      <c r="A12">
        <v>11</v>
      </c>
      <c r="B12" t="s">
        <v>377</v>
      </c>
      <c r="C12">
        <v>157</v>
      </c>
    </row>
    <row r="13" spans="1:3" x14ac:dyDescent="0.25">
      <c r="A13">
        <v>12</v>
      </c>
      <c r="B13" t="s">
        <v>377</v>
      </c>
      <c r="C13">
        <v>37</v>
      </c>
    </row>
    <row r="14" spans="1:3" x14ac:dyDescent="0.25">
      <c r="A14">
        <v>13</v>
      </c>
      <c r="B14" t="s">
        <v>378</v>
      </c>
      <c r="C14">
        <v>141</v>
      </c>
    </row>
    <row r="15" spans="1:3" x14ac:dyDescent="0.25">
      <c r="A15">
        <v>14</v>
      </c>
      <c r="B15" t="s">
        <v>377</v>
      </c>
      <c r="C15">
        <v>155</v>
      </c>
    </row>
    <row r="16" spans="1:3" x14ac:dyDescent="0.25">
      <c r="A16">
        <v>15</v>
      </c>
      <c r="B16" t="s">
        <v>378</v>
      </c>
      <c r="C16">
        <v>131</v>
      </c>
    </row>
    <row r="17" spans="1:3" x14ac:dyDescent="0.25">
      <c r="A17">
        <v>16</v>
      </c>
      <c r="B17" t="s">
        <v>377</v>
      </c>
      <c r="C17">
        <v>24</v>
      </c>
    </row>
    <row r="18" spans="1:3" x14ac:dyDescent="0.25">
      <c r="A18">
        <v>17</v>
      </c>
      <c r="B18" t="s">
        <v>377</v>
      </c>
      <c r="C18">
        <v>186</v>
      </c>
    </row>
    <row r="19" spans="1:3" x14ac:dyDescent="0.25">
      <c r="A19">
        <v>18</v>
      </c>
      <c r="B19" t="s">
        <v>378</v>
      </c>
      <c r="C19">
        <v>177</v>
      </c>
    </row>
    <row r="20" spans="1:3" x14ac:dyDescent="0.25">
      <c r="A20">
        <v>19</v>
      </c>
      <c r="B20" t="s">
        <v>377</v>
      </c>
      <c r="C20">
        <v>129</v>
      </c>
    </row>
    <row r="21" spans="1:3" x14ac:dyDescent="0.25">
      <c r="A21">
        <v>20</v>
      </c>
      <c r="B21" t="s">
        <v>378</v>
      </c>
      <c r="C21">
        <v>6</v>
      </c>
    </row>
    <row r="22" spans="1:3" x14ac:dyDescent="0.25">
      <c r="A22">
        <v>21</v>
      </c>
      <c r="B22" t="s">
        <v>377</v>
      </c>
      <c r="C22">
        <v>193</v>
      </c>
    </row>
    <row r="23" spans="1:3" x14ac:dyDescent="0.25">
      <c r="A23">
        <v>22</v>
      </c>
      <c r="B23" t="s">
        <v>377</v>
      </c>
      <c r="C23">
        <v>109</v>
      </c>
    </row>
    <row r="24" spans="1:3" x14ac:dyDescent="0.25">
      <c r="A24">
        <v>23</v>
      </c>
      <c r="B24" t="s">
        <v>378</v>
      </c>
      <c r="C24">
        <v>232</v>
      </c>
    </row>
    <row r="25" spans="1:3" x14ac:dyDescent="0.25">
      <c r="A25">
        <v>24</v>
      </c>
      <c r="B25" t="s">
        <v>377</v>
      </c>
      <c r="C25">
        <v>145</v>
      </c>
    </row>
    <row r="26" spans="1:3" x14ac:dyDescent="0.25">
      <c r="A26">
        <v>25</v>
      </c>
      <c r="B26" t="s">
        <v>378</v>
      </c>
      <c r="C26">
        <v>2</v>
      </c>
    </row>
    <row r="27" spans="1:3" x14ac:dyDescent="0.25">
      <c r="A27">
        <v>26</v>
      </c>
      <c r="B27" t="s">
        <v>377</v>
      </c>
      <c r="C27">
        <v>113</v>
      </c>
    </row>
    <row r="28" spans="1:3" x14ac:dyDescent="0.25">
      <c r="A28">
        <v>27</v>
      </c>
      <c r="B28" t="s">
        <v>377</v>
      </c>
      <c r="C28">
        <v>58</v>
      </c>
    </row>
    <row r="29" spans="1:3" x14ac:dyDescent="0.25">
      <c r="A29">
        <v>28</v>
      </c>
      <c r="B29" t="s">
        <v>378</v>
      </c>
      <c r="C29">
        <v>93</v>
      </c>
    </row>
    <row r="30" spans="1:3" x14ac:dyDescent="0.25">
      <c r="A30">
        <v>29</v>
      </c>
      <c r="B30" t="s">
        <v>377</v>
      </c>
      <c r="C30">
        <v>182</v>
      </c>
    </row>
    <row r="31" spans="1:3" x14ac:dyDescent="0.25">
      <c r="A31">
        <v>30</v>
      </c>
      <c r="B31" t="s">
        <v>378</v>
      </c>
      <c r="C31">
        <v>205</v>
      </c>
    </row>
    <row r="32" spans="1:3" x14ac:dyDescent="0.25">
      <c r="A32">
        <v>31</v>
      </c>
      <c r="B32" t="s">
        <v>377</v>
      </c>
      <c r="C32">
        <v>161</v>
      </c>
    </row>
    <row r="33" spans="1:3" x14ac:dyDescent="0.25">
      <c r="A33">
        <v>32</v>
      </c>
      <c r="B33" t="s">
        <v>377</v>
      </c>
      <c r="C33">
        <v>42</v>
      </c>
    </row>
    <row r="34" spans="1:3" x14ac:dyDescent="0.25">
      <c r="A34">
        <v>33</v>
      </c>
      <c r="B34" t="s">
        <v>378</v>
      </c>
      <c r="C34">
        <v>190</v>
      </c>
    </row>
    <row r="35" spans="1:3" x14ac:dyDescent="0.25">
      <c r="A35">
        <v>34</v>
      </c>
      <c r="B35" t="s">
        <v>377</v>
      </c>
      <c r="C35">
        <v>83</v>
      </c>
    </row>
    <row r="36" spans="1:3" x14ac:dyDescent="0.25">
      <c r="A36">
        <v>35</v>
      </c>
      <c r="B36" t="s">
        <v>378</v>
      </c>
      <c r="C36">
        <v>37</v>
      </c>
    </row>
    <row r="37" spans="1:3" x14ac:dyDescent="0.25">
      <c r="A37">
        <v>36</v>
      </c>
      <c r="B37" t="s">
        <v>377</v>
      </c>
      <c r="C37">
        <v>165</v>
      </c>
    </row>
    <row r="38" spans="1:3" x14ac:dyDescent="0.25">
      <c r="A38">
        <v>37</v>
      </c>
      <c r="B38" t="s">
        <v>377</v>
      </c>
      <c r="C38">
        <v>137</v>
      </c>
    </row>
    <row r="39" spans="1:3" x14ac:dyDescent="0.25">
      <c r="A39">
        <v>38</v>
      </c>
      <c r="B39" t="s">
        <v>378</v>
      </c>
      <c r="C39">
        <v>245</v>
      </c>
    </row>
    <row r="40" spans="1:3" x14ac:dyDescent="0.25">
      <c r="A40">
        <v>39</v>
      </c>
      <c r="B40" t="s">
        <v>377</v>
      </c>
      <c r="C40">
        <v>54</v>
      </c>
    </row>
    <row r="41" spans="1:3" x14ac:dyDescent="0.25">
      <c r="A41">
        <v>40</v>
      </c>
      <c r="B41" t="s">
        <v>378</v>
      </c>
      <c r="C41">
        <v>11</v>
      </c>
    </row>
    <row r="42" spans="1:3" x14ac:dyDescent="0.25">
      <c r="A42">
        <v>41</v>
      </c>
      <c r="B42" t="s">
        <v>377</v>
      </c>
      <c r="C42">
        <v>111</v>
      </c>
    </row>
    <row r="43" spans="1:3" x14ac:dyDescent="0.25">
      <c r="A43">
        <v>42</v>
      </c>
      <c r="B43" t="s">
        <v>377</v>
      </c>
      <c r="C43">
        <v>74</v>
      </c>
    </row>
    <row r="44" spans="1:3" x14ac:dyDescent="0.25">
      <c r="A44">
        <v>43</v>
      </c>
      <c r="B44" t="s">
        <v>378</v>
      </c>
      <c r="C44">
        <v>12</v>
      </c>
    </row>
    <row r="45" spans="1:3" x14ac:dyDescent="0.25">
      <c r="A45">
        <v>44</v>
      </c>
      <c r="B45" t="s">
        <v>377</v>
      </c>
      <c r="C45">
        <v>244</v>
      </c>
    </row>
    <row r="46" spans="1:3" x14ac:dyDescent="0.25">
      <c r="A46">
        <v>45</v>
      </c>
      <c r="B46" t="s">
        <v>378</v>
      </c>
      <c r="C46">
        <v>67</v>
      </c>
    </row>
    <row r="47" spans="1:3" x14ac:dyDescent="0.25">
      <c r="A47">
        <v>46</v>
      </c>
      <c r="B47" t="s">
        <v>377</v>
      </c>
      <c r="C47">
        <v>71</v>
      </c>
    </row>
    <row r="48" spans="1:3" x14ac:dyDescent="0.25">
      <c r="A48">
        <v>47</v>
      </c>
      <c r="B48" t="s">
        <v>377</v>
      </c>
      <c r="C48">
        <v>185</v>
      </c>
    </row>
    <row r="49" spans="1:3" x14ac:dyDescent="0.25">
      <c r="A49">
        <v>48</v>
      </c>
      <c r="B49" t="s">
        <v>378</v>
      </c>
      <c r="C49">
        <v>175</v>
      </c>
    </row>
    <row r="50" spans="1:3" x14ac:dyDescent="0.25">
      <c r="A50">
        <v>49</v>
      </c>
      <c r="B50" t="s">
        <v>377</v>
      </c>
      <c r="C50">
        <v>9</v>
      </c>
    </row>
    <row r="51" spans="1:3" x14ac:dyDescent="0.25">
      <c r="A51">
        <v>50</v>
      </c>
      <c r="B51" t="s">
        <v>378</v>
      </c>
      <c r="C51">
        <v>189</v>
      </c>
    </row>
    <row r="52" spans="1:3" x14ac:dyDescent="0.25">
      <c r="A52">
        <v>51</v>
      </c>
      <c r="B52" t="s">
        <v>377</v>
      </c>
      <c r="C52">
        <v>91</v>
      </c>
    </row>
    <row r="53" spans="1:3" x14ac:dyDescent="0.25">
      <c r="A53">
        <v>52</v>
      </c>
      <c r="B53" t="s">
        <v>377</v>
      </c>
      <c r="C53">
        <v>69</v>
      </c>
    </row>
    <row r="54" spans="1:3" x14ac:dyDescent="0.25">
      <c r="A54">
        <v>53</v>
      </c>
      <c r="B54" t="s">
        <v>378</v>
      </c>
      <c r="C54">
        <v>181</v>
      </c>
    </row>
    <row r="55" spans="1:3" x14ac:dyDescent="0.25">
      <c r="A55">
        <v>54</v>
      </c>
      <c r="B55" t="s">
        <v>377</v>
      </c>
      <c r="C55">
        <v>128</v>
      </c>
    </row>
    <row r="56" spans="1:3" x14ac:dyDescent="0.25">
      <c r="A56">
        <v>55</v>
      </c>
      <c r="B56" t="s">
        <v>378</v>
      </c>
      <c r="C56">
        <v>67</v>
      </c>
    </row>
    <row r="57" spans="1:3" x14ac:dyDescent="0.25">
      <c r="A57">
        <v>56</v>
      </c>
      <c r="B57" t="s">
        <v>377</v>
      </c>
      <c r="C57">
        <v>35</v>
      </c>
    </row>
    <row r="58" spans="1:3" x14ac:dyDescent="0.25">
      <c r="A58">
        <v>57</v>
      </c>
      <c r="B58" t="s">
        <v>377</v>
      </c>
      <c r="C58">
        <v>30</v>
      </c>
    </row>
    <row r="59" spans="1:3" x14ac:dyDescent="0.25">
      <c r="A59">
        <v>58</v>
      </c>
      <c r="B59" t="s">
        <v>378</v>
      </c>
      <c r="C59">
        <v>156</v>
      </c>
    </row>
    <row r="60" spans="1:3" x14ac:dyDescent="0.25">
      <c r="A60">
        <v>59</v>
      </c>
      <c r="B60" t="s">
        <v>377</v>
      </c>
      <c r="C60">
        <v>30</v>
      </c>
    </row>
    <row r="61" spans="1:3" x14ac:dyDescent="0.25">
      <c r="A61">
        <v>60</v>
      </c>
      <c r="B61" t="s">
        <v>378</v>
      </c>
      <c r="C61">
        <v>119</v>
      </c>
    </row>
    <row r="62" spans="1:3" x14ac:dyDescent="0.25">
      <c r="A62">
        <v>61</v>
      </c>
      <c r="B62" t="s">
        <v>377</v>
      </c>
      <c r="C62">
        <v>68</v>
      </c>
    </row>
    <row r="63" spans="1:3" x14ac:dyDescent="0.25">
      <c r="A63">
        <v>62</v>
      </c>
      <c r="B63" t="s">
        <v>377</v>
      </c>
      <c r="C63">
        <v>185</v>
      </c>
    </row>
    <row r="64" spans="1:3" x14ac:dyDescent="0.25">
      <c r="A64">
        <v>63</v>
      </c>
      <c r="B64" t="s">
        <v>378</v>
      </c>
      <c r="C64">
        <v>241</v>
      </c>
    </row>
    <row r="65" spans="1:3" x14ac:dyDescent="0.25">
      <c r="A65">
        <v>64</v>
      </c>
      <c r="B65" t="s">
        <v>377</v>
      </c>
      <c r="C65">
        <v>105</v>
      </c>
    </row>
    <row r="66" spans="1:3" x14ac:dyDescent="0.25">
      <c r="A66">
        <v>65</v>
      </c>
      <c r="B66" t="s">
        <v>378</v>
      </c>
      <c r="C66">
        <v>15</v>
      </c>
    </row>
    <row r="67" spans="1:3" x14ac:dyDescent="0.25">
      <c r="A67">
        <v>66</v>
      </c>
      <c r="B67" t="s">
        <v>377</v>
      </c>
      <c r="C67">
        <v>32</v>
      </c>
    </row>
    <row r="68" spans="1:3" x14ac:dyDescent="0.25">
      <c r="A68">
        <v>67</v>
      </c>
      <c r="B68" t="s">
        <v>377</v>
      </c>
      <c r="C68">
        <v>112</v>
      </c>
    </row>
    <row r="69" spans="1:3" x14ac:dyDescent="0.25">
      <c r="A69">
        <v>68</v>
      </c>
      <c r="B69" t="s">
        <v>378</v>
      </c>
      <c r="C69">
        <v>232</v>
      </c>
    </row>
    <row r="70" spans="1:3" x14ac:dyDescent="0.25">
      <c r="A70">
        <v>69</v>
      </c>
      <c r="B70" t="s">
        <v>377</v>
      </c>
      <c r="C70">
        <v>86</v>
      </c>
    </row>
    <row r="71" spans="1:3" x14ac:dyDescent="0.25">
      <c r="A71">
        <v>70</v>
      </c>
      <c r="B71" t="s">
        <v>378</v>
      </c>
      <c r="C71">
        <v>137</v>
      </c>
    </row>
    <row r="72" spans="1:3" x14ac:dyDescent="0.25">
      <c r="A72">
        <v>71</v>
      </c>
      <c r="B72" t="s">
        <v>377</v>
      </c>
      <c r="C72">
        <v>195</v>
      </c>
    </row>
    <row r="73" spans="1:3" x14ac:dyDescent="0.25">
      <c r="A73">
        <v>72</v>
      </c>
      <c r="B73" t="s">
        <v>377</v>
      </c>
      <c r="C73">
        <v>53</v>
      </c>
    </row>
    <row r="74" spans="1:3" x14ac:dyDescent="0.25">
      <c r="A74">
        <v>73</v>
      </c>
      <c r="B74" t="s">
        <v>378</v>
      </c>
      <c r="C74">
        <v>26</v>
      </c>
    </row>
    <row r="75" spans="1:3" x14ac:dyDescent="0.25">
      <c r="A75">
        <v>74</v>
      </c>
      <c r="B75" t="s">
        <v>377</v>
      </c>
      <c r="C75">
        <v>214</v>
      </c>
    </row>
    <row r="76" spans="1:3" x14ac:dyDescent="0.25">
      <c r="A76">
        <v>75</v>
      </c>
      <c r="B76" t="s">
        <v>378</v>
      </c>
      <c r="C76">
        <v>88</v>
      </c>
    </row>
    <row r="77" spans="1:3" x14ac:dyDescent="0.25">
      <c r="A77">
        <v>76</v>
      </c>
      <c r="B77" t="s">
        <v>377</v>
      </c>
      <c r="C77">
        <v>219</v>
      </c>
    </row>
    <row r="78" spans="1:3" x14ac:dyDescent="0.25">
      <c r="A78">
        <v>77</v>
      </c>
      <c r="B78" t="s">
        <v>377</v>
      </c>
      <c r="C78">
        <v>22</v>
      </c>
    </row>
    <row r="79" spans="1:3" x14ac:dyDescent="0.25">
      <c r="A79">
        <v>78</v>
      </c>
      <c r="B79" t="s">
        <v>378</v>
      </c>
      <c r="C79">
        <v>112</v>
      </c>
    </row>
    <row r="80" spans="1:3" x14ac:dyDescent="0.25">
      <c r="A80">
        <v>79</v>
      </c>
      <c r="B80" t="s">
        <v>377</v>
      </c>
      <c r="C80">
        <v>204</v>
      </c>
    </row>
    <row r="81" spans="1:3" x14ac:dyDescent="0.25">
      <c r="A81">
        <v>80</v>
      </c>
      <c r="B81" t="s">
        <v>378</v>
      </c>
      <c r="C81">
        <v>24</v>
      </c>
    </row>
    <row r="82" spans="1:3" x14ac:dyDescent="0.25">
      <c r="A82">
        <v>81</v>
      </c>
      <c r="B82" t="s">
        <v>377</v>
      </c>
      <c r="C82">
        <v>49</v>
      </c>
    </row>
    <row r="83" spans="1:3" x14ac:dyDescent="0.25">
      <c r="A83">
        <v>82</v>
      </c>
      <c r="B83" t="s">
        <v>377</v>
      </c>
      <c r="C83">
        <v>106</v>
      </c>
    </row>
    <row r="84" spans="1:3" x14ac:dyDescent="0.25">
      <c r="A84">
        <v>83</v>
      </c>
      <c r="B84" t="s">
        <v>378</v>
      </c>
      <c r="C84">
        <v>235</v>
      </c>
    </row>
    <row r="85" spans="1:3" x14ac:dyDescent="0.25">
      <c r="A85">
        <v>84</v>
      </c>
      <c r="B85" t="s">
        <v>377</v>
      </c>
      <c r="C85">
        <v>177</v>
      </c>
    </row>
    <row r="86" spans="1:3" x14ac:dyDescent="0.25">
      <c r="A86">
        <v>85</v>
      </c>
      <c r="B86" t="s">
        <v>378</v>
      </c>
      <c r="C86">
        <v>40</v>
      </c>
    </row>
    <row r="87" spans="1:3" x14ac:dyDescent="0.25">
      <c r="A87">
        <v>86</v>
      </c>
      <c r="B87" t="s">
        <v>377</v>
      </c>
      <c r="C87">
        <v>27</v>
      </c>
    </row>
    <row r="88" spans="1:3" x14ac:dyDescent="0.25">
      <c r="A88">
        <v>87</v>
      </c>
      <c r="B88" t="s">
        <v>377</v>
      </c>
      <c r="C88">
        <v>58</v>
      </c>
    </row>
    <row r="89" spans="1:3" x14ac:dyDescent="0.25">
      <c r="A89">
        <v>88</v>
      </c>
      <c r="B89" t="s">
        <v>378</v>
      </c>
      <c r="C89">
        <v>199</v>
      </c>
    </row>
    <row r="90" spans="1:3" x14ac:dyDescent="0.25">
      <c r="A90">
        <v>89</v>
      </c>
      <c r="B90" t="s">
        <v>377</v>
      </c>
      <c r="C90">
        <v>66</v>
      </c>
    </row>
    <row r="91" spans="1:3" x14ac:dyDescent="0.25">
      <c r="A91">
        <v>90</v>
      </c>
      <c r="B91" t="s">
        <v>378</v>
      </c>
      <c r="C91">
        <v>28</v>
      </c>
    </row>
    <row r="92" spans="1:3" x14ac:dyDescent="0.25">
      <c r="A92">
        <v>91</v>
      </c>
      <c r="B92" t="s">
        <v>377</v>
      </c>
      <c r="C92">
        <v>3</v>
      </c>
    </row>
    <row r="93" spans="1:3" x14ac:dyDescent="0.25">
      <c r="A93">
        <v>92</v>
      </c>
      <c r="B93" t="s">
        <v>377</v>
      </c>
      <c r="C93">
        <v>248</v>
      </c>
    </row>
    <row r="94" spans="1:3" x14ac:dyDescent="0.25">
      <c r="A94">
        <v>93</v>
      </c>
      <c r="B94" t="s">
        <v>378</v>
      </c>
      <c r="C94">
        <v>196</v>
      </c>
    </row>
    <row r="95" spans="1:3" x14ac:dyDescent="0.25">
      <c r="A95">
        <v>94</v>
      </c>
      <c r="B95" t="s">
        <v>377</v>
      </c>
      <c r="C95">
        <v>226</v>
      </c>
    </row>
    <row r="96" spans="1:3" x14ac:dyDescent="0.25">
      <c r="A96">
        <v>95</v>
      </c>
      <c r="B96" t="s">
        <v>378</v>
      </c>
      <c r="C96">
        <v>143</v>
      </c>
    </row>
    <row r="97" spans="1:3" x14ac:dyDescent="0.25">
      <c r="A97">
        <v>96</v>
      </c>
      <c r="B97" t="s">
        <v>377</v>
      </c>
      <c r="C97">
        <v>86</v>
      </c>
    </row>
    <row r="98" spans="1:3" x14ac:dyDescent="0.25">
      <c r="A98">
        <v>97</v>
      </c>
      <c r="B98" t="s">
        <v>377</v>
      </c>
      <c r="C98">
        <v>48</v>
      </c>
    </row>
    <row r="99" spans="1:3" x14ac:dyDescent="0.25">
      <c r="A99">
        <v>98</v>
      </c>
      <c r="B99" t="s">
        <v>378</v>
      </c>
      <c r="C99">
        <v>160</v>
      </c>
    </row>
    <row r="100" spans="1:3" x14ac:dyDescent="0.25">
      <c r="A100">
        <v>99</v>
      </c>
      <c r="B100" t="s">
        <v>377</v>
      </c>
      <c r="C100">
        <v>106</v>
      </c>
    </row>
    <row r="101" spans="1:3" x14ac:dyDescent="0.25">
      <c r="A101">
        <v>100</v>
      </c>
      <c r="B101" t="s">
        <v>378</v>
      </c>
      <c r="C101">
        <v>218</v>
      </c>
    </row>
    <row r="102" spans="1:3" x14ac:dyDescent="0.25">
      <c r="A102">
        <v>101</v>
      </c>
      <c r="B102" t="s">
        <v>377</v>
      </c>
      <c r="C102">
        <v>228</v>
      </c>
    </row>
    <row r="103" spans="1:3" x14ac:dyDescent="0.25">
      <c r="A103">
        <v>102</v>
      </c>
      <c r="B103" t="s">
        <v>377</v>
      </c>
      <c r="C103">
        <v>35</v>
      </c>
    </row>
    <row r="104" spans="1:3" x14ac:dyDescent="0.25">
      <c r="A104">
        <v>103</v>
      </c>
      <c r="B104" t="s">
        <v>378</v>
      </c>
      <c r="C104">
        <v>85</v>
      </c>
    </row>
    <row r="105" spans="1:3" x14ac:dyDescent="0.25">
      <c r="A105">
        <v>104</v>
      </c>
      <c r="B105" t="s">
        <v>377</v>
      </c>
      <c r="C105">
        <v>9</v>
      </c>
    </row>
    <row r="106" spans="1:3" x14ac:dyDescent="0.25">
      <c r="A106">
        <v>105</v>
      </c>
      <c r="B106" t="s">
        <v>378</v>
      </c>
      <c r="C106">
        <v>77</v>
      </c>
    </row>
    <row r="107" spans="1:3" x14ac:dyDescent="0.25">
      <c r="A107">
        <v>106</v>
      </c>
      <c r="B107" t="s">
        <v>377</v>
      </c>
      <c r="C107">
        <v>70</v>
      </c>
    </row>
    <row r="108" spans="1:3" x14ac:dyDescent="0.25">
      <c r="A108">
        <v>107</v>
      </c>
      <c r="B108" t="s">
        <v>377</v>
      </c>
      <c r="C108">
        <v>135</v>
      </c>
    </row>
    <row r="109" spans="1:3" x14ac:dyDescent="0.25">
      <c r="A109">
        <v>108</v>
      </c>
      <c r="B109" t="s">
        <v>378</v>
      </c>
      <c r="C109">
        <v>161</v>
      </c>
    </row>
    <row r="110" spans="1:3" x14ac:dyDescent="0.25">
      <c r="A110">
        <v>109</v>
      </c>
      <c r="B110" t="s">
        <v>377</v>
      </c>
      <c r="C110">
        <v>150</v>
      </c>
    </row>
    <row r="111" spans="1:3" x14ac:dyDescent="0.25">
      <c r="A111">
        <v>110</v>
      </c>
      <c r="B111" t="s">
        <v>378</v>
      </c>
      <c r="C111">
        <v>56</v>
      </c>
    </row>
    <row r="112" spans="1:3" x14ac:dyDescent="0.25">
      <c r="A112">
        <v>111</v>
      </c>
      <c r="B112" t="s">
        <v>377</v>
      </c>
      <c r="C112">
        <v>234</v>
      </c>
    </row>
    <row r="113" spans="1:3" x14ac:dyDescent="0.25">
      <c r="A113">
        <v>112</v>
      </c>
      <c r="B113" t="s">
        <v>377</v>
      </c>
      <c r="C113">
        <v>63</v>
      </c>
    </row>
    <row r="114" spans="1:3" x14ac:dyDescent="0.25">
      <c r="A114">
        <v>113</v>
      </c>
      <c r="B114" t="s">
        <v>378</v>
      </c>
      <c r="C114">
        <v>191</v>
      </c>
    </row>
    <row r="115" spans="1:3" x14ac:dyDescent="0.25">
      <c r="A115">
        <v>114</v>
      </c>
      <c r="B115" t="s">
        <v>377</v>
      </c>
      <c r="C115">
        <v>171</v>
      </c>
    </row>
    <row r="116" spans="1:3" x14ac:dyDescent="0.25">
      <c r="A116">
        <v>115</v>
      </c>
      <c r="B116" t="s">
        <v>378</v>
      </c>
      <c r="C116">
        <v>110</v>
      </c>
    </row>
    <row r="117" spans="1:3" x14ac:dyDescent="0.25">
      <c r="A117">
        <v>116</v>
      </c>
      <c r="B117" t="s">
        <v>377</v>
      </c>
      <c r="C117">
        <v>234</v>
      </c>
    </row>
    <row r="118" spans="1:3" x14ac:dyDescent="0.25">
      <c r="A118">
        <v>117</v>
      </c>
      <c r="B118" t="s">
        <v>377</v>
      </c>
      <c r="C118">
        <v>246</v>
      </c>
    </row>
    <row r="119" spans="1:3" x14ac:dyDescent="0.25">
      <c r="A119">
        <v>118</v>
      </c>
      <c r="B119" t="s">
        <v>378</v>
      </c>
      <c r="C119">
        <v>173</v>
      </c>
    </row>
    <row r="120" spans="1:3" x14ac:dyDescent="0.25">
      <c r="A120">
        <v>119</v>
      </c>
      <c r="B120" t="s">
        <v>377</v>
      </c>
      <c r="C120">
        <v>21</v>
      </c>
    </row>
    <row r="121" spans="1:3" x14ac:dyDescent="0.25">
      <c r="A121">
        <v>120</v>
      </c>
      <c r="B121" t="s">
        <v>378</v>
      </c>
      <c r="C121">
        <v>104</v>
      </c>
    </row>
    <row r="122" spans="1:3" x14ac:dyDescent="0.25">
      <c r="A122">
        <v>121</v>
      </c>
      <c r="B122" t="s">
        <v>377</v>
      </c>
      <c r="C122">
        <v>216</v>
      </c>
    </row>
    <row r="123" spans="1:3" x14ac:dyDescent="0.25">
      <c r="A123">
        <v>122</v>
      </c>
      <c r="B123" t="s">
        <v>377</v>
      </c>
      <c r="C123">
        <v>98</v>
      </c>
    </row>
    <row r="124" spans="1:3" x14ac:dyDescent="0.25">
      <c r="A124">
        <v>123</v>
      </c>
      <c r="B124" t="s">
        <v>378</v>
      </c>
      <c r="C124">
        <v>141</v>
      </c>
    </row>
    <row r="125" spans="1:3" x14ac:dyDescent="0.25">
      <c r="A125">
        <v>124</v>
      </c>
      <c r="B125" t="s">
        <v>377</v>
      </c>
      <c r="C125">
        <v>201</v>
      </c>
    </row>
    <row r="126" spans="1:3" x14ac:dyDescent="0.25">
      <c r="A126">
        <v>125</v>
      </c>
      <c r="B126" t="s">
        <v>378</v>
      </c>
      <c r="C126">
        <v>192</v>
      </c>
    </row>
    <row r="127" spans="1:3" x14ac:dyDescent="0.25">
      <c r="A127">
        <v>126</v>
      </c>
      <c r="B127" t="s">
        <v>377</v>
      </c>
      <c r="C127">
        <v>91</v>
      </c>
    </row>
    <row r="128" spans="1:3" x14ac:dyDescent="0.25">
      <c r="A128">
        <v>127</v>
      </c>
      <c r="B128" t="s">
        <v>377</v>
      </c>
      <c r="C128">
        <v>50</v>
      </c>
    </row>
    <row r="129" spans="1:3" x14ac:dyDescent="0.25">
      <c r="A129">
        <v>128</v>
      </c>
      <c r="B129" t="s">
        <v>378</v>
      </c>
      <c r="C129">
        <v>40</v>
      </c>
    </row>
    <row r="130" spans="1:3" x14ac:dyDescent="0.25">
      <c r="A130">
        <v>129</v>
      </c>
      <c r="B130" t="s">
        <v>377</v>
      </c>
      <c r="C130">
        <v>72</v>
      </c>
    </row>
    <row r="131" spans="1:3" x14ac:dyDescent="0.25">
      <c r="A131">
        <v>130</v>
      </c>
      <c r="B131" t="s">
        <v>378</v>
      </c>
      <c r="C131">
        <v>128</v>
      </c>
    </row>
    <row r="132" spans="1:3" x14ac:dyDescent="0.25">
      <c r="A132">
        <v>131</v>
      </c>
      <c r="B132" t="s">
        <v>377</v>
      </c>
      <c r="C132">
        <v>90</v>
      </c>
    </row>
    <row r="133" spans="1:3" x14ac:dyDescent="0.25">
      <c r="A133">
        <v>132</v>
      </c>
      <c r="B133" t="s">
        <v>377</v>
      </c>
      <c r="C133">
        <v>22</v>
      </c>
    </row>
    <row r="134" spans="1:3" x14ac:dyDescent="0.25">
      <c r="A134">
        <v>133</v>
      </c>
      <c r="B134" t="s">
        <v>378</v>
      </c>
      <c r="C134">
        <v>189</v>
      </c>
    </row>
    <row r="135" spans="1:3" x14ac:dyDescent="0.25">
      <c r="A135">
        <v>134</v>
      </c>
      <c r="B135" t="s">
        <v>377</v>
      </c>
      <c r="C135">
        <v>226</v>
      </c>
    </row>
    <row r="136" spans="1:3" x14ac:dyDescent="0.25">
      <c r="A136">
        <v>135</v>
      </c>
      <c r="B136" t="s">
        <v>378</v>
      </c>
      <c r="C136">
        <v>114</v>
      </c>
    </row>
    <row r="137" spans="1:3" x14ac:dyDescent="0.25">
      <c r="A137">
        <v>136</v>
      </c>
      <c r="B137" t="s">
        <v>377</v>
      </c>
      <c r="C137">
        <v>90</v>
      </c>
    </row>
    <row r="138" spans="1:3" x14ac:dyDescent="0.25">
      <c r="A138">
        <v>137</v>
      </c>
      <c r="B138" t="s">
        <v>377</v>
      </c>
      <c r="C138">
        <v>69</v>
      </c>
    </row>
    <row r="139" spans="1:3" x14ac:dyDescent="0.25">
      <c r="A139">
        <v>138</v>
      </c>
      <c r="B139" t="s">
        <v>378</v>
      </c>
      <c r="C139">
        <v>100</v>
      </c>
    </row>
    <row r="140" spans="1:3" x14ac:dyDescent="0.25">
      <c r="A140">
        <v>139</v>
      </c>
      <c r="B140" t="s">
        <v>377</v>
      </c>
      <c r="C140">
        <v>47</v>
      </c>
    </row>
    <row r="141" spans="1:3" x14ac:dyDescent="0.25">
      <c r="A141">
        <v>140</v>
      </c>
      <c r="B141" t="s">
        <v>378</v>
      </c>
      <c r="C141">
        <v>129</v>
      </c>
    </row>
    <row r="142" spans="1:3" x14ac:dyDescent="0.25">
      <c r="A142">
        <v>141</v>
      </c>
      <c r="B142" t="s">
        <v>377</v>
      </c>
      <c r="C142">
        <v>26</v>
      </c>
    </row>
    <row r="143" spans="1:3" x14ac:dyDescent="0.25">
      <c r="A143">
        <v>142</v>
      </c>
      <c r="B143" t="s">
        <v>377</v>
      </c>
      <c r="C143">
        <v>89</v>
      </c>
    </row>
    <row r="144" spans="1:3" x14ac:dyDescent="0.25">
      <c r="A144">
        <v>143</v>
      </c>
      <c r="B144" t="s">
        <v>378</v>
      </c>
      <c r="C144">
        <v>77</v>
      </c>
    </row>
    <row r="145" spans="1:3" x14ac:dyDescent="0.25">
      <c r="A145">
        <v>144</v>
      </c>
      <c r="B145" t="s">
        <v>377</v>
      </c>
      <c r="C145">
        <v>3</v>
      </c>
    </row>
    <row r="146" spans="1:3" x14ac:dyDescent="0.25">
      <c r="A146">
        <v>145</v>
      </c>
      <c r="B146" t="s">
        <v>378</v>
      </c>
      <c r="C146">
        <v>242</v>
      </c>
    </row>
    <row r="147" spans="1:3" x14ac:dyDescent="0.25">
      <c r="A147">
        <v>146</v>
      </c>
      <c r="B147" t="s">
        <v>377</v>
      </c>
      <c r="C147">
        <v>35</v>
      </c>
    </row>
    <row r="148" spans="1:3" x14ac:dyDescent="0.25">
      <c r="A148">
        <v>147</v>
      </c>
      <c r="B148" t="s">
        <v>377</v>
      </c>
      <c r="C148">
        <v>195</v>
      </c>
    </row>
    <row r="149" spans="1:3" x14ac:dyDescent="0.25">
      <c r="A149">
        <v>148</v>
      </c>
      <c r="B149" t="s">
        <v>378</v>
      </c>
      <c r="C149">
        <v>15</v>
      </c>
    </row>
    <row r="150" spans="1:3" x14ac:dyDescent="0.25">
      <c r="A150">
        <v>149</v>
      </c>
      <c r="B150" t="s">
        <v>377</v>
      </c>
      <c r="C150">
        <v>117</v>
      </c>
    </row>
    <row r="151" spans="1:3" x14ac:dyDescent="0.25">
      <c r="A151">
        <v>150</v>
      </c>
      <c r="B151" t="s">
        <v>378</v>
      </c>
      <c r="C151">
        <v>78</v>
      </c>
    </row>
    <row r="152" spans="1:3" x14ac:dyDescent="0.25">
      <c r="A152">
        <v>151</v>
      </c>
      <c r="B152" t="s">
        <v>377</v>
      </c>
      <c r="C152">
        <v>106</v>
      </c>
    </row>
    <row r="153" spans="1:3" x14ac:dyDescent="0.25">
      <c r="A153">
        <v>152</v>
      </c>
      <c r="B153" t="s">
        <v>377</v>
      </c>
      <c r="C153">
        <v>85</v>
      </c>
    </row>
    <row r="154" spans="1:3" x14ac:dyDescent="0.25">
      <c r="A154">
        <v>153</v>
      </c>
      <c r="B154" t="s">
        <v>378</v>
      </c>
      <c r="C154">
        <v>185</v>
      </c>
    </row>
    <row r="155" spans="1:3" x14ac:dyDescent="0.25">
      <c r="A155">
        <v>154</v>
      </c>
      <c r="B155" t="s">
        <v>377</v>
      </c>
      <c r="C155">
        <v>10</v>
      </c>
    </row>
    <row r="156" spans="1:3" x14ac:dyDescent="0.25">
      <c r="A156">
        <v>155</v>
      </c>
      <c r="B156" t="s">
        <v>378</v>
      </c>
      <c r="C156">
        <v>195</v>
      </c>
    </row>
    <row r="157" spans="1:3" x14ac:dyDescent="0.25">
      <c r="A157">
        <v>156</v>
      </c>
      <c r="B157" t="s">
        <v>377</v>
      </c>
      <c r="C157">
        <v>30</v>
      </c>
    </row>
    <row r="158" spans="1:3" x14ac:dyDescent="0.25">
      <c r="A158">
        <v>157</v>
      </c>
      <c r="B158" t="s">
        <v>377</v>
      </c>
      <c r="C158">
        <v>15</v>
      </c>
    </row>
    <row r="159" spans="1:3" x14ac:dyDescent="0.25">
      <c r="A159">
        <v>158</v>
      </c>
      <c r="B159" t="s">
        <v>378</v>
      </c>
      <c r="C159">
        <v>118</v>
      </c>
    </row>
    <row r="160" spans="1:3" x14ac:dyDescent="0.25">
      <c r="A160">
        <v>159</v>
      </c>
      <c r="B160" t="s">
        <v>377</v>
      </c>
      <c r="C160">
        <v>87</v>
      </c>
    </row>
    <row r="161" spans="1:3" x14ac:dyDescent="0.25">
      <c r="A161">
        <v>160</v>
      </c>
      <c r="B161" t="s">
        <v>378</v>
      </c>
      <c r="C161">
        <v>23</v>
      </c>
    </row>
    <row r="162" spans="1:3" x14ac:dyDescent="0.25">
      <c r="A162">
        <v>161</v>
      </c>
      <c r="B162" t="s">
        <v>377</v>
      </c>
      <c r="C162">
        <v>128</v>
      </c>
    </row>
    <row r="163" spans="1:3" x14ac:dyDescent="0.25">
      <c r="A163">
        <v>162</v>
      </c>
      <c r="B163" t="s">
        <v>377</v>
      </c>
      <c r="C163">
        <v>248</v>
      </c>
    </row>
    <row r="164" spans="1:3" x14ac:dyDescent="0.25">
      <c r="A164">
        <v>163</v>
      </c>
      <c r="B164" t="s">
        <v>378</v>
      </c>
      <c r="C164">
        <v>220</v>
      </c>
    </row>
    <row r="165" spans="1:3" x14ac:dyDescent="0.25">
      <c r="A165">
        <v>164</v>
      </c>
      <c r="B165" t="s">
        <v>377</v>
      </c>
      <c r="C165">
        <v>230</v>
      </c>
    </row>
    <row r="166" spans="1:3" x14ac:dyDescent="0.25">
      <c r="A166">
        <v>165</v>
      </c>
      <c r="B166" t="s">
        <v>378</v>
      </c>
      <c r="C166">
        <v>219</v>
      </c>
    </row>
    <row r="167" spans="1:3" x14ac:dyDescent="0.25">
      <c r="A167">
        <v>166</v>
      </c>
      <c r="B167" t="s">
        <v>377</v>
      </c>
      <c r="C167">
        <v>189</v>
      </c>
    </row>
    <row r="168" spans="1:3" x14ac:dyDescent="0.25">
      <c r="A168">
        <v>167</v>
      </c>
      <c r="B168" t="s">
        <v>377</v>
      </c>
      <c r="C168">
        <v>185</v>
      </c>
    </row>
    <row r="169" spans="1:3" x14ac:dyDescent="0.25">
      <c r="A169">
        <v>168</v>
      </c>
      <c r="B169" t="s">
        <v>378</v>
      </c>
      <c r="C169">
        <v>9</v>
      </c>
    </row>
    <row r="170" spans="1:3" x14ac:dyDescent="0.25">
      <c r="A170">
        <v>169</v>
      </c>
      <c r="B170" t="s">
        <v>377</v>
      </c>
      <c r="C170">
        <v>133</v>
      </c>
    </row>
    <row r="171" spans="1:3" x14ac:dyDescent="0.25">
      <c r="A171">
        <v>170</v>
      </c>
      <c r="B171" t="s">
        <v>378</v>
      </c>
      <c r="C171">
        <v>224</v>
      </c>
    </row>
    <row r="172" spans="1:3" x14ac:dyDescent="0.25">
      <c r="A172">
        <v>171</v>
      </c>
      <c r="B172" t="s">
        <v>377</v>
      </c>
      <c r="C172">
        <v>215</v>
      </c>
    </row>
    <row r="173" spans="1:3" x14ac:dyDescent="0.25">
      <c r="A173">
        <v>172</v>
      </c>
      <c r="B173" t="s">
        <v>377</v>
      </c>
      <c r="C173">
        <v>79</v>
      </c>
    </row>
    <row r="174" spans="1:3" x14ac:dyDescent="0.25">
      <c r="A174">
        <v>173</v>
      </c>
      <c r="B174" t="s">
        <v>378</v>
      </c>
      <c r="C174">
        <v>140</v>
      </c>
    </row>
    <row r="175" spans="1:3" x14ac:dyDescent="0.25">
      <c r="A175">
        <v>174</v>
      </c>
      <c r="B175" t="s">
        <v>377</v>
      </c>
      <c r="C175">
        <v>120</v>
      </c>
    </row>
    <row r="176" spans="1:3" x14ac:dyDescent="0.25">
      <c r="A176">
        <v>175</v>
      </c>
      <c r="B176" t="s">
        <v>378</v>
      </c>
      <c r="C176">
        <v>168</v>
      </c>
    </row>
    <row r="177" spans="1:3" x14ac:dyDescent="0.25">
      <c r="A177">
        <v>176</v>
      </c>
      <c r="B177" t="s">
        <v>377</v>
      </c>
      <c r="C177">
        <v>47</v>
      </c>
    </row>
    <row r="178" spans="1:3" x14ac:dyDescent="0.25">
      <c r="A178">
        <v>177</v>
      </c>
      <c r="B178" t="s">
        <v>377</v>
      </c>
      <c r="C178">
        <v>143</v>
      </c>
    </row>
    <row r="179" spans="1:3" x14ac:dyDescent="0.25">
      <c r="A179">
        <v>178</v>
      </c>
      <c r="B179" t="s">
        <v>378</v>
      </c>
      <c r="C179">
        <v>140</v>
      </c>
    </row>
    <row r="180" spans="1:3" x14ac:dyDescent="0.25">
      <c r="A180">
        <v>179</v>
      </c>
      <c r="B180" t="s">
        <v>377</v>
      </c>
      <c r="C180">
        <v>27</v>
      </c>
    </row>
    <row r="181" spans="1:3" x14ac:dyDescent="0.25">
      <c r="A181">
        <v>180</v>
      </c>
      <c r="B181" t="s">
        <v>378</v>
      </c>
      <c r="C181">
        <v>35</v>
      </c>
    </row>
    <row r="182" spans="1:3" x14ac:dyDescent="0.25">
      <c r="A182">
        <v>181</v>
      </c>
      <c r="B182" t="s">
        <v>377</v>
      </c>
      <c r="C182">
        <v>194</v>
      </c>
    </row>
    <row r="183" spans="1:3" x14ac:dyDescent="0.25">
      <c r="A183">
        <v>182</v>
      </c>
      <c r="B183" t="s">
        <v>377</v>
      </c>
      <c r="C183">
        <v>170</v>
      </c>
    </row>
    <row r="184" spans="1:3" x14ac:dyDescent="0.25">
      <c r="A184">
        <v>183</v>
      </c>
      <c r="B184" t="s">
        <v>378</v>
      </c>
      <c r="C184">
        <v>12</v>
      </c>
    </row>
    <row r="185" spans="1:3" x14ac:dyDescent="0.25">
      <c r="A185">
        <v>184</v>
      </c>
      <c r="B185" t="s">
        <v>377</v>
      </c>
      <c r="C185">
        <v>189</v>
      </c>
    </row>
    <row r="186" spans="1:3" x14ac:dyDescent="0.25">
      <c r="A186">
        <v>185</v>
      </c>
      <c r="B186" t="s">
        <v>378</v>
      </c>
      <c r="C186">
        <v>236</v>
      </c>
    </row>
    <row r="187" spans="1:3" x14ac:dyDescent="0.25">
      <c r="A187">
        <v>186</v>
      </c>
      <c r="B187" t="s">
        <v>377</v>
      </c>
      <c r="C187">
        <v>103</v>
      </c>
    </row>
    <row r="188" spans="1:3" x14ac:dyDescent="0.25">
      <c r="A188">
        <v>187</v>
      </c>
      <c r="B188" t="s">
        <v>377</v>
      </c>
      <c r="C188">
        <v>100</v>
      </c>
    </row>
    <row r="189" spans="1:3" x14ac:dyDescent="0.25">
      <c r="A189">
        <v>188</v>
      </c>
      <c r="B189" t="s">
        <v>378</v>
      </c>
      <c r="C189">
        <v>137</v>
      </c>
    </row>
    <row r="190" spans="1:3" x14ac:dyDescent="0.25">
      <c r="A190">
        <v>189</v>
      </c>
      <c r="B190" t="s">
        <v>377</v>
      </c>
      <c r="C190">
        <v>157</v>
      </c>
    </row>
    <row r="191" spans="1:3" x14ac:dyDescent="0.25">
      <c r="A191">
        <v>190</v>
      </c>
      <c r="B191" t="s">
        <v>378</v>
      </c>
      <c r="C191">
        <v>154</v>
      </c>
    </row>
    <row r="192" spans="1:3" x14ac:dyDescent="0.25">
      <c r="A192">
        <v>191</v>
      </c>
      <c r="B192" t="s">
        <v>377</v>
      </c>
      <c r="C192">
        <v>158</v>
      </c>
    </row>
    <row r="193" spans="1:3" x14ac:dyDescent="0.25">
      <c r="A193">
        <v>192</v>
      </c>
      <c r="B193" t="s">
        <v>377</v>
      </c>
      <c r="C193">
        <v>67</v>
      </c>
    </row>
    <row r="194" spans="1:3" x14ac:dyDescent="0.25">
      <c r="A194">
        <v>193</v>
      </c>
      <c r="B194" t="s">
        <v>378</v>
      </c>
      <c r="C194">
        <v>205</v>
      </c>
    </row>
    <row r="195" spans="1:3" x14ac:dyDescent="0.25">
      <c r="A195">
        <v>194</v>
      </c>
      <c r="B195" t="s">
        <v>377</v>
      </c>
      <c r="C195">
        <v>38</v>
      </c>
    </row>
    <row r="196" spans="1:3" x14ac:dyDescent="0.25">
      <c r="A196">
        <v>195</v>
      </c>
      <c r="B196" t="s">
        <v>378</v>
      </c>
      <c r="C196">
        <v>229</v>
      </c>
    </row>
    <row r="197" spans="1:3" x14ac:dyDescent="0.25">
      <c r="A197">
        <v>196</v>
      </c>
      <c r="B197" t="s">
        <v>377</v>
      </c>
      <c r="C197">
        <v>151</v>
      </c>
    </row>
    <row r="198" spans="1:3" x14ac:dyDescent="0.25">
      <c r="A198">
        <v>197</v>
      </c>
      <c r="B198" t="s">
        <v>377</v>
      </c>
      <c r="C198">
        <v>1</v>
      </c>
    </row>
    <row r="199" spans="1:3" x14ac:dyDescent="0.25">
      <c r="A199">
        <v>198</v>
      </c>
      <c r="B199" t="s">
        <v>378</v>
      </c>
      <c r="C199">
        <v>100</v>
      </c>
    </row>
    <row r="200" spans="1:3" x14ac:dyDescent="0.25">
      <c r="A200">
        <v>199</v>
      </c>
      <c r="B200" t="s">
        <v>377</v>
      </c>
      <c r="C200">
        <v>38</v>
      </c>
    </row>
    <row r="201" spans="1:3" x14ac:dyDescent="0.25">
      <c r="A201">
        <v>200</v>
      </c>
      <c r="B201" t="s">
        <v>378</v>
      </c>
      <c r="C201">
        <v>8</v>
      </c>
    </row>
    <row r="202" spans="1:3" x14ac:dyDescent="0.25">
      <c r="A202">
        <v>201</v>
      </c>
      <c r="B202" t="s">
        <v>377</v>
      </c>
      <c r="C202">
        <v>209</v>
      </c>
    </row>
    <row r="203" spans="1:3" x14ac:dyDescent="0.25">
      <c r="A203">
        <v>202</v>
      </c>
      <c r="B203" t="s">
        <v>377</v>
      </c>
      <c r="C203">
        <v>156</v>
      </c>
    </row>
    <row r="204" spans="1:3" x14ac:dyDescent="0.25">
      <c r="A204">
        <v>203</v>
      </c>
      <c r="B204" t="s">
        <v>378</v>
      </c>
      <c r="C204">
        <v>242</v>
      </c>
    </row>
    <row r="205" spans="1:3" x14ac:dyDescent="0.25">
      <c r="A205">
        <v>204</v>
      </c>
      <c r="B205" t="s">
        <v>377</v>
      </c>
      <c r="C205">
        <v>118</v>
      </c>
    </row>
    <row r="206" spans="1:3" x14ac:dyDescent="0.25">
      <c r="A206">
        <v>205</v>
      </c>
      <c r="B206" t="s">
        <v>378</v>
      </c>
      <c r="C206">
        <v>120</v>
      </c>
    </row>
    <row r="207" spans="1:3" x14ac:dyDescent="0.25">
      <c r="A207">
        <v>206</v>
      </c>
      <c r="B207" t="s">
        <v>377</v>
      </c>
      <c r="C207">
        <v>20</v>
      </c>
    </row>
    <row r="208" spans="1:3" x14ac:dyDescent="0.25">
      <c r="A208">
        <v>207</v>
      </c>
      <c r="B208" t="s">
        <v>377</v>
      </c>
      <c r="C208">
        <v>220</v>
      </c>
    </row>
    <row r="209" spans="1:3" x14ac:dyDescent="0.25">
      <c r="A209">
        <v>208</v>
      </c>
      <c r="B209" t="s">
        <v>378</v>
      </c>
      <c r="C209">
        <v>154</v>
      </c>
    </row>
    <row r="210" spans="1:3" x14ac:dyDescent="0.25">
      <c r="A210">
        <v>209</v>
      </c>
      <c r="B210" t="s">
        <v>377</v>
      </c>
      <c r="C210">
        <v>91</v>
      </c>
    </row>
    <row r="211" spans="1:3" x14ac:dyDescent="0.25">
      <c r="A211">
        <v>210</v>
      </c>
      <c r="B211" t="s">
        <v>378</v>
      </c>
      <c r="C211">
        <v>8</v>
      </c>
    </row>
    <row r="212" spans="1:3" x14ac:dyDescent="0.25">
      <c r="A212">
        <v>211</v>
      </c>
      <c r="B212" t="s">
        <v>377</v>
      </c>
      <c r="C212">
        <v>125</v>
      </c>
    </row>
    <row r="213" spans="1:3" x14ac:dyDescent="0.25">
      <c r="A213">
        <v>212</v>
      </c>
      <c r="B213" t="s">
        <v>377</v>
      </c>
      <c r="C213">
        <v>178</v>
      </c>
    </row>
    <row r="214" spans="1:3" x14ac:dyDescent="0.25">
      <c r="A214">
        <v>213</v>
      </c>
      <c r="B214" t="s">
        <v>378</v>
      </c>
      <c r="C214">
        <v>33</v>
      </c>
    </row>
    <row r="215" spans="1:3" x14ac:dyDescent="0.25">
      <c r="A215">
        <v>214</v>
      </c>
      <c r="B215" t="s">
        <v>377</v>
      </c>
      <c r="C215">
        <v>190</v>
      </c>
    </row>
    <row r="216" spans="1:3" x14ac:dyDescent="0.25">
      <c r="A216">
        <v>215</v>
      </c>
      <c r="B216" t="s">
        <v>378</v>
      </c>
      <c r="C216">
        <v>240</v>
      </c>
    </row>
    <row r="217" spans="1:3" x14ac:dyDescent="0.25">
      <c r="A217">
        <v>216</v>
      </c>
      <c r="B217" t="s">
        <v>377</v>
      </c>
      <c r="C217">
        <v>50</v>
      </c>
    </row>
    <row r="218" spans="1:3" x14ac:dyDescent="0.25">
      <c r="A218">
        <v>217</v>
      </c>
      <c r="B218" t="s">
        <v>377</v>
      </c>
      <c r="C218">
        <v>69</v>
      </c>
    </row>
    <row r="219" spans="1:3" x14ac:dyDescent="0.25">
      <c r="A219">
        <v>218</v>
      </c>
      <c r="B219" t="s">
        <v>378</v>
      </c>
      <c r="C219">
        <v>14</v>
      </c>
    </row>
    <row r="220" spans="1:3" x14ac:dyDescent="0.25">
      <c r="A220">
        <v>219</v>
      </c>
      <c r="B220" t="s">
        <v>377</v>
      </c>
      <c r="C220">
        <v>80</v>
      </c>
    </row>
    <row r="221" spans="1:3" x14ac:dyDescent="0.25">
      <c r="A221">
        <v>220</v>
      </c>
      <c r="B221" t="s">
        <v>378</v>
      </c>
      <c r="C221">
        <v>164</v>
      </c>
    </row>
    <row r="222" spans="1:3" x14ac:dyDescent="0.25">
      <c r="A222">
        <v>221</v>
      </c>
      <c r="B222" t="s">
        <v>377</v>
      </c>
      <c r="C222">
        <v>204</v>
      </c>
    </row>
    <row r="223" spans="1:3" x14ac:dyDescent="0.25">
      <c r="A223">
        <v>222</v>
      </c>
      <c r="B223" t="s">
        <v>377</v>
      </c>
      <c r="C223">
        <v>85</v>
      </c>
    </row>
    <row r="224" spans="1:3" x14ac:dyDescent="0.25">
      <c r="A224">
        <v>223</v>
      </c>
      <c r="B224" t="s">
        <v>378</v>
      </c>
      <c r="C224">
        <v>172</v>
      </c>
    </row>
    <row r="225" spans="1:3" x14ac:dyDescent="0.25">
      <c r="A225">
        <v>224</v>
      </c>
      <c r="B225" t="s">
        <v>377</v>
      </c>
      <c r="C225">
        <v>102</v>
      </c>
    </row>
    <row r="226" spans="1:3" x14ac:dyDescent="0.25">
      <c r="A226">
        <v>225</v>
      </c>
      <c r="B226" t="s">
        <v>378</v>
      </c>
      <c r="C226">
        <v>13</v>
      </c>
    </row>
    <row r="227" spans="1:3" x14ac:dyDescent="0.25">
      <c r="A227">
        <v>226</v>
      </c>
      <c r="B227" t="s">
        <v>377</v>
      </c>
      <c r="C227">
        <v>97</v>
      </c>
    </row>
    <row r="228" spans="1:3" x14ac:dyDescent="0.25">
      <c r="A228">
        <v>227</v>
      </c>
      <c r="B228" t="s">
        <v>377</v>
      </c>
      <c r="C228">
        <v>192</v>
      </c>
    </row>
    <row r="229" spans="1:3" x14ac:dyDescent="0.25">
      <c r="A229">
        <v>228</v>
      </c>
      <c r="B229" t="s">
        <v>378</v>
      </c>
      <c r="C229">
        <v>219</v>
      </c>
    </row>
    <row r="230" spans="1:3" x14ac:dyDescent="0.25">
      <c r="A230">
        <v>229</v>
      </c>
      <c r="B230" t="s">
        <v>377</v>
      </c>
      <c r="C230">
        <v>173</v>
      </c>
    </row>
    <row r="231" spans="1:3" x14ac:dyDescent="0.25">
      <c r="A231">
        <v>230</v>
      </c>
      <c r="B231" t="s">
        <v>378</v>
      </c>
      <c r="C231">
        <v>216</v>
      </c>
    </row>
    <row r="232" spans="1:3" x14ac:dyDescent="0.25">
      <c r="A232">
        <v>231</v>
      </c>
      <c r="B232" t="s">
        <v>377</v>
      </c>
      <c r="C232">
        <v>216</v>
      </c>
    </row>
    <row r="233" spans="1:3" x14ac:dyDescent="0.25">
      <c r="A233">
        <v>232</v>
      </c>
      <c r="B233" t="s">
        <v>377</v>
      </c>
      <c r="C233">
        <v>18</v>
      </c>
    </row>
    <row r="234" spans="1:3" x14ac:dyDescent="0.25">
      <c r="A234">
        <v>233</v>
      </c>
      <c r="B234" t="s">
        <v>378</v>
      </c>
      <c r="C234">
        <v>169</v>
      </c>
    </row>
    <row r="235" spans="1:3" x14ac:dyDescent="0.25">
      <c r="A235">
        <v>234</v>
      </c>
      <c r="B235" t="s">
        <v>377</v>
      </c>
      <c r="C235">
        <v>214</v>
      </c>
    </row>
    <row r="236" spans="1:3" x14ac:dyDescent="0.25">
      <c r="A236">
        <v>235</v>
      </c>
      <c r="B236" t="s">
        <v>378</v>
      </c>
      <c r="C236">
        <v>107</v>
      </c>
    </row>
    <row r="237" spans="1:3" x14ac:dyDescent="0.25">
      <c r="A237">
        <v>236</v>
      </c>
      <c r="B237" t="s">
        <v>377</v>
      </c>
      <c r="C237">
        <v>188</v>
      </c>
    </row>
    <row r="238" spans="1:3" x14ac:dyDescent="0.25">
      <c r="A238">
        <v>237</v>
      </c>
      <c r="B238" t="s">
        <v>377</v>
      </c>
      <c r="C238">
        <v>234</v>
      </c>
    </row>
    <row r="239" spans="1:3" x14ac:dyDescent="0.25">
      <c r="A239">
        <v>238</v>
      </c>
      <c r="B239" t="s">
        <v>378</v>
      </c>
      <c r="C239">
        <v>158</v>
      </c>
    </row>
    <row r="240" spans="1:3" x14ac:dyDescent="0.25">
      <c r="A240">
        <v>239</v>
      </c>
      <c r="B240" t="s">
        <v>377</v>
      </c>
      <c r="C240">
        <v>173</v>
      </c>
    </row>
    <row r="241" spans="1:3" x14ac:dyDescent="0.25">
      <c r="A241">
        <v>240</v>
      </c>
      <c r="B241" t="s">
        <v>378</v>
      </c>
      <c r="C241">
        <v>10</v>
      </c>
    </row>
    <row r="242" spans="1:3" x14ac:dyDescent="0.25">
      <c r="A242">
        <v>241</v>
      </c>
      <c r="B242" t="s">
        <v>377</v>
      </c>
      <c r="C242">
        <v>22</v>
      </c>
    </row>
    <row r="243" spans="1:3" x14ac:dyDescent="0.25">
      <c r="A243">
        <v>242</v>
      </c>
      <c r="B243" t="s">
        <v>377</v>
      </c>
      <c r="C243">
        <v>101</v>
      </c>
    </row>
    <row r="244" spans="1:3" x14ac:dyDescent="0.25">
      <c r="A244">
        <v>243</v>
      </c>
      <c r="B244" t="s">
        <v>378</v>
      </c>
      <c r="C244">
        <v>135</v>
      </c>
    </row>
    <row r="245" spans="1:3" x14ac:dyDescent="0.25">
      <c r="A245">
        <v>244</v>
      </c>
      <c r="B245" t="s">
        <v>377</v>
      </c>
      <c r="C245">
        <v>21</v>
      </c>
    </row>
    <row r="246" spans="1:3" x14ac:dyDescent="0.25">
      <c r="A246">
        <v>245</v>
      </c>
      <c r="B246" t="s">
        <v>378</v>
      </c>
      <c r="C246">
        <v>199</v>
      </c>
    </row>
    <row r="247" spans="1:3" x14ac:dyDescent="0.25">
      <c r="A247">
        <v>246</v>
      </c>
      <c r="B247" t="s">
        <v>377</v>
      </c>
      <c r="C247">
        <v>171</v>
      </c>
    </row>
    <row r="248" spans="1:3" x14ac:dyDescent="0.25">
      <c r="A248">
        <v>247</v>
      </c>
      <c r="B248" t="s">
        <v>377</v>
      </c>
      <c r="C248">
        <v>40</v>
      </c>
    </row>
    <row r="249" spans="1:3" x14ac:dyDescent="0.25">
      <c r="A249">
        <v>248</v>
      </c>
      <c r="B249" t="s">
        <v>378</v>
      </c>
      <c r="C249">
        <v>37</v>
      </c>
    </row>
    <row r="250" spans="1:3" x14ac:dyDescent="0.25">
      <c r="A250">
        <v>249</v>
      </c>
      <c r="B250" t="s">
        <v>377</v>
      </c>
      <c r="C250">
        <v>55</v>
      </c>
    </row>
    <row r="251" spans="1:3" x14ac:dyDescent="0.25">
      <c r="A251">
        <v>250</v>
      </c>
      <c r="B251" t="s">
        <v>378</v>
      </c>
      <c r="C251">
        <v>27</v>
      </c>
    </row>
    <row r="252" spans="1:3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27"/>
  <sheetViews>
    <sheetView showGridLines="0" workbookViewId="0">
      <selection activeCell="B4" sqref="B4"/>
    </sheetView>
  </sheetViews>
  <sheetFormatPr defaultColWidth="0" defaultRowHeight="15" zeroHeight="1" x14ac:dyDescent="0.25"/>
  <cols>
    <col min="1" max="1" width="9.140625" customWidth="1"/>
    <col min="2" max="2" width="111.7109375" style="13" customWidth="1"/>
    <col min="3" max="3" width="9.140625" customWidth="1"/>
    <col min="4" max="4" width="9.140625" hidden="1" customWidth="1"/>
    <col min="5" max="5" width="90.28515625" hidden="1" customWidth="1"/>
    <col min="6" max="7" width="9.140625" hidden="1" customWidth="1"/>
    <col min="8" max="16384" width="9.140625" hidden="1"/>
  </cols>
  <sheetData>
    <row r="1" spans="1:3" x14ac:dyDescent="0.25"/>
    <row r="2" spans="1:3" ht="19.5" x14ac:dyDescent="0.3">
      <c r="B2" s="39" t="s">
        <v>726</v>
      </c>
    </row>
    <row r="3" spans="1:3" ht="30" x14ac:dyDescent="0.25">
      <c r="B3" s="57" t="s">
        <v>748</v>
      </c>
    </row>
    <row r="4" spans="1:3" ht="19.5" x14ac:dyDescent="0.3">
      <c r="B4" s="56"/>
    </row>
    <row r="5" spans="1:3" x14ac:dyDescent="0.25">
      <c r="A5">
        <v>1</v>
      </c>
      <c r="B5" s="14" t="s">
        <v>709</v>
      </c>
      <c r="C5" s="18"/>
    </row>
    <row r="6" spans="1:3" ht="15" customHeight="1" x14ac:dyDescent="0.25">
      <c r="A6" s="16" t="s">
        <v>711</v>
      </c>
      <c r="B6" s="13" t="s">
        <v>710</v>
      </c>
      <c r="C6" s="17"/>
    </row>
    <row r="7" spans="1:3" x14ac:dyDescent="0.25">
      <c r="A7" s="16" t="s">
        <v>712</v>
      </c>
      <c r="B7" s="13" t="s">
        <v>713</v>
      </c>
      <c r="C7" s="17"/>
    </row>
    <row r="8" spans="1:3" x14ac:dyDescent="0.25">
      <c r="A8" s="16"/>
    </row>
    <row r="9" spans="1:3" x14ac:dyDescent="0.25">
      <c r="A9" s="19">
        <v>2</v>
      </c>
      <c r="B9" s="14" t="s">
        <v>714</v>
      </c>
    </row>
    <row r="10" spans="1:3" ht="30" x14ac:dyDescent="0.25">
      <c r="A10" s="16"/>
      <c r="B10" s="13" t="s">
        <v>715</v>
      </c>
    </row>
    <row r="11" spans="1:3" x14ac:dyDescent="0.25"/>
    <row r="12" spans="1:3" x14ac:dyDescent="0.25">
      <c r="A12" s="2">
        <v>3</v>
      </c>
      <c r="B12" s="14" t="s">
        <v>716</v>
      </c>
    </row>
    <row r="13" spans="1:3" x14ac:dyDescent="0.25">
      <c r="B13" s="13" t="s">
        <v>739</v>
      </c>
    </row>
    <row r="14" spans="1:3" x14ac:dyDescent="0.25">
      <c r="A14" s="16" t="s">
        <v>711</v>
      </c>
      <c r="B14" s="13" t="s">
        <v>740</v>
      </c>
    </row>
    <row r="15" spans="1:3" x14ac:dyDescent="0.25">
      <c r="A15" s="16" t="s">
        <v>712</v>
      </c>
      <c r="B15" s="13" t="s">
        <v>743</v>
      </c>
    </row>
    <row r="16" spans="1:3" x14ac:dyDescent="0.25">
      <c r="A16" s="16" t="s">
        <v>741</v>
      </c>
      <c r="B16" s="13" t="s">
        <v>744</v>
      </c>
    </row>
    <row r="17" spans="1:5" x14ac:dyDescent="0.25">
      <c r="A17" s="16" t="s">
        <v>742</v>
      </c>
      <c r="B17" s="13" t="s">
        <v>745</v>
      </c>
    </row>
    <row r="18" spans="1:5" x14ac:dyDescent="0.25"/>
    <row r="19" spans="1:5" x14ac:dyDescent="0.25">
      <c r="A19" s="2">
        <v>4</v>
      </c>
      <c r="B19" s="14" t="s">
        <v>738</v>
      </c>
    </row>
    <row r="20" spans="1:5" ht="105" x14ac:dyDescent="0.25">
      <c r="B20" s="13" t="s">
        <v>746</v>
      </c>
    </row>
    <row r="21" spans="1:5" x14ac:dyDescent="0.25">
      <c r="B21" s="15"/>
    </row>
    <row r="22" spans="1:5" x14ac:dyDescent="0.25">
      <c r="E22" s="15"/>
    </row>
    <row r="23" spans="1:5" x14ac:dyDescent="0.25"/>
    <row r="24" spans="1:5" hidden="1" x14ac:dyDescent="0.25"/>
    <row r="25" spans="1:5" hidden="1" x14ac:dyDescent="0.25">
      <c r="B25" s="15"/>
    </row>
    <row r="26" spans="1:5" hidden="1" x14ac:dyDescent="0.25"/>
    <row r="27" spans="1:5" hidden="1" x14ac:dyDescent="0.25">
      <c r="B2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6"/>
  <sheetViews>
    <sheetView showGridLines="0" workbookViewId="0">
      <selection activeCell="B9" sqref="B9"/>
    </sheetView>
  </sheetViews>
  <sheetFormatPr defaultColWidth="0" defaultRowHeight="15" zeroHeight="1" x14ac:dyDescent="0.25"/>
  <cols>
    <col min="1" max="1" width="6" customWidth="1"/>
    <col min="2" max="2" width="118" customWidth="1"/>
    <col min="3" max="3" width="9.140625" customWidth="1"/>
    <col min="4" max="16384" width="9.140625" hidden="1"/>
  </cols>
  <sheetData>
    <row r="1" spans="1:2" x14ac:dyDescent="0.25"/>
    <row r="2" spans="1:2" x14ac:dyDescent="0.25">
      <c r="B2" s="14" t="s">
        <v>747</v>
      </c>
    </row>
    <row r="3" spans="1:2" x14ac:dyDescent="0.25"/>
    <row r="4" spans="1:2" x14ac:dyDescent="0.25">
      <c r="B4" t="s">
        <v>749</v>
      </c>
    </row>
    <row r="5" spans="1:2" ht="45" x14ac:dyDescent="0.25">
      <c r="A5" s="55">
        <v>1</v>
      </c>
      <c r="B5" s="13" t="s">
        <v>736</v>
      </c>
    </row>
    <row r="6" spans="1:2" ht="45" x14ac:dyDescent="0.25">
      <c r="A6" s="55">
        <v>2</v>
      </c>
      <c r="B6" s="13" t="s">
        <v>737</v>
      </c>
    </row>
    <row r="7" spans="1:2" x14ac:dyDescent="0.25">
      <c r="B7" s="13"/>
    </row>
    <row r="8" spans="1:2" x14ac:dyDescent="0.25">
      <c r="B8" s="13" t="s">
        <v>750</v>
      </c>
    </row>
    <row r="9" spans="1:2" x14ac:dyDescent="0.25">
      <c r="A9" s="16" t="s">
        <v>711</v>
      </c>
      <c r="B9" s="13" t="s">
        <v>751</v>
      </c>
    </row>
    <row r="10" spans="1:2" x14ac:dyDescent="0.25">
      <c r="A10" s="16" t="s">
        <v>712</v>
      </c>
      <c r="B10" s="13" t="s">
        <v>752</v>
      </c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/>
    <row r="16" spans="1:2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3"/>
  <sheetViews>
    <sheetView workbookViewId="0">
      <selection activeCell="B18" sqref="B18:E19"/>
    </sheetView>
  </sheetViews>
  <sheetFormatPr defaultColWidth="0" defaultRowHeight="15" zeroHeight="1" outlineLevelRow="1" x14ac:dyDescent="0.25"/>
  <cols>
    <col min="1" max="1" width="1.85546875" customWidth="1"/>
    <col min="2" max="2" width="13.140625" customWidth="1"/>
    <col min="3" max="3" width="14.7109375" customWidth="1"/>
    <col min="4" max="4" width="12.85546875" customWidth="1"/>
    <col min="5" max="5" width="48.140625" customWidth="1"/>
    <col min="6" max="6" width="10" customWidth="1"/>
    <col min="7" max="12" width="9.140625" hidden="1" customWidth="1"/>
    <col min="13" max="16384" width="9.140625" hidden="1"/>
  </cols>
  <sheetData>
    <row r="1" spans="1:5" x14ac:dyDescent="0.25"/>
    <row r="2" spans="1:5" x14ac:dyDescent="0.25">
      <c r="A2" s="2">
        <v>1</v>
      </c>
      <c r="B2" s="38" t="s">
        <v>379</v>
      </c>
    </row>
    <row r="3" spans="1:5" x14ac:dyDescent="0.25"/>
    <row r="4" spans="1:5" hidden="1" outlineLevel="1" x14ac:dyDescent="0.25">
      <c r="B4" s="6" t="s">
        <v>384</v>
      </c>
      <c r="C4" t="s">
        <v>383</v>
      </c>
    </row>
    <row r="5" spans="1:5" hidden="1" outlineLevel="1" x14ac:dyDescent="0.25">
      <c r="B5" s="7" t="s">
        <v>17</v>
      </c>
      <c r="C5" s="5">
        <v>49950</v>
      </c>
    </row>
    <row r="6" spans="1:5" hidden="1" outlineLevel="1" x14ac:dyDescent="0.25">
      <c r="B6" s="7" t="s">
        <v>12</v>
      </c>
      <c r="C6" s="5">
        <v>244350</v>
      </c>
    </row>
    <row r="7" spans="1:5" hidden="1" outlineLevel="1" x14ac:dyDescent="0.25">
      <c r="B7" s="7" t="s">
        <v>7</v>
      </c>
      <c r="C7" s="5">
        <v>238200</v>
      </c>
    </row>
    <row r="8" spans="1:5" hidden="1" outlineLevel="1" x14ac:dyDescent="0.25">
      <c r="B8" s="7" t="s">
        <v>385</v>
      </c>
      <c r="C8" s="5">
        <v>532500</v>
      </c>
    </row>
    <row r="9" spans="1:5" collapsed="1" x14ac:dyDescent="0.25">
      <c r="B9" s="2" t="s">
        <v>727</v>
      </c>
    </row>
    <row r="10" spans="1:5" ht="30" x14ac:dyDescent="0.25">
      <c r="B10" s="2" t="s">
        <v>4</v>
      </c>
      <c r="C10" s="2" t="s">
        <v>386</v>
      </c>
      <c r="D10" s="14" t="s">
        <v>753</v>
      </c>
    </row>
    <row r="11" spans="1:5" x14ac:dyDescent="0.25">
      <c r="B11" t="s">
        <v>17</v>
      </c>
      <c r="C11" s="8">
        <v>49950</v>
      </c>
      <c r="D11" s="17">
        <f>C11/$C$14</f>
        <v>9.3802816901408445E-2</v>
      </c>
    </row>
    <row r="12" spans="1:5" x14ac:dyDescent="0.25">
      <c r="B12" t="s">
        <v>12</v>
      </c>
      <c r="C12" s="8">
        <v>244350</v>
      </c>
      <c r="D12" s="17">
        <f t="shared" ref="D12:D14" si="0">C12/$C$14</f>
        <v>0.45887323943661973</v>
      </c>
    </row>
    <row r="13" spans="1:5" x14ac:dyDescent="0.25">
      <c r="B13" t="s">
        <v>7</v>
      </c>
      <c r="C13" s="8">
        <v>238200</v>
      </c>
      <c r="D13" s="17">
        <f t="shared" si="0"/>
        <v>0.44732394366197181</v>
      </c>
    </row>
    <row r="14" spans="1:5" x14ac:dyDescent="0.25">
      <c r="B14" s="2" t="s">
        <v>385</v>
      </c>
      <c r="C14" s="58">
        <v>532500</v>
      </c>
      <c r="D14" s="17">
        <f t="shared" si="0"/>
        <v>1</v>
      </c>
    </row>
    <row r="15" spans="1:5" x14ac:dyDescent="0.25"/>
    <row r="16" spans="1:5" ht="15" customHeight="1" x14ac:dyDescent="0.25">
      <c r="C16" s="12"/>
      <c r="D16" s="12"/>
      <c r="E16" s="12"/>
    </row>
    <row r="17" spans="2:5" x14ac:dyDescent="0.25">
      <c r="B17" s="12"/>
      <c r="C17" s="12"/>
      <c r="D17" s="12"/>
      <c r="E17" s="12"/>
    </row>
    <row r="18" spans="2:5" x14ac:dyDescent="0.25">
      <c r="B18" s="62" t="s">
        <v>728</v>
      </c>
      <c r="C18" s="62"/>
      <c r="D18" s="62"/>
      <c r="E18" s="62"/>
    </row>
    <row r="19" spans="2:5" x14ac:dyDescent="0.25">
      <c r="B19" s="62"/>
      <c r="C19" s="62"/>
      <c r="D19" s="62"/>
      <c r="E19" s="62"/>
    </row>
    <row r="20" spans="2:5" hidden="1" x14ac:dyDescent="0.25"/>
    <row r="21" spans="2:5" hidden="1" x14ac:dyDescent="0.25"/>
    <row r="22" spans="2:5" hidden="1" x14ac:dyDescent="0.25"/>
    <row r="23" spans="2:5" hidden="1" x14ac:dyDescent="0.25"/>
  </sheetData>
  <mergeCells count="1">
    <mergeCell ref="B18:E19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55"/>
  <sheetViews>
    <sheetView workbookViewId="0">
      <pane ySplit="4" topLeftCell="A5" activePane="bottomLeft" state="frozen"/>
      <selection pane="bottomLeft" activeCell="G4" sqref="G4"/>
    </sheetView>
  </sheetViews>
  <sheetFormatPr defaultColWidth="0" defaultRowHeight="15" zeroHeight="1" x14ac:dyDescent="0.25"/>
  <cols>
    <col min="1" max="1" width="9.42578125" customWidth="1"/>
    <col min="2" max="5" width="9.140625" customWidth="1"/>
    <col min="6" max="6" width="19.28515625" bestFit="1" customWidth="1"/>
    <col min="7" max="8" width="12.85546875" customWidth="1"/>
    <col min="9" max="9" width="38.85546875" bestFit="1" customWidth="1"/>
    <col min="10" max="10" width="9.140625" customWidth="1"/>
    <col min="11" max="16384" width="9.140625" hidden="1"/>
  </cols>
  <sheetData>
    <row r="1" spans="1:9" x14ac:dyDescent="0.25"/>
    <row r="2" spans="1:9" x14ac:dyDescent="0.25">
      <c r="A2" s="9">
        <v>2</v>
      </c>
      <c r="B2" s="9" t="s">
        <v>388</v>
      </c>
    </row>
    <row r="3" spans="1:9" x14ac:dyDescent="0.25"/>
    <row r="4" spans="1:9" ht="29.25" customHeight="1" x14ac:dyDescent="0.25">
      <c r="A4" s="51" t="s">
        <v>0</v>
      </c>
      <c r="B4" s="52" t="s">
        <v>1</v>
      </c>
      <c r="C4" s="52" t="s">
        <v>2</v>
      </c>
      <c r="D4" s="52" t="s">
        <v>3</v>
      </c>
      <c r="E4" s="52" t="s">
        <v>4</v>
      </c>
      <c r="F4" s="52" t="s">
        <v>381</v>
      </c>
      <c r="G4" s="53" t="s">
        <v>389</v>
      </c>
      <c r="H4" s="52" t="s">
        <v>380</v>
      </c>
      <c r="I4" s="54" t="s">
        <v>390</v>
      </c>
    </row>
    <row r="5" spans="1:9" x14ac:dyDescent="0.25">
      <c r="A5" s="40">
        <v>1</v>
      </c>
      <c r="B5" s="41" t="s">
        <v>5</v>
      </c>
      <c r="C5" s="41" t="s">
        <v>6</v>
      </c>
      <c r="D5" s="41">
        <v>43</v>
      </c>
      <c r="E5" s="41" t="s">
        <v>7</v>
      </c>
      <c r="F5" s="41" t="s">
        <v>452</v>
      </c>
      <c r="G5" s="42">
        <v>0</v>
      </c>
      <c r="H5" s="43">
        <v>0</v>
      </c>
      <c r="I5" s="44" t="s">
        <v>701</v>
      </c>
    </row>
    <row r="6" spans="1:9" x14ac:dyDescent="0.25">
      <c r="A6" s="40">
        <v>2</v>
      </c>
      <c r="B6" s="41" t="s">
        <v>8</v>
      </c>
      <c r="C6" s="41" t="s">
        <v>9</v>
      </c>
      <c r="D6" s="41">
        <v>71</v>
      </c>
      <c r="E6" s="41" t="s">
        <v>7</v>
      </c>
      <c r="F6" s="41" t="s">
        <v>453</v>
      </c>
      <c r="G6" s="42">
        <v>0</v>
      </c>
      <c r="H6" s="43">
        <v>0</v>
      </c>
      <c r="I6" s="44" t="s">
        <v>701</v>
      </c>
    </row>
    <row r="7" spans="1:9" x14ac:dyDescent="0.25">
      <c r="A7" s="40">
        <v>3</v>
      </c>
      <c r="B7" s="41" t="s">
        <v>10</v>
      </c>
      <c r="C7" s="41" t="s">
        <v>11</v>
      </c>
      <c r="D7" s="41">
        <v>44</v>
      </c>
      <c r="E7" s="41" t="s">
        <v>12</v>
      </c>
      <c r="F7" s="41" t="s">
        <v>454</v>
      </c>
      <c r="G7" s="42">
        <v>0</v>
      </c>
      <c r="H7" s="43">
        <v>0</v>
      </c>
      <c r="I7" s="44" t="s">
        <v>701</v>
      </c>
    </row>
    <row r="8" spans="1:9" x14ac:dyDescent="0.25">
      <c r="A8" s="40">
        <v>4</v>
      </c>
      <c r="B8" s="41" t="s">
        <v>13</v>
      </c>
      <c r="C8" s="41" t="s">
        <v>14</v>
      </c>
      <c r="D8" s="41">
        <v>38</v>
      </c>
      <c r="E8" s="41" t="s">
        <v>12</v>
      </c>
      <c r="F8" s="41" t="s">
        <v>455</v>
      </c>
      <c r="G8" s="42">
        <v>1</v>
      </c>
      <c r="H8" s="43">
        <v>200</v>
      </c>
      <c r="I8" s="45" t="s">
        <v>391</v>
      </c>
    </row>
    <row r="9" spans="1:9" x14ac:dyDescent="0.25">
      <c r="A9" s="40">
        <v>5</v>
      </c>
      <c r="B9" s="41" t="s">
        <v>15</v>
      </c>
      <c r="C9" s="41" t="s">
        <v>16</v>
      </c>
      <c r="D9" s="41">
        <v>58</v>
      </c>
      <c r="E9" s="41" t="s">
        <v>17</v>
      </c>
      <c r="F9" s="41" t="s">
        <v>456</v>
      </c>
      <c r="G9" s="42">
        <v>1</v>
      </c>
      <c r="H9" s="43">
        <v>1500</v>
      </c>
      <c r="I9" s="45" t="s">
        <v>392</v>
      </c>
    </row>
    <row r="10" spans="1:9" x14ac:dyDescent="0.25">
      <c r="A10" s="40">
        <v>6</v>
      </c>
      <c r="B10" s="41" t="s">
        <v>18</v>
      </c>
      <c r="C10" s="41" t="s">
        <v>19</v>
      </c>
      <c r="D10" s="41">
        <v>33</v>
      </c>
      <c r="E10" s="41" t="s">
        <v>7</v>
      </c>
      <c r="F10" s="41" t="s">
        <v>457</v>
      </c>
      <c r="G10" s="42">
        <v>0</v>
      </c>
      <c r="H10" s="43">
        <v>0</v>
      </c>
      <c r="I10" s="44" t="s">
        <v>701</v>
      </c>
    </row>
    <row r="11" spans="1:9" x14ac:dyDescent="0.25">
      <c r="A11" s="40">
        <v>7</v>
      </c>
      <c r="B11" s="41" t="s">
        <v>20</v>
      </c>
      <c r="C11" s="41" t="s">
        <v>21</v>
      </c>
      <c r="D11" s="41">
        <v>59</v>
      </c>
      <c r="E11" s="41" t="s">
        <v>7</v>
      </c>
      <c r="F11" s="41" t="s">
        <v>458</v>
      </c>
      <c r="G11" s="42">
        <v>0</v>
      </c>
      <c r="H11" s="43">
        <v>0</v>
      </c>
      <c r="I11" s="44" t="s">
        <v>701</v>
      </c>
    </row>
    <row r="12" spans="1:9" x14ac:dyDescent="0.25">
      <c r="A12" s="40">
        <v>8</v>
      </c>
      <c r="B12" s="41" t="s">
        <v>22</v>
      </c>
      <c r="C12" s="41" t="s">
        <v>23</v>
      </c>
      <c r="D12" s="41">
        <v>58</v>
      </c>
      <c r="E12" s="41" t="s">
        <v>12</v>
      </c>
      <c r="F12" s="41" t="s">
        <v>459</v>
      </c>
      <c r="G12" s="42">
        <v>4</v>
      </c>
      <c r="H12" s="43">
        <v>2300</v>
      </c>
      <c r="I12" s="45" t="s">
        <v>393</v>
      </c>
    </row>
    <row r="13" spans="1:9" x14ac:dyDescent="0.25">
      <c r="A13" s="40">
        <v>9</v>
      </c>
      <c r="B13" s="41" t="s">
        <v>24</v>
      </c>
      <c r="C13" s="41" t="s">
        <v>25</v>
      </c>
      <c r="D13" s="41">
        <v>61</v>
      </c>
      <c r="E13" s="41" t="s">
        <v>12</v>
      </c>
      <c r="F13" s="41" t="s">
        <v>460</v>
      </c>
      <c r="G13" s="42">
        <v>0</v>
      </c>
      <c r="H13" s="43">
        <v>0</v>
      </c>
      <c r="I13" s="44" t="s">
        <v>701</v>
      </c>
    </row>
    <row r="14" spans="1:9" x14ac:dyDescent="0.25">
      <c r="A14" s="40">
        <v>10</v>
      </c>
      <c r="B14" s="41" t="s">
        <v>26</v>
      </c>
      <c r="C14" s="41" t="s">
        <v>27</v>
      </c>
      <c r="D14" s="41">
        <v>50</v>
      </c>
      <c r="E14" s="41" t="s">
        <v>17</v>
      </c>
      <c r="F14" s="41" t="s">
        <v>461</v>
      </c>
      <c r="G14" s="42">
        <v>1</v>
      </c>
      <c r="H14" s="43">
        <v>400</v>
      </c>
      <c r="I14" s="45" t="s">
        <v>394</v>
      </c>
    </row>
    <row r="15" spans="1:9" x14ac:dyDescent="0.25">
      <c r="A15" s="40">
        <v>11</v>
      </c>
      <c r="B15" s="41" t="s">
        <v>28</v>
      </c>
      <c r="C15" s="41" t="s">
        <v>29</v>
      </c>
      <c r="D15" s="41">
        <v>22</v>
      </c>
      <c r="E15" s="41" t="s">
        <v>7</v>
      </c>
      <c r="F15" s="41" t="s">
        <v>462</v>
      </c>
      <c r="G15" s="42">
        <v>0</v>
      </c>
      <c r="H15" s="43">
        <v>0</v>
      </c>
      <c r="I15" s="44" t="s">
        <v>701</v>
      </c>
    </row>
    <row r="16" spans="1:9" x14ac:dyDescent="0.25">
      <c r="A16" s="40">
        <v>12</v>
      </c>
      <c r="B16" s="41" t="s">
        <v>30</v>
      </c>
      <c r="C16" s="41" t="s">
        <v>31</v>
      </c>
      <c r="D16" s="41">
        <v>69</v>
      </c>
      <c r="E16" s="41" t="s">
        <v>7</v>
      </c>
      <c r="F16" s="41" t="s">
        <v>463</v>
      </c>
      <c r="G16" s="42">
        <v>1</v>
      </c>
      <c r="H16" s="43">
        <v>5000</v>
      </c>
      <c r="I16" s="45" t="s">
        <v>395</v>
      </c>
    </row>
    <row r="17" spans="1:9" x14ac:dyDescent="0.25">
      <c r="A17" s="40">
        <v>13</v>
      </c>
      <c r="B17" s="41" t="s">
        <v>32</v>
      </c>
      <c r="C17" s="41" t="s">
        <v>33</v>
      </c>
      <c r="D17" s="41">
        <v>28</v>
      </c>
      <c r="E17" s="41" t="s">
        <v>12</v>
      </c>
      <c r="F17" s="41" t="s">
        <v>464</v>
      </c>
      <c r="G17" s="42">
        <v>3</v>
      </c>
      <c r="H17" s="43">
        <v>13300</v>
      </c>
      <c r="I17" s="45" t="s">
        <v>396</v>
      </c>
    </row>
    <row r="18" spans="1:9" x14ac:dyDescent="0.25">
      <c r="A18" s="40">
        <v>14</v>
      </c>
      <c r="B18" s="41" t="s">
        <v>18</v>
      </c>
      <c r="C18" s="41" t="s">
        <v>34</v>
      </c>
      <c r="D18" s="41">
        <v>77</v>
      </c>
      <c r="E18" s="41" t="s">
        <v>12</v>
      </c>
      <c r="F18" s="41" t="s">
        <v>465</v>
      </c>
      <c r="G18" s="42">
        <v>0</v>
      </c>
      <c r="H18" s="43">
        <v>0</v>
      </c>
      <c r="I18" s="44" t="s">
        <v>701</v>
      </c>
    </row>
    <row r="19" spans="1:9" x14ac:dyDescent="0.25">
      <c r="A19" s="40">
        <v>15</v>
      </c>
      <c r="B19" s="41" t="s">
        <v>22</v>
      </c>
      <c r="C19" s="41" t="s">
        <v>35</v>
      </c>
      <c r="D19" s="41">
        <v>63</v>
      </c>
      <c r="E19" s="41" t="s">
        <v>17</v>
      </c>
      <c r="F19" s="41" t="s">
        <v>466</v>
      </c>
      <c r="G19" s="42">
        <v>1</v>
      </c>
      <c r="H19" s="43">
        <v>350</v>
      </c>
      <c r="I19" s="45" t="s">
        <v>397</v>
      </c>
    </row>
    <row r="20" spans="1:9" x14ac:dyDescent="0.25">
      <c r="A20" s="40">
        <v>16</v>
      </c>
      <c r="B20" s="41" t="s">
        <v>20</v>
      </c>
      <c r="C20" s="41" t="s">
        <v>36</v>
      </c>
      <c r="D20" s="41">
        <v>61</v>
      </c>
      <c r="E20" s="41" t="s">
        <v>7</v>
      </c>
      <c r="F20" s="41" t="s">
        <v>467</v>
      </c>
      <c r="G20" s="42">
        <v>0</v>
      </c>
      <c r="H20" s="43">
        <v>0</v>
      </c>
      <c r="I20" s="44" t="s">
        <v>701</v>
      </c>
    </row>
    <row r="21" spans="1:9" x14ac:dyDescent="0.25">
      <c r="A21" s="40">
        <v>17</v>
      </c>
      <c r="B21" s="41" t="s">
        <v>37</v>
      </c>
      <c r="C21" s="41" t="s">
        <v>38</v>
      </c>
      <c r="D21" s="41">
        <v>34</v>
      </c>
      <c r="E21" s="41" t="s">
        <v>7</v>
      </c>
      <c r="F21" s="41" t="s">
        <v>468</v>
      </c>
      <c r="G21" s="42">
        <v>1</v>
      </c>
      <c r="H21" s="43">
        <v>350</v>
      </c>
      <c r="I21" s="45" t="s">
        <v>397</v>
      </c>
    </row>
    <row r="22" spans="1:9" x14ac:dyDescent="0.25">
      <c r="A22" s="40">
        <v>18</v>
      </c>
      <c r="B22" s="41" t="s">
        <v>39</v>
      </c>
      <c r="C22" s="41" t="s">
        <v>40</v>
      </c>
      <c r="D22" s="41">
        <v>25</v>
      </c>
      <c r="E22" s="41" t="s">
        <v>12</v>
      </c>
      <c r="F22" s="41" t="s">
        <v>469</v>
      </c>
      <c r="G22" s="42">
        <v>0</v>
      </c>
      <c r="H22" s="43">
        <v>0</v>
      </c>
      <c r="I22" s="44" t="s">
        <v>701</v>
      </c>
    </row>
    <row r="23" spans="1:9" x14ac:dyDescent="0.25">
      <c r="A23" s="40">
        <v>19</v>
      </c>
      <c r="B23" s="41" t="s">
        <v>41</v>
      </c>
      <c r="C23" s="41" t="s">
        <v>42</v>
      </c>
      <c r="D23" s="41">
        <v>67</v>
      </c>
      <c r="E23" s="41" t="s">
        <v>12</v>
      </c>
      <c r="F23" s="41" t="s">
        <v>470</v>
      </c>
      <c r="G23" s="42">
        <v>0</v>
      </c>
      <c r="H23" s="43">
        <v>0</v>
      </c>
      <c r="I23" s="44" t="s">
        <v>701</v>
      </c>
    </row>
    <row r="24" spans="1:9" x14ac:dyDescent="0.25">
      <c r="A24" s="40">
        <v>20</v>
      </c>
      <c r="B24" s="41" t="s">
        <v>43</v>
      </c>
      <c r="C24" s="41" t="s">
        <v>44</v>
      </c>
      <c r="D24" s="41">
        <v>36</v>
      </c>
      <c r="E24" s="41" t="s">
        <v>17</v>
      </c>
      <c r="F24" s="41" t="s">
        <v>471</v>
      </c>
      <c r="G24" s="42">
        <v>1</v>
      </c>
      <c r="H24" s="43">
        <v>1500</v>
      </c>
      <c r="I24" s="45" t="s">
        <v>392</v>
      </c>
    </row>
    <row r="25" spans="1:9" x14ac:dyDescent="0.25">
      <c r="A25" s="40">
        <v>21</v>
      </c>
      <c r="B25" s="41" t="s">
        <v>45</v>
      </c>
      <c r="C25" s="41" t="s">
        <v>46</v>
      </c>
      <c r="D25" s="41">
        <v>74</v>
      </c>
      <c r="E25" s="41" t="s">
        <v>7</v>
      </c>
      <c r="F25" s="41" t="s">
        <v>472</v>
      </c>
      <c r="G25" s="42">
        <v>0</v>
      </c>
      <c r="H25" s="43">
        <v>0</v>
      </c>
      <c r="I25" s="44" t="s">
        <v>701</v>
      </c>
    </row>
    <row r="26" spans="1:9" x14ac:dyDescent="0.25">
      <c r="A26" s="40">
        <v>22</v>
      </c>
      <c r="B26" s="41" t="s">
        <v>47</v>
      </c>
      <c r="C26" s="41" t="s">
        <v>48</v>
      </c>
      <c r="D26" s="41">
        <v>47</v>
      </c>
      <c r="E26" s="41" t="s">
        <v>7</v>
      </c>
      <c r="F26" s="41" t="s">
        <v>473</v>
      </c>
      <c r="G26" s="42">
        <v>0</v>
      </c>
      <c r="H26" s="43">
        <v>0</v>
      </c>
      <c r="I26" s="44" t="s">
        <v>701</v>
      </c>
    </row>
    <row r="27" spans="1:9" x14ac:dyDescent="0.25">
      <c r="A27" s="40">
        <v>23</v>
      </c>
      <c r="B27" s="41" t="s">
        <v>49</v>
      </c>
      <c r="C27" s="41" t="s">
        <v>50</v>
      </c>
      <c r="D27" s="41">
        <v>25</v>
      </c>
      <c r="E27" s="41" t="s">
        <v>12</v>
      </c>
      <c r="F27" s="41" t="s">
        <v>474</v>
      </c>
      <c r="G27" s="42">
        <v>3</v>
      </c>
      <c r="H27" s="43">
        <v>12800</v>
      </c>
      <c r="I27" s="45" t="s">
        <v>398</v>
      </c>
    </row>
    <row r="28" spans="1:9" x14ac:dyDescent="0.25">
      <c r="A28" s="40">
        <v>24</v>
      </c>
      <c r="B28" s="41" t="s">
        <v>51</v>
      </c>
      <c r="C28" s="41" t="s">
        <v>52</v>
      </c>
      <c r="D28" s="41">
        <v>75</v>
      </c>
      <c r="E28" s="41" t="s">
        <v>12</v>
      </c>
      <c r="F28" s="41" t="s">
        <v>475</v>
      </c>
      <c r="G28" s="42">
        <v>2</v>
      </c>
      <c r="H28" s="43">
        <v>650</v>
      </c>
      <c r="I28" s="45" t="s">
        <v>399</v>
      </c>
    </row>
    <row r="29" spans="1:9" x14ac:dyDescent="0.25">
      <c r="A29" s="40">
        <v>25</v>
      </c>
      <c r="B29" s="41" t="s">
        <v>53</v>
      </c>
      <c r="C29" s="41" t="s">
        <v>54</v>
      </c>
      <c r="D29" s="41">
        <v>36</v>
      </c>
      <c r="E29" s="41" t="s">
        <v>17</v>
      </c>
      <c r="F29" s="41" t="s">
        <v>476</v>
      </c>
      <c r="G29" s="42">
        <v>0</v>
      </c>
      <c r="H29" s="43">
        <v>0</v>
      </c>
      <c r="I29" s="44" t="s">
        <v>701</v>
      </c>
    </row>
    <row r="30" spans="1:9" x14ac:dyDescent="0.25">
      <c r="A30" s="40">
        <v>26</v>
      </c>
      <c r="B30" s="41" t="s">
        <v>55</v>
      </c>
      <c r="C30" s="41" t="s">
        <v>9</v>
      </c>
      <c r="D30" s="41">
        <v>34</v>
      </c>
      <c r="E30" s="41" t="s">
        <v>7</v>
      </c>
      <c r="F30" s="41" t="s">
        <v>477</v>
      </c>
      <c r="G30" s="42">
        <v>0</v>
      </c>
      <c r="H30" s="43">
        <v>0</v>
      </c>
      <c r="I30" s="44" t="s">
        <v>701</v>
      </c>
    </row>
    <row r="31" spans="1:9" x14ac:dyDescent="0.25">
      <c r="A31" s="40">
        <v>27</v>
      </c>
      <c r="B31" s="41" t="s">
        <v>56</v>
      </c>
      <c r="C31" s="41" t="s">
        <v>57</v>
      </c>
      <c r="D31" s="41">
        <v>63</v>
      </c>
      <c r="E31" s="41" t="s">
        <v>7</v>
      </c>
      <c r="F31" s="41" t="s">
        <v>478</v>
      </c>
      <c r="G31" s="42">
        <v>0</v>
      </c>
      <c r="H31" s="43">
        <v>0</v>
      </c>
      <c r="I31" s="44" t="s">
        <v>701</v>
      </c>
    </row>
    <row r="32" spans="1:9" x14ac:dyDescent="0.25">
      <c r="A32" s="40">
        <v>28</v>
      </c>
      <c r="B32" s="41" t="s">
        <v>58</v>
      </c>
      <c r="C32" s="41" t="s">
        <v>59</v>
      </c>
      <c r="D32" s="41">
        <v>30</v>
      </c>
      <c r="E32" s="41" t="s">
        <v>12</v>
      </c>
      <c r="F32" s="41" t="s">
        <v>479</v>
      </c>
      <c r="G32" s="42">
        <v>1</v>
      </c>
      <c r="H32" s="43">
        <v>400</v>
      </c>
      <c r="I32" s="45" t="s">
        <v>394</v>
      </c>
    </row>
    <row r="33" spans="1:9" x14ac:dyDescent="0.25">
      <c r="A33" s="40">
        <v>29</v>
      </c>
      <c r="B33" s="41" t="s">
        <v>60</v>
      </c>
      <c r="C33" s="41" t="s">
        <v>61</v>
      </c>
      <c r="D33" s="41">
        <v>23</v>
      </c>
      <c r="E33" s="41" t="s">
        <v>12</v>
      </c>
      <c r="F33" s="41" t="s">
        <v>480</v>
      </c>
      <c r="G33" s="42">
        <v>1</v>
      </c>
      <c r="H33" s="43">
        <v>200</v>
      </c>
      <c r="I33" s="45" t="s">
        <v>391</v>
      </c>
    </row>
    <row r="34" spans="1:9" x14ac:dyDescent="0.25">
      <c r="A34" s="40">
        <v>30</v>
      </c>
      <c r="B34" s="41" t="s">
        <v>62</v>
      </c>
      <c r="C34" s="41" t="s">
        <v>63</v>
      </c>
      <c r="D34" s="41">
        <v>56</v>
      </c>
      <c r="E34" s="41" t="s">
        <v>17</v>
      </c>
      <c r="F34" s="41" t="s">
        <v>481</v>
      </c>
      <c r="G34" s="42">
        <v>1</v>
      </c>
      <c r="H34" s="43">
        <v>5000</v>
      </c>
      <c r="I34" s="45" t="s">
        <v>395</v>
      </c>
    </row>
    <row r="35" spans="1:9" x14ac:dyDescent="0.25">
      <c r="A35" s="40">
        <v>31</v>
      </c>
      <c r="B35" s="41" t="s">
        <v>64</v>
      </c>
      <c r="C35" s="41" t="s">
        <v>65</v>
      </c>
      <c r="D35" s="41">
        <v>42</v>
      </c>
      <c r="E35" s="41" t="s">
        <v>7</v>
      </c>
      <c r="F35" s="41" t="s">
        <v>482</v>
      </c>
      <c r="G35" s="42">
        <v>0</v>
      </c>
      <c r="H35" s="43">
        <v>0</v>
      </c>
      <c r="I35" s="44" t="s">
        <v>701</v>
      </c>
    </row>
    <row r="36" spans="1:9" x14ac:dyDescent="0.25">
      <c r="A36" s="40">
        <v>32</v>
      </c>
      <c r="B36" s="41" t="s">
        <v>66</v>
      </c>
      <c r="C36" s="41" t="s">
        <v>14</v>
      </c>
      <c r="D36" s="41">
        <v>26</v>
      </c>
      <c r="E36" s="41" t="s">
        <v>7</v>
      </c>
      <c r="F36" s="41" t="s">
        <v>483</v>
      </c>
      <c r="G36" s="42">
        <v>1</v>
      </c>
      <c r="H36" s="43">
        <v>900</v>
      </c>
      <c r="I36" s="45" t="s">
        <v>400</v>
      </c>
    </row>
    <row r="37" spans="1:9" x14ac:dyDescent="0.25">
      <c r="A37" s="40">
        <v>33</v>
      </c>
      <c r="B37" s="41" t="s">
        <v>67</v>
      </c>
      <c r="C37" s="41" t="s">
        <v>68</v>
      </c>
      <c r="D37" s="41">
        <v>22</v>
      </c>
      <c r="E37" s="41" t="s">
        <v>12</v>
      </c>
      <c r="F37" s="41" t="s">
        <v>484</v>
      </c>
      <c r="G37" s="42">
        <v>1</v>
      </c>
      <c r="H37" s="43">
        <v>1500</v>
      </c>
      <c r="I37" s="45" t="s">
        <v>392</v>
      </c>
    </row>
    <row r="38" spans="1:9" x14ac:dyDescent="0.25">
      <c r="A38" s="40">
        <v>34</v>
      </c>
      <c r="B38" s="41" t="s">
        <v>69</v>
      </c>
      <c r="C38" s="41" t="s">
        <v>70</v>
      </c>
      <c r="D38" s="41">
        <v>28</v>
      </c>
      <c r="E38" s="41" t="s">
        <v>12</v>
      </c>
      <c r="F38" s="41" t="s">
        <v>485</v>
      </c>
      <c r="G38" s="42">
        <v>0</v>
      </c>
      <c r="H38" s="43">
        <v>0</v>
      </c>
      <c r="I38" s="44" t="s">
        <v>701</v>
      </c>
    </row>
    <row r="39" spans="1:9" x14ac:dyDescent="0.25">
      <c r="A39" s="40">
        <v>35</v>
      </c>
      <c r="B39" s="41" t="s">
        <v>71</v>
      </c>
      <c r="C39" s="41" t="s">
        <v>72</v>
      </c>
      <c r="D39" s="41">
        <v>75</v>
      </c>
      <c r="E39" s="41" t="s">
        <v>17</v>
      </c>
      <c r="F39" s="41" t="s">
        <v>486</v>
      </c>
      <c r="G39" s="42">
        <v>1</v>
      </c>
      <c r="H39" s="43">
        <v>400</v>
      </c>
      <c r="I39" s="45" t="s">
        <v>394</v>
      </c>
    </row>
    <row r="40" spans="1:9" x14ac:dyDescent="0.25">
      <c r="A40" s="40">
        <v>36</v>
      </c>
      <c r="B40" s="41" t="s">
        <v>73</v>
      </c>
      <c r="C40" s="41" t="s">
        <v>74</v>
      </c>
      <c r="D40" s="41">
        <v>75</v>
      </c>
      <c r="E40" s="41" t="s">
        <v>7</v>
      </c>
      <c r="F40" s="41" t="s">
        <v>487</v>
      </c>
      <c r="G40" s="42">
        <v>0</v>
      </c>
      <c r="H40" s="43">
        <v>0</v>
      </c>
      <c r="I40" s="44" t="s">
        <v>701</v>
      </c>
    </row>
    <row r="41" spans="1:9" x14ac:dyDescent="0.25">
      <c r="A41" s="40">
        <v>37</v>
      </c>
      <c r="B41" s="41" t="s">
        <v>75</v>
      </c>
      <c r="C41" s="41" t="s">
        <v>76</v>
      </c>
      <c r="D41" s="41">
        <v>21</v>
      </c>
      <c r="E41" s="41" t="s">
        <v>7</v>
      </c>
      <c r="F41" s="41" t="s">
        <v>488</v>
      </c>
      <c r="G41" s="42">
        <v>1</v>
      </c>
      <c r="H41" s="43">
        <v>250</v>
      </c>
      <c r="I41" s="45" t="s">
        <v>391</v>
      </c>
    </row>
    <row r="42" spans="1:9" x14ac:dyDescent="0.25">
      <c r="A42" s="40">
        <v>38</v>
      </c>
      <c r="B42" s="41" t="s">
        <v>62</v>
      </c>
      <c r="C42" s="41" t="s">
        <v>77</v>
      </c>
      <c r="D42" s="41">
        <v>40</v>
      </c>
      <c r="E42" s="41" t="s">
        <v>12</v>
      </c>
      <c r="F42" s="41" t="s">
        <v>489</v>
      </c>
      <c r="G42" s="42">
        <v>1</v>
      </c>
      <c r="H42" s="43">
        <v>5000</v>
      </c>
      <c r="I42" s="45" t="s">
        <v>395</v>
      </c>
    </row>
    <row r="43" spans="1:9" x14ac:dyDescent="0.25">
      <c r="A43" s="40">
        <v>39</v>
      </c>
      <c r="B43" s="41" t="s">
        <v>78</v>
      </c>
      <c r="C43" s="41" t="s">
        <v>74</v>
      </c>
      <c r="D43" s="41">
        <v>50</v>
      </c>
      <c r="E43" s="41" t="s">
        <v>12</v>
      </c>
      <c r="F43" s="41" t="s">
        <v>490</v>
      </c>
      <c r="G43" s="42">
        <v>1</v>
      </c>
      <c r="H43" s="43">
        <v>400</v>
      </c>
      <c r="I43" s="45" t="s">
        <v>394</v>
      </c>
    </row>
    <row r="44" spans="1:9" x14ac:dyDescent="0.25">
      <c r="A44" s="40">
        <v>40</v>
      </c>
      <c r="B44" s="41" t="s">
        <v>58</v>
      </c>
      <c r="C44" s="41" t="s">
        <v>79</v>
      </c>
      <c r="D44" s="41">
        <v>79</v>
      </c>
      <c r="E44" s="41" t="s">
        <v>17</v>
      </c>
      <c r="F44" s="41" t="s">
        <v>491</v>
      </c>
      <c r="G44" s="42">
        <v>1</v>
      </c>
      <c r="H44" s="43">
        <v>1500</v>
      </c>
      <c r="I44" s="45" t="s">
        <v>392</v>
      </c>
    </row>
    <row r="45" spans="1:9" x14ac:dyDescent="0.25">
      <c r="A45" s="40">
        <v>41</v>
      </c>
      <c r="B45" s="41" t="s">
        <v>80</v>
      </c>
      <c r="C45" s="41" t="s">
        <v>81</v>
      </c>
      <c r="D45" s="41">
        <v>25</v>
      </c>
      <c r="E45" s="41" t="s">
        <v>7</v>
      </c>
      <c r="F45" s="41" t="s">
        <v>492</v>
      </c>
      <c r="G45" s="42">
        <v>0</v>
      </c>
      <c r="H45" s="43">
        <v>0</v>
      </c>
      <c r="I45" s="44" t="s">
        <v>701</v>
      </c>
    </row>
    <row r="46" spans="1:9" x14ac:dyDescent="0.25">
      <c r="A46" s="40">
        <v>42</v>
      </c>
      <c r="B46" s="41" t="s">
        <v>82</v>
      </c>
      <c r="C46" s="41" t="s">
        <v>81</v>
      </c>
      <c r="D46" s="41">
        <v>71</v>
      </c>
      <c r="E46" s="41" t="s">
        <v>7</v>
      </c>
      <c r="F46" s="41" t="s">
        <v>493</v>
      </c>
      <c r="G46" s="42">
        <v>0</v>
      </c>
      <c r="H46" s="43">
        <v>0</v>
      </c>
      <c r="I46" s="44" t="s">
        <v>701</v>
      </c>
    </row>
    <row r="47" spans="1:9" x14ac:dyDescent="0.25">
      <c r="A47" s="40">
        <v>43</v>
      </c>
      <c r="B47" s="41" t="s">
        <v>83</v>
      </c>
      <c r="C47" s="41" t="s">
        <v>84</v>
      </c>
      <c r="D47" s="41">
        <v>39</v>
      </c>
      <c r="E47" s="41" t="s">
        <v>12</v>
      </c>
      <c r="F47" s="41" t="s">
        <v>494</v>
      </c>
      <c r="G47" s="42">
        <v>0</v>
      </c>
      <c r="H47" s="43">
        <v>0</v>
      </c>
      <c r="I47" s="44" t="s">
        <v>701</v>
      </c>
    </row>
    <row r="48" spans="1:9" x14ac:dyDescent="0.25">
      <c r="A48" s="40">
        <v>44</v>
      </c>
      <c r="B48" s="41" t="s">
        <v>8</v>
      </c>
      <c r="C48" s="41" t="s">
        <v>19</v>
      </c>
      <c r="D48" s="41">
        <v>40</v>
      </c>
      <c r="E48" s="41" t="s">
        <v>12</v>
      </c>
      <c r="F48" s="41" t="s">
        <v>495</v>
      </c>
      <c r="G48" s="42">
        <v>0</v>
      </c>
      <c r="H48" s="43">
        <v>0</v>
      </c>
      <c r="I48" s="44" t="s">
        <v>701</v>
      </c>
    </row>
    <row r="49" spans="1:9" x14ac:dyDescent="0.25">
      <c r="A49" s="40">
        <v>45</v>
      </c>
      <c r="B49" s="41" t="s">
        <v>85</v>
      </c>
      <c r="C49" s="41" t="s">
        <v>86</v>
      </c>
      <c r="D49" s="41">
        <v>25</v>
      </c>
      <c r="E49" s="41" t="s">
        <v>17</v>
      </c>
      <c r="F49" s="41" t="s">
        <v>496</v>
      </c>
      <c r="G49" s="42">
        <v>0</v>
      </c>
      <c r="H49" s="43">
        <v>0</v>
      </c>
      <c r="I49" s="44" t="s">
        <v>701</v>
      </c>
    </row>
    <row r="50" spans="1:9" x14ac:dyDescent="0.25">
      <c r="A50" s="40">
        <v>46</v>
      </c>
      <c r="B50" s="41" t="s">
        <v>87</v>
      </c>
      <c r="C50" s="41" t="s">
        <v>88</v>
      </c>
      <c r="D50" s="41">
        <v>36</v>
      </c>
      <c r="E50" s="41" t="s">
        <v>7</v>
      </c>
      <c r="F50" s="41" t="s">
        <v>497</v>
      </c>
      <c r="G50" s="42">
        <v>0</v>
      </c>
      <c r="H50" s="43">
        <v>0</v>
      </c>
      <c r="I50" s="44" t="s">
        <v>701</v>
      </c>
    </row>
    <row r="51" spans="1:9" x14ac:dyDescent="0.25">
      <c r="A51" s="40">
        <v>47</v>
      </c>
      <c r="B51" s="41" t="s">
        <v>89</v>
      </c>
      <c r="C51" s="41" t="s">
        <v>90</v>
      </c>
      <c r="D51" s="41">
        <v>31</v>
      </c>
      <c r="E51" s="41" t="s">
        <v>7</v>
      </c>
      <c r="F51" s="41" t="s">
        <v>498</v>
      </c>
      <c r="G51" s="42">
        <v>2</v>
      </c>
      <c r="H51" s="43">
        <v>5300</v>
      </c>
      <c r="I51" s="45" t="s">
        <v>401</v>
      </c>
    </row>
    <row r="52" spans="1:9" x14ac:dyDescent="0.25">
      <c r="A52" s="40">
        <v>48</v>
      </c>
      <c r="B52" s="41" t="s">
        <v>91</v>
      </c>
      <c r="C52" s="41" t="s">
        <v>92</v>
      </c>
      <c r="D52" s="41">
        <v>78</v>
      </c>
      <c r="E52" s="41" t="s">
        <v>12</v>
      </c>
      <c r="F52" s="41" t="s">
        <v>499</v>
      </c>
      <c r="G52" s="42">
        <v>0</v>
      </c>
      <c r="H52" s="43">
        <v>0</v>
      </c>
      <c r="I52" s="44" t="s">
        <v>701</v>
      </c>
    </row>
    <row r="53" spans="1:9" x14ac:dyDescent="0.25">
      <c r="A53" s="40">
        <v>49</v>
      </c>
      <c r="B53" s="41" t="s">
        <v>93</v>
      </c>
      <c r="C53" s="41" t="s">
        <v>54</v>
      </c>
      <c r="D53" s="41">
        <v>54</v>
      </c>
      <c r="E53" s="41" t="s">
        <v>12</v>
      </c>
      <c r="F53" s="41" t="s">
        <v>500</v>
      </c>
      <c r="G53" s="42">
        <v>1</v>
      </c>
      <c r="H53" s="43">
        <v>12000</v>
      </c>
      <c r="I53" s="45" t="s">
        <v>402</v>
      </c>
    </row>
    <row r="54" spans="1:9" x14ac:dyDescent="0.25">
      <c r="A54" s="40">
        <v>50</v>
      </c>
      <c r="B54" s="41" t="s">
        <v>94</v>
      </c>
      <c r="C54" s="41" t="s">
        <v>95</v>
      </c>
      <c r="D54" s="41">
        <v>24</v>
      </c>
      <c r="E54" s="41" t="s">
        <v>17</v>
      </c>
      <c r="F54" s="41" t="s">
        <v>501</v>
      </c>
      <c r="G54" s="42">
        <v>2</v>
      </c>
      <c r="H54" s="43">
        <v>1150</v>
      </c>
      <c r="I54" s="45" t="s">
        <v>403</v>
      </c>
    </row>
    <row r="55" spans="1:9" x14ac:dyDescent="0.25">
      <c r="A55" s="40">
        <v>51</v>
      </c>
      <c r="B55" s="41" t="s">
        <v>10</v>
      </c>
      <c r="C55" s="41" t="s">
        <v>96</v>
      </c>
      <c r="D55" s="41">
        <v>51</v>
      </c>
      <c r="E55" s="41" t="s">
        <v>7</v>
      </c>
      <c r="F55" s="41" t="s">
        <v>502</v>
      </c>
      <c r="G55" s="42">
        <v>0</v>
      </c>
      <c r="H55" s="43">
        <v>0</v>
      </c>
      <c r="I55" s="44" t="s">
        <v>701</v>
      </c>
    </row>
    <row r="56" spans="1:9" x14ac:dyDescent="0.25">
      <c r="A56" s="40">
        <v>52</v>
      </c>
      <c r="B56" s="41" t="s">
        <v>97</v>
      </c>
      <c r="C56" s="41" t="s">
        <v>98</v>
      </c>
      <c r="D56" s="41">
        <v>75</v>
      </c>
      <c r="E56" s="41" t="s">
        <v>7</v>
      </c>
      <c r="F56" s="41" t="s">
        <v>503</v>
      </c>
      <c r="G56" s="42">
        <v>1</v>
      </c>
      <c r="H56" s="43">
        <v>5000</v>
      </c>
      <c r="I56" s="45" t="s">
        <v>395</v>
      </c>
    </row>
    <row r="57" spans="1:9" x14ac:dyDescent="0.25">
      <c r="A57" s="40">
        <v>53</v>
      </c>
      <c r="B57" s="41" t="s">
        <v>99</v>
      </c>
      <c r="C57" s="41" t="s">
        <v>100</v>
      </c>
      <c r="D57" s="41">
        <v>41</v>
      </c>
      <c r="E57" s="41" t="s">
        <v>12</v>
      </c>
      <c r="F57" s="41" t="s">
        <v>504</v>
      </c>
      <c r="G57" s="42">
        <v>2</v>
      </c>
      <c r="H57" s="43">
        <v>650</v>
      </c>
      <c r="I57" s="45" t="s">
        <v>399</v>
      </c>
    </row>
    <row r="58" spans="1:9" x14ac:dyDescent="0.25">
      <c r="A58" s="40">
        <v>54</v>
      </c>
      <c r="B58" s="41" t="s">
        <v>69</v>
      </c>
      <c r="C58" s="41" t="s">
        <v>19</v>
      </c>
      <c r="D58" s="41">
        <v>46</v>
      </c>
      <c r="E58" s="41" t="s">
        <v>12</v>
      </c>
      <c r="F58" s="41" t="s">
        <v>505</v>
      </c>
      <c r="G58" s="42">
        <v>0</v>
      </c>
      <c r="H58" s="43">
        <v>0</v>
      </c>
      <c r="I58" s="44" t="s">
        <v>701</v>
      </c>
    </row>
    <row r="59" spans="1:9" x14ac:dyDescent="0.25">
      <c r="A59" s="40">
        <v>55</v>
      </c>
      <c r="B59" s="41" t="s">
        <v>101</v>
      </c>
      <c r="C59" s="41" t="s">
        <v>102</v>
      </c>
      <c r="D59" s="41">
        <v>23</v>
      </c>
      <c r="E59" s="41" t="s">
        <v>17</v>
      </c>
      <c r="F59" s="41" t="s">
        <v>506</v>
      </c>
      <c r="G59" s="42">
        <v>2</v>
      </c>
      <c r="H59" s="43">
        <v>12400</v>
      </c>
      <c r="I59" s="45" t="s">
        <v>404</v>
      </c>
    </row>
    <row r="60" spans="1:9" x14ac:dyDescent="0.25">
      <c r="A60" s="40">
        <v>56</v>
      </c>
      <c r="B60" s="41" t="s">
        <v>103</v>
      </c>
      <c r="C60" s="41" t="s">
        <v>104</v>
      </c>
      <c r="D60" s="41">
        <v>60</v>
      </c>
      <c r="E60" s="41" t="s">
        <v>7</v>
      </c>
      <c r="F60" s="41" t="s">
        <v>507</v>
      </c>
      <c r="G60" s="42">
        <v>1</v>
      </c>
      <c r="H60" s="43">
        <v>5000</v>
      </c>
      <c r="I60" s="45" t="s">
        <v>395</v>
      </c>
    </row>
    <row r="61" spans="1:9" x14ac:dyDescent="0.25">
      <c r="A61" s="40">
        <v>57</v>
      </c>
      <c r="B61" s="41" t="s">
        <v>105</v>
      </c>
      <c r="C61" s="41" t="s">
        <v>106</v>
      </c>
      <c r="D61" s="41">
        <v>29</v>
      </c>
      <c r="E61" s="41" t="s">
        <v>7</v>
      </c>
      <c r="F61" s="41" t="s">
        <v>508</v>
      </c>
      <c r="G61" s="42">
        <v>3</v>
      </c>
      <c r="H61" s="43">
        <v>6700</v>
      </c>
      <c r="I61" s="45" t="s">
        <v>405</v>
      </c>
    </row>
    <row r="62" spans="1:9" x14ac:dyDescent="0.25">
      <c r="A62" s="40">
        <v>58</v>
      </c>
      <c r="B62" s="41" t="s">
        <v>107</v>
      </c>
      <c r="C62" s="41" t="s">
        <v>95</v>
      </c>
      <c r="D62" s="41">
        <v>68</v>
      </c>
      <c r="E62" s="41" t="s">
        <v>12</v>
      </c>
      <c r="F62" s="41" t="s">
        <v>509</v>
      </c>
      <c r="G62" s="42">
        <v>0</v>
      </c>
      <c r="H62" s="43">
        <v>0</v>
      </c>
      <c r="I62" s="44" t="s">
        <v>701</v>
      </c>
    </row>
    <row r="63" spans="1:9" x14ac:dyDescent="0.25">
      <c r="A63" s="40">
        <v>59</v>
      </c>
      <c r="B63" s="41" t="s">
        <v>108</v>
      </c>
      <c r="C63" s="41" t="s">
        <v>109</v>
      </c>
      <c r="D63" s="41">
        <v>72</v>
      </c>
      <c r="E63" s="41" t="s">
        <v>12</v>
      </c>
      <c r="F63" s="41" t="s">
        <v>510</v>
      </c>
      <c r="G63" s="42">
        <v>1</v>
      </c>
      <c r="H63" s="43">
        <v>400</v>
      </c>
      <c r="I63" s="45" t="s">
        <v>394</v>
      </c>
    </row>
    <row r="64" spans="1:9" x14ac:dyDescent="0.25">
      <c r="A64" s="40">
        <v>60</v>
      </c>
      <c r="B64" s="41" t="s">
        <v>110</v>
      </c>
      <c r="C64" s="41" t="s">
        <v>102</v>
      </c>
      <c r="D64" s="41">
        <v>28</v>
      </c>
      <c r="E64" s="41" t="s">
        <v>17</v>
      </c>
      <c r="F64" s="41" t="s">
        <v>511</v>
      </c>
      <c r="G64" s="42">
        <v>2</v>
      </c>
      <c r="H64" s="43">
        <v>700</v>
      </c>
      <c r="I64" s="45" t="s">
        <v>406</v>
      </c>
    </row>
    <row r="65" spans="1:9" x14ac:dyDescent="0.25">
      <c r="A65" s="40">
        <v>61</v>
      </c>
      <c r="B65" s="41" t="s">
        <v>111</v>
      </c>
      <c r="C65" s="41" t="s">
        <v>112</v>
      </c>
      <c r="D65" s="41">
        <v>51</v>
      </c>
      <c r="E65" s="41" t="s">
        <v>7</v>
      </c>
      <c r="F65" s="41" t="s">
        <v>512</v>
      </c>
      <c r="G65" s="42">
        <v>1</v>
      </c>
      <c r="H65" s="43">
        <v>12000</v>
      </c>
      <c r="I65" s="45" t="s">
        <v>402</v>
      </c>
    </row>
    <row r="66" spans="1:9" x14ac:dyDescent="0.25">
      <c r="A66" s="40">
        <v>62</v>
      </c>
      <c r="B66" s="41" t="s">
        <v>91</v>
      </c>
      <c r="C66" s="41" t="s">
        <v>95</v>
      </c>
      <c r="D66" s="41">
        <v>28</v>
      </c>
      <c r="E66" s="41" t="s">
        <v>7</v>
      </c>
      <c r="F66" s="41" t="s">
        <v>513</v>
      </c>
      <c r="G66" s="42">
        <v>0</v>
      </c>
      <c r="H66" s="43">
        <v>0</v>
      </c>
      <c r="I66" s="44" t="s">
        <v>701</v>
      </c>
    </row>
    <row r="67" spans="1:9" x14ac:dyDescent="0.25">
      <c r="A67" s="40">
        <v>63</v>
      </c>
      <c r="B67" s="41" t="s">
        <v>113</v>
      </c>
      <c r="C67" s="41" t="s">
        <v>114</v>
      </c>
      <c r="D67" s="41">
        <v>49</v>
      </c>
      <c r="E67" s="41" t="s">
        <v>12</v>
      </c>
      <c r="F67" s="41" t="s">
        <v>514</v>
      </c>
      <c r="G67" s="42">
        <v>3</v>
      </c>
      <c r="H67" s="43">
        <v>850</v>
      </c>
      <c r="I67" s="45" t="s">
        <v>407</v>
      </c>
    </row>
    <row r="68" spans="1:9" x14ac:dyDescent="0.25">
      <c r="A68" s="40">
        <v>64</v>
      </c>
      <c r="B68" s="41" t="s">
        <v>115</v>
      </c>
      <c r="C68" s="41" t="s">
        <v>116</v>
      </c>
      <c r="D68" s="41">
        <v>42</v>
      </c>
      <c r="E68" s="41" t="s">
        <v>12</v>
      </c>
      <c r="F68" s="41" t="s">
        <v>515</v>
      </c>
      <c r="G68" s="42">
        <v>1</v>
      </c>
      <c r="H68" s="43">
        <v>200</v>
      </c>
      <c r="I68" s="45" t="s">
        <v>391</v>
      </c>
    </row>
    <row r="69" spans="1:9" x14ac:dyDescent="0.25">
      <c r="A69" s="40">
        <v>65</v>
      </c>
      <c r="B69" s="41" t="s">
        <v>20</v>
      </c>
      <c r="C69" s="41" t="s">
        <v>117</v>
      </c>
      <c r="D69" s="41">
        <v>47</v>
      </c>
      <c r="E69" s="41" t="s">
        <v>17</v>
      </c>
      <c r="F69" s="41" t="s">
        <v>516</v>
      </c>
      <c r="G69" s="42">
        <v>1</v>
      </c>
      <c r="H69" s="43">
        <v>5000</v>
      </c>
      <c r="I69" s="45" t="s">
        <v>395</v>
      </c>
    </row>
    <row r="70" spans="1:9" x14ac:dyDescent="0.25">
      <c r="A70" s="40">
        <v>66</v>
      </c>
      <c r="B70" s="41" t="s">
        <v>118</v>
      </c>
      <c r="C70" s="41" t="s">
        <v>119</v>
      </c>
      <c r="D70" s="41">
        <v>59</v>
      </c>
      <c r="E70" s="41" t="s">
        <v>7</v>
      </c>
      <c r="F70" s="41" t="s">
        <v>517</v>
      </c>
      <c r="G70" s="42">
        <v>1</v>
      </c>
      <c r="H70" s="43">
        <v>250</v>
      </c>
      <c r="I70" s="45" t="s">
        <v>391</v>
      </c>
    </row>
    <row r="71" spans="1:9" x14ac:dyDescent="0.25">
      <c r="A71" s="40">
        <v>67</v>
      </c>
      <c r="B71" s="41" t="s">
        <v>120</v>
      </c>
      <c r="C71" s="41" t="s">
        <v>121</v>
      </c>
      <c r="D71" s="41">
        <v>44</v>
      </c>
      <c r="E71" s="41" t="s">
        <v>7</v>
      </c>
      <c r="F71" s="41" t="s">
        <v>518</v>
      </c>
      <c r="G71" s="42">
        <v>2</v>
      </c>
      <c r="H71" s="43">
        <v>1800</v>
      </c>
      <c r="I71" s="45" t="s">
        <v>408</v>
      </c>
    </row>
    <row r="72" spans="1:9" x14ac:dyDescent="0.25">
      <c r="A72" s="40">
        <v>68</v>
      </c>
      <c r="B72" s="41" t="s">
        <v>122</v>
      </c>
      <c r="C72" s="41" t="s">
        <v>123</v>
      </c>
      <c r="D72" s="41">
        <v>64</v>
      </c>
      <c r="E72" s="41" t="s">
        <v>12</v>
      </c>
      <c r="F72" s="41" t="s">
        <v>519</v>
      </c>
      <c r="G72" s="42">
        <v>2</v>
      </c>
      <c r="H72" s="43">
        <v>12300</v>
      </c>
      <c r="I72" s="45" t="s">
        <v>409</v>
      </c>
    </row>
    <row r="73" spans="1:9" x14ac:dyDescent="0.25">
      <c r="A73" s="40">
        <v>69</v>
      </c>
      <c r="B73" s="41" t="s">
        <v>124</v>
      </c>
      <c r="C73" s="41" t="s">
        <v>125</v>
      </c>
      <c r="D73" s="41">
        <v>38</v>
      </c>
      <c r="E73" s="41" t="s">
        <v>12</v>
      </c>
      <c r="F73" s="41" t="s">
        <v>520</v>
      </c>
      <c r="G73" s="42">
        <v>1</v>
      </c>
      <c r="H73" s="43">
        <v>400</v>
      </c>
      <c r="I73" s="45" t="s">
        <v>394</v>
      </c>
    </row>
    <row r="74" spans="1:9" x14ac:dyDescent="0.25">
      <c r="A74" s="40">
        <v>70</v>
      </c>
      <c r="B74" s="41" t="s">
        <v>126</v>
      </c>
      <c r="C74" s="41" t="s">
        <v>127</v>
      </c>
      <c r="D74" s="41">
        <v>21</v>
      </c>
      <c r="E74" s="41" t="s">
        <v>17</v>
      </c>
      <c r="F74" s="41" t="s">
        <v>521</v>
      </c>
      <c r="G74" s="42">
        <v>4</v>
      </c>
      <c r="H74" s="43">
        <v>1450</v>
      </c>
      <c r="I74" s="45" t="s">
        <v>410</v>
      </c>
    </row>
    <row r="75" spans="1:9" x14ac:dyDescent="0.25">
      <c r="A75" s="40">
        <v>71</v>
      </c>
      <c r="B75" s="41" t="s">
        <v>128</v>
      </c>
      <c r="C75" s="41" t="s">
        <v>129</v>
      </c>
      <c r="D75" s="41">
        <v>77</v>
      </c>
      <c r="E75" s="41" t="s">
        <v>7</v>
      </c>
      <c r="F75" s="41" t="s">
        <v>522</v>
      </c>
      <c r="G75" s="42">
        <v>1</v>
      </c>
      <c r="H75" s="43">
        <v>5000</v>
      </c>
      <c r="I75" s="45" t="s">
        <v>395</v>
      </c>
    </row>
    <row r="76" spans="1:9" x14ac:dyDescent="0.25">
      <c r="A76" s="40">
        <v>72</v>
      </c>
      <c r="B76" s="41" t="s">
        <v>130</v>
      </c>
      <c r="C76" s="41" t="s">
        <v>131</v>
      </c>
      <c r="D76" s="41">
        <v>76</v>
      </c>
      <c r="E76" s="41" t="s">
        <v>7</v>
      </c>
      <c r="F76" s="41" t="s">
        <v>523</v>
      </c>
      <c r="G76" s="42">
        <v>0</v>
      </c>
      <c r="H76" s="43">
        <v>0</v>
      </c>
      <c r="I76" s="44" t="s">
        <v>701</v>
      </c>
    </row>
    <row r="77" spans="1:9" x14ac:dyDescent="0.25">
      <c r="A77" s="40">
        <v>73</v>
      </c>
      <c r="B77" s="41" t="s">
        <v>132</v>
      </c>
      <c r="C77" s="41" t="s">
        <v>133</v>
      </c>
      <c r="D77" s="41">
        <v>78</v>
      </c>
      <c r="E77" s="41" t="s">
        <v>12</v>
      </c>
      <c r="F77" s="41" t="s">
        <v>524</v>
      </c>
      <c r="G77" s="42">
        <v>1</v>
      </c>
      <c r="H77" s="43">
        <v>300</v>
      </c>
      <c r="I77" s="45" t="s">
        <v>411</v>
      </c>
    </row>
    <row r="78" spans="1:9" x14ac:dyDescent="0.25">
      <c r="A78" s="40">
        <v>74</v>
      </c>
      <c r="B78" s="41" t="s">
        <v>134</v>
      </c>
      <c r="C78" s="41" t="s">
        <v>135</v>
      </c>
      <c r="D78" s="41">
        <v>32</v>
      </c>
      <c r="E78" s="41" t="s">
        <v>12</v>
      </c>
      <c r="F78" s="41" t="s">
        <v>525</v>
      </c>
      <c r="G78" s="42">
        <v>0</v>
      </c>
      <c r="H78" s="43">
        <v>0</v>
      </c>
      <c r="I78" s="44" t="s">
        <v>701</v>
      </c>
    </row>
    <row r="79" spans="1:9" x14ac:dyDescent="0.25">
      <c r="A79" s="40">
        <v>75</v>
      </c>
      <c r="B79" s="41" t="s">
        <v>136</v>
      </c>
      <c r="C79" s="41" t="s">
        <v>137</v>
      </c>
      <c r="D79" s="41">
        <v>49</v>
      </c>
      <c r="E79" s="41" t="s">
        <v>17</v>
      </c>
      <c r="F79" s="41" t="s">
        <v>526</v>
      </c>
      <c r="G79" s="42">
        <v>1</v>
      </c>
      <c r="H79" s="43">
        <v>5000</v>
      </c>
      <c r="I79" s="45" t="s">
        <v>395</v>
      </c>
    </row>
    <row r="80" spans="1:9" x14ac:dyDescent="0.25">
      <c r="A80" s="40">
        <v>76</v>
      </c>
      <c r="B80" s="41" t="s">
        <v>138</v>
      </c>
      <c r="C80" s="41" t="s">
        <v>139</v>
      </c>
      <c r="D80" s="41">
        <v>49</v>
      </c>
      <c r="E80" s="41" t="s">
        <v>7</v>
      </c>
      <c r="F80" s="41" t="s">
        <v>527</v>
      </c>
      <c r="G80" s="42">
        <v>0</v>
      </c>
      <c r="H80" s="43">
        <v>0</v>
      </c>
      <c r="I80" s="44" t="s">
        <v>701</v>
      </c>
    </row>
    <row r="81" spans="1:9" x14ac:dyDescent="0.25">
      <c r="A81" s="40">
        <v>77</v>
      </c>
      <c r="B81" s="41" t="s">
        <v>140</v>
      </c>
      <c r="C81" s="41" t="s">
        <v>141</v>
      </c>
      <c r="D81" s="41">
        <v>27</v>
      </c>
      <c r="E81" s="41" t="s">
        <v>7</v>
      </c>
      <c r="F81" s="41" t="s">
        <v>528</v>
      </c>
      <c r="G81" s="42">
        <v>0</v>
      </c>
      <c r="H81" s="43">
        <v>0</v>
      </c>
      <c r="I81" s="44" t="s">
        <v>701</v>
      </c>
    </row>
    <row r="82" spans="1:9" x14ac:dyDescent="0.25">
      <c r="A82" s="40">
        <v>78</v>
      </c>
      <c r="B82" s="41" t="s">
        <v>142</v>
      </c>
      <c r="C82" s="41" t="s">
        <v>143</v>
      </c>
      <c r="D82" s="41">
        <v>33</v>
      </c>
      <c r="E82" s="41" t="s">
        <v>12</v>
      </c>
      <c r="F82" s="41" t="s">
        <v>529</v>
      </c>
      <c r="G82" s="42">
        <v>2</v>
      </c>
      <c r="H82" s="43">
        <v>700</v>
      </c>
      <c r="I82" s="45" t="s">
        <v>406</v>
      </c>
    </row>
    <row r="83" spans="1:9" x14ac:dyDescent="0.25">
      <c r="A83" s="40">
        <v>79</v>
      </c>
      <c r="B83" s="41" t="s">
        <v>144</v>
      </c>
      <c r="C83" s="41" t="s">
        <v>145</v>
      </c>
      <c r="D83" s="41">
        <v>76</v>
      </c>
      <c r="E83" s="41" t="s">
        <v>12</v>
      </c>
      <c r="F83" s="41" t="s">
        <v>530</v>
      </c>
      <c r="G83" s="42">
        <v>0</v>
      </c>
      <c r="H83" s="43">
        <v>0</v>
      </c>
      <c r="I83" s="44" t="s">
        <v>701</v>
      </c>
    </row>
    <row r="84" spans="1:9" x14ac:dyDescent="0.25">
      <c r="A84" s="40">
        <v>80</v>
      </c>
      <c r="B84" s="41" t="s">
        <v>146</v>
      </c>
      <c r="C84" s="41" t="s">
        <v>147</v>
      </c>
      <c r="D84" s="41">
        <v>53</v>
      </c>
      <c r="E84" s="41" t="s">
        <v>17</v>
      </c>
      <c r="F84" s="41" t="s">
        <v>531</v>
      </c>
      <c r="G84" s="42">
        <v>1</v>
      </c>
      <c r="H84" s="43">
        <v>400</v>
      </c>
      <c r="I84" s="45" t="s">
        <v>394</v>
      </c>
    </row>
    <row r="85" spans="1:9" x14ac:dyDescent="0.25">
      <c r="A85" s="40">
        <v>81</v>
      </c>
      <c r="B85" s="41" t="s">
        <v>148</v>
      </c>
      <c r="C85" s="41" t="s">
        <v>149</v>
      </c>
      <c r="D85" s="41">
        <v>75</v>
      </c>
      <c r="E85" s="41" t="s">
        <v>7</v>
      </c>
      <c r="F85" s="41" t="s">
        <v>532</v>
      </c>
      <c r="G85" s="42">
        <v>1</v>
      </c>
      <c r="H85" s="43">
        <v>5000</v>
      </c>
      <c r="I85" s="45" t="s">
        <v>395</v>
      </c>
    </row>
    <row r="86" spans="1:9" x14ac:dyDescent="0.25">
      <c r="A86" s="40">
        <v>82</v>
      </c>
      <c r="B86" s="41" t="s">
        <v>5</v>
      </c>
      <c r="C86" s="41" t="s">
        <v>150</v>
      </c>
      <c r="D86" s="41">
        <v>41</v>
      </c>
      <c r="E86" s="41" t="s">
        <v>7</v>
      </c>
      <c r="F86" s="41" t="s">
        <v>533</v>
      </c>
      <c r="G86" s="42">
        <v>0</v>
      </c>
      <c r="H86" s="43">
        <v>0</v>
      </c>
      <c r="I86" s="44" t="s">
        <v>701</v>
      </c>
    </row>
    <row r="87" spans="1:9" x14ac:dyDescent="0.25">
      <c r="A87" s="40">
        <v>83</v>
      </c>
      <c r="B87" s="41" t="s">
        <v>151</v>
      </c>
      <c r="C87" s="41" t="s">
        <v>152</v>
      </c>
      <c r="D87" s="41">
        <v>69</v>
      </c>
      <c r="E87" s="41" t="s">
        <v>12</v>
      </c>
      <c r="F87" s="41" t="s">
        <v>534</v>
      </c>
      <c r="G87" s="42">
        <v>0</v>
      </c>
      <c r="H87" s="43">
        <v>0</v>
      </c>
      <c r="I87" s="44" t="s">
        <v>701</v>
      </c>
    </row>
    <row r="88" spans="1:9" x14ac:dyDescent="0.25">
      <c r="A88" s="40">
        <v>84</v>
      </c>
      <c r="B88" s="41" t="s">
        <v>10</v>
      </c>
      <c r="C88" s="41" t="s">
        <v>121</v>
      </c>
      <c r="D88" s="41">
        <v>32</v>
      </c>
      <c r="E88" s="41" t="s">
        <v>12</v>
      </c>
      <c r="F88" s="41" t="s">
        <v>535</v>
      </c>
      <c r="G88" s="42">
        <v>1</v>
      </c>
      <c r="H88" s="43">
        <v>300</v>
      </c>
      <c r="I88" s="45" t="s">
        <v>411</v>
      </c>
    </row>
    <row r="89" spans="1:9" x14ac:dyDescent="0.25">
      <c r="A89" s="40">
        <v>85</v>
      </c>
      <c r="B89" s="41" t="s">
        <v>153</v>
      </c>
      <c r="C89" s="41" t="s">
        <v>154</v>
      </c>
      <c r="D89" s="41">
        <v>80</v>
      </c>
      <c r="E89" s="41" t="s">
        <v>17</v>
      </c>
      <c r="F89" s="41" t="s">
        <v>536</v>
      </c>
      <c r="G89" s="42">
        <v>2</v>
      </c>
      <c r="H89" s="43">
        <v>5400</v>
      </c>
      <c r="I89" s="45" t="s">
        <v>412</v>
      </c>
    </row>
    <row r="90" spans="1:9" x14ac:dyDescent="0.25">
      <c r="A90" s="40">
        <v>86</v>
      </c>
      <c r="B90" s="41" t="s">
        <v>155</v>
      </c>
      <c r="C90" s="41" t="s">
        <v>142</v>
      </c>
      <c r="D90" s="41">
        <v>74</v>
      </c>
      <c r="E90" s="41" t="s">
        <v>7</v>
      </c>
      <c r="F90" s="41" t="s">
        <v>537</v>
      </c>
      <c r="G90" s="42">
        <v>3</v>
      </c>
      <c r="H90" s="43">
        <v>2800</v>
      </c>
      <c r="I90" s="45" t="s">
        <v>413</v>
      </c>
    </row>
    <row r="91" spans="1:9" x14ac:dyDescent="0.25">
      <c r="A91" s="40">
        <v>87</v>
      </c>
      <c r="B91" s="41" t="s">
        <v>156</v>
      </c>
      <c r="C91" s="41" t="s">
        <v>157</v>
      </c>
      <c r="D91" s="41">
        <v>22</v>
      </c>
      <c r="E91" s="41" t="s">
        <v>7</v>
      </c>
      <c r="F91" s="41" t="s">
        <v>538</v>
      </c>
      <c r="G91" s="42">
        <v>2</v>
      </c>
      <c r="H91" s="43">
        <v>750</v>
      </c>
      <c r="I91" s="45" t="s">
        <v>414</v>
      </c>
    </row>
    <row r="92" spans="1:9" x14ac:dyDescent="0.25">
      <c r="A92" s="40">
        <v>88</v>
      </c>
      <c r="B92" s="41" t="s">
        <v>10</v>
      </c>
      <c r="C92" s="41" t="s">
        <v>127</v>
      </c>
      <c r="D92" s="41">
        <v>76</v>
      </c>
      <c r="E92" s="41" t="s">
        <v>12</v>
      </c>
      <c r="F92" s="41" t="s">
        <v>539</v>
      </c>
      <c r="G92" s="42">
        <v>0</v>
      </c>
      <c r="H92" s="43">
        <v>0</v>
      </c>
      <c r="I92" s="44" t="s">
        <v>701</v>
      </c>
    </row>
    <row r="93" spans="1:9" x14ac:dyDescent="0.25">
      <c r="A93" s="40">
        <v>89</v>
      </c>
      <c r="B93" s="41" t="s">
        <v>20</v>
      </c>
      <c r="C93" s="41" t="s">
        <v>158</v>
      </c>
      <c r="D93" s="41">
        <v>79</v>
      </c>
      <c r="E93" s="41" t="s">
        <v>12</v>
      </c>
      <c r="F93" s="41" t="s">
        <v>540</v>
      </c>
      <c r="G93" s="42">
        <v>3</v>
      </c>
      <c r="H93" s="43">
        <v>1600</v>
      </c>
      <c r="I93" s="45" t="s">
        <v>415</v>
      </c>
    </row>
    <row r="94" spans="1:9" x14ac:dyDescent="0.25">
      <c r="A94" s="40">
        <v>90</v>
      </c>
      <c r="B94" s="41" t="s">
        <v>41</v>
      </c>
      <c r="C94" s="41" t="s">
        <v>159</v>
      </c>
      <c r="D94" s="41">
        <v>29</v>
      </c>
      <c r="E94" s="41" t="s">
        <v>17</v>
      </c>
      <c r="F94" s="41" t="s">
        <v>541</v>
      </c>
      <c r="G94" s="42">
        <v>0</v>
      </c>
      <c r="H94" s="43">
        <v>0</v>
      </c>
      <c r="I94" s="44" t="s">
        <v>701</v>
      </c>
    </row>
    <row r="95" spans="1:9" x14ac:dyDescent="0.25">
      <c r="A95" s="40">
        <v>91</v>
      </c>
      <c r="B95" s="41" t="s">
        <v>160</v>
      </c>
      <c r="C95" s="41" t="s">
        <v>161</v>
      </c>
      <c r="D95" s="41">
        <v>53</v>
      </c>
      <c r="E95" s="41" t="s">
        <v>7</v>
      </c>
      <c r="F95" s="41" t="s">
        <v>542</v>
      </c>
      <c r="G95" s="42">
        <v>1</v>
      </c>
      <c r="H95" s="43">
        <v>200</v>
      </c>
      <c r="I95" s="45" t="s">
        <v>391</v>
      </c>
    </row>
    <row r="96" spans="1:9" x14ac:dyDescent="0.25">
      <c r="A96" s="40">
        <v>92</v>
      </c>
      <c r="B96" s="41" t="s">
        <v>162</v>
      </c>
      <c r="C96" s="41" t="s">
        <v>35</v>
      </c>
      <c r="D96" s="41">
        <v>78</v>
      </c>
      <c r="E96" s="41" t="s">
        <v>7</v>
      </c>
      <c r="F96" s="41" t="s">
        <v>543</v>
      </c>
      <c r="G96" s="42">
        <v>3</v>
      </c>
      <c r="H96" s="43">
        <v>12750</v>
      </c>
      <c r="I96" s="45" t="s">
        <v>416</v>
      </c>
    </row>
    <row r="97" spans="1:9" x14ac:dyDescent="0.25">
      <c r="A97" s="40">
        <v>93</v>
      </c>
      <c r="B97" s="41" t="s">
        <v>163</v>
      </c>
      <c r="C97" s="41" t="s">
        <v>164</v>
      </c>
      <c r="D97" s="41">
        <v>73</v>
      </c>
      <c r="E97" s="41" t="s">
        <v>12</v>
      </c>
      <c r="F97" s="41" t="s">
        <v>544</v>
      </c>
      <c r="G97" s="42">
        <v>0</v>
      </c>
      <c r="H97" s="43">
        <v>0</v>
      </c>
      <c r="I97" s="44" t="s">
        <v>701</v>
      </c>
    </row>
    <row r="98" spans="1:9" x14ac:dyDescent="0.25">
      <c r="A98" s="40">
        <v>94</v>
      </c>
      <c r="B98" s="41" t="s">
        <v>165</v>
      </c>
      <c r="C98" s="41" t="s">
        <v>166</v>
      </c>
      <c r="D98" s="41">
        <v>43</v>
      </c>
      <c r="E98" s="41" t="s">
        <v>12</v>
      </c>
      <c r="F98" s="41" t="s">
        <v>545</v>
      </c>
      <c r="G98" s="42">
        <v>1</v>
      </c>
      <c r="H98" s="43">
        <v>200</v>
      </c>
      <c r="I98" s="45" t="s">
        <v>391</v>
      </c>
    </row>
    <row r="99" spans="1:9" x14ac:dyDescent="0.25">
      <c r="A99" s="40">
        <v>95</v>
      </c>
      <c r="B99" s="41" t="s">
        <v>167</v>
      </c>
      <c r="C99" s="41" t="s">
        <v>11</v>
      </c>
      <c r="D99" s="41">
        <v>35</v>
      </c>
      <c r="E99" s="41" t="s">
        <v>17</v>
      </c>
      <c r="F99" s="41" t="s">
        <v>546</v>
      </c>
      <c r="G99" s="42">
        <v>1</v>
      </c>
      <c r="H99" s="43">
        <v>250</v>
      </c>
      <c r="I99" s="45" t="s">
        <v>391</v>
      </c>
    </row>
    <row r="100" spans="1:9" x14ac:dyDescent="0.25">
      <c r="A100" s="40">
        <v>96</v>
      </c>
      <c r="B100" s="41" t="s">
        <v>13</v>
      </c>
      <c r="C100" s="41" t="s">
        <v>168</v>
      </c>
      <c r="D100" s="41">
        <v>52</v>
      </c>
      <c r="E100" s="41" t="s">
        <v>7</v>
      </c>
      <c r="F100" s="41" t="s">
        <v>547</v>
      </c>
      <c r="G100" s="42">
        <v>4</v>
      </c>
      <c r="H100" s="43">
        <v>14700</v>
      </c>
      <c r="I100" s="45" t="s">
        <v>417</v>
      </c>
    </row>
    <row r="101" spans="1:9" x14ac:dyDescent="0.25">
      <c r="A101" s="40">
        <v>97</v>
      </c>
      <c r="B101" s="41" t="s">
        <v>169</v>
      </c>
      <c r="C101" s="41" t="s">
        <v>157</v>
      </c>
      <c r="D101" s="41">
        <v>76</v>
      </c>
      <c r="E101" s="41" t="s">
        <v>7</v>
      </c>
      <c r="F101" s="41" t="s">
        <v>548</v>
      </c>
      <c r="G101" s="42">
        <v>2</v>
      </c>
      <c r="H101" s="43">
        <v>1800</v>
      </c>
      <c r="I101" s="45" t="s">
        <v>408</v>
      </c>
    </row>
    <row r="102" spans="1:9" x14ac:dyDescent="0.25">
      <c r="A102" s="40">
        <v>98</v>
      </c>
      <c r="B102" s="41" t="s">
        <v>170</v>
      </c>
      <c r="C102" s="41" t="s">
        <v>171</v>
      </c>
      <c r="D102" s="41">
        <v>72</v>
      </c>
      <c r="E102" s="41" t="s">
        <v>12</v>
      </c>
      <c r="F102" s="41" t="s">
        <v>549</v>
      </c>
      <c r="G102" s="42">
        <v>3</v>
      </c>
      <c r="H102" s="43">
        <v>12500</v>
      </c>
      <c r="I102" s="45" t="s">
        <v>418</v>
      </c>
    </row>
    <row r="103" spans="1:9" x14ac:dyDescent="0.25">
      <c r="A103" s="40">
        <v>99</v>
      </c>
      <c r="B103" s="41" t="s">
        <v>172</v>
      </c>
      <c r="C103" s="41" t="s">
        <v>173</v>
      </c>
      <c r="D103" s="41">
        <v>51</v>
      </c>
      <c r="E103" s="41" t="s">
        <v>12</v>
      </c>
      <c r="F103" s="41" t="s">
        <v>550</v>
      </c>
      <c r="G103" s="42">
        <v>2</v>
      </c>
      <c r="H103" s="43">
        <v>1900</v>
      </c>
      <c r="I103" s="45" t="s">
        <v>419</v>
      </c>
    </row>
    <row r="104" spans="1:9" x14ac:dyDescent="0.25">
      <c r="A104" s="40">
        <v>100</v>
      </c>
      <c r="B104" s="41" t="s">
        <v>174</v>
      </c>
      <c r="C104" s="41" t="s">
        <v>175</v>
      </c>
      <c r="D104" s="41">
        <v>67</v>
      </c>
      <c r="E104" s="41" t="s">
        <v>17</v>
      </c>
      <c r="F104" s="41" t="s">
        <v>551</v>
      </c>
      <c r="G104" s="42">
        <v>0</v>
      </c>
      <c r="H104" s="43">
        <v>0</v>
      </c>
      <c r="I104" s="44" t="s">
        <v>701</v>
      </c>
    </row>
    <row r="105" spans="1:9" x14ac:dyDescent="0.25">
      <c r="A105" s="40">
        <v>101</v>
      </c>
      <c r="B105" s="41" t="s">
        <v>71</v>
      </c>
      <c r="C105" s="41" t="s">
        <v>176</v>
      </c>
      <c r="D105" s="41">
        <v>38</v>
      </c>
      <c r="E105" s="41" t="s">
        <v>7</v>
      </c>
      <c r="F105" s="41" t="s">
        <v>552</v>
      </c>
      <c r="G105" s="42">
        <v>3</v>
      </c>
      <c r="H105" s="43">
        <v>1600</v>
      </c>
      <c r="I105" s="45" t="s">
        <v>420</v>
      </c>
    </row>
    <row r="106" spans="1:9" x14ac:dyDescent="0.25">
      <c r="A106" s="40">
        <v>102</v>
      </c>
      <c r="B106" s="41" t="s">
        <v>177</v>
      </c>
      <c r="C106" s="41" t="s">
        <v>178</v>
      </c>
      <c r="D106" s="41">
        <v>28</v>
      </c>
      <c r="E106" s="41" t="s">
        <v>7</v>
      </c>
      <c r="F106" s="41" t="s">
        <v>553</v>
      </c>
      <c r="G106" s="42">
        <v>1</v>
      </c>
      <c r="H106" s="43">
        <v>5000</v>
      </c>
      <c r="I106" s="45" t="s">
        <v>395</v>
      </c>
    </row>
    <row r="107" spans="1:9" x14ac:dyDescent="0.25">
      <c r="A107" s="40">
        <v>103</v>
      </c>
      <c r="B107" s="41" t="s">
        <v>160</v>
      </c>
      <c r="C107" s="41" t="s">
        <v>179</v>
      </c>
      <c r="D107" s="41">
        <v>18</v>
      </c>
      <c r="E107" s="41" t="s">
        <v>12</v>
      </c>
      <c r="F107" s="41" t="s">
        <v>554</v>
      </c>
      <c r="G107" s="42">
        <v>2</v>
      </c>
      <c r="H107" s="43">
        <v>650</v>
      </c>
      <c r="I107" s="45" t="s">
        <v>421</v>
      </c>
    </row>
    <row r="108" spans="1:9" x14ac:dyDescent="0.25">
      <c r="A108" s="40">
        <v>104</v>
      </c>
      <c r="B108" s="41" t="s">
        <v>180</v>
      </c>
      <c r="C108" s="41" t="s">
        <v>42</v>
      </c>
      <c r="D108" s="41">
        <v>77</v>
      </c>
      <c r="E108" s="41" t="s">
        <v>12</v>
      </c>
      <c r="F108" s="41" t="s">
        <v>555</v>
      </c>
      <c r="G108" s="42">
        <v>0</v>
      </c>
      <c r="H108" s="43">
        <v>0</v>
      </c>
      <c r="I108" s="44" t="s">
        <v>701</v>
      </c>
    </row>
    <row r="109" spans="1:9" x14ac:dyDescent="0.25">
      <c r="A109" s="40">
        <v>105</v>
      </c>
      <c r="B109" s="41" t="s">
        <v>181</v>
      </c>
      <c r="C109" s="41" t="s">
        <v>137</v>
      </c>
      <c r="D109" s="41">
        <v>72</v>
      </c>
      <c r="E109" s="41" t="s">
        <v>17</v>
      </c>
      <c r="F109" s="41" t="s">
        <v>556</v>
      </c>
      <c r="G109" s="42">
        <v>1</v>
      </c>
      <c r="H109" s="43">
        <v>200</v>
      </c>
      <c r="I109" s="45" t="s">
        <v>391</v>
      </c>
    </row>
    <row r="110" spans="1:9" x14ac:dyDescent="0.25">
      <c r="A110" s="40">
        <v>106</v>
      </c>
      <c r="B110" s="41" t="s">
        <v>182</v>
      </c>
      <c r="C110" s="41" t="s">
        <v>183</v>
      </c>
      <c r="D110" s="41">
        <v>18</v>
      </c>
      <c r="E110" s="41" t="s">
        <v>7</v>
      </c>
      <c r="F110" s="41" t="s">
        <v>557</v>
      </c>
      <c r="G110" s="42">
        <v>1</v>
      </c>
      <c r="H110" s="43">
        <v>900</v>
      </c>
      <c r="I110" s="45" t="s">
        <v>400</v>
      </c>
    </row>
    <row r="111" spans="1:9" x14ac:dyDescent="0.25">
      <c r="A111" s="40">
        <v>107</v>
      </c>
      <c r="B111" s="41" t="s">
        <v>184</v>
      </c>
      <c r="C111" s="41" t="s">
        <v>185</v>
      </c>
      <c r="D111" s="41">
        <v>26</v>
      </c>
      <c r="E111" s="41" t="s">
        <v>7</v>
      </c>
      <c r="F111" s="41" t="s">
        <v>558</v>
      </c>
      <c r="G111" s="42">
        <v>2</v>
      </c>
      <c r="H111" s="43">
        <v>1750</v>
      </c>
      <c r="I111" s="45" t="s">
        <v>422</v>
      </c>
    </row>
    <row r="112" spans="1:9" x14ac:dyDescent="0.25">
      <c r="A112" s="40">
        <v>108</v>
      </c>
      <c r="B112" s="41" t="s">
        <v>110</v>
      </c>
      <c r="C112" s="41" t="s">
        <v>186</v>
      </c>
      <c r="D112" s="41">
        <v>26</v>
      </c>
      <c r="E112" s="41" t="s">
        <v>12</v>
      </c>
      <c r="F112" s="41" t="s">
        <v>559</v>
      </c>
      <c r="G112" s="42">
        <v>1</v>
      </c>
      <c r="H112" s="43">
        <v>350</v>
      </c>
      <c r="I112" s="45" t="s">
        <v>397</v>
      </c>
    </row>
    <row r="113" spans="1:9" x14ac:dyDescent="0.25">
      <c r="A113" s="40">
        <v>109</v>
      </c>
      <c r="B113" s="41" t="s">
        <v>187</v>
      </c>
      <c r="C113" s="41" t="s">
        <v>9</v>
      </c>
      <c r="D113" s="41">
        <v>40</v>
      </c>
      <c r="E113" s="41" t="s">
        <v>12</v>
      </c>
      <c r="F113" s="41" t="s">
        <v>560</v>
      </c>
      <c r="G113" s="42">
        <v>1</v>
      </c>
      <c r="H113" s="43">
        <v>400</v>
      </c>
      <c r="I113" s="45" t="s">
        <v>394</v>
      </c>
    </row>
    <row r="114" spans="1:9" x14ac:dyDescent="0.25">
      <c r="A114" s="40">
        <v>110</v>
      </c>
      <c r="B114" s="41" t="s">
        <v>66</v>
      </c>
      <c r="C114" s="41" t="s">
        <v>188</v>
      </c>
      <c r="D114" s="41">
        <v>77</v>
      </c>
      <c r="E114" s="41" t="s">
        <v>17</v>
      </c>
      <c r="F114" s="41" t="s">
        <v>561</v>
      </c>
      <c r="G114" s="42">
        <v>1</v>
      </c>
      <c r="H114" s="43">
        <v>200</v>
      </c>
      <c r="I114" s="45" t="s">
        <v>391</v>
      </c>
    </row>
    <row r="115" spans="1:9" x14ac:dyDescent="0.25">
      <c r="A115" s="40">
        <v>111</v>
      </c>
      <c r="B115" s="41" t="s">
        <v>189</v>
      </c>
      <c r="C115" s="41" t="s">
        <v>190</v>
      </c>
      <c r="D115" s="41">
        <v>53</v>
      </c>
      <c r="E115" s="41" t="s">
        <v>7</v>
      </c>
      <c r="F115" s="41" t="s">
        <v>562</v>
      </c>
      <c r="G115" s="42">
        <v>1</v>
      </c>
      <c r="H115" s="43">
        <v>900</v>
      </c>
      <c r="I115" s="45" t="s">
        <v>400</v>
      </c>
    </row>
    <row r="116" spans="1:9" x14ac:dyDescent="0.25">
      <c r="A116" s="40">
        <v>112</v>
      </c>
      <c r="B116" s="41" t="s">
        <v>191</v>
      </c>
      <c r="C116" s="41" t="s">
        <v>61</v>
      </c>
      <c r="D116" s="41">
        <v>64</v>
      </c>
      <c r="E116" s="41" t="s">
        <v>7</v>
      </c>
      <c r="F116" s="41" t="s">
        <v>563</v>
      </c>
      <c r="G116" s="42">
        <v>1</v>
      </c>
      <c r="H116" s="43">
        <v>400</v>
      </c>
      <c r="I116" s="45" t="s">
        <v>394</v>
      </c>
    </row>
    <row r="117" spans="1:9" x14ac:dyDescent="0.25">
      <c r="A117" s="40">
        <v>113</v>
      </c>
      <c r="B117" s="41" t="s">
        <v>192</v>
      </c>
      <c r="C117" s="41" t="s">
        <v>193</v>
      </c>
      <c r="D117" s="41">
        <v>72</v>
      </c>
      <c r="E117" s="41" t="s">
        <v>12</v>
      </c>
      <c r="F117" s="41" t="s">
        <v>564</v>
      </c>
      <c r="G117" s="42">
        <v>1</v>
      </c>
      <c r="H117" s="43">
        <v>250</v>
      </c>
      <c r="I117" s="45" t="s">
        <v>391</v>
      </c>
    </row>
    <row r="118" spans="1:9" x14ac:dyDescent="0.25">
      <c r="A118" s="40">
        <v>114</v>
      </c>
      <c r="B118" s="41" t="s">
        <v>194</v>
      </c>
      <c r="C118" s="41" t="s">
        <v>195</v>
      </c>
      <c r="D118" s="41">
        <v>61</v>
      </c>
      <c r="E118" s="41" t="s">
        <v>12</v>
      </c>
      <c r="F118" s="41" t="s">
        <v>565</v>
      </c>
      <c r="G118" s="42">
        <v>1</v>
      </c>
      <c r="H118" s="43">
        <v>400</v>
      </c>
      <c r="I118" s="45" t="s">
        <v>394</v>
      </c>
    </row>
    <row r="119" spans="1:9" x14ac:dyDescent="0.25">
      <c r="A119" s="40">
        <v>115</v>
      </c>
      <c r="B119" s="41" t="s">
        <v>196</v>
      </c>
      <c r="C119" s="41" t="s">
        <v>197</v>
      </c>
      <c r="D119" s="41">
        <v>25</v>
      </c>
      <c r="E119" s="41" t="s">
        <v>17</v>
      </c>
      <c r="F119" s="41" t="s">
        <v>566</v>
      </c>
      <c r="G119" s="42">
        <v>0</v>
      </c>
      <c r="H119" s="43">
        <v>0</v>
      </c>
      <c r="I119" s="44" t="s">
        <v>701</v>
      </c>
    </row>
    <row r="120" spans="1:9" x14ac:dyDescent="0.25">
      <c r="A120" s="40">
        <v>116</v>
      </c>
      <c r="B120" s="41" t="s">
        <v>198</v>
      </c>
      <c r="C120" s="41" t="s">
        <v>199</v>
      </c>
      <c r="D120" s="41">
        <v>52</v>
      </c>
      <c r="E120" s="41" t="s">
        <v>7</v>
      </c>
      <c r="F120" s="41" t="s">
        <v>567</v>
      </c>
      <c r="G120" s="42">
        <v>0</v>
      </c>
      <c r="H120" s="43">
        <v>0</v>
      </c>
      <c r="I120" s="44" t="s">
        <v>701</v>
      </c>
    </row>
    <row r="121" spans="1:9" x14ac:dyDescent="0.25">
      <c r="A121" s="40">
        <v>117</v>
      </c>
      <c r="B121" s="41" t="s">
        <v>151</v>
      </c>
      <c r="C121" s="41" t="s">
        <v>200</v>
      </c>
      <c r="D121" s="41">
        <v>41</v>
      </c>
      <c r="E121" s="41" t="s">
        <v>7</v>
      </c>
      <c r="F121" s="41" t="s">
        <v>568</v>
      </c>
      <c r="G121" s="42">
        <v>1</v>
      </c>
      <c r="H121" s="43">
        <v>350</v>
      </c>
      <c r="I121" s="45" t="s">
        <v>397</v>
      </c>
    </row>
    <row r="122" spans="1:9" x14ac:dyDescent="0.25">
      <c r="A122" s="40">
        <v>118</v>
      </c>
      <c r="B122" s="41" t="s">
        <v>187</v>
      </c>
      <c r="C122" s="41" t="s">
        <v>201</v>
      </c>
      <c r="D122" s="41">
        <v>28</v>
      </c>
      <c r="E122" s="41" t="s">
        <v>12</v>
      </c>
      <c r="F122" s="41" t="s">
        <v>569</v>
      </c>
      <c r="G122" s="42">
        <v>2</v>
      </c>
      <c r="H122" s="43">
        <v>12400</v>
      </c>
      <c r="I122" s="45" t="s">
        <v>404</v>
      </c>
    </row>
    <row r="123" spans="1:9" x14ac:dyDescent="0.25">
      <c r="A123" s="40">
        <v>119</v>
      </c>
      <c r="B123" s="41" t="s">
        <v>202</v>
      </c>
      <c r="C123" s="41" t="s">
        <v>203</v>
      </c>
      <c r="D123" s="41">
        <v>19</v>
      </c>
      <c r="E123" s="41" t="s">
        <v>12</v>
      </c>
      <c r="F123" s="41" t="s">
        <v>570</v>
      </c>
      <c r="G123" s="42">
        <v>2</v>
      </c>
      <c r="H123" s="43">
        <v>6500</v>
      </c>
      <c r="I123" s="45" t="s">
        <v>423</v>
      </c>
    </row>
    <row r="124" spans="1:9" x14ac:dyDescent="0.25">
      <c r="A124" s="40">
        <v>120</v>
      </c>
      <c r="B124" s="41" t="s">
        <v>204</v>
      </c>
      <c r="C124" s="41" t="s">
        <v>205</v>
      </c>
      <c r="D124" s="41">
        <v>80</v>
      </c>
      <c r="E124" s="41" t="s">
        <v>17</v>
      </c>
      <c r="F124" s="41" t="s">
        <v>571</v>
      </c>
      <c r="G124" s="42">
        <v>0</v>
      </c>
      <c r="H124" s="43">
        <v>0</v>
      </c>
      <c r="I124" s="44" t="s">
        <v>701</v>
      </c>
    </row>
    <row r="125" spans="1:9" x14ac:dyDescent="0.25">
      <c r="A125" s="40">
        <v>121</v>
      </c>
      <c r="B125" s="41" t="s">
        <v>206</v>
      </c>
      <c r="C125" s="41" t="s">
        <v>207</v>
      </c>
      <c r="D125" s="41">
        <v>42</v>
      </c>
      <c r="E125" s="41" t="s">
        <v>7</v>
      </c>
      <c r="F125" s="41" t="s">
        <v>572</v>
      </c>
      <c r="G125" s="42">
        <v>0</v>
      </c>
      <c r="H125" s="43">
        <v>0</v>
      </c>
      <c r="I125" s="44" t="s">
        <v>701</v>
      </c>
    </row>
    <row r="126" spans="1:9" x14ac:dyDescent="0.25">
      <c r="A126" s="40">
        <v>122</v>
      </c>
      <c r="B126" s="41" t="s">
        <v>94</v>
      </c>
      <c r="C126" s="41" t="s">
        <v>208</v>
      </c>
      <c r="D126" s="41">
        <v>80</v>
      </c>
      <c r="E126" s="41" t="s">
        <v>7</v>
      </c>
      <c r="F126" s="41" t="s">
        <v>573</v>
      </c>
      <c r="G126" s="42">
        <v>1</v>
      </c>
      <c r="H126" s="43">
        <v>300</v>
      </c>
      <c r="I126" s="45" t="s">
        <v>411</v>
      </c>
    </row>
    <row r="127" spans="1:9" x14ac:dyDescent="0.25">
      <c r="A127" s="40">
        <v>123</v>
      </c>
      <c r="B127" s="41" t="s">
        <v>209</v>
      </c>
      <c r="C127" s="41" t="s">
        <v>210</v>
      </c>
      <c r="D127" s="41">
        <v>52</v>
      </c>
      <c r="E127" s="41" t="s">
        <v>12</v>
      </c>
      <c r="F127" s="41" t="s">
        <v>574</v>
      </c>
      <c r="G127" s="42">
        <v>2</v>
      </c>
      <c r="H127" s="43">
        <v>17000</v>
      </c>
      <c r="I127" s="45" t="s">
        <v>424</v>
      </c>
    </row>
    <row r="128" spans="1:9" x14ac:dyDescent="0.25">
      <c r="A128" s="40">
        <v>124</v>
      </c>
      <c r="B128" s="41" t="s">
        <v>211</v>
      </c>
      <c r="C128" s="41" t="s">
        <v>212</v>
      </c>
      <c r="D128" s="41">
        <v>21</v>
      </c>
      <c r="E128" s="41" t="s">
        <v>12</v>
      </c>
      <c r="F128" s="41" t="s">
        <v>575</v>
      </c>
      <c r="G128" s="42">
        <v>2</v>
      </c>
      <c r="H128" s="43">
        <v>5350</v>
      </c>
      <c r="I128" s="45" t="s">
        <v>425</v>
      </c>
    </row>
    <row r="129" spans="1:9" x14ac:dyDescent="0.25">
      <c r="A129" s="40">
        <v>125</v>
      </c>
      <c r="B129" s="41" t="s">
        <v>213</v>
      </c>
      <c r="C129" s="41" t="s">
        <v>214</v>
      </c>
      <c r="D129" s="41">
        <v>35</v>
      </c>
      <c r="E129" s="41" t="s">
        <v>17</v>
      </c>
      <c r="F129" s="41" t="s">
        <v>576</v>
      </c>
      <c r="G129" s="42">
        <v>1</v>
      </c>
      <c r="H129" s="43">
        <v>250</v>
      </c>
      <c r="I129" s="45" t="s">
        <v>391</v>
      </c>
    </row>
    <row r="130" spans="1:9" x14ac:dyDescent="0.25">
      <c r="A130" s="40">
        <v>126</v>
      </c>
      <c r="B130" s="41" t="s">
        <v>215</v>
      </c>
      <c r="C130" s="41" t="s">
        <v>216</v>
      </c>
      <c r="D130" s="41">
        <v>54</v>
      </c>
      <c r="E130" s="41" t="s">
        <v>7</v>
      </c>
      <c r="F130" s="41" t="s">
        <v>577</v>
      </c>
      <c r="G130" s="42">
        <v>1</v>
      </c>
      <c r="H130" s="43">
        <v>400</v>
      </c>
      <c r="I130" s="45" t="s">
        <v>394</v>
      </c>
    </row>
    <row r="131" spans="1:9" x14ac:dyDescent="0.25">
      <c r="A131" s="40">
        <v>127</v>
      </c>
      <c r="B131" s="41" t="s">
        <v>134</v>
      </c>
      <c r="C131" s="41" t="s">
        <v>217</v>
      </c>
      <c r="D131" s="41">
        <v>49</v>
      </c>
      <c r="E131" s="41" t="s">
        <v>7</v>
      </c>
      <c r="F131" s="41" t="s">
        <v>578</v>
      </c>
      <c r="G131" s="42">
        <v>0</v>
      </c>
      <c r="H131" s="43">
        <v>0</v>
      </c>
      <c r="I131" s="44" t="s">
        <v>701</v>
      </c>
    </row>
    <row r="132" spans="1:9" x14ac:dyDescent="0.25">
      <c r="A132" s="40">
        <v>128</v>
      </c>
      <c r="B132" s="41" t="s">
        <v>218</v>
      </c>
      <c r="C132" s="41" t="s">
        <v>219</v>
      </c>
      <c r="D132" s="41">
        <v>50</v>
      </c>
      <c r="E132" s="41" t="s">
        <v>12</v>
      </c>
      <c r="F132" s="41" t="s">
        <v>579</v>
      </c>
      <c r="G132" s="42">
        <v>0</v>
      </c>
      <c r="H132" s="43">
        <v>0</v>
      </c>
      <c r="I132" s="44" t="s">
        <v>701</v>
      </c>
    </row>
    <row r="133" spans="1:9" x14ac:dyDescent="0.25">
      <c r="A133" s="40">
        <v>129</v>
      </c>
      <c r="B133" s="41" t="s">
        <v>220</v>
      </c>
      <c r="C133" s="41" t="s">
        <v>221</v>
      </c>
      <c r="D133" s="41">
        <v>54</v>
      </c>
      <c r="E133" s="41" t="s">
        <v>12</v>
      </c>
      <c r="F133" s="41" t="s">
        <v>580</v>
      </c>
      <c r="G133" s="42">
        <v>2</v>
      </c>
      <c r="H133" s="43">
        <v>17000</v>
      </c>
      <c r="I133" s="45" t="s">
        <v>426</v>
      </c>
    </row>
    <row r="134" spans="1:9" x14ac:dyDescent="0.25">
      <c r="A134" s="40">
        <v>130</v>
      </c>
      <c r="B134" s="41" t="s">
        <v>222</v>
      </c>
      <c r="C134" s="41" t="s">
        <v>223</v>
      </c>
      <c r="D134" s="41">
        <v>62</v>
      </c>
      <c r="E134" s="41" t="s">
        <v>17</v>
      </c>
      <c r="F134" s="41" t="s">
        <v>581</v>
      </c>
      <c r="G134" s="42">
        <v>0</v>
      </c>
      <c r="H134" s="43">
        <v>0</v>
      </c>
      <c r="I134" s="44" t="s">
        <v>701</v>
      </c>
    </row>
    <row r="135" spans="1:9" x14ac:dyDescent="0.25">
      <c r="A135" s="40">
        <v>131</v>
      </c>
      <c r="B135" s="41" t="s">
        <v>224</v>
      </c>
      <c r="C135" s="41" t="s">
        <v>77</v>
      </c>
      <c r="D135" s="41">
        <v>48</v>
      </c>
      <c r="E135" s="41" t="s">
        <v>7</v>
      </c>
      <c r="F135" s="41" t="s">
        <v>582</v>
      </c>
      <c r="G135" s="42">
        <v>1</v>
      </c>
      <c r="H135" s="43">
        <v>12000</v>
      </c>
      <c r="I135" s="45" t="s">
        <v>402</v>
      </c>
    </row>
    <row r="136" spans="1:9" x14ac:dyDescent="0.25">
      <c r="A136" s="40">
        <v>132</v>
      </c>
      <c r="B136" s="41" t="s">
        <v>130</v>
      </c>
      <c r="C136" s="41" t="s">
        <v>77</v>
      </c>
      <c r="D136" s="41">
        <v>48</v>
      </c>
      <c r="E136" s="41" t="s">
        <v>7</v>
      </c>
      <c r="F136" s="41" t="s">
        <v>583</v>
      </c>
      <c r="G136" s="42">
        <v>0</v>
      </c>
      <c r="H136" s="43">
        <v>0</v>
      </c>
      <c r="I136" s="44" t="s">
        <v>701</v>
      </c>
    </row>
    <row r="137" spans="1:9" x14ac:dyDescent="0.25">
      <c r="A137" s="40">
        <v>133</v>
      </c>
      <c r="B137" s="41" t="s">
        <v>225</v>
      </c>
      <c r="C137" s="41" t="s">
        <v>226</v>
      </c>
      <c r="D137" s="41">
        <v>57</v>
      </c>
      <c r="E137" s="41" t="s">
        <v>12</v>
      </c>
      <c r="F137" s="41" t="s">
        <v>584</v>
      </c>
      <c r="G137" s="42">
        <v>0</v>
      </c>
      <c r="H137" s="43">
        <v>0</v>
      </c>
      <c r="I137" s="44" t="s">
        <v>701</v>
      </c>
    </row>
    <row r="138" spans="1:9" x14ac:dyDescent="0.25">
      <c r="A138" s="40">
        <v>134</v>
      </c>
      <c r="B138" s="41" t="s">
        <v>41</v>
      </c>
      <c r="C138" s="41" t="s">
        <v>227</v>
      </c>
      <c r="D138" s="41">
        <v>50</v>
      </c>
      <c r="E138" s="41" t="s">
        <v>12</v>
      </c>
      <c r="F138" s="41" t="s">
        <v>585</v>
      </c>
      <c r="G138" s="42">
        <v>3</v>
      </c>
      <c r="H138" s="43">
        <v>1050</v>
      </c>
      <c r="I138" s="45" t="s">
        <v>427</v>
      </c>
    </row>
    <row r="139" spans="1:9" x14ac:dyDescent="0.25">
      <c r="A139" s="40">
        <v>135</v>
      </c>
      <c r="B139" s="41" t="s">
        <v>228</v>
      </c>
      <c r="C139" s="41" t="s">
        <v>42</v>
      </c>
      <c r="D139" s="41">
        <v>18</v>
      </c>
      <c r="E139" s="41" t="s">
        <v>17</v>
      </c>
      <c r="F139" s="41" t="s">
        <v>586</v>
      </c>
      <c r="G139" s="42">
        <v>1</v>
      </c>
      <c r="H139" s="43">
        <v>350</v>
      </c>
      <c r="I139" s="45" t="s">
        <v>397</v>
      </c>
    </row>
    <row r="140" spans="1:9" x14ac:dyDescent="0.25">
      <c r="A140" s="40">
        <v>136</v>
      </c>
      <c r="B140" s="41" t="s">
        <v>229</v>
      </c>
      <c r="C140" s="41" t="s">
        <v>230</v>
      </c>
      <c r="D140" s="41">
        <v>75</v>
      </c>
      <c r="E140" s="41" t="s">
        <v>7</v>
      </c>
      <c r="F140" s="41" t="s">
        <v>587</v>
      </c>
      <c r="G140" s="42">
        <v>1</v>
      </c>
      <c r="H140" s="43">
        <v>1500</v>
      </c>
      <c r="I140" s="45" t="s">
        <v>392</v>
      </c>
    </row>
    <row r="141" spans="1:9" x14ac:dyDescent="0.25">
      <c r="A141" s="40">
        <v>137</v>
      </c>
      <c r="B141" s="41" t="s">
        <v>231</v>
      </c>
      <c r="C141" s="41" t="s">
        <v>232</v>
      </c>
      <c r="D141" s="41">
        <v>28</v>
      </c>
      <c r="E141" s="41" t="s">
        <v>7</v>
      </c>
      <c r="F141" s="41" t="s">
        <v>588</v>
      </c>
      <c r="G141" s="42">
        <v>0</v>
      </c>
      <c r="H141" s="43">
        <v>0</v>
      </c>
      <c r="I141" s="44" t="s">
        <v>701</v>
      </c>
    </row>
    <row r="142" spans="1:9" x14ac:dyDescent="0.25">
      <c r="A142" s="40">
        <v>138</v>
      </c>
      <c r="B142" s="41" t="s">
        <v>71</v>
      </c>
      <c r="C142" s="41" t="s">
        <v>233</v>
      </c>
      <c r="D142" s="41">
        <v>55</v>
      </c>
      <c r="E142" s="41" t="s">
        <v>12</v>
      </c>
      <c r="F142" s="41" t="s">
        <v>589</v>
      </c>
      <c r="G142" s="42">
        <v>1</v>
      </c>
      <c r="H142" s="43">
        <v>900</v>
      </c>
      <c r="I142" s="45" t="s">
        <v>400</v>
      </c>
    </row>
    <row r="143" spans="1:9" x14ac:dyDescent="0.25">
      <c r="A143" s="40">
        <v>139</v>
      </c>
      <c r="B143" s="41" t="s">
        <v>172</v>
      </c>
      <c r="C143" s="41" t="s">
        <v>33</v>
      </c>
      <c r="D143" s="41">
        <v>61</v>
      </c>
      <c r="E143" s="41" t="s">
        <v>12</v>
      </c>
      <c r="F143" s="41" t="s">
        <v>590</v>
      </c>
      <c r="G143" s="42">
        <v>1</v>
      </c>
      <c r="H143" s="43">
        <v>400</v>
      </c>
      <c r="I143" s="45" t="s">
        <v>394</v>
      </c>
    </row>
    <row r="144" spans="1:9" x14ac:dyDescent="0.25">
      <c r="A144" s="40">
        <v>140</v>
      </c>
      <c r="B144" s="41" t="s">
        <v>234</v>
      </c>
      <c r="C144" s="41" t="s">
        <v>235</v>
      </c>
      <c r="D144" s="41">
        <v>45</v>
      </c>
      <c r="E144" s="41" t="s">
        <v>17</v>
      </c>
      <c r="F144" s="41" t="s">
        <v>591</v>
      </c>
      <c r="G144" s="42">
        <v>0</v>
      </c>
      <c r="H144" s="43">
        <v>0</v>
      </c>
      <c r="I144" s="44" t="s">
        <v>701</v>
      </c>
    </row>
    <row r="145" spans="1:9" x14ac:dyDescent="0.25">
      <c r="A145" s="40">
        <v>141</v>
      </c>
      <c r="B145" s="41" t="s">
        <v>5</v>
      </c>
      <c r="C145" s="41" t="s">
        <v>236</v>
      </c>
      <c r="D145" s="41">
        <v>66</v>
      </c>
      <c r="E145" s="41" t="s">
        <v>7</v>
      </c>
      <c r="F145" s="41" t="s">
        <v>592</v>
      </c>
      <c r="G145" s="42">
        <v>0</v>
      </c>
      <c r="H145" s="43">
        <v>0</v>
      </c>
      <c r="I145" s="44" t="s">
        <v>701</v>
      </c>
    </row>
    <row r="146" spans="1:9" x14ac:dyDescent="0.25">
      <c r="A146" s="40">
        <v>142</v>
      </c>
      <c r="B146" s="41" t="s">
        <v>237</v>
      </c>
      <c r="C146" s="41" t="s">
        <v>238</v>
      </c>
      <c r="D146" s="41">
        <v>60</v>
      </c>
      <c r="E146" s="41" t="s">
        <v>7</v>
      </c>
      <c r="F146" s="41" t="s">
        <v>593</v>
      </c>
      <c r="G146" s="42">
        <v>0</v>
      </c>
      <c r="H146" s="43">
        <v>0</v>
      </c>
      <c r="I146" s="44" t="s">
        <v>701</v>
      </c>
    </row>
    <row r="147" spans="1:9" x14ac:dyDescent="0.25">
      <c r="A147" s="40">
        <v>143</v>
      </c>
      <c r="B147" s="41" t="s">
        <v>239</v>
      </c>
      <c r="C147" s="41" t="s">
        <v>178</v>
      </c>
      <c r="D147" s="41">
        <v>46</v>
      </c>
      <c r="E147" s="41" t="s">
        <v>12</v>
      </c>
      <c r="F147" s="41" t="s">
        <v>594</v>
      </c>
      <c r="G147" s="42">
        <v>3</v>
      </c>
      <c r="H147" s="43">
        <v>12650</v>
      </c>
      <c r="I147" s="45" t="s">
        <v>428</v>
      </c>
    </row>
    <row r="148" spans="1:9" x14ac:dyDescent="0.25">
      <c r="A148" s="40">
        <v>144</v>
      </c>
      <c r="B148" s="41" t="s">
        <v>240</v>
      </c>
      <c r="C148" s="41" t="s">
        <v>241</v>
      </c>
      <c r="D148" s="41">
        <v>41</v>
      </c>
      <c r="E148" s="41" t="s">
        <v>12</v>
      </c>
      <c r="F148" s="41" t="s">
        <v>595</v>
      </c>
      <c r="G148" s="42">
        <v>1</v>
      </c>
      <c r="H148" s="43">
        <v>200</v>
      </c>
      <c r="I148" s="45" t="s">
        <v>391</v>
      </c>
    </row>
    <row r="149" spans="1:9" x14ac:dyDescent="0.25">
      <c r="A149" s="40">
        <v>145</v>
      </c>
      <c r="B149" s="41" t="s">
        <v>62</v>
      </c>
      <c r="C149" s="41" t="s">
        <v>242</v>
      </c>
      <c r="D149" s="41">
        <v>29</v>
      </c>
      <c r="E149" s="41" t="s">
        <v>17</v>
      </c>
      <c r="F149" s="41" t="s">
        <v>596</v>
      </c>
      <c r="G149" s="42">
        <v>1</v>
      </c>
      <c r="H149" s="43">
        <v>300</v>
      </c>
      <c r="I149" s="45" t="s">
        <v>411</v>
      </c>
    </row>
    <row r="150" spans="1:9" x14ac:dyDescent="0.25">
      <c r="A150" s="40">
        <v>146</v>
      </c>
      <c r="B150" s="41" t="s">
        <v>243</v>
      </c>
      <c r="C150" s="41" t="s">
        <v>244</v>
      </c>
      <c r="D150" s="41">
        <v>68</v>
      </c>
      <c r="E150" s="41" t="s">
        <v>7</v>
      </c>
      <c r="F150" s="41" t="s">
        <v>597</v>
      </c>
      <c r="G150" s="42">
        <v>2</v>
      </c>
      <c r="H150" s="43">
        <v>800</v>
      </c>
      <c r="I150" s="45" t="s">
        <v>429</v>
      </c>
    </row>
    <row r="151" spans="1:9" x14ac:dyDescent="0.25">
      <c r="A151" s="40">
        <v>147</v>
      </c>
      <c r="B151" s="41" t="s">
        <v>245</v>
      </c>
      <c r="C151" s="41" t="s">
        <v>246</v>
      </c>
      <c r="D151" s="41">
        <v>43</v>
      </c>
      <c r="E151" s="41" t="s">
        <v>7</v>
      </c>
      <c r="F151" s="41" t="s">
        <v>598</v>
      </c>
      <c r="G151" s="42">
        <v>0</v>
      </c>
      <c r="H151" s="43">
        <v>0</v>
      </c>
      <c r="I151" s="44" t="s">
        <v>701</v>
      </c>
    </row>
    <row r="152" spans="1:9" x14ac:dyDescent="0.25">
      <c r="A152" s="40">
        <v>148</v>
      </c>
      <c r="B152" s="41" t="s">
        <v>247</v>
      </c>
      <c r="C152" s="41" t="s">
        <v>248</v>
      </c>
      <c r="D152" s="41">
        <v>31</v>
      </c>
      <c r="E152" s="41" t="s">
        <v>12</v>
      </c>
      <c r="F152" s="41" t="s">
        <v>599</v>
      </c>
      <c r="G152" s="42">
        <v>0</v>
      </c>
      <c r="H152" s="43">
        <v>0</v>
      </c>
      <c r="I152" s="44" t="s">
        <v>701</v>
      </c>
    </row>
    <row r="153" spans="1:9" x14ac:dyDescent="0.25">
      <c r="A153" s="40">
        <v>149</v>
      </c>
      <c r="B153" s="41" t="s">
        <v>249</v>
      </c>
      <c r="C153" s="41" t="s">
        <v>250</v>
      </c>
      <c r="D153" s="41">
        <v>26</v>
      </c>
      <c r="E153" s="41" t="s">
        <v>12</v>
      </c>
      <c r="F153" s="41" t="s">
        <v>600</v>
      </c>
      <c r="G153" s="42">
        <v>0</v>
      </c>
      <c r="H153" s="43">
        <v>0</v>
      </c>
      <c r="I153" s="44" t="s">
        <v>701</v>
      </c>
    </row>
    <row r="154" spans="1:9" x14ac:dyDescent="0.25">
      <c r="A154" s="40">
        <v>150</v>
      </c>
      <c r="B154" s="41" t="s">
        <v>251</v>
      </c>
      <c r="C154" s="41" t="s">
        <v>252</v>
      </c>
      <c r="D154" s="41">
        <v>52</v>
      </c>
      <c r="E154" s="41" t="s">
        <v>17</v>
      </c>
      <c r="F154" s="41" t="s">
        <v>601</v>
      </c>
      <c r="G154" s="42">
        <v>1</v>
      </c>
      <c r="H154" s="43">
        <v>900</v>
      </c>
      <c r="I154" s="45" t="s">
        <v>400</v>
      </c>
    </row>
    <row r="155" spans="1:9" x14ac:dyDescent="0.25">
      <c r="A155" s="40">
        <v>151</v>
      </c>
      <c r="B155" s="41" t="s">
        <v>253</v>
      </c>
      <c r="C155" s="41" t="s">
        <v>19</v>
      </c>
      <c r="D155" s="41">
        <v>80</v>
      </c>
      <c r="E155" s="41" t="s">
        <v>7</v>
      </c>
      <c r="F155" s="41" t="s">
        <v>602</v>
      </c>
      <c r="G155" s="42">
        <v>3</v>
      </c>
      <c r="H155" s="43">
        <v>12600</v>
      </c>
      <c r="I155" s="45" t="s">
        <v>430</v>
      </c>
    </row>
    <row r="156" spans="1:9" x14ac:dyDescent="0.25">
      <c r="A156" s="40">
        <v>152</v>
      </c>
      <c r="B156" s="41" t="s">
        <v>254</v>
      </c>
      <c r="C156" s="41" t="s">
        <v>255</v>
      </c>
      <c r="D156" s="41">
        <v>32</v>
      </c>
      <c r="E156" s="41" t="s">
        <v>7</v>
      </c>
      <c r="F156" s="41" t="s">
        <v>603</v>
      </c>
      <c r="G156" s="42">
        <v>1</v>
      </c>
      <c r="H156" s="43">
        <v>200</v>
      </c>
      <c r="I156" s="45" t="s">
        <v>391</v>
      </c>
    </row>
    <row r="157" spans="1:9" x14ac:dyDescent="0.25">
      <c r="A157" s="40">
        <v>153</v>
      </c>
      <c r="B157" s="41" t="s">
        <v>256</v>
      </c>
      <c r="C157" s="41" t="s">
        <v>257</v>
      </c>
      <c r="D157" s="41">
        <v>29</v>
      </c>
      <c r="E157" s="41" t="s">
        <v>12</v>
      </c>
      <c r="F157" s="41" t="s">
        <v>604</v>
      </c>
      <c r="G157" s="42">
        <v>3</v>
      </c>
      <c r="H157" s="43">
        <v>850</v>
      </c>
      <c r="I157" s="45" t="s">
        <v>431</v>
      </c>
    </row>
    <row r="158" spans="1:9" x14ac:dyDescent="0.25">
      <c r="A158" s="40">
        <v>154</v>
      </c>
      <c r="B158" s="41" t="s">
        <v>258</v>
      </c>
      <c r="C158" s="41" t="s">
        <v>259</v>
      </c>
      <c r="D158" s="41">
        <v>33</v>
      </c>
      <c r="E158" s="41" t="s">
        <v>12</v>
      </c>
      <c r="F158" s="41" t="s">
        <v>605</v>
      </c>
      <c r="G158" s="42">
        <v>0</v>
      </c>
      <c r="H158" s="43">
        <v>0</v>
      </c>
      <c r="I158" s="44" t="s">
        <v>701</v>
      </c>
    </row>
    <row r="159" spans="1:9" x14ac:dyDescent="0.25">
      <c r="A159" s="40">
        <v>155</v>
      </c>
      <c r="B159" s="41" t="s">
        <v>260</v>
      </c>
      <c r="C159" s="41" t="s">
        <v>42</v>
      </c>
      <c r="D159" s="41">
        <v>28</v>
      </c>
      <c r="E159" s="41" t="s">
        <v>17</v>
      </c>
      <c r="F159" s="41" t="s">
        <v>606</v>
      </c>
      <c r="G159" s="42">
        <v>0</v>
      </c>
      <c r="H159" s="43">
        <v>0</v>
      </c>
      <c r="I159" s="44" t="s">
        <v>701</v>
      </c>
    </row>
    <row r="160" spans="1:9" x14ac:dyDescent="0.25">
      <c r="A160" s="40">
        <v>156</v>
      </c>
      <c r="B160" s="41" t="s">
        <v>177</v>
      </c>
      <c r="C160" s="41" t="s">
        <v>261</v>
      </c>
      <c r="D160" s="41">
        <v>21</v>
      </c>
      <c r="E160" s="41" t="s">
        <v>7</v>
      </c>
      <c r="F160" s="41" t="s">
        <v>607</v>
      </c>
      <c r="G160" s="42">
        <v>1</v>
      </c>
      <c r="H160" s="43">
        <v>300</v>
      </c>
      <c r="I160" s="45" t="s">
        <v>411</v>
      </c>
    </row>
    <row r="161" spans="1:9" x14ac:dyDescent="0.25">
      <c r="A161" s="40">
        <v>157</v>
      </c>
      <c r="B161" s="41" t="s">
        <v>262</v>
      </c>
      <c r="C161" s="41" t="s">
        <v>263</v>
      </c>
      <c r="D161" s="41">
        <v>55</v>
      </c>
      <c r="E161" s="41" t="s">
        <v>7</v>
      </c>
      <c r="F161" s="41" t="s">
        <v>608</v>
      </c>
      <c r="G161" s="42">
        <v>3</v>
      </c>
      <c r="H161" s="43">
        <v>1550</v>
      </c>
      <c r="I161" s="45" t="s">
        <v>432</v>
      </c>
    </row>
    <row r="162" spans="1:9" x14ac:dyDescent="0.25">
      <c r="A162" s="40">
        <v>158</v>
      </c>
      <c r="B162" s="41" t="s">
        <v>231</v>
      </c>
      <c r="C162" s="41" t="s">
        <v>77</v>
      </c>
      <c r="D162" s="41">
        <v>19</v>
      </c>
      <c r="E162" s="41" t="s">
        <v>12</v>
      </c>
      <c r="F162" s="41" t="s">
        <v>609</v>
      </c>
      <c r="G162" s="42">
        <v>1</v>
      </c>
      <c r="H162" s="43">
        <v>12000</v>
      </c>
      <c r="I162" s="45" t="s">
        <v>402</v>
      </c>
    </row>
    <row r="163" spans="1:9" x14ac:dyDescent="0.25">
      <c r="A163" s="40">
        <v>159</v>
      </c>
      <c r="B163" s="41" t="s">
        <v>264</v>
      </c>
      <c r="C163" s="41" t="s">
        <v>265</v>
      </c>
      <c r="D163" s="41">
        <v>33</v>
      </c>
      <c r="E163" s="41" t="s">
        <v>12</v>
      </c>
      <c r="F163" s="41" t="s">
        <v>610</v>
      </c>
      <c r="G163" s="42">
        <v>2</v>
      </c>
      <c r="H163" s="43">
        <v>5900</v>
      </c>
      <c r="I163" s="45" t="s">
        <v>433</v>
      </c>
    </row>
    <row r="164" spans="1:9" x14ac:dyDescent="0.25">
      <c r="A164" s="40">
        <v>160</v>
      </c>
      <c r="B164" s="41" t="s">
        <v>172</v>
      </c>
      <c r="C164" s="41" t="s">
        <v>266</v>
      </c>
      <c r="D164" s="41">
        <v>77</v>
      </c>
      <c r="E164" s="41" t="s">
        <v>17</v>
      </c>
      <c r="F164" s="41" t="s">
        <v>611</v>
      </c>
      <c r="G164" s="42">
        <v>0</v>
      </c>
      <c r="H164" s="43">
        <v>0</v>
      </c>
      <c r="I164" s="44" t="s">
        <v>701</v>
      </c>
    </row>
    <row r="165" spans="1:9" x14ac:dyDescent="0.25">
      <c r="A165" s="40">
        <v>161</v>
      </c>
      <c r="B165" s="41" t="s">
        <v>267</v>
      </c>
      <c r="C165" s="41" t="s">
        <v>74</v>
      </c>
      <c r="D165" s="41">
        <v>44</v>
      </c>
      <c r="E165" s="41" t="s">
        <v>7</v>
      </c>
      <c r="F165" s="41" t="s">
        <v>612</v>
      </c>
      <c r="G165" s="42">
        <v>1</v>
      </c>
      <c r="H165" s="43">
        <v>900</v>
      </c>
      <c r="I165" s="45" t="s">
        <v>400</v>
      </c>
    </row>
    <row r="166" spans="1:9" x14ac:dyDescent="0.25">
      <c r="A166" s="40">
        <v>162</v>
      </c>
      <c r="B166" s="41" t="s">
        <v>18</v>
      </c>
      <c r="C166" s="41" t="s">
        <v>121</v>
      </c>
      <c r="D166" s="41">
        <v>51</v>
      </c>
      <c r="E166" s="41" t="s">
        <v>7</v>
      </c>
      <c r="F166" s="41" t="s">
        <v>613</v>
      </c>
      <c r="G166" s="42">
        <v>1</v>
      </c>
      <c r="H166" s="43">
        <v>400</v>
      </c>
      <c r="I166" s="45" t="s">
        <v>394</v>
      </c>
    </row>
    <row r="167" spans="1:9" x14ac:dyDescent="0.25">
      <c r="A167" s="40">
        <v>163</v>
      </c>
      <c r="B167" s="41" t="s">
        <v>268</v>
      </c>
      <c r="C167" s="41" t="s">
        <v>269</v>
      </c>
      <c r="D167" s="41">
        <v>75</v>
      </c>
      <c r="E167" s="41" t="s">
        <v>12</v>
      </c>
      <c r="F167" s="41" t="s">
        <v>614</v>
      </c>
      <c r="G167" s="42">
        <v>1</v>
      </c>
      <c r="H167" s="43">
        <v>350</v>
      </c>
      <c r="I167" s="45" t="s">
        <v>397</v>
      </c>
    </row>
    <row r="168" spans="1:9" x14ac:dyDescent="0.25">
      <c r="A168" s="40">
        <v>164</v>
      </c>
      <c r="B168" s="41" t="s">
        <v>115</v>
      </c>
      <c r="C168" s="41" t="s">
        <v>270</v>
      </c>
      <c r="D168" s="41">
        <v>34</v>
      </c>
      <c r="E168" s="41" t="s">
        <v>12</v>
      </c>
      <c r="F168" s="41" t="s">
        <v>615</v>
      </c>
      <c r="G168" s="42">
        <v>2</v>
      </c>
      <c r="H168" s="43">
        <v>6500</v>
      </c>
      <c r="I168" s="45" t="s">
        <v>434</v>
      </c>
    </row>
    <row r="169" spans="1:9" x14ac:dyDescent="0.25">
      <c r="A169" s="40">
        <v>165</v>
      </c>
      <c r="B169" s="41" t="s">
        <v>244</v>
      </c>
      <c r="C169" s="41" t="s">
        <v>106</v>
      </c>
      <c r="D169" s="41">
        <v>42</v>
      </c>
      <c r="E169" s="41" t="s">
        <v>17</v>
      </c>
      <c r="F169" s="41" t="s">
        <v>616</v>
      </c>
      <c r="G169" s="42">
        <v>0</v>
      </c>
      <c r="H169" s="43">
        <v>0</v>
      </c>
      <c r="I169" s="44" t="s">
        <v>701</v>
      </c>
    </row>
    <row r="170" spans="1:9" x14ac:dyDescent="0.25">
      <c r="A170" s="40">
        <v>166</v>
      </c>
      <c r="B170" s="41" t="s">
        <v>271</v>
      </c>
      <c r="C170" s="41" t="s">
        <v>272</v>
      </c>
      <c r="D170" s="41">
        <v>18</v>
      </c>
      <c r="E170" s="41" t="s">
        <v>7</v>
      </c>
      <c r="F170" s="41" t="s">
        <v>617</v>
      </c>
      <c r="G170" s="42">
        <v>3</v>
      </c>
      <c r="H170" s="43">
        <v>17350</v>
      </c>
      <c r="I170" s="45" t="s">
        <v>435</v>
      </c>
    </row>
    <row r="171" spans="1:9" x14ac:dyDescent="0.25">
      <c r="A171" s="40">
        <v>167</v>
      </c>
      <c r="B171" s="41" t="s">
        <v>82</v>
      </c>
      <c r="C171" s="41" t="s">
        <v>273</v>
      </c>
      <c r="D171" s="41">
        <v>42</v>
      </c>
      <c r="E171" s="41" t="s">
        <v>7</v>
      </c>
      <c r="F171" s="41" t="s">
        <v>618</v>
      </c>
      <c r="G171" s="42">
        <v>2</v>
      </c>
      <c r="H171" s="43">
        <v>12400</v>
      </c>
      <c r="I171" s="45" t="s">
        <v>404</v>
      </c>
    </row>
    <row r="172" spans="1:9" x14ac:dyDescent="0.25">
      <c r="A172" s="40">
        <v>168</v>
      </c>
      <c r="B172" s="41" t="s">
        <v>274</v>
      </c>
      <c r="C172" s="41" t="s">
        <v>275</v>
      </c>
      <c r="D172" s="41">
        <v>51</v>
      </c>
      <c r="E172" s="41" t="s">
        <v>12</v>
      </c>
      <c r="F172" s="41" t="s">
        <v>619</v>
      </c>
      <c r="G172" s="42">
        <v>0</v>
      </c>
      <c r="H172" s="43">
        <v>0</v>
      </c>
      <c r="I172" s="44" t="s">
        <v>701</v>
      </c>
    </row>
    <row r="173" spans="1:9" x14ac:dyDescent="0.25">
      <c r="A173" s="40">
        <v>169</v>
      </c>
      <c r="B173" s="41" t="s">
        <v>276</v>
      </c>
      <c r="C173" s="41" t="s">
        <v>277</v>
      </c>
      <c r="D173" s="41">
        <v>74</v>
      </c>
      <c r="E173" s="41" t="s">
        <v>12</v>
      </c>
      <c r="F173" s="41" t="s">
        <v>620</v>
      </c>
      <c r="G173" s="42">
        <v>0</v>
      </c>
      <c r="H173" s="43">
        <v>0</v>
      </c>
      <c r="I173" s="44" t="s">
        <v>701</v>
      </c>
    </row>
    <row r="174" spans="1:9" x14ac:dyDescent="0.25">
      <c r="A174" s="40">
        <v>170</v>
      </c>
      <c r="B174" s="41" t="s">
        <v>237</v>
      </c>
      <c r="C174" s="41" t="s">
        <v>278</v>
      </c>
      <c r="D174" s="41">
        <v>62</v>
      </c>
      <c r="E174" s="41" t="s">
        <v>17</v>
      </c>
      <c r="F174" s="41" t="s">
        <v>621</v>
      </c>
      <c r="G174" s="42">
        <v>0</v>
      </c>
      <c r="H174" s="43">
        <v>0</v>
      </c>
      <c r="I174" s="44" t="s">
        <v>701</v>
      </c>
    </row>
    <row r="175" spans="1:9" x14ac:dyDescent="0.25">
      <c r="A175" s="40">
        <v>171</v>
      </c>
      <c r="B175" s="41" t="s">
        <v>279</v>
      </c>
      <c r="C175" s="41" t="s">
        <v>280</v>
      </c>
      <c r="D175" s="41">
        <v>50</v>
      </c>
      <c r="E175" s="41" t="s">
        <v>7</v>
      </c>
      <c r="F175" s="41" t="s">
        <v>622</v>
      </c>
      <c r="G175" s="42">
        <v>1</v>
      </c>
      <c r="H175" s="43">
        <v>400</v>
      </c>
      <c r="I175" s="45" t="s">
        <v>394</v>
      </c>
    </row>
    <row r="176" spans="1:9" x14ac:dyDescent="0.25">
      <c r="A176" s="40">
        <v>172</v>
      </c>
      <c r="B176" s="41" t="s">
        <v>194</v>
      </c>
      <c r="C176" s="41" t="s">
        <v>281</v>
      </c>
      <c r="D176" s="41">
        <v>69</v>
      </c>
      <c r="E176" s="41" t="s">
        <v>7</v>
      </c>
      <c r="F176" s="41" t="s">
        <v>623</v>
      </c>
      <c r="G176" s="42">
        <v>3</v>
      </c>
      <c r="H176" s="43">
        <v>2000</v>
      </c>
      <c r="I176" s="45" t="s">
        <v>436</v>
      </c>
    </row>
    <row r="177" spans="1:9" x14ac:dyDescent="0.25">
      <c r="A177" s="40">
        <v>173</v>
      </c>
      <c r="B177" s="41" t="s">
        <v>5</v>
      </c>
      <c r="C177" s="41" t="s">
        <v>35</v>
      </c>
      <c r="D177" s="41">
        <v>29</v>
      </c>
      <c r="E177" s="41" t="s">
        <v>12</v>
      </c>
      <c r="F177" s="41" t="s">
        <v>624</v>
      </c>
      <c r="G177" s="42">
        <v>0</v>
      </c>
      <c r="H177" s="43">
        <v>0</v>
      </c>
      <c r="I177" s="44" t="s">
        <v>701</v>
      </c>
    </row>
    <row r="178" spans="1:9" x14ac:dyDescent="0.25">
      <c r="A178" s="40">
        <v>174</v>
      </c>
      <c r="B178" s="41" t="s">
        <v>155</v>
      </c>
      <c r="C178" s="41" t="s">
        <v>19</v>
      </c>
      <c r="D178" s="41">
        <v>60</v>
      </c>
      <c r="E178" s="41" t="s">
        <v>12</v>
      </c>
      <c r="F178" s="41" t="s">
        <v>625</v>
      </c>
      <c r="G178" s="42">
        <v>1</v>
      </c>
      <c r="H178" s="43">
        <v>300</v>
      </c>
      <c r="I178" s="45" t="s">
        <v>411</v>
      </c>
    </row>
    <row r="179" spans="1:9" x14ac:dyDescent="0.25">
      <c r="A179" s="40">
        <v>175</v>
      </c>
      <c r="B179" s="41" t="s">
        <v>282</v>
      </c>
      <c r="C179" s="41" t="s">
        <v>21</v>
      </c>
      <c r="D179" s="41">
        <v>80</v>
      </c>
      <c r="E179" s="41" t="s">
        <v>17</v>
      </c>
      <c r="F179" s="41" t="s">
        <v>626</v>
      </c>
      <c r="G179" s="42">
        <v>0</v>
      </c>
      <c r="H179" s="43">
        <v>0</v>
      </c>
      <c r="I179" s="44" t="s">
        <v>701</v>
      </c>
    </row>
    <row r="180" spans="1:9" x14ac:dyDescent="0.25">
      <c r="A180" s="40">
        <v>176</v>
      </c>
      <c r="B180" s="41" t="s">
        <v>66</v>
      </c>
      <c r="C180" s="41" t="s">
        <v>283</v>
      </c>
      <c r="D180" s="41">
        <v>39</v>
      </c>
      <c r="E180" s="41" t="s">
        <v>7</v>
      </c>
      <c r="F180" s="41" t="s">
        <v>627</v>
      </c>
      <c r="G180" s="42">
        <v>2</v>
      </c>
      <c r="H180" s="43">
        <v>1750</v>
      </c>
      <c r="I180" s="45" t="s">
        <v>422</v>
      </c>
    </row>
    <row r="181" spans="1:9" x14ac:dyDescent="0.25">
      <c r="A181" s="40">
        <v>177</v>
      </c>
      <c r="B181" s="41" t="s">
        <v>284</v>
      </c>
      <c r="C181" s="41" t="s">
        <v>64</v>
      </c>
      <c r="D181" s="41">
        <v>25</v>
      </c>
      <c r="E181" s="41" t="s">
        <v>7</v>
      </c>
      <c r="F181" s="41" t="s">
        <v>628</v>
      </c>
      <c r="G181" s="42">
        <v>1</v>
      </c>
      <c r="H181" s="43">
        <v>200</v>
      </c>
      <c r="I181" s="45" t="s">
        <v>391</v>
      </c>
    </row>
    <row r="182" spans="1:9" x14ac:dyDescent="0.25">
      <c r="A182" s="40">
        <v>178</v>
      </c>
      <c r="B182" s="41" t="s">
        <v>285</v>
      </c>
      <c r="C182" s="41" t="s">
        <v>74</v>
      </c>
      <c r="D182" s="41">
        <v>74</v>
      </c>
      <c r="E182" s="41" t="s">
        <v>12</v>
      </c>
      <c r="F182" s="41" t="s">
        <v>629</v>
      </c>
      <c r="G182" s="42">
        <v>1</v>
      </c>
      <c r="H182" s="43">
        <v>900</v>
      </c>
      <c r="I182" s="45" t="s">
        <v>400</v>
      </c>
    </row>
    <row r="183" spans="1:9" x14ac:dyDescent="0.25">
      <c r="A183" s="40">
        <v>179</v>
      </c>
      <c r="B183" s="41" t="s">
        <v>82</v>
      </c>
      <c r="C183" s="41" t="s">
        <v>77</v>
      </c>
      <c r="D183" s="41">
        <v>29</v>
      </c>
      <c r="E183" s="41" t="s">
        <v>12</v>
      </c>
      <c r="F183" s="41" t="s">
        <v>630</v>
      </c>
      <c r="G183" s="42">
        <v>0</v>
      </c>
      <c r="H183" s="43">
        <v>0</v>
      </c>
      <c r="I183" s="44" t="s">
        <v>701</v>
      </c>
    </row>
    <row r="184" spans="1:9" x14ac:dyDescent="0.25">
      <c r="A184" s="40">
        <v>180</v>
      </c>
      <c r="B184" s="41" t="s">
        <v>286</v>
      </c>
      <c r="C184" s="41" t="s">
        <v>287</v>
      </c>
      <c r="D184" s="41">
        <v>21</v>
      </c>
      <c r="E184" s="41" t="s">
        <v>17</v>
      </c>
      <c r="F184" s="41" t="s">
        <v>631</v>
      </c>
      <c r="G184" s="42">
        <v>1</v>
      </c>
      <c r="H184" s="43">
        <v>300</v>
      </c>
      <c r="I184" s="45" t="s">
        <v>411</v>
      </c>
    </row>
    <row r="185" spans="1:9" x14ac:dyDescent="0.25">
      <c r="A185" s="40">
        <v>181</v>
      </c>
      <c r="B185" s="41" t="s">
        <v>140</v>
      </c>
      <c r="C185" s="41" t="s">
        <v>288</v>
      </c>
      <c r="D185" s="41">
        <v>51</v>
      </c>
      <c r="E185" s="41" t="s">
        <v>7</v>
      </c>
      <c r="F185" s="41" t="s">
        <v>632</v>
      </c>
      <c r="G185" s="42">
        <v>2</v>
      </c>
      <c r="H185" s="43">
        <v>5400</v>
      </c>
      <c r="I185" s="45" t="s">
        <v>437</v>
      </c>
    </row>
    <row r="186" spans="1:9" x14ac:dyDescent="0.25">
      <c r="A186" s="40">
        <v>182</v>
      </c>
      <c r="B186" s="41" t="s">
        <v>196</v>
      </c>
      <c r="C186" s="41" t="s">
        <v>289</v>
      </c>
      <c r="D186" s="41">
        <v>28</v>
      </c>
      <c r="E186" s="41" t="s">
        <v>7</v>
      </c>
      <c r="F186" s="41" t="s">
        <v>633</v>
      </c>
      <c r="G186" s="42">
        <v>0</v>
      </c>
      <c r="H186" s="43">
        <v>0</v>
      </c>
      <c r="I186" s="44" t="s">
        <v>701</v>
      </c>
    </row>
    <row r="187" spans="1:9" x14ac:dyDescent="0.25">
      <c r="A187" s="40">
        <v>183</v>
      </c>
      <c r="B187" s="41" t="s">
        <v>290</v>
      </c>
      <c r="C187" s="41" t="s">
        <v>291</v>
      </c>
      <c r="D187" s="41">
        <v>80</v>
      </c>
      <c r="E187" s="41" t="s">
        <v>12</v>
      </c>
      <c r="F187" s="41" t="s">
        <v>634</v>
      </c>
      <c r="G187" s="42">
        <v>1</v>
      </c>
      <c r="H187" s="43">
        <v>300</v>
      </c>
      <c r="I187" s="45" t="s">
        <v>411</v>
      </c>
    </row>
    <row r="188" spans="1:9" x14ac:dyDescent="0.25">
      <c r="A188" s="40">
        <v>184</v>
      </c>
      <c r="B188" s="41" t="s">
        <v>87</v>
      </c>
      <c r="C188" s="41" t="s">
        <v>292</v>
      </c>
      <c r="D188" s="41">
        <v>22</v>
      </c>
      <c r="E188" s="41" t="s">
        <v>12</v>
      </c>
      <c r="F188" s="41" t="s">
        <v>635</v>
      </c>
      <c r="G188" s="42">
        <v>1</v>
      </c>
      <c r="H188" s="43">
        <v>1500</v>
      </c>
      <c r="I188" s="45" t="s">
        <v>392</v>
      </c>
    </row>
    <row r="189" spans="1:9" x14ac:dyDescent="0.25">
      <c r="A189" s="40">
        <v>185</v>
      </c>
      <c r="B189" s="41" t="s">
        <v>293</v>
      </c>
      <c r="C189" s="41" t="s">
        <v>95</v>
      </c>
      <c r="D189" s="41">
        <v>78</v>
      </c>
      <c r="E189" s="41" t="s">
        <v>17</v>
      </c>
      <c r="F189" s="41" t="s">
        <v>636</v>
      </c>
      <c r="G189" s="42">
        <v>0</v>
      </c>
      <c r="H189" s="43">
        <v>0</v>
      </c>
      <c r="I189" s="44" t="s">
        <v>701</v>
      </c>
    </row>
    <row r="190" spans="1:9" x14ac:dyDescent="0.25">
      <c r="A190" s="40">
        <v>186</v>
      </c>
      <c r="B190" s="41" t="s">
        <v>294</v>
      </c>
      <c r="C190" s="41" t="s">
        <v>295</v>
      </c>
      <c r="D190" s="41">
        <v>45</v>
      </c>
      <c r="E190" s="41" t="s">
        <v>7</v>
      </c>
      <c r="F190" s="41" t="s">
        <v>637</v>
      </c>
      <c r="G190" s="42">
        <v>2</v>
      </c>
      <c r="H190" s="43">
        <v>5250</v>
      </c>
      <c r="I190" s="45" t="s">
        <v>438</v>
      </c>
    </row>
    <row r="191" spans="1:9" x14ac:dyDescent="0.25">
      <c r="A191" s="40">
        <v>187</v>
      </c>
      <c r="B191" s="41" t="s">
        <v>296</v>
      </c>
      <c r="C191" s="41" t="s">
        <v>297</v>
      </c>
      <c r="D191" s="41">
        <v>42</v>
      </c>
      <c r="E191" s="41" t="s">
        <v>7</v>
      </c>
      <c r="F191" s="41" t="s">
        <v>638</v>
      </c>
      <c r="G191" s="42">
        <v>0</v>
      </c>
      <c r="H191" s="43">
        <v>0</v>
      </c>
      <c r="I191" s="44" t="s">
        <v>701</v>
      </c>
    </row>
    <row r="192" spans="1:9" x14ac:dyDescent="0.25">
      <c r="A192" s="40">
        <v>188</v>
      </c>
      <c r="B192" s="41" t="s">
        <v>153</v>
      </c>
      <c r="C192" s="41" t="s">
        <v>157</v>
      </c>
      <c r="D192" s="41">
        <v>48</v>
      </c>
      <c r="E192" s="41" t="s">
        <v>12</v>
      </c>
      <c r="F192" s="41" t="s">
        <v>639</v>
      </c>
      <c r="G192" s="42">
        <v>1</v>
      </c>
      <c r="H192" s="43">
        <v>200</v>
      </c>
      <c r="I192" s="45" t="s">
        <v>391</v>
      </c>
    </row>
    <row r="193" spans="1:9" x14ac:dyDescent="0.25">
      <c r="A193" s="40">
        <v>189</v>
      </c>
      <c r="B193" s="41" t="s">
        <v>43</v>
      </c>
      <c r="C193" s="41" t="s">
        <v>298</v>
      </c>
      <c r="D193" s="41">
        <v>33</v>
      </c>
      <c r="E193" s="41" t="s">
        <v>12</v>
      </c>
      <c r="F193" s="41" t="s">
        <v>640</v>
      </c>
      <c r="G193" s="42">
        <v>0</v>
      </c>
      <c r="H193" s="43">
        <v>0</v>
      </c>
      <c r="I193" s="44" t="s">
        <v>701</v>
      </c>
    </row>
    <row r="194" spans="1:9" x14ac:dyDescent="0.25">
      <c r="A194" s="40">
        <v>190</v>
      </c>
      <c r="B194" s="41" t="s">
        <v>299</v>
      </c>
      <c r="C194" s="41" t="s">
        <v>300</v>
      </c>
      <c r="D194" s="41">
        <v>26</v>
      </c>
      <c r="E194" s="41" t="s">
        <v>17</v>
      </c>
      <c r="F194" s="41" t="s">
        <v>641</v>
      </c>
      <c r="G194" s="42">
        <v>2</v>
      </c>
      <c r="H194" s="43">
        <v>700</v>
      </c>
      <c r="I194" s="45" t="s">
        <v>439</v>
      </c>
    </row>
    <row r="195" spans="1:9" x14ac:dyDescent="0.25">
      <c r="A195" s="40">
        <v>191</v>
      </c>
      <c r="B195" s="41" t="s">
        <v>5</v>
      </c>
      <c r="C195" s="41" t="s">
        <v>217</v>
      </c>
      <c r="D195" s="41">
        <v>36</v>
      </c>
      <c r="E195" s="41" t="s">
        <v>7</v>
      </c>
      <c r="F195" s="41" t="s">
        <v>642</v>
      </c>
      <c r="G195" s="42">
        <v>1</v>
      </c>
      <c r="H195" s="43">
        <v>200</v>
      </c>
      <c r="I195" s="45" t="s">
        <v>391</v>
      </c>
    </row>
    <row r="196" spans="1:9" x14ac:dyDescent="0.25">
      <c r="A196" s="40">
        <v>192</v>
      </c>
      <c r="B196" s="41" t="s">
        <v>20</v>
      </c>
      <c r="C196" s="41" t="s">
        <v>301</v>
      </c>
      <c r="D196" s="41">
        <v>62</v>
      </c>
      <c r="E196" s="41" t="s">
        <v>7</v>
      </c>
      <c r="F196" s="41" t="s">
        <v>643</v>
      </c>
      <c r="G196" s="42">
        <v>1</v>
      </c>
      <c r="H196" s="43">
        <v>300</v>
      </c>
      <c r="I196" s="45" t="s">
        <v>411</v>
      </c>
    </row>
    <row r="197" spans="1:9" x14ac:dyDescent="0.25">
      <c r="A197" s="40">
        <v>193</v>
      </c>
      <c r="B197" s="41" t="s">
        <v>302</v>
      </c>
      <c r="C197" s="41" t="s">
        <v>57</v>
      </c>
      <c r="D197" s="41">
        <v>25</v>
      </c>
      <c r="E197" s="41" t="s">
        <v>12</v>
      </c>
      <c r="F197" s="41" t="s">
        <v>644</v>
      </c>
      <c r="G197" s="42">
        <v>4</v>
      </c>
      <c r="H197" s="43">
        <v>13950</v>
      </c>
      <c r="I197" s="45" t="s">
        <v>440</v>
      </c>
    </row>
    <row r="198" spans="1:9" x14ac:dyDescent="0.25">
      <c r="A198" s="40">
        <v>194</v>
      </c>
      <c r="B198" s="41" t="s">
        <v>303</v>
      </c>
      <c r="C198" s="41" t="s">
        <v>217</v>
      </c>
      <c r="D198" s="41">
        <v>65</v>
      </c>
      <c r="E198" s="41" t="s">
        <v>12</v>
      </c>
      <c r="F198" s="41" t="s">
        <v>645</v>
      </c>
      <c r="G198" s="42">
        <v>1</v>
      </c>
      <c r="H198" s="43">
        <v>1500</v>
      </c>
      <c r="I198" s="45" t="s">
        <v>392</v>
      </c>
    </row>
    <row r="199" spans="1:9" x14ac:dyDescent="0.25">
      <c r="A199" s="40">
        <v>195</v>
      </c>
      <c r="B199" s="41" t="s">
        <v>245</v>
      </c>
      <c r="C199" s="41" t="s">
        <v>304</v>
      </c>
      <c r="D199" s="41">
        <v>43</v>
      </c>
      <c r="E199" s="41" t="s">
        <v>17</v>
      </c>
      <c r="F199" s="41" t="s">
        <v>646</v>
      </c>
      <c r="G199" s="42">
        <v>2</v>
      </c>
      <c r="H199" s="43">
        <v>1700</v>
      </c>
      <c r="I199" s="45" t="s">
        <v>422</v>
      </c>
    </row>
    <row r="200" spans="1:9" x14ac:dyDescent="0.25">
      <c r="A200" s="40">
        <v>196</v>
      </c>
      <c r="B200" s="41" t="s">
        <v>54</v>
      </c>
      <c r="C200" s="41" t="s">
        <v>305</v>
      </c>
      <c r="D200" s="41">
        <v>74</v>
      </c>
      <c r="E200" s="41" t="s">
        <v>7</v>
      </c>
      <c r="F200" s="41" t="s">
        <v>647</v>
      </c>
      <c r="G200" s="42">
        <v>1</v>
      </c>
      <c r="H200" s="43">
        <v>5000</v>
      </c>
      <c r="I200" s="45" t="s">
        <v>395</v>
      </c>
    </row>
    <row r="201" spans="1:9" x14ac:dyDescent="0.25">
      <c r="A201" s="40">
        <v>197</v>
      </c>
      <c r="B201" s="41" t="s">
        <v>306</v>
      </c>
      <c r="C201" s="41" t="s">
        <v>307</v>
      </c>
      <c r="D201" s="41">
        <v>41</v>
      </c>
      <c r="E201" s="41" t="s">
        <v>7</v>
      </c>
      <c r="F201" s="41" t="s">
        <v>648</v>
      </c>
      <c r="G201" s="42">
        <v>1</v>
      </c>
      <c r="H201" s="43">
        <v>900</v>
      </c>
      <c r="I201" s="45" t="s">
        <v>400</v>
      </c>
    </row>
    <row r="202" spans="1:9" x14ac:dyDescent="0.25">
      <c r="A202" s="40">
        <v>198</v>
      </c>
      <c r="B202" s="41" t="s">
        <v>187</v>
      </c>
      <c r="C202" s="41" t="s">
        <v>308</v>
      </c>
      <c r="D202" s="41">
        <v>49</v>
      </c>
      <c r="E202" s="41" t="s">
        <v>12</v>
      </c>
      <c r="F202" s="41" t="s">
        <v>649</v>
      </c>
      <c r="G202" s="42">
        <v>2</v>
      </c>
      <c r="H202" s="43">
        <v>650</v>
      </c>
      <c r="I202" s="45" t="s">
        <v>441</v>
      </c>
    </row>
    <row r="203" spans="1:9" x14ac:dyDescent="0.25">
      <c r="A203" s="40">
        <v>199</v>
      </c>
      <c r="B203" s="41" t="s">
        <v>231</v>
      </c>
      <c r="C203" s="41" t="s">
        <v>255</v>
      </c>
      <c r="D203" s="41">
        <v>75</v>
      </c>
      <c r="E203" s="41" t="s">
        <v>12</v>
      </c>
      <c r="F203" s="41" t="s">
        <v>650</v>
      </c>
      <c r="G203" s="42">
        <v>0</v>
      </c>
      <c r="H203" s="43">
        <v>0</v>
      </c>
      <c r="I203" s="44" t="s">
        <v>701</v>
      </c>
    </row>
    <row r="204" spans="1:9" x14ac:dyDescent="0.25">
      <c r="A204" s="40">
        <v>200</v>
      </c>
      <c r="B204" s="41" t="s">
        <v>309</v>
      </c>
      <c r="C204" s="41" t="s">
        <v>210</v>
      </c>
      <c r="D204" s="41">
        <v>50</v>
      </c>
      <c r="E204" s="41" t="s">
        <v>17</v>
      </c>
      <c r="F204" s="41" t="s">
        <v>651</v>
      </c>
      <c r="G204" s="42">
        <v>2</v>
      </c>
      <c r="H204" s="43">
        <v>600</v>
      </c>
      <c r="I204" s="45" t="s">
        <v>399</v>
      </c>
    </row>
    <row r="205" spans="1:9" x14ac:dyDescent="0.25">
      <c r="A205" s="40">
        <v>201</v>
      </c>
      <c r="B205" s="41" t="s">
        <v>310</v>
      </c>
      <c r="C205" s="41" t="s">
        <v>311</v>
      </c>
      <c r="D205" s="41">
        <v>43</v>
      </c>
      <c r="E205" s="41" t="s">
        <v>7</v>
      </c>
      <c r="F205" s="41" t="s">
        <v>652</v>
      </c>
      <c r="G205" s="42">
        <v>1</v>
      </c>
      <c r="H205" s="43">
        <v>350</v>
      </c>
      <c r="I205" s="45" t="s">
        <v>397</v>
      </c>
    </row>
    <row r="206" spans="1:9" x14ac:dyDescent="0.25">
      <c r="A206" s="40">
        <v>202</v>
      </c>
      <c r="B206" s="41" t="s">
        <v>237</v>
      </c>
      <c r="C206" s="41" t="s">
        <v>77</v>
      </c>
      <c r="D206" s="41">
        <v>22</v>
      </c>
      <c r="E206" s="41" t="s">
        <v>7</v>
      </c>
      <c r="F206" s="41" t="s">
        <v>653</v>
      </c>
      <c r="G206" s="42">
        <v>1</v>
      </c>
      <c r="H206" s="43">
        <v>250</v>
      </c>
      <c r="I206" s="45" t="s">
        <v>391</v>
      </c>
    </row>
    <row r="207" spans="1:9" x14ac:dyDescent="0.25">
      <c r="A207" s="40">
        <v>203</v>
      </c>
      <c r="B207" s="41" t="s">
        <v>312</v>
      </c>
      <c r="C207" s="41" t="s">
        <v>313</v>
      </c>
      <c r="D207" s="41">
        <v>58</v>
      </c>
      <c r="E207" s="41" t="s">
        <v>12</v>
      </c>
      <c r="F207" s="41" t="s">
        <v>654</v>
      </c>
      <c r="G207" s="42">
        <v>1</v>
      </c>
      <c r="H207" s="43">
        <v>250</v>
      </c>
      <c r="I207" s="45" t="s">
        <v>391</v>
      </c>
    </row>
    <row r="208" spans="1:9" x14ac:dyDescent="0.25">
      <c r="A208" s="40">
        <v>204</v>
      </c>
      <c r="B208" s="41" t="s">
        <v>198</v>
      </c>
      <c r="C208" s="41" t="s">
        <v>314</v>
      </c>
      <c r="D208" s="41">
        <v>62</v>
      </c>
      <c r="E208" s="41" t="s">
        <v>12</v>
      </c>
      <c r="F208" s="41" t="s">
        <v>655</v>
      </c>
      <c r="G208" s="42">
        <v>0</v>
      </c>
      <c r="H208" s="43">
        <v>0</v>
      </c>
      <c r="I208" s="44" t="s">
        <v>701</v>
      </c>
    </row>
    <row r="209" spans="1:9" x14ac:dyDescent="0.25">
      <c r="A209" s="40">
        <v>205</v>
      </c>
      <c r="B209" s="41" t="s">
        <v>315</v>
      </c>
      <c r="C209" s="41" t="s">
        <v>316</v>
      </c>
      <c r="D209" s="41">
        <v>39</v>
      </c>
      <c r="E209" s="41" t="s">
        <v>17</v>
      </c>
      <c r="F209" s="41" t="s">
        <v>656</v>
      </c>
      <c r="G209" s="42">
        <v>0</v>
      </c>
      <c r="H209" s="43">
        <v>0</v>
      </c>
      <c r="I209" s="44" t="s">
        <v>701</v>
      </c>
    </row>
    <row r="210" spans="1:9" x14ac:dyDescent="0.25">
      <c r="A210" s="40">
        <v>206</v>
      </c>
      <c r="B210" s="41" t="s">
        <v>317</v>
      </c>
      <c r="C210" s="41" t="s">
        <v>318</v>
      </c>
      <c r="D210" s="41">
        <v>66</v>
      </c>
      <c r="E210" s="41" t="s">
        <v>7</v>
      </c>
      <c r="F210" s="41" t="s">
        <v>657</v>
      </c>
      <c r="G210" s="42">
        <v>1</v>
      </c>
      <c r="H210" s="43">
        <v>12000</v>
      </c>
      <c r="I210" s="45" t="s">
        <v>402</v>
      </c>
    </row>
    <row r="211" spans="1:9" x14ac:dyDescent="0.25">
      <c r="A211" s="40">
        <v>207</v>
      </c>
      <c r="B211" s="41" t="s">
        <v>319</v>
      </c>
      <c r="C211" s="41" t="s">
        <v>320</v>
      </c>
      <c r="D211" s="41">
        <v>20</v>
      </c>
      <c r="E211" s="41" t="s">
        <v>7</v>
      </c>
      <c r="F211" s="41" t="s">
        <v>658</v>
      </c>
      <c r="G211" s="42">
        <v>1</v>
      </c>
      <c r="H211" s="43">
        <v>12000</v>
      </c>
      <c r="I211" s="45" t="s">
        <v>402</v>
      </c>
    </row>
    <row r="212" spans="1:9" x14ac:dyDescent="0.25">
      <c r="A212" s="40">
        <v>208</v>
      </c>
      <c r="B212" s="41" t="s">
        <v>134</v>
      </c>
      <c r="C212" s="41" t="s">
        <v>116</v>
      </c>
      <c r="D212" s="41">
        <v>24</v>
      </c>
      <c r="E212" s="41" t="s">
        <v>12</v>
      </c>
      <c r="F212" s="41" t="s">
        <v>659</v>
      </c>
      <c r="G212" s="42">
        <v>2</v>
      </c>
      <c r="H212" s="43">
        <v>650</v>
      </c>
      <c r="I212" s="45" t="s">
        <v>399</v>
      </c>
    </row>
    <row r="213" spans="1:9" x14ac:dyDescent="0.25">
      <c r="A213" s="40">
        <v>209</v>
      </c>
      <c r="B213" s="41" t="s">
        <v>321</v>
      </c>
      <c r="C213" s="41" t="s">
        <v>322</v>
      </c>
      <c r="D213" s="41">
        <v>25</v>
      </c>
      <c r="E213" s="41" t="s">
        <v>12</v>
      </c>
      <c r="F213" s="41" t="s">
        <v>660</v>
      </c>
      <c r="G213" s="42">
        <v>1</v>
      </c>
      <c r="H213" s="43">
        <v>250</v>
      </c>
      <c r="I213" s="45" t="s">
        <v>391</v>
      </c>
    </row>
    <row r="214" spans="1:9" x14ac:dyDescent="0.25">
      <c r="A214" s="40">
        <v>210</v>
      </c>
      <c r="B214" s="41" t="s">
        <v>323</v>
      </c>
      <c r="C214" s="41" t="s">
        <v>16</v>
      </c>
      <c r="D214" s="41">
        <v>57</v>
      </c>
      <c r="E214" s="41" t="s">
        <v>17</v>
      </c>
      <c r="F214" s="41" t="s">
        <v>661</v>
      </c>
      <c r="G214" s="42">
        <v>0</v>
      </c>
      <c r="H214" s="43">
        <v>0</v>
      </c>
      <c r="I214" s="44" t="s">
        <v>701</v>
      </c>
    </row>
    <row r="215" spans="1:9" x14ac:dyDescent="0.25">
      <c r="A215" s="40">
        <v>211</v>
      </c>
      <c r="B215" s="41" t="s">
        <v>324</v>
      </c>
      <c r="C215" s="41" t="s">
        <v>325</v>
      </c>
      <c r="D215" s="41">
        <v>38</v>
      </c>
      <c r="E215" s="41" t="s">
        <v>7</v>
      </c>
      <c r="F215" s="41" t="s">
        <v>662</v>
      </c>
      <c r="G215" s="42">
        <v>1</v>
      </c>
      <c r="H215" s="43">
        <v>200</v>
      </c>
      <c r="I215" s="45" t="s">
        <v>391</v>
      </c>
    </row>
    <row r="216" spans="1:9" x14ac:dyDescent="0.25">
      <c r="A216" s="40">
        <v>212</v>
      </c>
      <c r="B216" s="41" t="s">
        <v>326</v>
      </c>
      <c r="C216" s="41" t="s">
        <v>327</v>
      </c>
      <c r="D216" s="41">
        <v>23</v>
      </c>
      <c r="E216" s="41" t="s">
        <v>7</v>
      </c>
      <c r="F216" s="41" t="s">
        <v>663</v>
      </c>
      <c r="G216" s="42">
        <v>0</v>
      </c>
      <c r="H216" s="43">
        <v>0</v>
      </c>
      <c r="I216" s="44" t="s">
        <v>701</v>
      </c>
    </row>
    <row r="217" spans="1:9" x14ac:dyDescent="0.25">
      <c r="A217" s="40">
        <v>213</v>
      </c>
      <c r="B217" s="41" t="s">
        <v>328</v>
      </c>
      <c r="C217" s="41" t="s">
        <v>217</v>
      </c>
      <c r="D217" s="41">
        <v>68</v>
      </c>
      <c r="E217" s="41" t="s">
        <v>12</v>
      </c>
      <c r="F217" s="41" t="s">
        <v>664</v>
      </c>
      <c r="G217" s="42">
        <v>0</v>
      </c>
      <c r="H217" s="43">
        <v>0</v>
      </c>
      <c r="I217" s="44" t="s">
        <v>701</v>
      </c>
    </row>
    <row r="218" spans="1:9" x14ac:dyDescent="0.25">
      <c r="A218" s="40">
        <v>214</v>
      </c>
      <c r="B218" s="41" t="s">
        <v>18</v>
      </c>
      <c r="C218" s="41" t="s">
        <v>329</v>
      </c>
      <c r="D218" s="41">
        <v>18</v>
      </c>
      <c r="E218" s="41" t="s">
        <v>12</v>
      </c>
      <c r="F218" s="41" t="s">
        <v>665</v>
      </c>
      <c r="G218" s="42">
        <v>1</v>
      </c>
      <c r="H218" s="43">
        <v>900</v>
      </c>
      <c r="I218" s="45" t="s">
        <v>400</v>
      </c>
    </row>
    <row r="219" spans="1:9" x14ac:dyDescent="0.25">
      <c r="A219" s="40">
        <v>215</v>
      </c>
      <c r="B219" s="41" t="s">
        <v>330</v>
      </c>
      <c r="C219" s="41" t="s">
        <v>331</v>
      </c>
      <c r="D219" s="41">
        <v>57</v>
      </c>
      <c r="E219" s="41" t="s">
        <v>17</v>
      </c>
      <c r="F219" s="41" t="s">
        <v>666</v>
      </c>
      <c r="G219" s="42">
        <v>1</v>
      </c>
      <c r="H219" s="43">
        <v>400</v>
      </c>
      <c r="I219" s="45" t="s">
        <v>394</v>
      </c>
    </row>
    <row r="220" spans="1:9" x14ac:dyDescent="0.25">
      <c r="A220" s="40">
        <v>216</v>
      </c>
      <c r="B220" s="41" t="s">
        <v>220</v>
      </c>
      <c r="C220" s="41" t="s">
        <v>332</v>
      </c>
      <c r="D220" s="41">
        <v>78</v>
      </c>
      <c r="E220" s="41" t="s">
        <v>7</v>
      </c>
      <c r="F220" s="41" t="s">
        <v>667</v>
      </c>
      <c r="G220" s="42">
        <v>0</v>
      </c>
      <c r="H220" s="43">
        <v>0</v>
      </c>
      <c r="I220" s="44" t="s">
        <v>701</v>
      </c>
    </row>
    <row r="221" spans="1:9" x14ac:dyDescent="0.25">
      <c r="A221" s="40">
        <v>217</v>
      </c>
      <c r="B221" s="41" t="s">
        <v>333</v>
      </c>
      <c r="C221" s="41" t="s">
        <v>334</v>
      </c>
      <c r="D221" s="41">
        <v>28</v>
      </c>
      <c r="E221" s="41" t="s">
        <v>7</v>
      </c>
      <c r="F221" s="41" t="s">
        <v>668</v>
      </c>
      <c r="G221" s="42">
        <v>0</v>
      </c>
      <c r="H221" s="43">
        <v>0</v>
      </c>
      <c r="I221" s="44" t="s">
        <v>701</v>
      </c>
    </row>
    <row r="222" spans="1:9" x14ac:dyDescent="0.25">
      <c r="A222" s="40">
        <v>218</v>
      </c>
      <c r="B222" s="41" t="s">
        <v>142</v>
      </c>
      <c r="C222" s="41" t="s">
        <v>219</v>
      </c>
      <c r="D222" s="41">
        <v>29</v>
      </c>
      <c r="E222" s="41" t="s">
        <v>12</v>
      </c>
      <c r="F222" s="41" t="s">
        <v>669</v>
      </c>
      <c r="G222" s="42">
        <v>1</v>
      </c>
      <c r="H222" s="43">
        <v>300</v>
      </c>
      <c r="I222" s="45" t="s">
        <v>411</v>
      </c>
    </row>
    <row r="223" spans="1:9" x14ac:dyDescent="0.25">
      <c r="A223" s="40">
        <v>219</v>
      </c>
      <c r="B223" s="41" t="s">
        <v>335</v>
      </c>
      <c r="C223" s="41" t="s">
        <v>336</v>
      </c>
      <c r="D223" s="41">
        <v>47</v>
      </c>
      <c r="E223" s="41" t="s">
        <v>12</v>
      </c>
      <c r="F223" s="41" t="s">
        <v>670</v>
      </c>
      <c r="G223" s="42">
        <v>0</v>
      </c>
      <c r="H223" s="43">
        <v>0</v>
      </c>
      <c r="I223" s="44" t="s">
        <v>701</v>
      </c>
    </row>
    <row r="224" spans="1:9" x14ac:dyDescent="0.25">
      <c r="A224" s="40">
        <v>220</v>
      </c>
      <c r="B224" s="41" t="s">
        <v>142</v>
      </c>
      <c r="C224" s="41" t="s">
        <v>337</v>
      </c>
      <c r="D224" s="41">
        <v>69</v>
      </c>
      <c r="E224" s="41" t="s">
        <v>17</v>
      </c>
      <c r="F224" s="41" t="s">
        <v>671</v>
      </c>
      <c r="G224" s="42">
        <v>0</v>
      </c>
      <c r="H224" s="43">
        <v>0</v>
      </c>
      <c r="I224" s="44" t="s">
        <v>701</v>
      </c>
    </row>
    <row r="225" spans="1:9" x14ac:dyDescent="0.25">
      <c r="A225" s="40">
        <v>221</v>
      </c>
      <c r="B225" s="41" t="s">
        <v>113</v>
      </c>
      <c r="C225" s="41" t="s">
        <v>297</v>
      </c>
      <c r="D225" s="41">
        <v>56</v>
      </c>
      <c r="E225" s="41" t="s">
        <v>7</v>
      </c>
      <c r="F225" s="41" t="s">
        <v>672</v>
      </c>
      <c r="G225" s="42">
        <v>3</v>
      </c>
      <c r="H225" s="43">
        <v>12650</v>
      </c>
      <c r="I225" s="45" t="s">
        <v>442</v>
      </c>
    </row>
    <row r="226" spans="1:9" x14ac:dyDescent="0.25">
      <c r="A226" s="40">
        <v>222</v>
      </c>
      <c r="B226" s="41" t="s">
        <v>110</v>
      </c>
      <c r="C226" s="41" t="s">
        <v>338</v>
      </c>
      <c r="D226" s="41">
        <v>24</v>
      </c>
      <c r="E226" s="41" t="s">
        <v>7</v>
      </c>
      <c r="F226" s="41" t="s">
        <v>673</v>
      </c>
      <c r="G226" s="42">
        <v>1</v>
      </c>
      <c r="H226" s="43">
        <v>200</v>
      </c>
      <c r="I226" s="45" t="s">
        <v>391</v>
      </c>
    </row>
    <row r="227" spans="1:9" x14ac:dyDescent="0.25">
      <c r="A227" s="40">
        <v>223</v>
      </c>
      <c r="B227" s="41" t="s">
        <v>339</v>
      </c>
      <c r="C227" s="41" t="s">
        <v>340</v>
      </c>
      <c r="D227" s="41">
        <v>41</v>
      </c>
      <c r="E227" s="41" t="s">
        <v>12</v>
      </c>
      <c r="F227" s="41" t="s">
        <v>674</v>
      </c>
      <c r="G227" s="42">
        <v>3</v>
      </c>
      <c r="H227" s="43">
        <v>3300</v>
      </c>
      <c r="I227" s="45" t="s">
        <v>443</v>
      </c>
    </row>
    <row r="228" spans="1:9" x14ac:dyDescent="0.25">
      <c r="A228" s="40">
        <v>224</v>
      </c>
      <c r="B228" s="41" t="s">
        <v>231</v>
      </c>
      <c r="C228" s="41" t="s">
        <v>21</v>
      </c>
      <c r="D228" s="41">
        <v>25</v>
      </c>
      <c r="E228" s="41" t="s">
        <v>12</v>
      </c>
      <c r="F228" s="41" t="s">
        <v>675</v>
      </c>
      <c r="G228" s="42">
        <v>1</v>
      </c>
      <c r="H228" s="43">
        <v>400</v>
      </c>
      <c r="I228" s="45" t="s">
        <v>394</v>
      </c>
    </row>
    <row r="229" spans="1:9" x14ac:dyDescent="0.25">
      <c r="A229" s="40">
        <v>225</v>
      </c>
      <c r="B229" s="41" t="s">
        <v>62</v>
      </c>
      <c r="C229" s="41" t="s">
        <v>341</v>
      </c>
      <c r="D229" s="41">
        <v>72</v>
      </c>
      <c r="E229" s="41" t="s">
        <v>17</v>
      </c>
      <c r="F229" s="41" t="s">
        <v>676</v>
      </c>
      <c r="G229" s="42">
        <v>1</v>
      </c>
      <c r="H229" s="43">
        <v>900</v>
      </c>
      <c r="I229" s="45" t="s">
        <v>400</v>
      </c>
    </row>
    <row r="230" spans="1:9" x14ac:dyDescent="0.25">
      <c r="A230" s="40">
        <v>226</v>
      </c>
      <c r="B230" s="41" t="s">
        <v>245</v>
      </c>
      <c r="C230" s="41" t="s">
        <v>210</v>
      </c>
      <c r="D230" s="41">
        <v>23</v>
      </c>
      <c r="E230" s="41" t="s">
        <v>7</v>
      </c>
      <c r="F230" s="41" t="s">
        <v>677</v>
      </c>
      <c r="G230" s="42">
        <v>1</v>
      </c>
      <c r="H230" s="43">
        <v>400</v>
      </c>
      <c r="I230" s="45" t="s">
        <v>394</v>
      </c>
    </row>
    <row r="231" spans="1:9" x14ac:dyDescent="0.25">
      <c r="A231" s="40">
        <v>227</v>
      </c>
      <c r="B231" s="41" t="s">
        <v>342</v>
      </c>
      <c r="C231" s="41" t="s">
        <v>343</v>
      </c>
      <c r="D231" s="41">
        <v>37</v>
      </c>
      <c r="E231" s="41" t="s">
        <v>7</v>
      </c>
      <c r="F231" s="41" t="s">
        <v>678</v>
      </c>
      <c r="G231" s="42">
        <v>0</v>
      </c>
      <c r="H231" s="43">
        <v>0</v>
      </c>
      <c r="I231" s="44" t="s">
        <v>701</v>
      </c>
    </row>
    <row r="232" spans="1:9" x14ac:dyDescent="0.25">
      <c r="A232" s="40">
        <v>228</v>
      </c>
      <c r="B232" s="41" t="s">
        <v>344</v>
      </c>
      <c r="C232" s="41" t="s">
        <v>345</v>
      </c>
      <c r="D232" s="41">
        <v>55</v>
      </c>
      <c r="E232" s="41" t="s">
        <v>12</v>
      </c>
      <c r="F232" s="41" t="s">
        <v>679</v>
      </c>
      <c r="G232" s="42">
        <v>1</v>
      </c>
      <c r="H232" s="43">
        <v>5000</v>
      </c>
      <c r="I232" s="45" t="s">
        <v>395</v>
      </c>
    </row>
    <row r="233" spans="1:9" x14ac:dyDescent="0.25">
      <c r="A233" s="40">
        <v>229</v>
      </c>
      <c r="B233" s="41" t="s">
        <v>209</v>
      </c>
      <c r="C233" s="41" t="s">
        <v>346</v>
      </c>
      <c r="D233" s="41">
        <v>74</v>
      </c>
      <c r="E233" s="41" t="s">
        <v>12</v>
      </c>
      <c r="F233" s="41" t="s">
        <v>680</v>
      </c>
      <c r="G233" s="42">
        <v>3</v>
      </c>
      <c r="H233" s="43">
        <v>13700</v>
      </c>
      <c r="I233" s="45" t="s">
        <v>444</v>
      </c>
    </row>
    <row r="234" spans="1:9" x14ac:dyDescent="0.25">
      <c r="A234" s="40">
        <v>230</v>
      </c>
      <c r="B234" s="41" t="s">
        <v>347</v>
      </c>
      <c r="C234" s="41" t="s">
        <v>72</v>
      </c>
      <c r="D234" s="41">
        <v>64</v>
      </c>
      <c r="E234" s="41" t="s">
        <v>17</v>
      </c>
      <c r="F234" s="41" t="s">
        <v>681</v>
      </c>
      <c r="G234" s="42">
        <v>0</v>
      </c>
      <c r="H234" s="43">
        <v>0</v>
      </c>
      <c r="I234" s="44" t="s">
        <v>701</v>
      </c>
    </row>
    <row r="235" spans="1:9" x14ac:dyDescent="0.25">
      <c r="A235" s="40">
        <v>231</v>
      </c>
      <c r="B235" s="41" t="s">
        <v>13</v>
      </c>
      <c r="C235" s="41" t="s">
        <v>175</v>
      </c>
      <c r="D235" s="41">
        <v>25</v>
      </c>
      <c r="E235" s="41" t="s">
        <v>7</v>
      </c>
      <c r="F235" s="41" t="s">
        <v>682</v>
      </c>
      <c r="G235" s="42">
        <v>1</v>
      </c>
      <c r="H235" s="43">
        <v>900</v>
      </c>
      <c r="I235" s="45" t="s">
        <v>400</v>
      </c>
    </row>
    <row r="236" spans="1:9" x14ac:dyDescent="0.25">
      <c r="A236" s="40">
        <v>232</v>
      </c>
      <c r="B236" s="41" t="s">
        <v>62</v>
      </c>
      <c r="C236" s="41" t="s">
        <v>318</v>
      </c>
      <c r="D236" s="41">
        <v>47</v>
      </c>
      <c r="E236" s="41" t="s">
        <v>7</v>
      </c>
      <c r="F236" s="41" t="s">
        <v>683</v>
      </c>
      <c r="G236" s="42">
        <v>1</v>
      </c>
      <c r="H236" s="43">
        <v>350</v>
      </c>
      <c r="I236" s="45" t="s">
        <v>397</v>
      </c>
    </row>
    <row r="237" spans="1:9" x14ac:dyDescent="0.25">
      <c r="A237" s="40">
        <v>233</v>
      </c>
      <c r="B237" s="41" t="s">
        <v>348</v>
      </c>
      <c r="C237" s="41" t="s">
        <v>74</v>
      </c>
      <c r="D237" s="41">
        <v>28</v>
      </c>
      <c r="E237" s="41" t="s">
        <v>12</v>
      </c>
      <c r="F237" s="41" t="s">
        <v>684</v>
      </c>
      <c r="G237" s="42">
        <v>0</v>
      </c>
      <c r="H237" s="43">
        <v>0</v>
      </c>
      <c r="I237" s="44" t="s">
        <v>701</v>
      </c>
    </row>
    <row r="238" spans="1:9" x14ac:dyDescent="0.25">
      <c r="A238" s="40">
        <v>234</v>
      </c>
      <c r="B238" s="41" t="s">
        <v>45</v>
      </c>
      <c r="C238" s="41" t="s">
        <v>349</v>
      </c>
      <c r="D238" s="41">
        <v>79</v>
      </c>
      <c r="E238" s="41" t="s">
        <v>12</v>
      </c>
      <c r="F238" s="41" t="s">
        <v>685</v>
      </c>
      <c r="G238" s="42">
        <v>1</v>
      </c>
      <c r="H238" s="43">
        <v>400</v>
      </c>
      <c r="I238" s="45" t="s">
        <v>394</v>
      </c>
    </row>
    <row r="239" spans="1:9" x14ac:dyDescent="0.25">
      <c r="A239" s="40">
        <v>235</v>
      </c>
      <c r="B239" s="41" t="s">
        <v>73</v>
      </c>
      <c r="C239" s="41" t="s">
        <v>350</v>
      </c>
      <c r="D239" s="41">
        <v>25</v>
      </c>
      <c r="E239" s="41" t="s">
        <v>17</v>
      </c>
      <c r="F239" s="41" t="s">
        <v>686</v>
      </c>
      <c r="G239" s="42">
        <v>2</v>
      </c>
      <c r="H239" s="43">
        <v>750</v>
      </c>
      <c r="I239" s="45" t="s">
        <v>414</v>
      </c>
    </row>
    <row r="240" spans="1:9" x14ac:dyDescent="0.25">
      <c r="A240" s="40">
        <v>236</v>
      </c>
      <c r="B240" s="41" t="s">
        <v>324</v>
      </c>
      <c r="C240" s="41" t="s">
        <v>351</v>
      </c>
      <c r="D240" s="41">
        <v>19</v>
      </c>
      <c r="E240" s="41" t="s">
        <v>7</v>
      </c>
      <c r="F240" s="41" t="s">
        <v>687</v>
      </c>
      <c r="G240" s="42">
        <v>1</v>
      </c>
      <c r="H240" s="43">
        <v>1500</v>
      </c>
      <c r="I240" s="45" t="s">
        <v>392</v>
      </c>
    </row>
    <row r="241" spans="1:9" x14ac:dyDescent="0.25">
      <c r="A241" s="40">
        <v>237</v>
      </c>
      <c r="B241" s="41" t="s">
        <v>352</v>
      </c>
      <c r="C241" s="41" t="s">
        <v>353</v>
      </c>
      <c r="D241" s="41">
        <v>63</v>
      </c>
      <c r="E241" s="41" t="s">
        <v>7</v>
      </c>
      <c r="F241" s="41" t="s">
        <v>688</v>
      </c>
      <c r="G241" s="42">
        <v>0</v>
      </c>
      <c r="H241" s="43">
        <v>0</v>
      </c>
      <c r="I241" s="44" t="s">
        <v>701</v>
      </c>
    </row>
    <row r="242" spans="1:9" x14ac:dyDescent="0.25">
      <c r="A242" s="40">
        <v>238</v>
      </c>
      <c r="B242" s="41" t="s">
        <v>354</v>
      </c>
      <c r="C242" s="41" t="s">
        <v>355</v>
      </c>
      <c r="D242" s="41">
        <v>48</v>
      </c>
      <c r="E242" s="41" t="s">
        <v>12</v>
      </c>
      <c r="F242" s="41" t="s">
        <v>689</v>
      </c>
      <c r="G242" s="42">
        <v>2</v>
      </c>
      <c r="H242" s="43">
        <v>1200</v>
      </c>
      <c r="I242" s="45" t="s">
        <v>445</v>
      </c>
    </row>
    <row r="243" spans="1:9" x14ac:dyDescent="0.25">
      <c r="A243" s="40">
        <v>239</v>
      </c>
      <c r="B243" s="41" t="s">
        <v>256</v>
      </c>
      <c r="C243" s="41" t="s">
        <v>100</v>
      </c>
      <c r="D243" s="41">
        <v>36</v>
      </c>
      <c r="E243" s="41" t="s">
        <v>12</v>
      </c>
      <c r="F243" s="41" t="s">
        <v>690</v>
      </c>
      <c r="G243" s="42">
        <v>2</v>
      </c>
      <c r="H243" s="43">
        <v>12400</v>
      </c>
      <c r="I243" s="45" t="s">
        <v>446</v>
      </c>
    </row>
    <row r="244" spans="1:9" x14ac:dyDescent="0.25">
      <c r="A244" s="40">
        <v>240</v>
      </c>
      <c r="B244" s="41" t="s">
        <v>356</v>
      </c>
      <c r="C244" s="41" t="s">
        <v>357</v>
      </c>
      <c r="D244" s="41">
        <v>32</v>
      </c>
      <c r="E244" s="41" t="s">
        <v>17</v>
      </c>
      <c r="F244" s="41" t="s">
        <v>691</v>
      </c>
      <c r="G244" s="42">
        <v>0</v>
      </c>
      <c r="H244" s="43">
        <v>0</v>
      </c>
      <c r="I244" s="44" t="s">
        <v>701</v>
      </c>
    </row>
    <row r="245" spans="1:9" x14ac:dyDescent="0.25">
      <c r="A245" s="40">
        <v>241</v>
      </c>
      <c r="B245" s="41" t="s">
        <v>286</v>
      </c>
      <c r="C245" s="41" t="s">
        <v>358</v>
      </c>
      <c r="D245" s="41">
        <v>44</v>
      </c>
      <c r="E245" s="41" t="s">
        <v>7</v>
      </c>
      <c r="F245" s="41" t="s">
        <v>692</v>
      </c>
      <c r="G245" s="42">
        <v>0</v>
      </c>
      <c r="H245" s="43">
        <v>0</v>
      </c>
      <c r="I245" s="44" t="s">
        <v>701</v>
      </c>
    </row>
    <row r="246" spans="1:9" x14ac:dyDescent="0.25">
      <c r="A246" s="40">
        <v>242</v>
      </c>
      <c r="B246" s="41" t="s">
        <v>156</v>
      </c>
      <c r="C246" s="41" t="s">
        <v>193</v>
      </c>
      <c r="D246" s="41">
        <v>61</v>
      </c>
      <c r="E246" s="41" t="s">
        <v>7</v>
      </c>
      <c r="F246" s="41" t="s">
        <v>387</v>
      </c>
      <c r="G246" s="42">
        <v>1</v>
      </c>
      <c r="H246" s="43">
        <v>12000</v>
      </c>
      <c r="I246" s="45" t="s">
        <v>402</v>
      </c>
    </row>
    <row r="247" spans="1:9" x14ac:dyDescent="0.25">
      <c r="A247" s="40">
        <v>243</v>
      </c>
      <c r="B247" s="41" t="s">
        <v>359</v>
      </c>
      <c r="C247" s="41" t="s">
        <v>244</v>
      </c>
      <c r="D247" s="41">
        <v>73</v>
      </c>
      <c r="E247" s="41" t="s">
        <v>12</v>
      </c>
      <c r="F247" s="41" t="s">
        <v>693</v>
      </c>
      <c r="G247" s="42">
        <v>1</v>
      </c>
      <c r="H247" s="43">
        <v>400</v>
      </c>
      <c r="I247" s="45" t="s">
        <v>394</v>
      </c>
    </row>
    <row r="248" spans="1:9" x14ac:dyDescent="0.25">
      <c r="A248" s="40">
        <v>244</v>
      </c>
      <c r="B248" s="41" t="s">
        <v>156</v>
      </c>
      <c r="C248" s="41" t="s">
        <v>360</v>
      </c>
      <c r="D248" s="41">
        <v>38</v>
      </c>
      <c r="E248" s="41" t="s">
        <v>12</v>
      </c>
      <c r="F248" s="41" t="s">
        <v>694</v>
      </c>
      <c r="G248" s="42">
        <v>1</v>
      </c>
      <c r="H248" s="43">
        <v>900</v>
      </c>
      <c r="I248" s="45" t="s">
        <v>400</v>
      </c>
    </row>
    <row r="249" spans="1:9" x14ac:dyDescent="0.25">
      <c r="A249" s="40">
        <v>245</v>
      </c>
      <c r="B249" s="41" t="s">
        <v>245</v>
      </c>
      <c r="C249" s="41" t="s">
        <v>295</v>
      </c>
      <c r="D249" s="41">
        <v>30</v>
      </c>
      <c r="E249" s="41" t="s">
        <v>17</v>
      </c>
      <c r="F249" s="41" t="s">
        <v>695</v>
      </c>
      <c r="G249" s="42">
        <v>0</v>
      </c>
      <c r="H249" s="43">
        <v>0</v>
      </c>
      <c r="I249" s="44" t="s">
        <v>701</v>
      </c>
    </row>
    <row r="250" spans="1:9" x14ac:dyDescent="0.25">
      <c r="A250" s="40">
        <v>246</v>
      </c>
      <c r="B250" s="41" t="s">
        <v>361</v>
      </c>
      <c r="C250" s="41" t="s">
        <v>362</v>
      </c>
      <c r="D250" s="41">
        <v>73</v>
      </c>
      <c r="E250" s="41" t="s">
        <v>7</v>
      </c>
      <c r="F250" s="41" t="s">
        <v>696</v>
      </c>
      <c r="G250" s="42">
        <v>1</v>
      </c>
      <c r="H250" s="43">
        <v>900</v>
      </c>
      <c r="I250" s="45" t="s">
        <v>400</v>
      </c>
    </row>
    <row r="251" spans="1:9" x14ac:dyDescent="0.25">
      <c r="A251" s="40">
        <v>247</v>
      </c>
      <c r="B251" s="41" t="s">
        <v>10</v>
      </c>
      <c r="C251" s="41" t="s">
        <v>217</v>
      </c>
      <c r="D251" s="41">
        <v>53</v>
      </c>
      <c r="E251" s="41" t="s">
        <v>7</v>
      </c>
      <c r="F251" s="41" t="s">
        <v>697</v>
      </c>
      <c r="G251" s="42">
        <v>3</v>
      </c>
      <c r="H251" s="43">
        <v>5650</v>
      </c>
      <c r="I251" s="45" t="s">
        <v>447</v>
      </c>
    </row>
    <row r="252" spans="1:9" x14ac:dyDescent="0.25">
      <c r="A252" s="40">
        <v>248</v>
      </c>
      <c r="B252" s="41" t="s">
        <v>142</v>
      </c>
      <c r="C252" s="41" t="s">
        <v>363</v>
      </c>
      <c r="D252" s="41">
        <v>23</v>
      </c>
      <c r="E252" s="41" t="s">
        <v>12</v>
      </c>
      <c r="F252" s="41" t="s">
        <v>698</v>
      </c>
      <c r="G252" s="42">
        <v>0</v>
      </c>
      <c r="H252" s="43">
        <v>0</v>
      </c>
      <c r="I252" s="44" t="s">
        <v>701</v>
      </c>
    </row>
    <row r="253" spans="1:9" x14ac:dyDescent="0.25">
      <c r="A253" s="40">
        <v>249</v>
      </c>
      <c r="B253" s="41" t="s">
        <v>69</v>
      </c>
      <c r="C253" s="41" t="s">
        <v>95</v>
      </c>
      <c r="D253" s="41">
        <v>19</v>
      </c>
      <c r="E253" s="41" t="s">
        <v>12</v>
      </c>
      <c r="F253" s="41" t="s">
        <v>699</v>
      </c>
      <c r="G253" s="42">
        <v>4</v>
      </c>
      <c r="H253" s="43">
        <v>2850</v>
      </c>
      <c r="I253" s="45" t="s">
        <v>448</v>
      </c>
    </row>
    <row r="254" spans="1:9" x14ac:dyDescent="0.25">
      <c r="A254" s="46">
        <v>250</v>
      </c>
      <c r="B254" s="47" t="s">
        <v>213</v>
      </c>
      <c r="C254" s="47" t="s">
        <v>19</v>
      </c>
      <c r="D254" s="47">
        <v>22</v>
      </c>
      <c r="E254" s="47" t="s">
        <v>7</v>
      </c>
      <c r="F254" s="47" t="s">
        <v>700</v>
      </c>
      <c r="G254" s="48">
        <v>1</v>
      </c>
      <c r="H254" s="49">
        <v>300</v>
      </c>
      <c r="I254" s="50" t="s">
        <v>411</v>
      </c>
    </row>
    <row r="255" spans="1:9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43"/>
  <sheetViews>
    <sheetView workbookViewId="0">
      <selection activeCell="H22" sqref="H22"/>
    </sheetView>
  </sheetViews>
  <sheetFormatPr defaultColWidth="0" defaultRowHeight="15" zeroHeight="1" outlineLevelRow="1" x14ac:dyDescent="0.25"/>
  <cols>
    <col min="1" max="1" width="2.7109375" customWidth="1"/>
    <col min="2" max="2" width="17.28515625" customWidth="1"/>
    <col min="3" max="3" width="16.28515625" customWidth="1"/>
    <col min="4" max="4" width="8.7109375" customWidth="1"/>
    <col min="5" max="5" width="8.28515625" customWidth="1"/>
    <col min="6" max="6" width="9.42578125" customWidth="1"/>
    <col min="7" max="7" width="8.28515625" customWidth="1"/>
    <col min="8" max="8" width="7.140625" customWidth="1"/>
    <col min="9" max="9" width="10.42578125" hidden="1" customWidth="1"/>
    <col min="10" max="10" width="8.85546875" hidden="1" customWidth="1"/>
    <col min="11" max="11" width="6.42578125" hidden="1" customWidth="1"/>
    <col min="12" max="13" width="11.28515625" hidden="1" customWidth="1"/>
    <col min="14" max="15" width="9.140625" hidden="1" customWidth="1"/>
    <col min="16" max="16384" width="9.140625" hidden="1"/>
  </cols>
  <sheetData>
    <row r="1" spans="1:11" x14ac:dyDescent="0.25"/>
    <row r="2" spans="1:11" ht="15.75" x14ac:dyDescent="0.25">
      <c r="A2" s="2">
        <v>3</v>
      </c>
      <c r="B2" s="3" t="s">
        <v>449</v>
      </c>
    </row>
    <row r="3" spans="1:11" x14ac:dyDescent="0.25"/>
    <row r="4" spans="1:11" hidden="1" outlineLevel="1" x14ac:dyDescent="0.25">
      <c r="B4" s="6" t="s">
        <v>451</v>
      </c>
      <c r="C4" s="6" t="s">
        <v>450</v>
      </c>
    </row>
    <row r="5" spans="1:11" ht="30" hidden="1" outlineLevel="1" x14ac:dyDescent="0.25">
      <c r="B5" s="6" t="s">
        <v>384</v>
      </c>
      <c r="C5" t="s">
        <v>373</v>
      </c>
      <c r="D5" t="s">
        <v>371</v>
      </c>
      <c r="E5" t="s">
        <v>374</v>
      </c>
      <c r="F5" t="s">
        <v>367</v>
      </c>
      <c r="G5" t="s">
        <v>369</v>
      </c>
      <c r="H5" t="s">
        <v>368</v>
      </c>
      <c r="I5" t="s">
        <v>370</v>
      </c>
      <c r="J5" t="s">
        <v>372</v>
      </c>
      <c r="K5" s="13" t="s">
        <v>385</v>
      </c>
    </row>
    <row r="6" spans="1:11" hidden="1" outlineLevel="1" x14ac:dyDescent="0.25">
      <c r="B6" s="7" t="s">
        <v>17</v>
      </c>
      <c r="C6" s="5">
        <v>4</v>
      </c>
      <c r="D6" s="5">
        <v>4</v>
      </c>
      <c r="E6" s="5">
        <v>3</v>
      </c>
      <c r="F6" s="5">
        <v>12</v>
      </c>
      <c r="G6" s="5">
        <v>1</v>
      </c>
      <c r="H6" s="5">
        <v>3</v>
      </c>
      <c r="I6" s="5">
        <v>8</v>
      </c>
      <c r="J6" s="5">
        <v>5</v>
      </c>
      <c r="K6" s="5">
        <v>40</v>
      </c>
    </row>
    <row r="7" spans="1:11" hidden="1" outlineLevel="1" x14ac:dyDescent="0.25">
      <c r="B7" s="7" t="s">
        <v>12</v>
      </c>
      <c r="C7" s="5">
        <v>11</v>
      </c>
      <c r="D7" s="5">
        <v>8</v>
      </c>
      <c r="E7" s="5">
        <v>11</v>
      </c>
      <c r="F7" s="5">
        <v>23</v>
      </c>
      <c r="G7" s="5">
        <v>13</v>
      </c>
      <c r="H7" s="5">
        <v>13</v>
      </c>
      <c r="I7" s="5">
        <v>24</v>
      </c>
      <c r="J7" s="5">
        <v>10</v>
      </c>
      <c r="K7" s="5">
        <v>113</v>
      </c>
    </row>
    <row r="8" spans="1:11" hidden="1" outlineLevel="1" x14ac:dyDescent="0.25">
      <c r="B8" s="7" t="s">
        <v>7</v>
      </c>
      <c r="C8" s="5">
        <v>10</v>
      </c>
      <c r="D8" s="5">
        <v>13</v>
      </c>
      <c r="E8" s="5">
        <v>11</v>
      </c>
      <c r="F8" s="5">
        <v>15</v>
      </c>
      <c r="G8" s="5">
        <v>11</v>
      </c>
      <c r="H8" s="5">
        <v>9</v>
      </c>
      <c r="I8" s="5">
        <v>18</v>
      </c>
      <c r="J8" s="5">
        <v>10</v>
      </c>
      <c r="K8" s="5">
        <v>97</v>
      </c>
    </row>
    <row r="9" spans="1:11" hidden="1" outlineLevel="1" x14ac:dyDescent="0.25">
      <c r="B9" s="7" t="s">
        <v>385</v>
      </c>
      <c r="C9" s="5">
        <v>25</v>
      </c>
      <c r="D9" s="5">
        <v>25</v>
      </c>
      <c r="E9" s="5">
        <v>25</v>
      </c>
      <c r="F9" s="5">
        <v>50</v>
      </c>
      <c r="G9" s="5">
        <v>25</v>
      </c>
      <c r="H9" s="5">
        <v>25</v>
      </c>
      <c r="I9" s="5">
        <v>50</v>
      </c>
      <c r="J9" s="5">
        <v>25</v>
      </c>
      <c r="K9" s="5">
        <v>250</v>
      </c>
    </row>
    <row r="10" spans="1:11" hidden="1" outlineLevel="1" x14ac:dyDescent="0.25"/>
    <row r="11" spans="1:11" collapsed="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spans="1:2" x14ac:dyDescent="0.25"/>
    <row r="18" spans="1:2" x14ac:dyDescent="0.25"/>
    <row r="19" spans="1:2" x14ac:dyDescent="0.25"/>
    <row r="20" spans="1:2" x14ac:dyDescent="0.25"/>
    <row r="21" spans="1:2" x14ac:dyDescent="0.25"/>
    <row r="22" spans="1:2" x14ac:dyDescent="0.25"/>
    <row r="23" spans="1:2" x14ac:dyDescent="0.25"/>
    <row r="24" spans="1:2" x14ac:dyDescent="0.25"/>
    <row r="25" spans="1:2" x14ac:dyDescent="0.25"/>
    <row r="26" spans="1:2" x14ac:dyDescent="0.25"/>
    <row r="27" spans="1:2" x14ac:dyDescent="0.25"/>
    <row r="28" spans="1:2" x14ac:dyDescent="0.25"/>
    <row r="29" spans="1:2" x14ac:dyDescent="0.25"/>
    <row r="30" spans="1:2" x14ac:dyDescent="0.25"/>
    <row r="31" spans="1:2" x14ac:dyDescent="0.25"/>
    <row r="32" spans="1:2" x14ac:dyDescent="0.25">
      <c r="A32">
        <v>1</v>
      </c>
      <c r="B32" t="s">
        <v>729</v>
      </c>
    </row>
    <row r="33" spans="1:2" x14ac:dyDescent="0.25">
      <c r="A33">
        <v>2</v>
      </c>
      <c r="B33" t="s">
        <v>730</v>
      </c>
    </row>
    <row r="34" spans="1:2" x14ac:dyDescent="0.25">
      <c r="A34">
        <v>3</v>
      </c>
      <c r="B34" t="s">
        <v>731</v>
      </c>
    </row>
    <row r="35" spans="1:2" x14ac:dyDescent="0.25"/>
    <row r="36" spans="1:2" x14ac:dyDescent="0.25"/>
    <row r="37" spans="1:2" hidden="1" x14ac:dyDescent="0.25"/>
    <row r="38" spans="1:2" hidden="1" x14ac:dyDescent="0.25"/>
    <row r="39" spans="1:2" hidden="1" x14ac:dyDescent="0.25"/>
    <row r="40" spans="1:2" hidden="1" x14ac:dyDescent="0.25"/>
    <row r="41" spans="1:2" hidden="1" x14ac:dyDescent="0.25"/>
    <row r="42" spans="1:2" hidden="1" x14ac:dyDescent="0.25"/>
    <row r="43" spans="1:2" hidden="1" x14ac:dyDescent="0.25"/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9"/>
  <sheetViews>
    <sheetView workbookViewId="0">
      <selection activeCell="B27" sqref="B27:L27"/>
    </sheetView>
  </sheetViews>
  <sheetFormatPr defaultColWidth="0" defaultRowHeight="15" zeroHeight="1" x14ac:dyDescent="0.25"/>
  <cols>
    <col min="1" max="1" width="2" bestFit="1" customWidth="1"/>
    <col min="2" max="2" width="17.28515625" bestFit="1" customWidth="1"/>
    <col min="3" max="3" width="16.28515625" bestFit="1" customWidth="1"/>
    <col min="4" max="4" width="8.7109375" customWidth="1"/>
    <col min="5" max="5" width="8.28515625" customWidth="1"/>
    <col min="6" max="6" width="9.42578125" customWidth="1"/>
    <col min="7" max="7" width="8.28515625" customWidth="1"/>
    <col min="8" max="8" width="7.140625" customWidth="1"/>
    <col min="9" max="9" width="10.42578125" bestFit="1" customWidth="1"/>
    <col min="10" max="10" width="8.85546875" customWidth="1"/>
    <col min="11" max="11" width="11.28515625" bestFit="1" customWidth="1"/>
    <col min="12" max="12" width="9.140625" customWidth="1"/>
    <col min="13" max="16384" width="9.140625" hidden="1"/>
  </cols>
  <sheetData>
    <row r="1" spans="1:11" x14ac:dyDescent="0.25"/>
    <row r="2" spans="1:11" ht="15.75" x14ac:dyDescent="0.25">
      <c r="A2" s="2">
        <v>4</v>
      </c>
      <c r="B2" s="3" t="s">
        <v>702</v>
      </c>
    </row>
    <row r="3" spans="1:11" x14ac:dyDescent="0.25"/>
    <row r="4" spans="1:11" hidden="1" x14ac:dyDescent="0.25">
      <c r="B4" s="6" t="s">
        <v>451</v>
      </c>
      <c r="C4" s="6" t="s">
        <v>450</v>
      </c>
    </row>
    <row r="5" spans="1:11" hidden="1" x14ac:dyDescent="0.25">
      <c r="B5" s="6" t="s">
        <v>384</v>
      </c>
      <c r="C5" t="s">
        <v>373</v>
      </c>
      <c r="D5" t="s">
        <v>371</v>
      </c>
      <c r="E5" t="s">
        <v>374</v>
      </c>
      <c r="F5" t="s">
        <v>367</v>
      </c>
      <c r="G5" t="s">
        <v>369</v>
      </c>
      <c r="H5" t="s">
        <v>368</v>
      </c>
      <c r="I5" t="s">
        <v>370</v>
      </c>
      <c r="J5" t="s">
        <v>372</v>
      </c>
      <c r="K5" t="s">
        <v>385</v>
      </c>
    </row>
    <row r="6" spans="1:11" hidden="1" x14ac:dyDescent="0.25">
      <c r="B6" s="7" t="s">
        <v>732</v>
      </c>
      <c r="C6" s="5">
        <v>8</v>
      </c>
      <c r="D6" s="5">
        <v>5</v>
      </c>
      <c r="E6" s="5">
        <v>7</v>
      </c>
      <c r="F6" s="5">
        <v>16</v>
      </c>
      <c r="G6" s="5">
        <v>8</v>
      </c>
      <c r="H6" s="5">
        <v>7</v>
      </c>
      <c r="I6" s="5">
        <v>17</v>
      </c>
      <c r="J6" s="5">
        <v>9</v>
      </c>
      <c r="K6" s="5">
        <v>77</v>
      </c>
    </row>
    <row r="7" spans="1:11" hidden="1" x14ac:dyDescent="0.25">
      <c r="B7" s="7" t="s">
        <v>733</v>
      </c>
      <c r="C7" s="5">
        <v>17</v>
      </c>
      <c r="D7" s="5">
        <v>20</v>
      </c>
      <c r="E7" s="5">
        <v>18</v>
      </c>
      <c r="F7" s="5">
        <v>34</v>
      </c>
      <c r="G7" s="5">
        <v>17</v>
      </c>
      <c r="H7" s="5">
        <v>18</v>
      </c>
      <c r="I7" s="5">
        <v>33</v>
      </c>
      <c r="J7" s="5">
        <v>16</v>
      </c>
      <c r="K7" s="5">
        <v>173</v>
      </c>
    </row>
    <row r="8" spans="1:11" hidden="1" x14ac:dyDescent="0.25">
      <c r="B8" s="7" t="s">
        <v>385</v>
      </c>
      <c r="C8" s="5">
        <v>25</v>
      </c>
      <c r="D8" s="5">
        <v>25</v>
      </c>
      <c r="E8" s="5">
        <v>25</v>
      </c>
      <c r="F8" s="5">
        <v>50</v>
      </c>
      <c r="G8" s="5">
        <v>25</v>
      </c>
      <c r="H8" s="5">
        <v>25</v>
      </c>
      <c r="I8" s="5">
        <v>50</v>
      </c>
      <c r="J8" s="5">
        <v>25</v>
      </c>
      <c r="K8" s="5">
        <v>250</v>
      </c>
    </row>
    <row r="9" spans="1:11" hidden="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spans="1:12" x14ac:dyDescent="0.25"/>
    <row r="18" spans="1:12" x14ac:dyDescent="0.25"/>
    <row r="19" spans="1:12" x14ac:dyDescent="0.25">
      <c r="B19" s="17"/>
    </row>
    <row r="20" spans="1:12" x14ac:dyDescent="0.25">
      <c r="B20" s="17"/>
    </row>
    <row r="21" spans="1:12" x14ac:dyDescent="0.25"/>
    <row r="22" spans="1:12" x14ac:dyDescent="0.25"/>
    <row r="23" spans="1:12" x14ac:dyDescent="0.25"/>
    <row r="24" spans="1:12" x14ac:dyDescent="0.25"/>
    <row r="25" spans="1:12" x14ac:dyDescent="0.25"/>
    <row r="26" spans="1:12" x14ac:dyDescent="0.25"/>
    <row r="27" spans="1:12" ht="30.75" customHeight="1" x14ac:dyDescent="0.25">
      <c r="A27">
        <v>1</v>
      </c>
      <c r="B27" s="62" t="s">
        <v>734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</row>
    <row r="28" spans="1:12" ht="32.25" customHeight="1" x14ac:dyDescent="0.25">
      <c r="A28">
        <v>2</v>
      </c>
      <c r="B28" s="62" t="s">
        <v>735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</row>
    <row r="29" spans="1:12" x14ac:dyDescent="0.25"/>
  </sheetData>
  <mergeCells count="2">
    <mergeCell ref="B27:L27"/>
    <mergeCell ref="B28:L28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7"/>
  <sheetViews>
    <sheetView topLeftCell="A3" workbookViewId="0"/>
  </sheetViews>
  <sheetFormatPr defaultColWidth="0" defaultRowHeight="15" zeroHeight="1" outlineLevelRow="1" x14ac:dyDescent="0.25"/>
  <cols>
    <col min="1" max="1" width="2" bestFit="1" customWidth="1"/>
    <col min="2" max="2" width="11.42578125" customWidth="1"/>
    <col min="3" max="3" width="16.140625" customWidth="1"/>
    <col min="4" max="4" width="18.140625" customWidth="1"/>
    <col min="5" max="6" width="25.7109375" customWidth="1"/>
    <col min="7" max="7" width="22.42578125" customWidth="1"/>
    <col min="8" max="12" width="9.140625" hidden="1" customWidth="1"/>
    <col min="13" max="16384" width="9.140625" hidden="1"/>
  </cols>
  <sheetData>
    <row r="1" spans="1:6" x14ac:dyDescent="0.25"/>
    <row r="2" spans="1:6" ht="15.75" x14ac:dyDescent="0.25">
      <c r="A2" s="2">
        <v>5</v>
      </c>
      <c r="B2" s="3" t="s">
        <v>707</v>
      </c>
    </row>
    <row r="3" spans="1:6" x14ac:dyDescent="0.25"/>
    <row r="4" spans="1:6" hidden="1" outlineLevel="1" x14ac:dyDescent="0.25">
      <c r="B4" s="6" t="s">
        <v>384</v>
      </c>
      <c r="C4" t="s">
        <v>706</v>
      </c>
      <c r="D4" t="s">
        <v>383</v>
      </c>
    </row>
    <row r="5" spans="1:6" hidden="1" outlineLevel="1" x14ac:dyDescent="0.25">
      <c r="B5" s="7" t="s">
        <v>17</v>
      </c>
      <c r="C5" s="5">
        <v>40</v>
      </c>
      <c r="D5" s="5">
        <v>49950</v>
      </c>
      <c r="E5" s="5"/>
      <c r="F5" s="5"/>
    </row>
    <row r="6" spans="1:6" hidden="1" outlineLevel="1" x14ac:dyDescent="0.25">
      <c r="B6" s="7" t="s">
        <v>12</v>
      </c>
      <c r="C6" s="5">
        <v>113</v>
      </c>
      <c r="D6" s="5">
        <v>244350</v>
      </c>
      <c r="E6" s="5"/>
      <c r="F6" s="5"/>
    </row>
    <row r="7" spans="1:6" hidden="1" outlineLevel="1" x14ac:dyDescent="0.25">
      <c r="B7" s="7" t="s">
        <v>7</v>
      </c>
      <c r="C7" s="5">
        <v>97</v>
      </c>
      <c r="D7" s="5">
        <v>238200</v>
      </c>
      <c r="E7" s="5"/>
      <c r="F7" s="5"/>
    </row>
    <row r="8" spans="1:6" hidden="1" outlineLevel="1" x14ac:dyDescent="0.25">
      <c r="B8" s="7" t="s">
        <v>385</v>
      </c>
      <c r="C8" s="5">
        <v>250</v>
      </c>
      <c r="D8" s="5">
        <v>532500</v>
      </c>
      <c r="E8" s="5"/>
      <c r="F8" s="5"/>
    </row>
    <row r="9" spans="1:6" collapsed="1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2:2" x14ac:dyDescent="0.25"/>
    <row r="18" spans="2:2" x14ac:dyDescent="0.25"/>
    <row r="19" spans="2:2" x14ac:dyDescent="0.25"/>
    <row r="20" spans="2:2" x14ac:dyDescent="0.25"/>
    <row r="21" spans="2:2" x14ac:dyDescent="0.25"/>
    <row r="22" spans="2:2" x14ac:dyDescent="0.25"/>
    <row r="23" spans="2:2" x14ac:dyDescent="0.25"/>
    <row r="24" spans="2:2" x14ac:dyDescent="0.25"/>
    <row r="25" spans="2:2" x14ac:dyDescent="0.25"/>
    <row r="26" spans="2:2" x14ac:dyDescent="0.25">
      <c r="B26" t="s">
        <v>708</v>
      </c>
    </row>
    <row r="27" spans="2:2" x14ac:dyDescent="0.25"/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5"/>
  <sheetViews>
    <sheetView workbookViewId="0">
      <selection activeCell="B2" sqref="B2"/>
    </sheetView>
  </sheetViews>
  <sheetFormatPr defaultColWidth="0" defaultRowHeight="15" zeroHeight="1" x14ac:dyDescent="0.25"/>
  <cols>
    <col min="1" max="1" width="9.140625" customWidth="1"/>
    <col min="2" max="2" width="56.85546875" customWidth="1"/>
    <col min="3" max="3" width="9.140625" customWidth="1"/>
    <col min="4" max="4" width="68.42578125" customWidth="1"/>
    <col min="5" max="6" width="9.140625" customWidth="1"/>
    <col min="7" max="8" width="0" hidden="1" customWidth="1"/>
    <col min="9" max="16384" width="9.140625" hidden="1"/>
  </cols>
  <sheetData>
    <row r="1" spans="2:8" x14ac:dyDescent="0.25"/>
    <row r="2" spans="2:8" ht="19.5" x14ac:dyDescent="0.3">
      <c r="B2" s="59" t="s">
        <v>756</v>
      </c>
    </row>
    <row r="3" spans="2:8" x14ac:dyDescent="0.25"/>
    <row r="4" spans="2:8" x14ac:dyDescent="0.25"/>
    <row r="5" spans="2:8" x14ac:dyDescent="0.25"/>
    <row r="6" spans="2:8" x14ac:dyDescent="0.25"/>
    <row r="7" spans="2:8" x14ac:dyDescent="0.25"/>
    <row r="8" spans="2:8" x14ac:dyDescent="0.25"/>
    <row r="9" spans="2:8" x14ac:dyDescent="0.25"/>
    <row r="10" spans="2:8" x14ac:dyDescent="0.25"/>
    <row r="11" spans="2:8" x14ac:dyDescent="0.25"/>
    <row r="12" spans="2:8" x14ac:dyDescent="0.25"/>
    <row r="13" spans="2:8" x14ac:dyDescent="0.25"/>
    <row r="14" spans="2:8" ht="30" x14ac:dyDescent="0.25">
      <c r="B14" s="13" t="s">
        <v>754</v>
      </c>
    </row>
    <row r="15" spans="2:8" ht="30" x14ac:dyDescent="0.25">
      <c r="B15" s="13" t="s">
        <v>755</v>
      </c>
      <c r="G15" s="60"/>
      <c r="H15" s="61"/>
    </row>
    <row r="16" spans="2:8" x14ac:dyDescent="0.25">
      <c r="B16" s="13"/>
    </row>
    <row r="17" spans="2:4" x14ac:dyDescent="0.25">
      <c r="B17" s="13"/>
    </row>
    <row r="18" spans="2:4" x14ac:dyDescent="0.25">
      <c r="B18" s="13"/>
    </row>
    <row r="19" spans="2:4" x14ac:dyDescent="0.25"/>
    <row r="20" spans="2:4" x14ac:dyDescent="0.25"/>
    <row r="21" spans="2:4" x14ac:dyDescent="0.25"/>
    <row r="22" spans="2:4" x14ac:dyDescent="0.25"/>
    <row r="23" spans="2:4" ht="30" x14ac:dyDescent="0.25">
      <c r="D23" s="13" t="s">
        <v>757</v>
      </c>
    </row>
    <row r="24" spans="2:4" x14ac:dyDescent="0.25">
      <c r="D24" s="13" t="s">
        <v>758</v>
      </c>
    </row>
    <row r="25" spans="2:4" x14ac:dyDescent="0.25"/>
    <row r="26" spans="2:4" x14ac:dyDescent="0.25"/>
    <row r="27" spans="2:4" x14ac:dyDescent="0.25"/>
    <row r="28" spans="2:4" x14ac:dyDescent="0.25"/>
    <row r="29" spans="2:4" x14ac:dyDescent="0.25"/>
    <row r="30" spans="2:4" x14ac:dyDescent="0.25"/>
    <row r="31" spans="2:4" x14ac:dyDescent="0.25"/>
    <row r="32" spans="2:4" x14ac:dyDescent="0.25"/>
    <row r="33" spans="2:4" x14ac:dyDescent="0.25"/>
    <row r="34" spans="2:4" x14ac:dyDescent="0.25"/>
    <row r="35" spans="2:4" x14ac:dyDescent="0.25">
      <c r="B35" s="17"/>
    </row>
    <row r="36" spans="2:4" x14ac:dyDescent="0.25">
      <c r="B36" t="s">
        <v>759</v>
      </c>
    </row>
    <row r="37" spans="2:4" x14ac:dyDescent="0.25">
      <c r="B37" t="s">
        <v>760</v>
      </c>
    </row>
    <row r="38" spans="2:4" ht="30" x14ac:dyDescent="0.25">
      <c r="B38" s="13" t="s">
        <v>761</v>
      </c>
    </row>
    <row r="39" spans="2:4" x14ac:dyDescent="0.25"/>
    <row r="40" spans="2:4" x14ac:dyDescent="0.25"/>
    <row r="41" spans="2:4" x14ac:dyDescent="0.25"/>
    <row r="42" spans="2:4" x14ac:dyDescent="0.25"/>
    <row r="43" spans="2:4" ht="30" x14ac:dyDescent="0.25">
      <c r="D43" s="13" t="s">
        <v>762</v>
      </c>
    </row>
    <row r="44" spans="2:4" x14ac:dyDescent="0.25"/>
    <row r="45" spans="2:4" x14ac:dyDescent="0.2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D20"/>
  <sheetViews>
    <sheetView showGridLines="0" workbookViewId="0">
      <selection activeCell="B6" sqref="B6"/>
    </sheetView>
  </sheetViews>
  <sheetFormatPr defaultColWidth="0" defaultRowHeight="15" zeroHeight="1" x14ac:dyDescent="0.25"/>
  <cols>
    <col min="1" max="1" width="9.140625" customWidth="1"/>
    <col min="2" max="2" width="92.7109375" customWidth="1"/>
    <col min="3" max="4" width="9.140625" customWidth="1"/>
    <col min="5" max="16384" width="9.140625" hidden="1"/>
  </cols>
  <sheetData>
    <row r="1" spans="1:2" x14ac:dyDescent="0.25"/>
    <row r="2" spans="1:2" ht="19.5" x14ac:dyDescent="0.3">
      <c r="B2" s="59" t="s">
        <v>763</v>
      </c>
    </row>
    <row r="3" spans="1:2" x14ac:dyDescent="0.25"/>
    <row r="4" spans="1:2" ht="30" x14ac:dyDescent="0.25">
      <c r="A4" s="55">
        <v>1</v>
      </c>
      <c r="B4" s="13" t="s">
        <v>764</v>
      </c>
    </row>
    <row r="5" spans="1:2" x14ac:dyDescent="0.25">
      <c r="A5" s="55">
        <v>2</v>
      </c>
      <c r="B5" t="s">
        <v>765</v>
      </c>
    </row>
    <row r="6" spans="1:2" ht="30" x14ac:dyDescent="0.25">
      <c r="A6" s="55">
        <v>3</v>
      </c>
      <c r="B6" s="13" t="s">
        <v>766</v>
      </c>
    </row>
    <row r="7" spans="1:2" ht="30" x14ac:dyDescent="0.25">
      <c r="A7" s="55">
        <v>4</v>
      </c>
      <c r="B7" s="13" t="s">
        <v>767</v>
      </c>
    </row>
    <row r="8" spans="1:2" ht="30" x14ac:dyDescent="0.25">
      <c r="A8" s="55">
        <v>5</v>
      </c>
      <c r="B8" s="13" t="s">
        <v>768</v>
      </c>
    </row>
    <row r="9" spans="1:2" ht="30" x14ac:dyDescent="0.25">
      <c r="A9" s="55">
        <v>6</v>
      </c>
      <c r="B9" s="13" t="s">
        <v>769</v>
      </c>
    </row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Data Model</vt:lpstr>
      <vt:lpstr>Customer Details</vt:lpstr>
      <vt:lpstr>Order</vt:lpstr>
      <vt:lpstr>Shipping</vt:lpstr>
      <vt:lpstr>Data Quality</vt:lpstr>
      <vt:lpstr>Requirements</vt:lpstr>
      <vt:lpstr>Q1</vt:lpstr>
      <vt:lpstr>Q2</vt:lpstr>
      <vt:lpstr>Q3</vt:lpstr>
      <vt:lpstr>Q4</vt:lpstr>
      <vt:lpstr>Q5</vt:lpstr>
      <vt:lpstr>Final Report</vt:lpstr>
      <vt:lpstr>Insights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2024-04-25T05:58:15Z</dcterms:modified>
</cp:coreProperties>
</file>