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des\Activity\INFORMED\data\"/>
    </mc:Choice>
  </mc:AlternateContent>
  <bookViews>
    <workbookView xWindow="0" yWindow="0" windowWidth="28800" windowHeight="11430"/>
  </bookViews>
  <sheets>
    <sheet name="dendro_vol" sheetId="1" r:id="rId1"/>
    <sheet name="dendro_den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1" l="1"/>
  <c r="G23" i="1"/>
  <c r="G24" i="1"/>
  <c r="G25" i="1"/>
  <c r="G26" i="1"/>
  <c r="G27" i="1"/>
  <c r="G21" i="1"/>
  <c r="G35" i="1"/>
  <c r="G36" i="1"/>
  <c r="G37" i="1"/>
  <c r="G38" i="1"/>
  <c r="G39" i="1"/>
  <c r="G40" i="1"/>
  <c r="G34" i="1"/>
  <c r="G8" i="1"/>
  <c r="G9" i="1"/>
  <c r="G10" i="1"/>
  <c r="G11" i="1"/>
  <c r="G12" i="1"/>
  <c r="G13" i="1"/>
  <c r="G14" i="1"/>
  <c r="G7" i="1"/>
  <c r="F35" i="1"/>
  <c r="F36" i="1"/>
  <c r="F37" i="1"/>
  <c r="F38" i="1"/>
  <c r="F39" i="1"/>
  <c r="F40" i="1"/>
  <c r="F34" i="1"/>
  <c r="F22" i="1"/>
  <c r="F23" i="1"/>
  <c r="F24" i="1"/>
  <c r="F25" i="1"/>
  <c r="F26" i="1"/>
  <c r="F27" i="1"/>
  <c r="F21" i="1"/>
  <c r="F8" i="1"/>
  <c r="F9" i="1"/>
  <c r="F10" i="1"/>
  <c r="F11" i="1"/>
  <c r="F12" i="1"/>
  <c r="F13" i="1"/>
  <c r="F14" i="1"/>
  <c r="F7" i="1"/>
  <c r="E35" i="1"/>
  <c r="E36" i="1"/>
  <c r="E37" i="1"/>
  <c r="E38" i="1"/>
  <c r="E39" i="1"/>
  <c r="E40" i="1"/>
  <c r="E34" i="1"/>
  <c r="E21" i="1"/>
  <c r="E22" i="1"/>
  <c r="E23" i="1"/>
  <c r="E24" i="1"/>
  <c r="E25" i="1"/>
  <c r="E26" i="1"/>
  <c r="E27" i="1"/>
  <c r="E20" i="1"/>
  <c r="E8" i="1"/>
  <c r="E9" i="1"/>
  <c r="E10" i="1"/>
  <c r="E11" i="1"/>
  <c r="E12" i="1"/>
  <c r="E13" i="1"/>
  <c r="E14" i="1"/>
  <c r="E7" i="1"/>
</calcChain>
</file>

<file path=xl/sharedStrings.xml><?xml version="1.0" encoding="utf-8"?>
<sst xmlns="http://schemas.openxmlformats.org/spreadsheetml/2006/main" count="123" uniqueCount="55">
  <si>
    <t>Species</t>
  </si>
  <si>
    <t>Comarca</t>
  </si>
  <si>
    <t>CD</t>
  </si>
  <si>
    <t>Kfk</t>
  </si>
  <si>
    <t>PIHA</t>
  </si>
  <si>
    <t>Solsones</t>
  </si>
  <si>
    <t>PINI</t>
  </si>
  <si>
    <t>PISY</t>
  </si>
  <si>
    <t>Btk</t>
  </si>
  <si>
    <t>Proot</t>
  </si>
  <si>
    <t>Name</t>
  </si>
  <si>
    <t>Pinus halepensis</t>
  </si>
  <si>
    <t>Pinus nigra</t>
  </si>
  <si>
    <t>Pinus sylvestris</t>
  </si>
  <si>
    <t>PEF</t>
  </si>
  <si>
    <t>CD10</t>
  </si>
  <si>
    <t>CD15</t>
  </si>
  <si>
    <t>CD20</t>
  </si>
  <si>
    <t>CD25</t>
  </si>
  <si>
    <t>CD30</t>
  </si>
  <si>
    <t>CD35</t>
  </si>
  <si>
    <t>CD40</t>
  </si>
  <si>
    <t>CD45</t>
  </si>
  <si>
    <t>CD50</t>
  </si>
  <si>
    <t>CD55</t>
  </si>
  <si>
    <t>CD60</t>
  </si>
  <si>
    <t>CD65</t>
  </si>
  <si>
    <t>CD70</t>
  </si>
  <si>
    <t>BranchBio</t>
  </si>
  <si>
    <t>LeafBio</t>
  </si>
  <si>
    <t>DensTrunk</t>
  </si>
  <si>
    <t>TrunkC</t>
  </si>
  <si>
    <t>DensBark</t>
  </si>
  <si>
    <t>BarkC</t>
  </si>
  <si>
    <t>BranchC</t>
  </si>
  <si>
    <t>LeafC</t>
  </si>
  <si>
    <t>BT_a</t>
  </si>
  <si>
    <t>BT_b</t>
  </si>
  <si>
    <t>BT_SEE</t>
  </si>
  <si>
    <t>BF_a</t>
  </si>
  <si>
    <t>BF_b</t>
  </si>
  <si>
    <t>BF_SEE</t>
  </si>
  <si>
    <t>BR7_a</t>
  </si>
  <si>
    <t>BR7_b</t>
  </si>
  <si>
    <t>BR7_SEE</t>
  </si>
  <si>
    <t>BR27_a</t>
  </si>
  <si>
    <t>BR27_b</t>
  </si>
  <si>
    <t>BR27_SEE</t>
  </si>
  <si>
    <t>BR2_a</t>
  </si>
  <si>
    <t>BR2_b</t>
  </si>
  <si>
    <t>BR2_SEE</t>
  </si>
  <si>
    <t>Br_a</t>
  </si>
  <si>
    <t>Br_b</t>
  </si>
  <si>
    <t>Br_SEE</t>
  </si>
  <si>
    <t>DBH_class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</si>
</sst>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" fontId="1" fillId="0" borderId="0" xfId="0" applyNumberFormat="1" applyFont="1"/>
    <xf numFmtId="1" fontId="0" fillId="0" borderId="0" xfId="0" applyNumberFormat="1"/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>
      <selection activeCell="H12" sqref="H12"/>
    </sheetView>
  </sheetViews>
  <sheetFormatPr baseColWidth="10" defaultRowHeight="15" x14ac:dyDescent="0.25"/>
  <cols>
    <col min="1" max="1" width="8.42578125" customWidth="1"/>
    <col min="2" max="2" width="8.42578125" style="3" customWidth="1"/>
    <col min="3" max="3" width="8.42578125" style="7" customWidth="1"/>
    <col min="4" max="5" width="8.42578125" style="5" customWidth="1"/>
    <col min="6" max="7" width="8.42578125" customWidth="1"/>
  </cols>
  <sheetData>
    <row r="1" spans="1:7" s="1" customFormat="1" x14ac:dyDescent="0.25">
      <c r="A1" s="1" t="s">
        <v>0</v>
      </c>
      <c r="B1" s="2" t="s">
        <v>2</v>
      </c>
      <c r="C1" s="6" t="s">
        <v>54</v>
      </c>
      <c r="D1" s="4" t="s">
        <v>3</v>
      </c>
      <c r="E1" s="4" t="s">
        <v>8</v>
      </c>
      <c r="F1" s="1" t="s">
        <v>28</v>
      </c>
      <c r="G1" s="1" t="s">
        <v>29</v>
      </c>
    </row>
    <row r="2" spans="1:7" x14ac:dyDescent="0.25">
      <c r="A2" t="s">
        <v>4</v>
      </c>
      <c r="B2" s="3" t="s">
        <v>15</v>
      </c>
      <c r="C2" s="7">
        <v>10</v>
      </c>
      <c r="D2" s="5">
        <v>0.43</v>
      </c>
      <c r="E2" s="5">
        <v>11.17</v>
      </c>
      <c r="F2" s="5">
        <v>5.7</v>
      </c>
      <c r="G2" s="8">
        <v>1.47</v>
      </c>
    </row>
    <row r="3" spans="1:7" x14ac:dyDescent="0.25">
      <c r="A3" t="s">
        <v>4</v>
      </c>
      <c r="B3" s="3" t="s">
        <v>16</v>
      </c>
      <c r="C3" s="7">
        <v>15</v>
      </c>
      <c r="D3" s="5">
        <v>0.45</v>
      </c>
      <c r="E3" s="5">
        <v>17.68</v>
      </c>
      <c r="F3" s="5">
        <v>13.53</v>
      </c>
      <c r="G3" s="8">
        <v>3.21</v>
      </c>
    </row>
    <row r="4" spans="1:7" x14ac:dyDescent="0.25">
      <c r="A4" t="s">
        <v>4</v>
      </c>
      <c r="B4" s="3" t="s">
        <v>17</v>
      </c>
      <c r="C4" s="7">
        <v>20</v>
      </c>
      <c r="D4" s="5">
        <v>0.4</v>
      </c>
      <c r="E4" s="5">
        <v>24.07</v>
      </c>
      <c r="F4" s="5">
        <v>24.26</v>
      </c>
      <c r="G4" s="8">
        <v>5.16</v>
      </c>
    </row>
    <row r="5" spans="1:7" x14ac:dyDescent="0.25">
      <c r="A5" t="s">
        <v>4</v>
      </c>
      <c r="B5" s="3" t="s">
        <v>18</v>
      </c>
      <c r="C5" s="7">
        <v>25</v>
      </c>
      <c r="D5" s="5">
        <v>0.43</v>
      </c>
      <c r="E5" s="5">
        <v>26.56</v>
      </c>
      <c r="F5" s="5">
        <v>43.4</v>
      </c>
      <c r="G5" s="8">
        <v>8.31</v>
      </c>
    </row>
    <row r="6" spans="1:7" x14ac:dyDescent="0.25">
      <c r="A6" t="s">
        <v>4</v>
      </c>
      <c r="B6" s="3" t="s">
        <v>19</v>
      </c>
      <c r="C6" s="7">
        <v>30</v>
      </c>
      <c r="D6" s="5">
        <v>0.43</v>
      </c>
      <c r="E6" s="5">
        <v>29.67</v>
      </c>
      <c r="F6" s="5">
        <v>62.69</v>
      </c>
      <c r="G6" s="8">
        <v>11.49</v>
      </c>
    </row>
    <row r="7" spans="1:7" x14ac:dyDescent="0.25">
      <c r="A7" t="s">
        <v>4</v>
      </c>
      <c r="B7" s="3" t="s">
        <v>20</v>
      </c>
      <c r="C7" s="7">
        <v>35</v>
      </c>
      <c r="D7" s="5">
        <v>0.43</v>
      </c>
      <c r="E7" s="5">
        <f>17.031*LN(C7)-27.989</f>
        <v>32.562132835226194</v>
      </c>
      <c r="F7" s="5">
        <f>-0.0014*C7^3+0.1804*C7^2-2.7836*C7+18.902</f>
        <v>82.441000000000017</v>
      </c>
      <c r="G7" s="8">
        <f>0.0563*C7^1.5675</f>
        <v>14.819551296913694</v>
      </c>
    </row>
    <row r="8" spans="1:7" x14ac:dyDescent="0.25">
      <c r="A8" t="s">
        <v>4</v>
      </c>
      <c r="B8" s="3" t="s">
        <v>21</v>
      </c>
      <c r="C8" s="7">
        <v>40</v>
      </c>
      <c r="D8" s="5">
        <v>0.43</v>
      </c>
      <c r="E8" s="5">
        <f t="shared" ref="E8:E14" si="0">17.031*LN(C8)-27.989</f>
        <v>34.836305983014441</v>
      </c>
      <c r="F8" s="5">
        <f t="shared" ref="F8:F14" si="1">-0.0014*C8^3+0.1804*C8^2-2.7836*C8+18.902</f>
        <v>106.598</v>
      </c>
      <c r="G8" s="8">
        <f t="shared" ref="G8:G14" si="2">0.0563*C8^1.5675</f>
        <v>18.269953047935932</v>
      </c>
    </row>
    <row r="9" spans="1:7" x14ac:dyDescent="0.25">
      <c r="A9" t="s">
        <v>4</v>
      </c>
      <c r="B9" s="3" t="s">
        <v>22</v>
      </c>
      <c r="C9" s="7">
        <v>45</v>
      </c>
      <c r="D9" s="5">
        <v>0.43</v>
      </c>
      <c r="E9" s="5">
        <f t="shared" si="0"/>
        <v>36.842268863278306</v>
      </c>
      <c r="F9" s="5">
        <f t="shared" si="1"/>
        <v>131.375</v>
      </c>
      <c r="G9" s="8">
        <f t="shared" si="2"/>
        <v>21.974500410805678</v>
      </c>
    </row>
    <row r="10" spans="1:7" x14ac:dyDescent="0.25">
      <c r="A10" t="s">
        <v>4</v>
      </c>
      <c r="B10" s="3" t="s">
        <v>23</v>
      </c>
      <c r="C10" s="7">
        <v>50</v>
      </c>
      <c r="D10" s="5">
        <v>0.43</v>
      </c>
      <c r="E10" s="5">
        <f t="shared" si="0"/>
        <v>38.636663805446744</v>
      </c>
      <c r="F10" s="5">
        <f t="shared" si="1"/>
        <v>155.72199999999998</v>
      </c>
      <c r="G10" s="8">
        <f t="shared" si="2"/>
        <v>25.920529957651965</v>
      </c>
    </row>
    <row r="11" spans="1:7" x14ac:dyDescent="0.25">
      <c r="A11" t="s">
        <v>4</v>
      </c>
      <c r="B11" s="3" t="s">
        <v>24</v>
      </c>
      <c r="C11" s="7">
        <v>55</v>
      </c>
      <c r="D11" s="5">
        <v>0.43</v>
      </c>
      <c r="E11" s="5">
        <f t="shared" si="0"/>
        <v>40.259891477694211</v>
      </c>
      <c r="F11" s="5">
        <f t="shared" si="1"/>
        <v>178.58900000000006</v>
      </c>
      <c r="G11" s="8">
        <f t="shared" si="2"/>
        <v>30.097256578073583</v>
      </c>
    </row>
    <row r="12" spans="1:7" x14ac:dyDescent="0.25">
      <c r="A12" t="s">
        <v>4</v>
      </c>
      <c r="B12" s="3" t="s">
        <v>25</v>
      </c>
      <c r="C12" s="7">
        <v>60</v>
      </c>
      <c r="D12" s="5">
        <v>0.43</v>
      </c>
      <c r="E12" s="5">
        <f t="shared" si="0"/>
        <v>41.741782239204582</v>
      </c>
      <c r="F12" s="5">
        <f t="shared" si="1"/>
        <v>198.9260000000001</v>
      </c>
      <c r="G12" s="8">
        <f t="shared" si="2"/>
        <v>34.495343966833602</v>
      </c>
    </row>
    <row r="13" spans="1:7" x14ac:dyDescent="0.25">
      <c r="A13" t="s">
        <v>4</v>
      </c>
      <c r="B13" s="3" t="s">
        <v>26</v>
      </c>
      <c r="C13" s="7">
        <v>65</v>
      </c>
      <c r="D13" s="5">
        <v>0.43</v>
      </c>
      <c r="E13" s="5">
        <f t="shared" si="0"/>
        <v>43.104989593592578</v>
      </c>
      <c r="F13" s="5">
        <f t="shared" si="1"/>
        <v>215.68300000000005</v>
      </c>
      <c r="G13" s="8">
        <f t="shared" si="2"/>
        <v>39.10660199539106</v>
      </c>
    </row>
    <row r="14" spans="1:7" x14ac:dyDescent="0.25">
      <c r="A14" t="s">
        <v>4</v>
      </c>
      <c r="B14" s="3" t="s">
        <v>27</v>
      </c>
      <c r="C14" s="7">
        <v>70</v>
      </c>
      <c r="D14" s="5">
        <v>0.43</v>
      </c>
      <c r="E14" s="5">
        <f t="shared" si="0"/>
        <v>44.367122467342625</v>
      </c>
      <c r="F14" s="5">
        <f t="shared" si="1"/>
        <v>227.81000000000006</v>
      </c>
      <c r="G14" s="8">
        <f t="shared" si="2"/>
        <v>43.923766339893731</v>
      </c>
    </row>
    <row r="15" spans="1:7" x14ac:dyDescent="0.25">
      <c r="A15" t="s">
        <v>6</v>
      </c>
      <c r="B15" s="3" t="s">
        <v>15</v>
      </c>
      <c r="C15" s="7">
        <v>10</v>
      </c>
      <c r="D15" s="5">
        <v>0.41</v>
      </c>
      <c r="E15" s="5">
        <v>13.07</v>
      </c>
      <c r="F15" s="5">
        <v>3.86</v>
      </c>
      <c r="G15" s="8">
        <v>1.36</v>
      </c>
    </row>
    <row r="16" spans="1:7" x14ac:dyDescent="0.25">
      <c r="A16" t="s">
        <v>6</v>
      </c>
      <c r="B16" s="3" t="s">
        <v>16</v>
      </c>
      <c r="C16" s="7">
        <v>15</v>
      </c>
      <c r="D16" s="5">
        <v>0.42</v>
      </c>
      <c r="E16" s="5">
        <v>19.059999999999999</v>
      </c>
      <c r="F16" s="5">
        <v>10.039999999999999</v>
      </c>
      <c r="G16" s="8">
        <v>3.1</v>
      </c>
    </row>
    <row r="17" spans="1:7" x14ac:dyDescent="0.25">
      <c r="A17" t="s">
        <v>6</v>
      </c>
      <c r="B17" s="3" t="s">
        <v>17</v>
      </c>
      <c r="C17" s="7">
        <v>20</v>
      </c>
      <c r="D17" s="5">
        <v>0.42</v>
      </c>
      <c r="E17" s="5">
        <v>23.89</v>
      </c>
      <c r="F17" s="5">
        <v>20.36</v>
      </c>
      <c r="G17" s="8">
        <v>5.72</v>
      </c>
    </row>
    <row r="18" spans="1:7" x14ac:dyDescent="0.25">
      <c r="A18" t="s">
        <v>6</v>
      </c>
      <c r="B18" s="3" t="s">
        <v>18</v>
      </c>
      <c r="C18" s="7">
        <v>25</v>
      </c>
      <c r="D18" s="5">
        <v>0.42</v>
      </c>
      <c r="E18" s="5">
        <v>28.6</v>
      </c>
      <c r="F18" s="5">
        <v>30.73</v>
      </c>
      <c r="G18" s="8">
        <v>8.02</v>
      </c>
    </row>
    <row r="19" spans="1:7" x14ac:dyDescent="0.25">
      <c r="A19" t="s">
        <v>6</v>
      </c>
      <c r="B19" s="3" t="s">
        <v>19</v>
      </c>
      <c r="C19" s="7">
        <v>30</v>
      </c>
      <c r="D19" s="5">
        <v>0.44</v>
      </c>
      <c r="E19" s="5">
        <v>33.47</v>
      </c>
      <c r="F19" s="5">
        <v>31.71</v>
      </c>
      <c r="G19" s="8">
        <v>8.23</v>
      </c>
    </row>
    <row r="20" spans="1:7" x14ac:dyDescent="0.25">
      <c r="A20" t="s">
        <v>6</v>
      </c>
      <c r="B20" s="3" t="s">
        <v>20</v>
      </c>
      <c r="C20" s="7">
        <v>35</v>
      </c>
      <c r="D20" s="5">
        <v>0.42</v>
      </c>
      <c r="E20" s="5">
        <f>17.007*LN(C20)-26.426</f>
        <v>34.039804481750465</v>
      </c>
      <c r="F20" s="5">
        <v>66.86</v>
      </c>
      <c r="G20" s="8">
        <v>14.73</v>
      </c>
    </row>
    <row r="21" spans="1:7" x14ac:dyDescent="0.25">
      <c r="A21" t="s">
        <v>6</v>
      </c>
      <c r="B21" s="3" t="s">
        <v>21</v>
      </c>
      <c r="C21" s="7">
        <v>40</v>
      </c>
      <c r="D21" s="5">
        <v>0.42</v>
      </c>
      <c r="E21" s="5">
        <f t="shared" ref="E21:E27" si="3">17.007*LN(C21)-26.426</f>
        <v>36.31077287611572</v>
      </c>
      <c r="F21" s="5">
        <f>0.0306*C21^2.1268</f>
        <v>78.159651817608506</v>
      </c>
      <c r="G21" s="8">
        <f>0.0237*C21^1.7889</f>
        <v>17.404977431994855</v>
      </c>
    </row>
    <row r="22" spans="1:7" x14ac:dyDescent="0.25">
      <c r="A22" t="s">
        <v>6</v>
      </c>
      <c r="B22" s="3" t="s">
        <v>22</v>
      </c>
      <c r="C22" s="7">
        <v>45</v>
      </c>
      <c r="D22" s="5">
        <v>0.42</v>
      </c>
      <c r="E22" s="5">
        <f t="shared" si="3"/>
        <v>38.313908963523829</v>
      </c>
      <c r="F22" s="5">
        <f t="shared" ref="F22:F27" si="4">0.0306*C22^2.1268</f>
        <v>100.40926794633002</v>
      </c>
      <c r="G22" s="8">
        <f t="shared" ref="G22:G27" si="5">0.0237*C22^1.7889</f>
        <v>21.487219082858569</v>
      </c>
    </row>
    <row r="23" spans="1:7" x14ac:dyDescent="0.25">
      <c r="A23" t="s">
        <v>6</v>
      </c>
      <c r="B23" s="3" t="s">
        <v>23</v>
      </c>
      <c r="C23" s="7">
        <v>50</v>
      </c>
      <c r="D23" s="5">
        <v>0.42</v>
      </c>
      <c r="E23" s="5">
        <f t="shared" si="3"/>
        <v>40.10577525331648</v>
      </c>
      <c r="F23" s="5">
        <f t="shared" si="4"/>
        <v>125.62926869789486</v>
      </c>
      <c r="G23" s="8">
        <f t="shared" si="5"/>
        <v>25.94393136690805</v>
      </c>
    </row>
    <row r="24" spans="1:7" x14ac:dyDescent="0.25">
      <c r="A24" t="s">
        <v>6</v>
      </c>
      <c r="B24" s="3" t="s">
        <v>24</v>
      </c>
      <c r="C24" s="7">
        <v>55</v>
      </c>
      <c r="D24" s="5">
        <v>0.42</v>
      </c>
      <c r="E24" s="5">
        <f t="shared" si="3"/>
        <v>41.726715481248647</v>
      </c>
      <c r="F24" s="5">
        <f t="shared" si="4"/>
        <v>153.85966924717931</v>
      </c>
      <c r="G24" s="8">
        <f t="shared" si="5"/>
        <v>30.766859001411554</v>
      </c>
    </row>
    <row r="25" spans="1:7" x14ac:dyDescent="0.25">
      <c r="A25" t="s">
        <v>6</v>
      </c>
      <c r="B25" s="3" t="s">
        <v>25</v>
      </c>
      <c r="C25" s="7">
        <v>60</v>
      </c>
      <c r="D25" s="5">
        <v>0.42</v>
      </c>
      <c r="E25" s="5">
        <f t="shared" si="3"/>
        <v>43.206517969711271</v>
      </c>
      <c r="F25" s="5">
        <f t="shared" si="4"/>
        <v>185.13712096043619</v>
      </c>
      <c r="G25" s="8">
        <f t="shared" si="5"/>
        <v>35.948694044740009</v>
      </c>
    </row>
    <row r="26" spans="1:7" x14ac:dyDescent="0.25">
      <c r="A26" t="s">
        <v>6</v>
      </c>
      <c r="B26" s="3" t="s">
        <v>26</v>
      </c>
      <c r="C26" s="7">
        <v>65</v>
      </c>
      <c r="D26" s="5">
        <v>0.42</v>
      </c>
      <c r="E26" s="5">
        <f t="shared" si="3"/>
        <v>44.567804299115096</v>
      </c>
      <c r="F26" s="5">
        <f t="shared" si="4"/>
        <v>219.49546585179581</v>
      </c>
      <c r="G26" s="8">
        <f t="shared" si="5"/>
        <v>41.482894281439698</v>
      </c>
    </row>
    <row r="27" spans="1:7" x14ac:dyDescent="0.25">
      <c r="A27" t="s">
        <v>6</v>
      </c>
      <c r="B27" s="3" t="s">
        <v>27</v>
      </c>
      <c r="C27" s="7">
        <v>70</v>
      </c>
      <c r="D27" s="5">
        <v>0.42</v>
      </c>
      <c r="E27" s="5">
        <f t="shared" si="3"/>
        <v>45.828158581533458</v>
      </c>
      <c r="F27" s="5">
        <f t="shared" si="4"/>
        <v>256.96616197683471</v>
      </c>
      <c r="G27" s="8">
        <f t="shared" si="5"/>
        <v>47.363548206068607</v>
      </c>
    </row>
    <row r="28" spans="1:7" x14ac:dyDescent="0.25">
      <c r="A28" t="s">
        <v>7</v>
      </c>
      <c r="B28" s="3" t="s">
        <v>15</v>
      </c>
      <c r="C28" s="7">
        <v>10</v>
      </c>
      <c r="D28" s="5">
        <v>0.4</v>
      </c>
      <c r="E28" s="5">
        <v>9.68</v>
      </c>
      <c r="F28" s="5">
        <v>6.73</v>
      </c>
      <c r="G28" s="8">
        <v>2.27</v>
      </c>
    </row>
    <row r="29" spans="1:7" x14ac:dyDescent="0.25">
      <c r="A29" t="s">
        <v>7</v>
      </c>
      <c r="B29" s="3" t="s">
        <v>16</v>
      </c>
      <c r="C29" s="7">
        <v>15</v>
      </c>
      <c r="D29" s="5">
        <v>0.4</v>
      </c>
      <c r="E29" s="5">
        <v>14.44</v>
      </c>
      <c r="F29" s="5">
        <v>12.08</v>
      </c>
      <c r="G29" s="8">
        <v>3.58</v>
      </c>
    </row>
    <row r="30" spans="1:7" x14ac:dyDescent="0.25">
      <c r="A30" t="s">
        <v>7</v>
      </c>
      <c r="B30" s="3" t="s">
        <v>17</v>
      </c>
      <c r="C30" s="7">
        <v>20</v>
      </c>
      <c r="D30" s="5">
        <v>0.4</v>
      </c>
      <c r="E30" s="5">
        <v>19.27</v>
      </c>
      <c r="F30" s="5">
        <v>20.63</v>
      </c>
      <c r="G30" s="8">
        <v>5.68</v>
      </c>
    </row>
    <row r="31" spans="1:7" x14ac:dyDescent="0.25">
      <c r="A31" t="s">
        <v>7</v>
      </c>
      <c r="B31" s="3" t="s">
        <v>18</v>
      </c>
      <c r="C31" s="7">
        <v>25</v>
      </c>
      <c r="D31" s="5">
        <v>0.39</v>
      </c>
      <c r="E31" s="5">
        <v>22.83</v>
      </c>
      <c r="F31" s="5">
        <v>39.54</v>
      </c>
      <c r="G31" s="8">
        <v>8.7899999999999991</v>
      </c>
    </row>
    <row r="32" spans="1:7" x14ac:dyDescent="0.25">
      <c r="A32" t="s">
        <v>7</v>
      </c>
      <c r="B32" s="3" t="s">
        <v>19</v>
      </c>
      <c r="C32" s="7">
        <v>30</v>
      </c>
      <c r="D32" s="5">
        <v>0.37</v>
      </c>
      <c r="E32" s="5">
        <v>26.1</v>
      </c>
      <c r="F32" s="5">
        <v>55.19</v>
      </c>
      <c r="G32" s="8">
        <v>12.42</v>
      </c>
    </row>
    <row r="33" spans="1:7" x14ac:dyDescent="0.25">
      <c r="A33" t="s">
        <v>7</v>
      </c>
      <c r="B33" s="3" t="s">
        <v>20</v>
      </c>
      <c r="C33" s="7">
        <v>35</v>
      </c>
      <c r="D33" s="5">
        <v>0.39</v>
      </c>
      <c r="E33" s="5">
        <v>28.5</v>
      </c>
      <c r="F33" s="5">
        <v>78.349999999999994</v>
      </c>
      <c r="G33" s="8">
        <v>14.99</v>
      </c>
    </row>
    <row r="34" spans="1:7" x14ac:dyDescent="0.25">
      <c r="A34" t="s">
        <v>7</v>
      </c>
      <c r="B34" s="3" t="s">
        <v>21</v>
      </c>
      <c r="C34" s="7">
        <v>40</v>
      </c>
      <c r="D34" s="5">
        <v>0.39</v>
      </c>
      <c r="E34" s="5">
        <f>15.309*LN(C34)-26.254</f>
        <v>30.219055563030249</v>
      </c>
      <c r="F34" s="5">
        <f>-0.0012*C34^3+0.1599*C34^2-2.0041*C34+11.348</f>
        <v>110.22399999999995</v>
      </c>
      <c r="G34" s="8">
        <f>0.0293*C34^1.7343</f>
        <v>17.592204438844178</v>
      </c>
    </row>
    <row r="35" spans="1:7" x14ac:dyDescent="0.25">
      <c r="A35" t="s">
        <v>7</v>
      </c>
      <c r="B35" s="3" t="s">
        <v>22</v>
      </c>
      <c r="C35" s="7">
        <v>45</v>
      </c>
      <c r="D35" s="5">
        <v>0.39</v>
      </c>
      <c r="E35" s="5">
        <f t="shared" ref="E35:E40" si="6">15.309*LN(C35)-26.254</f>
        <v>32.022196055893815</v>
      </c>
      <c r="F35" s="5">
        <f t="shared" ref="F35:F40" si="7">-0.0012*C35^3+0.1599*C35^2-2.0041*C35+11.348</f>
        <v>135.61099999999996</v>
      </c>
      <c r="G35" s="8">
        <f t="shared" ref="G35:G40" si="8">0.0293*C35^1.7343</f>
        <v>21.579137534113237</v>
      </c>
    </row>
    <row r="36" spans="1:7" x14ac:dyDescent="0.25">
      <c r="A36" t="s">
        <v>7</v>
      </c>
      <c r="B36" s="3" t="s">
        <v>23</v>
      </c>
      <c r="C36" s="7">
        <v>50</v>
      </c>
      <c r="D36" s="5">
        <v>0.39</v>
      </c>
      <c r="E36" s="5">
        <f t="shared" si="6"/>
        <v>33.635160190099484</v>
      </c>
      <c r="F36" s="5">
        <f t="shared" si="7"/>
        <v>160.89299999999994</v>
      </c>
      <c r="G36" s="8">
        <f t="shared" si="8"/>
        <v>25.905459431532961</v>
      </c>
    </row>
    <row r="37" spans="1:7" x14ac:dyDescent="0.25">
      <c r="A37" t="s">
        <v>7</v>
      </c>
      <c r="B37" s="3" t="s">
        <v>24</v>
      </c>
      <c r="C37" s="7">
        <v>55</v>
      </c>
      <c r="D37" s="5">
        <v>0.39</v>
      </c>
      <c r="E37" s="5">
        <f t="shared" si="6"/>
        <v>35.094263732723903</v>
      </c>
      <c r="F37" s="5">
        <f t="shared" si="7"/>
        <v>185.16999999999996</v>
      </c>
      <c r="G37" s="8">
        <f t="shared" si="8"/>
        <v>30.561779129422586</v>
      </c>
    </row>
    <row r="38" spans="1:7" x14ac:dyDescent="0.25">
      <c r="A38" t="s">
        <v>7</v>
      </c>
      <c r="B38" s="3" t="s">
        <v>25</v>
      </c>
      <c r="C38" s="7">
        <v>60</v>
      </c>
      <c r="D38" s="5">
        <v>0.39</v>
      </c>
      <c r="E38" s="5">
        <f t="shared" si="6"/>
        <v>36.426320903058127</v>
      </c>
      <c r="F38" s="5">
        <f t="shared" si="7"/>
        <v>207.542</v>
      </c>
      <c r="G38" s="8">
        <f t="shared" si="8"/>
        <v>35.539829002408382</v>
      </c>
    </row>
    <row r="39" spans="1:7" x14ac:dyDescent="0.25">
      <c r="A39" t="s">
        <v>7</v>
      </c>
      <c r="B39" s="3" t="s">
        <v>26</v>
      </c>
      <c r="C39" s="7">
        <v>65</v>
      </c>
      <c r="D39" s="5">
        <v>0.39</v>
      </c>
      <c r="E39" s="5">
        <f t="shared" si="6"/>
        <v>37.651694714832303</v>
      </c>
      <c r="F39" s="5">
        <f t="shared" si="7"/>
        <v>227.10900000000004</v>
      </c>
      <c r="G39" s="8">
        <f t="shared" si="8"/>
        <v>40.832244645602195</v>
      </c>
    </row>
    <row r="40" spans="1:7" x14ac:dyDescent="0.25">
      <c r="A40" t="s">
        <v>7</v>
      </c>
      <c r="B40" s="3" t="s">
        <v>27</v>
      </c>
      <c r="C40" s="7">
        <v>70</v>
      </c>
      <c r="D40" s="5">
        <v>0.39</v>
      </c>
      <c r="E40" s="5">
        <f t="shared" si="6"/>
        <v>38.786213660533633</v>
      </c>
      <c r="F40" s="5">
        <f t="shared" si="7"/>
        <v>242.97100000000003</v>
      </c>
      <c r="G40" s="8">
        <f t="shared" si="8"/>
        <v>46.432402039030997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topLeftCell="B1" zoomScale="70" zoomScaleNormal="70" workbookViewId="0">
      <selection activeCell="L21" sqref="L21"/>
    </sheetView>
  </sheetViews>
  <sheetFormatPr baseColWidth="10" defaultRowHeight="15" x14ac:dyDescent="0.25"/>
  <cols>
    <col min="1" max="1" width="18.85546875" bestFit="1" customWidth="1"/>
    <col min="2" max="2" width="7.7109375" bestFit="1" customWidth="1"/>
    <col min="4" max="11" width="11.42578125" style="5"/>
  </cols>
  <sheetData>
    <row r="1" spans="1:29" x14ac:dyDescent="0.25">
      <c r="A1" s="1" t="s">
        <v>10</v>
      </c>
      <c r="B1" s="1" t="s">
        <v>0</v>
      </c>
      <c r="C1" s="1" t="s">
        <v>1</v>
      </c>
      <c r="D1" s="4" t="s">
        <v>30</v>
      </c>
      <c r="E1" s="4" t="s">
        <v>32</v>
      </c>
      <c r="F1" s="4" t="s">
        <v>31</v>
      </c>
      <c r="G1" s="4" t="s">
        <v>33</v>
      </c>
      <c r="H1" s="4" t="s">
        <v>34</v>
      </c>
      <c r="I1" s="4" t="s">
        <v>35</v>
      </c>
      <c r="J1" s="4" t="s">
        <v>14</v>
      </c>
      <c r="K1" s="4" t="s">
        <v>9</v>
      </c>
      <c r="L1" s="4" t="s">
        <v>36</v>
      </c>
      <c r="M1" s="4" t="s">
        <v>37</v>
      </c>
      <c r="N1" s="4" t="s">
        <v>38</v>
      </c>
      <c r="O1" s="4" t="s">
        <v>39</v>
      </c>
      <c r="P1" s="4" t="s">
        <v>40</v>
      </c>
      <c r="Q1" s="4" t="s">
        <v>41</v>
      </c>
      <c r="R1" s="4" t="s">
        <v>42</v>
      </c>
      <c r="S1" s="4" t="s">
        <v>43</v>
      </c>
      <c r="T1" s="4" t="s">
        <v>44</v>
      </c>
      <c r="U1" s="4" t="s">
        <v>45</v>
      </c>
      <c r="V1" s="4" t="s">
        <v>46</v>
      </c>
      <c r="W1" s="4" t="s">
        <v>47</v>
      </c>
      <c r="X1" s="4" t="s">
        <v>48</v>
      </c>
      <c r="Y1" s="4" t="s">
        <v>49</v>
      </c>
      <c r="Z1" s="4" t="s">
        <v>50</v>
      </c>
      <c r="AA1" s="4" t="s">
        <v>51</v>
      </c>
      <c r="AB1" s="4" t="s">
        <v>52</v>
      </c>
      <c r="AC1" s="4" t="s">
        <v>53</v>
      </c>
    </row>
    <row r="2" spans="1:29" x14ac:dyDescent="0.25">
      <c r="A2" t="s">
        <v>11</v>
      </c>
      <c r="B2" t="s">
        <v>4</v>
      </c>
      <c r="C2" t="s">
        <v>5</v>
      </c>
      <c r="D2" s="5">
        <v>0.63</v>
      </c>
      <c r="E2" s="5">
        <v>0.39</v>
      </c>
      <c r="F2" s="5">
        <v>49.9</v>
      </c>
      <c r="G2" s="5">
        <v>52.3</v>
      </c>
      <c r="H2" s="5">
        <v>50.4</v>
      </c>
      <c r="I2" s="5">
        <v>53</v>
      </c>
      <c r="J2" s="5">
        <v>23</v>
      </c>
      <c r="K2" s="5">
        <v>0.23599999999999999</v>
      </c>
      <c r="L2" s="5">
        <v>-2.0939000000000001</v>
      </c>
      <c r="M2" s="5">
        <v>2.2098800000000001</v>
      </c>
      <c r="N2" s="5">
        <v>0.15163699999999999</v>
      </c>
      <c r="O2" s="5">
        <v>-2.5183900000000001</v>
      </c>
      <c r="P2" s="5">
        <v>2.1360899999999998</v>
      </c>
      <c r="Q2" s="5">
        <v>0.231322</v>
      </c>
      <c r="R2" s="5">
        <v>-9.5504599999999993</v>
      </c>
      <c r="S2" s="5">
        <v>3.6111499999999999</v>
      </c>
      <c r="T2" s="5">
        <v>0.92562299999999997</v>
      </c>
      <c r="U2" s="5">
        <v>-4.7265100000000002</v>
      </c>
      <c r="V2" s="5">
        <v>2.3346200000000001</v>
      </c>
      <c r="W2" s="5">
        <v>0.412518</v>
      </c>
      <c r="X2" s="5">
        <v>-2.74498</v>
      </c>
      <c r="Y2" s="5">
        <v>2.03748</v>
      </c>
      <c r="Z2" s="5">
        <v>0.226267</v>
      </c>
      <c r="AA2" s="5">
        <v>-3.68133</v>
      </c>
      <c r="AB2" s="5">
        <v>2.2982300000000002</v>
      </c>
      <c r="AC2" s="5">
        <v>0.49324000000000001</v>
      </c>
    </row>
    <row r="3" spans="1:29" x14ac:dyDescent="0.25">
      <c r="A3" t="s">
        <v>12</v>
      </c>
      <c r="B3" t="s">
        <v>6</v>
      </c>
      <c r="C3" t="s">
        <v>5</v>
      </c>
      <c r="D3" s="5">
        <v>0.62</v>
      </c>
      <c r="E3" s="5">
        <v>0.3</v>
      </c>
      <c r="F3" s="5">
        <v>50.9</v>
      </c>
      <c r="G3" s="5">
        <v>53.6</v>
      </c>
      <c r="H3" s="5">
        <v>51.9</v>
      </c>
      <c r="I3" s="5">
        <v>52.1</v>
      </c>
      <c r="J3" s="5">
        <v>23</v>
      </c>
      <c r="K3" s="5">
        <v>0.19600000000000001</v>
      </c>
      <c r="L3" s="5">
        <v>-2.7772999999999999</v>
      </c>
      <c r="M3" s="5">
        <v>2.5156399999999999</v>
      </c>
      <c r="N3" s="5">
        <v>0.13441600000000001</v>
      </c>
      <c r="O3" s="5">
        <v>-3.1400600000000001</v>
      </c>
      <c r="P3" s="5">
        <v>2.4975000000000001</v>
      </c>
      <c r="Q3" s="5">
        <v>0.155782</v>
      </c>
      <c r="R3" s="5">
        <v>-13.809900000000001</v>
      </c>
      <c r="S3" s="5">
        <v>4.6317899999999996</v>
      </c>
      <c r="T3" s="5">
        <v>0.95820000000000005</v>
      </c>
      <c r="U3" s="5">
        <v>-6.6249500000000001</v>
      </c>
      <c r="V3" s="5">
        <v>2.9252099999999999</v>
      </c>
      <c r="W3" s="5">
        <v>0.52687300000000004</v>
      </c>
      <c r="X3" s="5">
        <v>-2.8350300000000002</v>
      </c>
      <c r="Y3" s="5">
        <v>2.0453800000000002</v>
      </c>
      <c r="Z3" s="5">
        <v>0.210812</v>
      </c>
      <c r="AA3" s="5">
        <v>-3.76193</v>
      </c>
      <c r="AB3" s="5">
        <v>2.3878400000000002</v>
      </c>
      <c r="AC3" s="5">
        <v>0.17924100000000001</v>
      </c>
    </row>
    <row r="4" spans="1:29" x14ac:dyDescent="0.25">
      <c r="A4" t="s">
        <v>13</v>
      </c>
      <c r="B4" t="s">
        <v>7</v>
      </c>
      <c r="C4" t="s">
        <v>5</v>
      </c>
      <c r="D4" s="5">
        <v>0.6</v>
      </c>
      <c r="E4" s="5">
        <v>0.27</v>
      </c>
      <c r="F4" s="5">
        <v>50.9</v>
      </c>
      <c r="G4" s="5">
        <v>53.9</v>
      </c>
      <c r="H4" s="5">
        <v>51.2</v>
      </c>
      <c r="I4" s="5">
        <v>51.3</v>
      </c>
      <c r="J4" s="5">
        <v>21.7</v>
      </c>
      <c r="K4" s="5">
        <v>0.214</v>
      </c>
      <c r="L4" s="5">
        <v>-2.5027499999999998</v>
      </c>
      <c r="M4" s="5">
        <v>2.41194</v>
      </c>
      <c r="N4" s="5">
        <v>0.246887</v>
      </c>
      <c r="O4" s="5">
        <v>-3.8051900000000001</v>
      </c>
      <c r="P4" s="5">
        <v>2.7080799999999998</v>
      </c>
      <c r="Q4" s="5">
        <v>0.29049799999999998</v>
      </c>
      <c r="R4" s="5">
        <v>-15.046900000000001</v>
      </c>
      <c r="S4" s="5">
        <v>4.8036700000000003</v>
      </c>
      <c r="T4" s="5">
        <v>0.68864499999999995</v>
      </c>
      <c r="U4" s="5">
        <v>-4.07857</v>
      </c>
      <c r="V4" s="5">
        <v>2.1408</v>
      </c>
      <c r="W4" s="5">
        <v>0.60701499999999997</v>
      </c>
      <c r="X4" s="5">
        <v>-2.0837500000000002</v>
      </c>
      <c r="Y4" s="5">
        <v>1.5100100000000001</v>
      </c>
      <c r="Z4" s="5">
        <v>0.52994200000000002</v>
      </c>
      <c r="AA4" s="5">
        <v>-4.5604399999999998</v>
      </c>
      <c r="AB4" s="5">
        <v>2.6284100000000001</v>
      </c>
      <c r="AC4" s="5">
        <v>0.28361500000000001</v>
      </c>
    </row>
    <row r="5" spans="1:29" x14ac:dyDescent="0.25">
      <c r="L5" s="5"/>
    </row>
    <row r="6" spans="1:29" x14ac:dyDescent="0.25">
      <c r="L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dendro_vol</vt:lpstr>
      <vt:lpstr>dendro_dens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Aitor Ameztegui</dc:creator>
  <cp:lastModifiedBy>Aitor Ameztegui</cp:lastModifiedBy>
  <dcterms:created xsi:type="dcterms:W3CDTF">2019-11-14T14:47:21Z</dcterms:created>
  <dcterms:modified xsi:type="dcterms:W3CDTF">2019-11-19T10:22:05Z</dcterms:modified>
</cp:coreProperties>
</file>