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hD\Incendio98\R\tables\data\"/>
    </mc:Choice>
  </mc:AlternateContent>
  <bookViews>
    <workbookView xWindow="0" yWindow="0" windowWidth="21600" windowHeight="9630" activeTab="1"/>
  </bookViews>
  <sheets>
    <sheet name="Pinos" sheetId="1" r:id="rId1"/>
    <sheet name="Competidores" sheetId="2" r:id="rId2"/>
    <sheet name="Crecimientos" sheetId="3" r:id="rId3"/>
    <sheet name="Metadata" sheetId="4" r:id="rId4"/>
  </sheets>
  <definedNames>
    <definedName name="_xlnm._FilterDatabase" localSheetId="1" hidden="1">Competidores!$A$1:$Q$2754</definedName>
    <definedName name="_xlnm._FilterDatabase" localSheetId="0" hidden="1">Pinos!$A$1:$AA$205</definedName>
  </definedNames>
  <calcPr calcId="162913"/>
</workbook>
</file>

<file path=xl/calcChain.xml><?xml version="1.0" encoding="utf-8"?>
<calcChain xmlns="http://schemas.openxmlformats.org/spreadsheetml/2006/main">
  <c r="L830" i="2" l="1"/>
  <c r="H814" i="2" l="1"/>
  <c r="O814" i="2" s="1"/>
  <c r="O2740" i="2"/>
  <c r="O2737" i="2"/>
  <c r="O2695" i="2"/>
  <c r="O2639" i="2"/>
  <c r="O2602" i="2"/>
  <c r="O2584" i="2"/>
  <c r="O2572" i="2"/>
  <c r="O2548" i="2"/>
  <c r="O1225" i="2"/>
  <c r="O973" i="2"/>
  <c r="O945" i="2"/>
  <c r="O881" i="2"/>
  <c r="P945" i="2"/>
  <c r="O2752" i="2"/>
  <c r="O2743" i="2"/>
  <c r="O2741" i="2"/>
  <c r="O2729" i="2"/>
  <c r="O2728" i="2"/>
  <c r="O2727" i="2"/>
  <c r="O2701" i="2"/>
  <c r="O2700" i="2"/>
  <c r="O2721" i="2"/>
  <c r="O2718" i="2"/>
  <c r="O2711" i="2"/>
  <c r="O2707" i="2"/>
  <c r="O2696" i="2"/>
  <c r="O2691" i="2"/>
  <c r="O2690" i="2"/>
  <c r="O2688" i="2"/>
  <c r="O2682" i="2"/>
  <c r="O2681" i="2"/>
  <c r="O2680" i="2"/>
  <c r="O2676" i="2"/>
  <c r="O2663" i="2"/>
  <c r="O2660" i="2"/>
  <c r="O2659" i="2"/>
  <c r="O2653" i="2"/>
  <c r="O2652" i="2"/>
  <c r="O2650" i="2"/>
  <c r="O2648" i="2"/>
  <c r="O2646" i="2"/>
  <c r="O2641" i="2"/>
  <c r="O2640" i="2"/>
  <c r="O2635" i="2"/>
  <c r="O2634" i="2"/>
  <c r="O2633" i="2"/>
  <c r="O2629" i="2"/>
  <c r="O2628" i="2"/>
  <c r="O2626" i="2"/>
  <c r="O2624" i="2"/>
  <c r="O2621" i="2"/>
  <c r="O2620" i="2"/>
  <c r="O2613" i="2"/>
  <c r="O2605" i="2"/>
  <c r="O2603" i="2"/>
  <c r="O2601" i="2"/>
  <c r="O2600" i="2"/>
  <c r="O2598" i="2"/>
  <c r="O2597" i="2"/>
  <c r="O2595" i="2"/>
  <c r="O2593" i="2"/>
  <c r="O2591" i="2"/>
  <c r="O2588" i="2"/>
  <c r="O2587" i="2"/>
  <c r="O2586" i="2"/>
  <c r="O2585" i="2"/>
  <c r="O2583" i="2"/>
  <c r="O2582" i="2"/>
  <c r="O2579" i="2"/>
  <c r="O2578" i="2"/>
  <c r="O2576" i="2"/>
  <c r="O2569" i="2"/>
  <c r="O2568" i="2"/>
  <c r="O2566" i="2"/>
  <c r="O2540" i="2"/>
  <c r="O2530" i="2"/>
  <c r="O2529" i="2"/>
  <c r="O2512" i="2"/>
  <c r="O2500" i="2"/>
  <c r="O2499" i="2"/>
  <c r="O2497" i="2"/>
  <c r="O2484" i="2"/>
  <c r="O2458" i="2"/>
  <c r="O2444" i="2"/>
  <c r="O2409" i="2"/>
  <c r="O2401" i="2"/>
  <c r="O2400" i="2"/>
  <c r="O2345" i="2"/>
  <c r="O2337" i="2"/>
  <c r="O2201" i="2"/>
  <c r="O2077" i="2"/>
  <c r="O2051" i="2"/>
  <c r="O2040" i="2"/>
  <c r="O2023" i="2"/>
  <c r="O1947" i="2"/>
  <c r="O1935" i="2"/>
  <c r="O1878" i="2"/>
  <c r="O1833" i="2"/>
  <c r="O1825" i="2"/>
  <c r="O1807" i="2"/>
  <c r="O1784" i="2"/>
  <c r="O1781" i="2"/>
  <c r="O1764" i="2"/>
  <c r="O1763" i="2"/>
  <c r="O1720" i="2"/>
  <c r="O1718" i="2"/>
  <c r="O1700" i="2"/>
  <c r="O1666" i="2"/>
  <c r="O1655" i="2"/>
  <c r="O1495" i="2"/>
  <c r="O1440" i="2"/>
  <c r="O1432" i="2"/>
  <c r="O1412" i="2"/>
  <c r="O1410" i="2"/>
  <c r="O1392" i="2"/>
  <c r="O1232" i="2"/>
  <c r="O1223" i="2"/>
  <c r="O1179" i="2"/>
  <c r="O1169" i="2"/>
  <c r="O1147" i="2"/>
  <c r="O1146" i="2"/>
  <c r="O1129" i="2"/>
  <c r="O1126" i="2"/>
  <c r="O1078" i="2"/>
  <c r="O1051" i="2"/>
  <c r="O1045" i="2"/>
  <c r="O1024" i="2"/>
  <c r="O947" i="2"/>
  <c r="O887" i="2"/>
  <c r="O869" i="2"/>
  <c r="O862" i="2"/>
  <c r="O854" i="2"/>
  <c r="O842" i="2"/>
  <c r="O825" i="2"/>
  <c r="O817" i="2"/>
  <c r="O790" i="2"/>
  <c r="O780" i="2"/>
  <c r="O734" i="2"/>
  <c r="O727" i="2"/>
  <c r="O628" i="2"/>
  <c r="O606" i="2"/>
  <c r="O560" i="2"/>
  <c r="O511" i="2"/>
  <c r="O422" i="2"/>
  <c r="O405" i="2"/>
  <c r="O365" i="2"/>
  <c r="O362" i="2"/>
  <c r="O340" i="2"/>
  <c r="O315" i="2"/>
  <c r="O48" i="2"/>
  <c r="O2684" i="2"/>
  <c r="P2482" i="2"/>
  <c r="P2421" i="2"/>
  <c r="P2404" i="2"/>
  <c r="P2393" i="2"/>
  <c r="P2391" i="2"/>
  <c r="P2389" i="2"/>
  <c r="P2388" i="2"/>
  <c r="P2302" i="2"/>
  <c r="P2129" i="2"/>
  <c r="O2129" i="2"/>
  <c r="P2104" i="2"/>
  <c r="P2103" i="2"/>
  <c r="P2064" i="2"/>
  <c r="P2063" i="2"/>
  <c r="P2057" i="2"/>
  <c r="P2040" i="2"/>
  <c r="P2032" i="2"/>
  <c r="P2027" i="2"/>
  <c r="P2015" i="2"/>
  <c r="P2009" i="2"/>
  <c r="P2003" i="2"/>
  <c r="P1993" i="2"/>
  <c r="P1992" i="2"/>
  <c r="P1991" i="2"/>
  <c r="P1990" i="2"/>
  <c r="P1988" i="2"/>
  <c r="P1978" i="2"/>
  <c r="P1972" i="2"/>
  <c r="P1966" i="2"/>
  <c r="P1958" i="2"/>
  <c r="P1957" i="2"/>
  <c r="P1956" i="2"/>
  <c r="P1946" i="2"/>
  <c r="P1945" i="2"/>
  <c r="P1939" i="2"/>
  <c r="P1938" i="2"/>
  <c r="P1935" i="2"/>
  <c r="P1919" i="2"/>
  <c r="P1898" i="2"/>
  <c r="P1896" i="2"/>
  <c r="P1895" i="2"/>
  <c r="P1887" i="2"/>
  <c r="P1884" i="2"/>
  <c r="P1869" i="2"/>
  <c r="P1862" i="2"/>
  <c r="P1852" i="2"/>
  <c r="P1791" i="2"/>
  <c r="P1757" i="2"/>
  <c r="P1754" i="2"/>
  <c r="P1745" i="2"/>
  <c r="P1645" i="2"/>
  <c r="P1495" i="2"/>
  <c r="P1478" i="2"/>
  <c r="P1375" i="2"/>
  <c r="P1373" i="2"/>
  <c r="P1372" i="2"/>
  <c r="P1354" i="2"/>
  <c r="P1352" i="2"/>
  <c r="P1316" i="2"/>
  <c r="P1296" i="2"/>
  <c r="P1292" i="2"/>
  <c r="P1280" i="2"/>
  <c r="P1179" i="2"/>
  <c r="P1178" i="2"/>
  <c r="P339" i="2"/>
  <c r="O339" i="2"/>
  <c r="O34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6" i="2"/>
  <c r="P317" i="2"/>
  <c r="P318" i="2"/>
  <c r="P319" i="2"/>
  <c r="P320" i="2"/>
  <c r="P321" i="2"/>
  <c r="P322" i="2"/>
  <c r="P323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41" i="2"/>
  <c r="P342" i="2"/>
  <c r="P343" i="2"/>
  <c r="P344" i="2"/>
  <c r="P346" i="2"/>
  <c r="P347" i="2"/>
  <c r="P348" i="2"/>
  <c r="P349" i="2"/>
  <c r="P350" i="2"/>
  <c r="P351" i="2"/>
  <c r="P352" i="2"/>
  <c r="P353" i="2"/>
  <c r="P354" i="2"/>
  <c r="P355" i="2"/>
  <c r="P356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3" i="2"/>
  <c r="P374" i="2"/>
  <c r="P375" i="2"/>
  <c r="P376" i="2"/>
  <c r="P377" i="2"/>
  <c r="P378" i="2"/>
  <c r="P379" i="2"/>
  <c r="P381" i="2"/>
  <c r="P382" i="2"/>
  <c r="P383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60" i="2"/>
  <c r="P762" i="2"/>
  <c r="P763" i="2"/>
  <c r="P764" i="2"/>
  <c r="P765" i="2"/>
  <c r="P766" i="2"/>
  <c r="P767" i="2"/>
  <c r="P768" i="2"/>
  <c r="P770" i="2"/>
  <c r="P771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6" i="2"/>
  <c r="P807" i="2"/>
  <c r="P808" i="2"/>
  <c r="P809" i="2"/>
  <c r="P810" i="2"/>
  <c r="P811" i="2"/>
  <c r="P812" i="2"/>
  <c r="P813" i="2"/>
  <c r="P815" i="2"/>
  <c r="P816" i="2"/>
  <c r="P817" i="2"/>
  <c r="P818" i="2"/>
  <c r="P819" i="2"/>
  <c r="P820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3" i="2"/>
  <c r="P941" i="2"/>
  <c r="P942" i="2"/>
  <c r="P944" i="2"/>
  <c r="P946" i="2"/>
  <c r="P947" i="2"/>
  <c r="P948" i="2"/>
  <c r="P949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1" i="2"/>
  <c r="P1092" i="2"/>
  <c r="P1093" i="2"/>
  <c r="P1094" i="2"/>
  <c r="P1095" i="2"/>
  <c r="P1096" i="2"/>
  <c r="P1097" i="2"/>
  <c r="P1098" i="2"/>
  <c r="P1099" i="2"/>
  <c r="P1100" i="2"/>
  <c r="P1101" i="2"/>
  <c r="P1103" i="2"/>
  <c r="P1104" i="2"/>
  <c r="P1105" i="2"/>
  <c r="P1106" i="2"/>
  <c r="P1107" i="2"/>
  <c r="P1108" i="2"/>
  <c r="P1109" i="2"/>
  <c r="P1111" i="2"/>
  <c r="P1112" i="2"/>
  <c r="P1113" i="2"/>
  <c r="P1114" i="2"/>
  <c r="P1116" i="2"/>
  <c r="P1117" i="2"/>
  <c r="P1118" i="2"/>
  <c r="P1119" i="2"/>
  <c r="P1120" i="2"/>
  <c r="P1122" i="2"/>
  <c r="P1123" i="2"/>
  <c r="P1124" i="2"/>
  <c r="P1125" i="2"/>
  <c r="P1127" i="2"/>
  <c r="P1128" i="2"/>
  <c r="P1129" i="2"/>
  <c r="P1130" i="2"/>
  <c r="P1131" i="2"/>
  <c r="P1132" i="2"/>
  <c r="P1133" i="2"/>
  <c r="P1134" i="2"/>
  <c r="P1135" i="2"/>
  <c r="P1137" i="2"/>
  <c r="P1138" i="2"/>
  <c r="P1139" i="2"/>
  <c r="P1140" i="2"/>
  <c r="P1141" i="2"/>
  <c r="P1144" i="2"/>
  <c r="P1145" i="2"/>
  <c r="P1146" i="2"/>
  <c r="P1147" i="2"/>
  <c r="P1149" i="2"/>
  <c r="P1151" i="2"/>
  <c r="P1153" i="2"/>
  <c r="P1156" i="2"/>
  <c r="P1157" i="2"/>
  <c r="P1158" i="2"/>
  <c r="P1159" i="2"/>
  <c r="P1160" i="2"/>
  <c r="P1161" i="2"/>
  <c r="P1163" i="2"/>
  <c r="P1164" i="2"/>
  <c r="P1165" i="2"/>
  <c r="P1167" i="2"/>
  <c r="P1168" i="2"/>
  <c r="P1170" i="2"/>
  <c r="P1172" i="2"/>
  <c r="P1173" i="2"/>
  <c r="P1174" i="2"/>
  <c r="P1175" i="2"/>
  <c r="P1176" i="2"/>
  <c r="P1177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4" i="2"/>
  <c r="P1206" i="2"/>
  <c r="P1207" i="2"/>
  <c r="P1209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1" i="2"/>
  <c r="P1242" i="2"/>
  <c r="P1243" i="2"/>
  <c r="P1245" i="2"/>
  <c r="P1246" i="2"/>
  <c r="P1248" i="2"/>
  <c r="P1252" i="2"/>
  <c r="P1253" i="2"/>
  <c r="P1254" i="2"/>
  <c r="P1255" i="2"/>
  <c r="P1258" i="2"/>
  <c r="P1261" i="2"/>
  <c r="P1262" i="2"/>
  <c r="P1264" i="2"/>
  <c r="P1265" i="2"/>
  <c r="P1266" i="2"/>
  <c r="P1267" i="2"/>
  <c r="P1269" i="2"/>
  <c r="P1270" i="2"/>
  <c r="P1271" i="2"/>
  <c r="P1272" i="2"/>
  <c r="P1276" i="2"/>
  <c r="P1277" i="2"/>
  <c r="P1278" i="2"/>
  <c r="P1283" i="2"/>
  <c r="P1287" i="2"/>
  <c r="P1289" i="2"/>
  <c r="P1291" i="2"/>
  <c r="P1293" i="2"/>
  <c r="P1294" i="2"/>
  <c r="P1297" i="2"/>
  <c r="P1298" i="2"/>
  <c r="P1299" i="2"/>
  <c r="P1300" i="2"/>
  <c r="P1302" i="2"/>
  <c r="P1303" i="2"/>
  <c r="P1305" i="2"/>
  <c r="P1306" i="2"/>
  <c r="P1307" i="2"/>
  <c r="P1308" i="2"/>
  <c r="P1312" i="2"/>
  <c r="P1313" i="2"/>
  <c r="P1314" i="2"/>
  <c r="P1315" i="2"/>
  <c r="P1318" i="2"/>
  <c r="P1319" i="2"/>
  <c r="P1320" i="2"/>
  <c r="P1321" i="2"/>
  <c r="P1322" i="2"/>
  <c r="P1323" i="2"/>
  <c r="P1325" i="2"/>
  <c r="P1326" i="2"/>
  <c r="P1327" i="2"/>
  <c r="P1328" i="2"/>
  <c r="P1329" i="2"/>
  <c r="P1330" i="2"/>
  <c r="P1331" i="2"/>
  <c r="P1332" i="2"/>
  <c r="P1333" i="2"/>
  <c r="P1334" i="2"/>
  <c r="P1336" i="2"/>
  <c r="P1337" i="2"/>
  <c r="P1338" i="2"/>
  <c r="P1339" i="2"/>
  <c r="P1340" i="2"/>
  <c r="P1341" i="2"/>
  <c r="P1342" i="2"/>
  <c r="P1344" i="2"/>
  <c r="P1346" i="2"/>
  <c r="P1347" i="2"/>
  <c r="P1348" i="2"/>
  <c r="P1349" i="2"/>
  <c r="P1350" i="2"/>
  <c r="P1351" i="2"/>
  <c r="P1353" i="2"/>
  <c r="P1355" i="2"/>
  <c r="P1356" i="2"/>
  <c r="P1357" i="2"/>
  <c r="P1358" i="2"/>
  <c r="P1359" i="2"/>
  <c r="P1360" i="2"/>
  <c r="P1361" i="2"/>
  <c r="P1362" i="2"/>
  <c r="P1363" i="2"/>
  <c r="P1364" i="2"/>
  <c r="P1365" i="2"/>
  <c r="P1367" i="2"/>
  <c r="P1368" i="2"/>
  <c r="P1369" i="2"/>
  <c r="P1370" i="2"/>
  <c r="P1371" i="2"/>
  <c r="P1374" i="2"/>
  <c r="P1376" i="2"/>
  <c r="P1377" i="2"/>
  <c r="P1378" i="2"/>
  <c r="P1380" i="2"/>
  <c r="P1381" i="2"/>
  <c r="P1382" i="2"/>
  <c r="P1383" i="2"/>
  <c r="P1384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5" i="2"/>
  <c r="P1406" i="2"/>
  <c r="P1407" i="2"/>
  <c r="P1408" i="2"/>
  <c r="P1409" i="2"/>
  <c r="P1410" i="2"/>
  <c r="P1412" i="2"/>
  <c r="P1413" i="2"/>
  <c r="P1416" i="2"/>
  <c r="P1417" i="2"/>
  <c r="P1418" i="2"/>
  <c r="P1419" i="2"/>
  <c r="P1420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6" i="2"/>
  <c r="P1497" i="2"/>
  <c r="P1498" i="2"/>
  <c r="P1499" i="2"/>
  <c r="P1500" i="2"/>
  <c r="P1502" i="2"/>
  <c r="P1503" i="2"/>
  <c r="P1504" i="2"/>
  <c r="P1505" i="2"/>
  <c r="P1506" i="2"/>
  <c r="P1507" i="2"/>
  <c r="P1509" i="2"/>
  <c r="P1510" i="2"/>
  <c r="P1511" i="2"/>
  <c r="P1512" i="2"/>
  <c r="P1513" i="2"/>
  <c r="P1514" i="2"/>
  <c r="P1515" i="2"/>
  <c r="P1516" i="2"/>
  <c r="P1517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6" i="2"/>
  <c r="P1747" i="2"/>
  <c r="P1748" i="2"/>
  <c r="P1749" i="2"/>
  <c r="P1750" i="2"/>
  <c r="P1751" i="2"/>
  <c r="P1752" i="2"/>
  <c r="P1753" i="2"/>
  <c r="P1755" i="2"/>
  <c r="P1756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3" i="2"/>
  <c r="P1834" i="2"/>
  <c r="P1835" i="2"/>
  <c r="P1836" i="2"/>
  <c r="P1837" i="2"/>
  <c r="P1838" i="2"/>
  <c r="P1839" i="2"/>
  <c r="P1840" i="2"/>
  <c r="P1841" i="2"/>
  <c r="P1843" i="2"/>
  <c r="P1844" i="2"/>
  <c r="P1845" i="2"/>
  <c r="P1846" i="2"/>
  <c r="P1847" i="2"/>
  <c r="P1848" i="2"/>
  <c r="P1849" i="2"/>
  <c r="P1850" i="2"/>
  <c r="P1851" i="2"/>
  <c r="P1853" i="2"/>
  <c r="P1854" i="2"/>
  <c r="P1855" i="2"/>
  <c r="P1856" i="2"/>
  <c r="P1857" i="2"/>
  <c r="P1858" i="2"/>
  <c r="P1859" i="2"/>
  <c r="P1860" i="2"/>
  <c r="P1861" i="2"/>
  <c r="P1863" i="2"/>
  <c r="P1864" i="2"/>
  <c r="P1865" i="2"/>
  <c r="P1866" i="2"/>
  <c r="P1867" i="2"/>
  <c r="P1868" i="2"/>
  <c r="P1870" i="2"/>
  <c r="P1871" i="2"/>
  <c r="P1872" i="2"/>
  <c r="P1873" i="2"/>
  <c r="P1874" i="2"/>
  <c r="P1875" i="2"/>
  <c r="P1878" i="2"/>
  <c r="P1879" i="2"/>
  <c r="P1880" i="2"/>
  <c r="P1881" i="2"/>
  <c r="P1882" i="2"/>
  <c r="P1883" i="2"/>
  <c r="P1885" i="2"/>
  <c r="P1886" i="2"/>
  <c r="P1888" i="2"/>
  <c r="P1889" i="2"/>
  <c r="P1890" i="2"/>
  <c r="P1891" i="2"/>
  <c r="P1892" i="2"/>
  <c r="P1893" i="2"/>
  <c r="P1894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5" i="2"/>
  <c r="P1916" i="2"/>
  <c r="P1917" i="2"/>
  <c r="P1918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6" i="2"/>
  <c r="P1937" i="2"/>
  <c r="P1940" i="2"/>
  <c r="P1941" i="2"/>
  <c r="P1942" i="2"/>
  <c r="P1943" i="2"/>
  <c r="P1944" i="2"/>
  <c r="P1947" i="2"/>
  <c r="P1948" i="2"/>
  <c r="P1949" i="2"/>
  <c r="P1950" i="2"/>
  <c r="P1951" i="2"/>
  <c r="P1952" i="2"/>
  <c r="P1953" i="2"/>
  <c r="P1954" i="2"/>
  <c r="P1955" i="2"/>
  <c r="P1959" i="2"/>
  <c r="P1960" i="2"/>
  <c r="P1961" i="2"/>
  <c r="P1962" i="2"/>
  <c r="P1963" i="2"/>
  <c r="P1964" i="2"/>
  <c r="P1965" i="2"/>
  <c r="P1967" i="2"/>
  <c r="P1968" i="2"/>
  <c r="P1969" i="2"/>
  <c r="P1970" i="2"/>
  <c r="P1971" i="2"/>
  <c r="P1974" i="2"/>
  <c r="P1975" i="2"/>
  <c r="P1976" i="2"/>
  <c r="P1977" i="2"/>
  <c r="P1979" i="2"/>
  <c r="P1980" i="2"/>
  <c r="P1981" i="2"/>
  <c r="P1982" i="2"/>
  <c r="P1983" i="2"/>
  <c r="P1984" i="2"/>
  <c r="P1985" i="2"/>
  <c r="P1986" i="2"/>
  <c r="P1987" i="2"/>
  <c r="P1994" i="2"/>
  <c r="P1995" i="2"/>
  <c r="P1996" i="2"/>
  <c r="P1997" i="2"/>
  <c r="P1998" i="2"/>
  <c r="P1999" i="2"/>
  <c r="P2000" i="2"/>
  <c r="P2001" i="2"/>
  <c r="P2002" i="2"/>
  <c r="P2004" i="2"/>
  <c r="P2005" i="2"/>
  <c r="P2006" i="2"/>
  <c r="P2007" i="2"/>
  <c r="P2008" i="2"/>
  <c r="P2010" i="2"/>
  <c r="P2011" i="2"/>
  <c r="P2012" i="2"/>
  <c r="P2013" i="2"/>
  <c r="P2014" i="2"/>
  <c r="P2016" i="2"/>
  <c r="P2017" i="2"/>
  <c r="P2018" i="2"/>
  <c r="P2019" i="2"/>
  <c r="P2020" i="2"/>
  <c r="P2021" i="2"/>
  <c r="P2022" i="2"/>
  <c r="P2023" i="2"/>
  <c r="P2024" i="2"/>
  <c r="P2025" i="2"/>
  <c r="P2026" i="2"/>
  <c r="P2028" i="2"/>
  <c r="P2029" i="2"/>
  <c r="P2030" i="2"/>
  <c r="P2031" i="2"/>
  <c r="P2033" i="2"/>
  <c r="P2034" i="2"/>
  <c r="P2036" i="2"/>
  <c r="P2037" i="2"/>
  <c r="P2038" i="2"/>
  <c r="P2039" i="2"/>
  <c r="P2041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8" i="2"/>
  <c r="P2059" i="2"/>
  <c r="P2060" i="2"/>
  <c r="P2061" i="2"/>
  <c r="P2062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5" i="2"/>
  <c r="P2106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300" i="2"/>
  <c r="P2301" i="2"/>
  <c r="P2303" i="2"/>
  <c r="P2304" i="2"/>
  <c r="P2305" i="2"/>
  <c r="P2306" i="2"/>
  <c r="P2307" i="2"/>
  <c r="P2308" i="2"/>
  <c r="P2309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90" i="2"/>
  <c r="P2392" i="2"/>
  <c r="P2394" i="2"/>
  <c r="P2395" i="2"/>
  <c r="P2396" i="2"/>
  <c r="P2397" i="2"/>
  <c r="P2398" i="2"/>
  <c r="P2399" i="2"/>
  <c r="P2400" i="2"/>
  <c r="P2401" i="2"/>
  <c r="P2402" i="2"/>
  <c r="P2403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4" i="2"/>
  <c r="P2745" i="2"/>
  <c r="P2746" i="2"/>
  <c r="P2747" i="2"/>
  <c r="P2748" i="2"/>
  <c r="P2749" i="2"/>
  <c r="P2750" i="2"/>
  <c r="P2751" i="2"/>
  <c r="P2752" i="2"/>
  <c r="P2753" i="2"/>
  <c r="P2754" i="2"/>
  <c r="P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30" i="2"/>
  <c r="O31" i="2"/>
  <c r="O32" i="2"/>
  <c r="O33" i="2"/>
  <c r="O35" i="2"/>
  <c r="O36" i="2"/>
  <c r="O37" i="2"/>
  <c r="O38" i="2"/>
  <c r="O39" i="2"/>
  <c r="O40" i="2"/>
  <c r="O41" i="2"/>
  <c r="O43" i="2"/>
  <c r="O44" i="2"/>
  <c r="O45" i="2"/>
  <c r="O46" i="2"/>
  <c r="O47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1" i="2"/>
  <c r="O92" i="2"/>
  <c r="O93" i="2"/>
  <c r="O94" i="2"/>
  <c r="O95" i="2"/>
  <c r="O96" i="2"/>
  <c r="O97" i="2"/>
  <c r="O98" i="2"/>
  <c r="O99" i="2"/>
  <c r="O100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6" i="2"/>
  <c r="O157" i="2"/>
  <c r="O158" i="2"/>
  <c r="O159" i="2"/>
  <c r="O160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8" i="2"/>
  <c r="O359" i="2"/>
  <c r="O360" i="2"/>
  <c r="O361" i="2"/>
  <c r="O363" i="2"/>
  <c r="O364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8" i="2"/>
  <c r="O729" i="2"/>
  <c r="O730" i="2"/>
  <c r="O731" i="2"/>
  <c r="O732" i="2"/>
  <c r="O733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60" i="2"/>
  <c r="O761" i="2"/>
  <c r="O762" i="2"/>
  <c r="O763" i="2"/>
  <c r="O764" i="2"/>
  <c r="O765" i="2"/>
  <c r="O766" i="2"/>
  <c r="O767" i="2"/>
  <c r="O768" i="2"/>
  <c r="O770" i="2"/>
  <c r="O771" i="2"/>
  <c r="O772" i="2"/>
  <c r="O773" i="2"/>
  <c r="O774" i="2"/>
  <c r="O775" i="2"/>
  <c r="O776" i="2"/>
  <c r="O777" i="2"/>
  <c r="O778" i="2"/>
  <c r="O779" i="2"/>
  <c r="O781" i="2"/>
  <c r="O782" i="2"/>
  <c r="O783" i="2"/>
  <c r="O784" i="2"/>
  <c r="O785" i="2"/>
  <c r="O786" i="2"/>
  <c r="O787" i="2"/>
  <c r="O788" i="2"/>
  <c r="O789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5" i="2"/>
  <c r="O816" i="2"/>
  <c r="O818" i="2"/>
  <c r="O819" i="2"/>
  <c r="O820" i="2"/>
  <c r="O821" i="2"/>
  <c r="O822" i="2"/>
  <c r="O823" i="2"/>
  <c r="O824" i="2"/>
  <c r="O826" i="2"/>
  <c r="O827" i="2"/>
  <c r="O828" i="2"/>
  <c r="O829" i="2"/>
  <c r="O831" i="2"/>
  <c r="O832" i="2"/>
  <c r="O833" i="2"/>
  <c r="O834" i="2"/>
  <c r="O835" i="2"/>
  <c r="O836" i="2"/>
  <c r="O837" i="2"/>
  <c r="O838" i="2"/>
  <c r="O839" i="2"/>
  <c r="O840" i="2"/>
  <c r="O841" i="2"/>
  <c r="O843" i="2"/>
  <c r="O844" i="2"/>
  <c r="O845" i="2"/>
  <c r="O846" i="2"/>
  <c r="O847" i="2"/>
  <c r="O848" i="2"/>
  <c r="O849" i="2"/>
  <c r="O851" i="2"/>
  <c r="O852" i="2"/>
  <c r="O853" i="2"/>
  <c r="O855" i="2"/>
  <c r="O856" i="2"/>
  <c r="O857" i="2"/>
  <c r="O858" i="2"/>
  <c r="O859" i="2"/>
  <c r="O860" i="2"/>
  <c r="O861" i="2"/>
  <c r="O863" i="2"/>
  <c r="O864" i="2"/>
  <c r="O865" i="2"/>
  <c r="O866" i="2"/>
  <c r="O867" i="2"/>
  <c r="O868" i="2"/>
  <c r="O870" i="2"/>
  <c r="O871" i="2"/>
  <c r="O872" i="2"/>
  <c r="O873" i="2"/>
  <c r="O874" i="2"/>
  <c r="O875" i="2"/>
  <c r="O876" i="2"/>
  <c r="O877" i="2"/>
  <c r="O878" i="2"/>
  <c r="O879" i="2"/>
  <c r="O880" i="2"/>
  <c r="O882" i="2"/>
  <c r="O883" i="2"/>
  <c r="O884" i="2"/>
  <c r="O885" i="2"/>
  <c r="O886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3" i="2"/>
  <c r="O941" i="2"/>
  <c r="O942" i="2"/>
  <c r="O944" i="2"/>
  <c r="O946" i="2"/>
  <c r="O948" i="2"/>
  <c r="O949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1" i="2"/>
  <c r="O972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6" i="2"/>
  <c r="O1047" i="2"/>
  <c r="O1048" i="2"/>
  <c r="O1049" i="2"/>
  <c r="O1050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7" i="2"/>
  <c r="O1128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8" i="2"/>
  <c r="O1149" i="2"/>
  <c r="O1150" i="2"/>
  <c r="O1151" i="2"/>
  <c r="O1152" i="2"/>
  <c r="O1153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70" i="2"/>
  <c r="O1172" i="2"/>
  <c r="O1173" i="2"/>
  <c r="O1174" i="2"/>
  <c r="O1175" i="2"/>
  <c r="O1176" i="2"/>
  <c r="O1177" i="2"/>
  <c r="O1178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4" i="2"/>
  <c r="O1226" i="2"/>
  <c r="O1227" i="2"/>
  <c r="O1228" i="2"/>
  <c r="O1229" i="2"/>
  <c r="O1230" i="2"/>
  <c r="O1231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8" i="2"/>
  <c r="O1251" i="2"/>
  <c r="O1252" i="2"/>
  <c r="O1253" i="2"/>
  <c r="O1254" i="2"/>
  <c r="O1255" i="2"/>
  <c r="O1256" i="2"/>
  <c r="O1258" i="2"/>
  <c r="O1261" i="2"/>
  <c r="O1262" i="2"/>
  <c r="O1264" i="2"/>
  <c r="O1265" i="2"/>
  <c r="O1266" i="2"/>
  <c r="O1267" i="2"/>
  <c r="O1269" i="2"/>
  <c r="O1270" i="2"/>
  <c r="O1271" i="2"/>
  <c r="O1272" i="2"/>
  <c r="O1273" i="2"/>
  <c r="O1274" i="2"/>
  <c r="O1275" i="2"/>
  <c r="O1276" i="2"/>
  <c r="O1277" i="2"/>
  <c r="O1278" i="2"/>
  <c r="O1280" i="2"/>
  <c r="O1283" i="2"/>
  <c r="O1284" i="2"/>
  <c r="O1287" i="2"/>
  <c r="O1289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12" i="2"/>
  <c r="O1313" i="2"/>
  <c r="O1314" i="2"/>
  <c r="O1315" i="2"/>
  <c r="O1316" i="2"/>
  <c r="O1318" i="2"/>
  <c r="O1319" i="2"/>
  <c r="O1320" i="2"/>
  <c r="O1321" i="2"/>
  <c r="O1322" i="2"/>
  <c r="O1323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4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80" i="2"/>
  <c r="O1381" i="2"/>
  <c r="O1382" i="2"/>
  <c r="O1383" i="2"/>
  <c r="O1384" i="2"/>
  <c r="O1388" i="2"/>
  <c r="O1389" i="2"/>
  <c r="O1390" i="2"/>
  <c r="O1391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3" i="2"/>
  <c r="O1414" i="2"/>
  <c r="O1415" i="2"/>
  <c r="O1416" i="2"/>
  <c r="O1417" i="2"/>
  <c r="O1418" i="2"/>
  <c r="O1419" i="2"/>
  <c r="O1420" i="2"/>
  <c r="O1422" i="2"/>
  <c r="O1423" i="2"/>
  <c r="O1424" i="2"/>
  <c r="O1425" i="2"/>
  <c r="O1426" i="2"/>
  <c r="O1427" i="2"/>
  <c r="O1428" i="2"/>
  <c r="O1429" i="2"/>
  <c r="O1430" i="2"/>
  <c r="O1431" i="2"/>
  <c r="O1433" i="2"/>
  <c r="O1434" i="2"/>
  <c r="O1435" i="2"/>
  <c r="O1436" i="2"/>
  <c r="O1437" i="2"/>
  <c r="O1438" i="2"/>
  <c r="O1439" i="2"/>
  <c r="O1441" i="2"/>
  <c r="O1442" i="2"/>
  <c r="O1443" i="2"/>
  <c r="O1444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6" i="2"/>
  <c r="O1657" i="2"/>
  <c r="O1660" i="2"/>
  <c r="O1661" i="2"/>
  <c r="O1662" i="2"/>
  <c r="O1663" i="2"/>
  <c r="O1664" i="2"/>
  <c r="O1665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9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2" i="2"/>
  <c r="O1783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6" i="2"/>
  <c r="O1827" i="2"/>
  <c r="O1828" i="2"/>
  <c r="O1829" i="2"/>
  <c r="O1830" i="2"/>
  <c r="O1831" i="2"/>
  <c r="O1832" i="2"/>
  <c r="O1834" i="2"/>
  <c r="O1835" i="2"/>
  <c r="O1836" i="2"/>
  <c r="O1837" i="2"/>
  <c r="O1838" i="2"/>
  <c r="O1839" i="2"/>
  <c r="O1840" i="2"/>
  <c r="O1841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6" i="2"/>
  <c r="O1937" i="2"/>
  <c r="O1938" i="2"/>
  <c r="O1939" i="2"/>
  <c r="O1940" i="2"/>
  <c r="O1941" i="2"/>
  <c r="O1942" i="2"/>
  <c r="O1943" i="2"/>
  <c r="O1944" i="2"/>
  <c r="O1945" i="2"/>
  <c r="O1946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4" i="2"/>
  <c r="O2025" i="2"/>
  <c r="O2026" i="2"/>
  <c r="O2027" i="2"/>
  <c r="O2028" i="2"/>
  <c r="O2029" i="2"/>
  <c r="O2030" i="2"/>
  <c r="O2031" i="2"/>
  <c r="O2032" i="2"/>
  <c r="O2033" i="2"/>
  <c r="O2034" i="2"/>
  <c r="O2036" i="2"/>
  <c r="O2037" i="2"/>
  <c r="O2038" i="2"/>
  <c r="O2039" i="2"/>
  <c r="O2041" i="2"/>
  <c r="O2044" i="2"/>
  <c r="O2045" i="2"/>
  <c r="O2046" i="2"/>
  <c r="O2047" i="2"/>
  <c r="O2048" i="2"/>
  <c r="O2049" i="2"/>
  <c r="O2050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300" i="2"/>
  <c r="O2301" i="2"/>
  <c r="O2302" i="2"/>
  <c r="O2303" i="2"/>
  <c r="O2304" i="2"/>
  <c r="O2305" i="2"/>
  <c r="O2306" i="2"/>
  <c r="O2307" i="2"/>
  <c r="O2308" i="2"/>
  <c r="O2309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8" i="2"/>
  <c r="O2339" i="2"/>
  <c r="O2340" i="2"/>
  <c r="O2341" i="2"/>
  <c r="O2342" i="2"/>
  <c r="O2343" i="2"/>
  <c r="O2344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2" i="2"/>
  <c r="O2403" i="2"/>
  <c r="O2404" i="2"/>
  <c r="O2405" i="2"/>
  <c r="O2406" i="2"/>
  <c r="O2407" i="2"/>
  <c r="O2408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8" i="2"/>
  <c r="O2501" i="2"/>
  <c r="O2502" i="2"/>
  <c r="O2503" i="2"/>
  <c r="O2504" i="2"/>
  <c r="O2505" i="2"/>
  <c r="O2506" i="2"/>
  <c r="O2507" i="2"/>
  <c r="O2508" i="2"/>
  <c r="O2509" i="2"/>
  <c r="O2510" i="2"/>
  <c r="O2511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31" i="2"/>
  <c r="O2532" i="2"/>
  <c r="O2533" i="2"/>
  <c r="O2534" i="2"/>
  <c r="O2535" i="2"/>
  <c r="O2536" i="2"/>
  <c r="O2537" i="2"/>
  <c r="O2538" i="2"/>
  <c r="O2539" i="2"/>
  <c r="O2541" i="2"/>
  <c r="O2542" i="2"/>
  <c r="O2543" i="2"/>
  <c r="O2544" i="2"/>
  <c r="O2545" i="2"/>
  <c r="O2546" i="2"/>
  <c r="O2547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7" i="2"/>
  <c r="O2570" i="2"/>
  <c r="O2571" i="2"/>
  <c r="O2573" i="2"/>
  <c r="O2574" i="2"/>
  <c r="O2575" i="2"/>
  <c r="O2577" i="2"/>
  <c r="O2580" i="2"/>
  <c r="O2581" i="2"/>
  <c r="O2589" i="2"/>
  <c r="O2590" i="2"/>
  <c r="O2592" i="2"/>
  <c r="O2594" i="2"/>
  <c r="O2596" i="2"/>
  <c r="O2599" i="2"/>
  <c r="O2604" i="2"/>
  <c r="O2606" i="2"/>
  <c r="O2607" i="2"/>
  <c r="O2608" i="2"/>
  <c r="O2609" i="2"/>
  <c r="O2610" i="2"/>
  <c r="O2611" i="2"/>
  <c r="O2612" i="2"/>
  <c r="O2614" i="2"/>
  <c r="O2615" i="2"/>
  <c r="O2616" i="2"/>
  <c r="O2617" i="2"/>
  <c r="O2618" i="2"/>
  <c r="O2619" i="2"/>
  <c r="O2622" i="2"/>
  <c r="O2623" i="2"/>
  <c r="O2625" i="2"/>
  <c r="O2627" i="2"/>
  <c r="O2630" i="2"/>
  <c r="O2631" i="2"/>
  <c r="O2632" i="2"/>
  <c r="O2636" i="2"/>
  <c r="O2637" i="2"/>
  <c r="O2638" i="2"/>
  <c r="O2642" i="2"/>
  <c r="O2643" i="2"/>
  <c r="O2644" i="2"/>
  <c r="O2645" i="2"/>
  <c r="O2647" i="2"/>
  <c r="O2649" i="2"/>
  <c r="O2651" i="2"/>
  <c r="O2654" i="2"/>
  <c r="O2655" i="2"/>
  <c r="O2656" i="2"/>
  <c r="O2657" i="2"/>
  <c r="O2658" i="2"/>
  <c r="O2661" i="2"/>
  <c r="O2662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7" i="2"/>
  <c r="O2678" i="2"/>
  <c r="O2679" i="2"/>
  <c r="O2683" i="2"/>
  <c r="O2685" i="2"/>
  <c r="O2686" i="2"/>
  <c r="O2687" i="2"/>
  <c r="O2689" i="2"/>
  <c r="O2692" i="2"/>
  <c r="O2693" i="2"/>
  <c r="O2694" i="2"/>
  <c r="O2697" i="2"/>
  <c r="O2698" i="2"/>
  <c r="O2699" i="2"/>
  <c r="O2702" i="2"/>
  <c r="O2703" i="2"/>
  <c r="O2704" i="2"/>
  <c r="O2705" i="2"/>
  <c r="O2706" i="2"/>
  <c r="O2708" i="2"/>
  <c r="O2709" i="2"/>
  <c r="O2710" i="2"/>
  <c r="O2712" i="2"/>
  <c r="O2713" i="2"/>
  <c r="O2714" i="2"/>
  <c r="O2715" i="2"/>
  <c r="O2716" i="2"/>
  <c r="O2717" i="2"/>
  <c r="O2719" i="2"/>
  <c r="O2720" i="2"/>
  <c r="O2722" i="2"/>
  <c r="O2723" i="2"/>
  <c r="O2724" i="2"/>
  <c r="O2725" i="2"/>
  <c r="O2726" i="2"/>
  <c r="O2730" i="2"/>
  <c r="O2731" i="2"/>
  <c r="O2732" i="2"/>
  <c r="O2733" i="2"/>
  <c r="O2734" i="2"/>
  <c r="O2735" i="2"/>
  <c r="O2736" i="2"/>
  <c r="O2738" i="2"/>
  <c r="O2739" i="2"/>
  <c r="O2742" i="2"/>
  <c r="O2744" i="2"/>
  <c r="O2745" i="2"/>
  <c r="O2746" i="2"/>
  <c r="O2747" i="2"/>
  <c r="O2748" i="2"/>
  <c r="O2749" i="2"/>
  <c r="O2750" i="2"/>
  <c r="O2751" i="2"/>
  <c r="O2753" i="2"/>
  <c r="O2754" i="2"/>
  <c r="O3" i="2"/>
  <c r="O2" i="2"/>
  <c r="L2743" i="2"/>
  <c r="P2743" i="2" s="1"/>
  <c r="L2587" i="2"/>
  <c r="P2587" i="2" s="1"/>
  <c r="L2497" i="2"/>
  <c r="P2497" i="2" s="1"/>
  <c r="L2310" i="2"/>
  <c r="P2310" i="2" s="1"/>
  <c r="L2299" i="2"/>
  <c r="P2299" i="2" s="1"/>
  <c r="L2158" i="2"/>
  <c r="P2158" i="2" s="1"/>
  <c r="L2157" i="2"/>
  <c r="P2157" i="2" s="1"/>
  <c r="L2156" i="2"/>
  <c r="P2156" i="2" s="1"/>
  <c r="L2107" i="2"/>
  <c r="P2107" i="2" s="1"/>
  <c r="L2043" i="2"/>
  <c r="P2043" i="2" s="1"/>
  <c r="L2042" i="2"/>
  <c r="P2042" i="2" s="1"/>
  <c r="L2035" i="2"/>
  <c r="P2035" i="2" s="1"/>
  <c r="L1989" i="2"/>
  <c r="P1989" i="2" s="1"/>
  <c r="L1973" i="2"/>
  <c r="P1973" i="2" s="1"/>
  <c r="L1914" i="2"/>
  <c r="P1914" i="2" s="1"/>
  <c r="L1897" i="2"/>
  <c r="P1897" i="2" s="1"/>
  <c r="L1877" i="2"/>
  <c r="P1877" i="2" s="1"/>
  <c r="L1876" i="2"/>
  <c r="P1876" i="2" s="1"/>
  <c r="L1842" i="2"/>
  <c r="P1842" i="2" s="1"/>
  <c r="L1832" i="2"/>
  <c r="P1832" i="2" s="1"/>
  <c r="L1659" i="2"/>
  <c r="P1659" i="2" s="1"/>
  <c r="L1658" i="2"/>
  <c r="P1658" i="2" s="1"/>
  <c r="L1519" i="2"/>
  <c r="P1519" i="2" s="1"/>
  <c r="L1518" i="2"/>
  <c r="P1518" i="2" s="1"/>
  <c r="L1508" i="2"/>
  <c r="P1508" i="2" s="1"/>
  <c r="L1501" i="2"/>
  <c r="P1501" i="2" s="1"/>
  <c r="L1494" i="2"/>
  <c r="P1494" i="2" s="1"/>
  <c r="L1447" i="2"/>
  <c r="P1447" i="2" s="1"/>
  <c r="L1446" i="2"/>
  <c r="P1446" i="2" s="1"/>
  <c r="L1445" i="2"/>
  <c r="P1445" i="2" s="1"/>
  <c r="L1421" i="2"/>
  <c r="P1421" i="2" s="1"/>
  <c r="L1415" i="2"/>
  <c r="P1415" i="2" s="1"/>
  <c r="L1414" i="2"/>
  <c r="P1414" i="2" s="1"/>
  <c r="L1411" i="2"/>
  <c r="P1411" i="2" s="1"/>
  <c r="L1404" i="2"/>
  <c r="P1404" i="2" s="1"/>
  <c r="L1387" i="2"/>
  <c r="P1387" i="2" s="1"/>
  <c r="L1386" i="2"/>
  <c r="P1386" i="2" s="1"/>
  <c r="L1385" i="2"/>
  <c r="P1385" i="2" s="1"/>
  <c r="L1379" i="2"/>
  <c r="P1379" i="2" s="1"/>
  <c r="L1366" i="2"/>
  <c r="P1366" i="2" s="1"/>
  <c r="L1345" i="2"/>
  <c r="P1345" i="2" s="1"/>
  <c r="L1343" i="2"/>
  <c r="P1343" i="2" s="1"/>
  <c r="L1335" i="2"/>
  <c r="P1335" i="2" s="1"/>
  <c r="L1324" i="2"/>
  <c r="P1324" i="2" s="1"/>
  <c r="L1317" i="2"/>
  <c r="P1317" i="2" s="1"/>
  <c r="L1311" i="2"/>
  <c r="P1311" i="2" s="1"/>
  <c r="L1310" i="2"/>
  <c r="P1310" i="2" s="1"/>
  <c r="L1309" i="2"/>
  <c r="P1309" i="2" s="1"/>
  <c r="L1304" i="2"/>
  <c r="P1304" i="2" s="1"/>
  <c r="L1301" i="2"/>
  <c r="P1301" i="2" s="1"/>
  <c r="L1295" i="2"/>
  <c r="P1295" i="2" s="1"/>
  <c r="L1290" i="2"/>
  <c r="P1290" i="2" s="1"/>
  <c r="L1288" i="2"/>
  <c r="P1288" i="2" s="1"/>
  <c r="L1286" i="2"/>
  <c r="P1286" i="2" s="1"/>
  <c r="L1285" i="2"/>
  <c r="P1285" i="2" s="1"/>
  <c r="L1284" i="2"/>
  <c r="P1284" i="2" s="1"/>
  <c r="L1282" i="2"/>
  <c r="P1282" i="2" s="1"/>
  <c r="L1281" i="2"/>
  <c r="P1281" i="2" s="1"/>
  <c r="L1279" i="2"/>
  <c r="P1279" i="2" s="1"/>
  <c r="L1275" i="2"/>
  <c r="P1275" i="2" s="1"/>
  <c r="L1274" i="2"/>
  <c r="P1274" i="2" s="1"/>
  <c r="L1273" i="2"/>
  <c r="P1273" i="2" s="1"/>
  <c r="L1268" i="2"/>
  <c r="P1268" i="2" s="1"/>
  <c r="L1263" i="2"/>
  <c r="P1263" i="2" s="1"/>
  <c r="L1260" i="2"/>
  <c r="P1260" i="2" s="1"/>
  <c r="L1259" i="2"/>
  <c r="P1259" i="2" s="1"/>
  <c r="L1257" i="2"/>
  <c r="P1257" i="2" s="1"/>
  <c r="L1256" i="2"/>
  <c r="P1256" i="2" s="1"/>
  <c r="L1251" i="2"/>
  <c r="P1251" i="2" s="1"/>
  <c r="L1250" i="2"/>
  <c r="P1250" i="2" s="1"/>
  <c r="L1249" i="2"/>
  <c r="P1249" i="2" s="1"/>
  <c r="L1247" i="2"/>
  <c r="P1247" i="2" s="1"/>
  <c r="L1244" i="2"/>
  <c r="P1244" i="2" s="1"/>
  <c r="L1211" i="2"/>
  <c r="P1211" i="2" s="1"/>
  <c r="L1212" i="2"/>
  <c r="P1212" i="2" s="1"/>
  <c r="L1240" i="2"/>
  <c r="P1240" i="2" s="1"/>
  <c r="L1208" i="2"/>
  <c r="P1208" i="2" s="1"/>
  <c r="L1169" i="2"/>
  <c r="P1169" i="2" s="1"/>
  <c r="L1166" i="2"/>
  <c r="P1166" i="2" s="1"/>
  <c r="L1155" i="2"/>
  <c r="P1155" i="2" s="1"/>
  <c r="L1143" i="2"/>
  <c r="P1143" i="2" s="1"/>
  <c r="L1110" i="2"/>
  <c r="P1110" i="2" s="1"/>
  <c r="L1102" i="2"/>
  <c r="P1102" i="2" s="1"/>
  <c r="L1068" i="2"/>
  <c r="P1068" i="2" s="1"/>
  <c r="L950" i="2"/>
  <c r="P950" i="2" s="1"/>
  <c r="L850" i="2"/>
  <c r="P850" i="2" s="1"/>
  <c r="L805" i="2"/>
  <c r="P805" i="2" s="1"/>
  <c r="L769" i="2"/>
  <c r="P769" i="2" s="1"/>
  <c r="L759" i="2"/>
  <c r="P759" i="2" s="1"/>
  <c r="L664" i="2"/>
  <c r="P664" i="2" s="1"/>
  <c r="L1210" i="2"/>
  <c r="P1210" i="2" s="1"/>
  <c r="L1205" i="2"/>
  <c r="P1205" i="2" s="1"/>
  <c r="L1203" i="2"/>
  <c r="P1203" i="2" s="1"/>
  <c r="L1171" i="2"/>
  <c r="P1171" i="2" s="1"/>
  <c r="L1162" i="2"/>
  <c r="P1162" i="2" s="1"/>
  <c r="L1154" i="2"/>
  <c r="P1154" i="2" s="1"/>
  <c r="L1152" i="2"/>
  <c r="P1152" i="2" s="1"/>
  <c r="L1150" i="2"/>
  <c r="P1150" i="2" s="1"/>
  <c r="L1148" i="2"/>
  <c r="P1148" i="2" s="1"/>
  <c r="L1142" i="2"/>
  <c r="P1142" i="2" s="1"/>
  <c r="L1136" i="2"/>
  <c r="P1136" i="2" s="1"/>
  <c r="L1126" i="2"/>
  <c r="P1126" i="2" s="1"/>
  <c r="L1121" i="2"/>
  <c r="P1121" i="2" s="1"/>
  <c r="L1115" i="2"/>
  <c r="P1115" i="2" s="1"/>
  <c r="L1090" i="2"/>
  <c r="P1090" i="2" s="1"/>
  <c r="L970" i="2"/>
  <c r="P970" i="2" s="1"/>
  <c r="L821" i="2"/>
  <c r="P821" i="2" s="1"/>
  <c r="L814" i="2"/>
  <c r="P814" i="2" s="1"/>
  <c r="L772" i="2"/>
  <c r="P772" i="2" s="1"/>
  <c r="L761" i="2"/>
  <c r="P761" i="2" s="1"/>
  <c r="L741" i="2"/>
  <c r="P741" i="2" s="1"/>
  <c r="L460" i="2"/>
  <c r="P460" i="2" s="1"/>
  <c r="L387" i="2"/>
  <c r="P387" i="2" s="1"/>
  <c r="L386" i="2"/>
  <c r="P386" i="2" s="1"/>
  <c r="L385" i="2"/>
  <c r="P385" i="2" s="1"/>
  <c r="L384" i="2"/>
  <c r="P384" i="2" s="1"/>
  <c r="L380" i="2"/>
  <c r="P380" i="2" s="1"/>
  <c r="L372" i="2"/>
  <c r="P372" i="2" s="1"/>
  <c r="L357" i="2"/>
  <c r="P357" i="2" s="1"/>
  <c r="L345" i="2"/>
  <c r="P345" i="2" s="1"/>
  <c r="L340" i="2"/>
  <c r="P340" i="2" s="1"/>
  <c r="L324" i="2"/>
  <c r="P324" i="2" s="1"/>
  <c r="L315" i="2"/>
  <c r="P315" i="2" s="1"/>
  <c r="H2310" i="2"/>
  <c r="O2310" i="2" s="1"/>
  <c r="H2299" i="2"/>
  <c r="O2299" i="2" s="1"/>
  <c r="H2158" i="2"/>
  <c r="O2158" i="2" s="1"/>
  <c r="H2157" i="2"/>
  <c r="O2157" i="2" s="1"/>
  <c r="H2156" i="2"/>
  <c r="O2156" i="2" s="1"/>
  <c r="H2107" i="2"/>
  <c r="O2107" i="2" s="1"/>
  <c r="H2043" i="2"/>
  <c r="O2043" i="2" s="1"/>
  <c r="H2042" i="2"/>
  <c r="O2042" i="2" s="1"/>
  <c r="H2035" i="2"/>
  <c r="O2035" i="2" s="1"/>
  <c r="H1989" i="2"/>
  <c r="O1989" i="2" s="1"/>
  <c r="H1914" i="2"/>
  <c r="O1914" i="2" s="1"/>
  <c r="H1842" i="2"/>
  <c r="O1842" i="2" s="1"/>
  <c r="H1659" i="2"/>
  <c r="O1659" i="2" s="1"/>
  <c r="H1658" i="2"/>
  <c r="O1658" i="2" s="1"/>
  <c r="H1494" i="2"/>
  <c r="O1494" i="2" s="1"/>
  <c r="H1447" i="2"/>
  <c r="O1447" i="2" s="1"/>
  <c r="H1446" i="2"/>
  <c r="O1446" i="2" s="1"/>
  <c r="H1445" i="2"/>
  <c r="O1445" i="2" s="1"/>
  <c r="H1421" i="2"/>
  <c r="O1421" i="2" s="1"/>
  <c r="H1411" i="2"/>
  <c r="O1411" i="2" s="1"/>
  <c r="H1387" i="2"/>
  <c r="O1387" i="2" s="1"/>
  <c r="H1386" i="2"/>
  <c r="O1386" i="2" s="1"/>
  <c r="H1385" i="2"/>
  <c r="O1385" i="2" s="1"/>
  <c r="H1379" i="2"/>
  <c r="O1379" i="2" s="1"/>
  <c r="H1366" i="2"/>
  <c r="O1366" i="2" s="1"/>
  <c r="H1345" i="2"/>
  <c r="O1345" i="2" s="1"/>
  <c r="H1343" i="2"/>
  <c r="O1343" i="2" s="1"/>
  <c r="H1324" i="2"/>
  <c r="O1324" i="2" s="1"/>
  <c r="H1317" i="2"/>
  <c r="O1317" i="2" s="1"/>
  <c r="H1311" i="2"/>
  <c r="O1311" i="2" s="1"/>
  <c r="H1310" i="2"/>
  <c r="O1310" i="2" s="1"/>
  <c r="H1309" i="2"/>
  <c r="O1309" i="2" s="1"/>
  <c r="H1290" i="2"/>
  <c r="O1290" i="2" s="1"/>
  <c r="H1288" i="2"/>
  <c r="O1288" i="2" s="1"/>
  <c r="H1286" i="2"/>
  <c r="O1286" i="2" s="1"/>
  <c r="H1285" i="2"/>
  <c r="O1285" i="2" s="1"/>
  <c r="H1282" i="2"/>
  <c r="O1282" i="2" s="1"/>
  <c r="H1281" i="2"/>
  <c r="O1281" i="2" s="1"/>
  <c r="H1279" i="2"/>
  <c r="O1279" i="2" s="1"/>
  <c r="H1268" i="2"/>
  <c r="O1268" i="2" s="1"/>
  <c r="H1263" i="2"/>
  <c r="O1263" i="2" s="1"/>
  <c r="H1260" i="2"/>
  <c r="O1260" i="2" s="1"/>
  <c r="H1259" i="2"/>
  <c r="O1259" i="2" s="1"/>
  <c r="H1257" i="2"/>
  <c r="O1257" i="2" s="1"/>
  <c r="H1250" i="2"/>
  <c r="O1250" i="2" s="1"/>
  <c r="H1249" i="2"/>
  <c r="O1249" i="2" s="1"/>
  <c r="H1247" i="2"/>
  <c r="O1247" i="2" s="1"/>
  <c r="H1171" i="2"/>
  <c r="O1171" i="2" s="1"/>
  <c r="H1154" i="2"/>
  <c r="O1154" i="2" s="1"/>
  <c r="H970" i="2"/>
  <c r="O970" i="2" s="1"/>
  <c r="H950" i="2"/>
  <c r="O950" i="2" s="1"/>
  <c r="H850" i="2"/>
  <c r="O850" i="2" s="1"/>
  <c r="H830" i="2"/>
  <c r="O830" i="2" s="1"/>
  <c r="H769" i="2"/>
  <c r="O769" i="2" s="1"/>
  <c r="H759" i="2"/>
  <c r="O759" i="2" s="1"/>
  <c r="H384" i="2"/>
  <c r="O384" i="2" s="1"/>
  <c r="H357" i="2"/>
  <c r="O357" i="2" s="1"/>
  <c r="H161" i="2"/>
  <c r="O161" i="2" s="1"/>
  <c r="H155" i="2"/>
  <c r="O155" i="2" s="1"/>
  <c r="H131" i="2"/>
  <c r="O131" i="2" s="1"/>
  <c r="H101" i="2"/>
  <c r="O101" i="2" s="1"/>
  <c r="H90" i="2"/>
  <c r="O90" i="2" s="1"/>
  <c r="H66" i="2"/>
  <c r="O66" i="2" s="1"/>
  <c r="H42" i="2"/>
  <c r="O42" i="2" s="1"/>
  <c r="H29" i="2"/>
  <c r="O29" i="2" s="1"/>
</calcChain>
</file>

<file path=xl/comments1.xml><?xml version="1.0" encoding="utf-8"?>
<comments xmlns="http://schemas.openxmlformats.org/spreadsheetml/2006/main">
  <authors>
    <author>Martina Sanchez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Martina Sanchez:</t>
        </r>
        <r>
          <rPr>
            <sz val="9"/>
            <color indexed="81"/>
            <rFont val="Tahoma"/>
            <family val="2"/>
          </rPr>
          <t xml:space="preserve">
Segundo diámetro en pies ramificados a menos de 1.30m</t>
        </r>
      </text>
    </comment>
  </commentList>
</comments>
</file>

<file path=xl/sharedStrings.xml><?xml version="1.0" encoding="utf-8"?>
<sst xmlns="http://schemas.openxmlformats.org/spreadsheetml/2006/main" count="12629" uniqueCount="440">
  <si>
    <t>ID_plot</t>
  </si>
  <si>
    <t>Location</t>
  </si>
  <si>
    <t>N_pine</t>
  </si>
  <si>
    <t>Cover</t>
  </si>
  <si>
    <t>Size</t>
  </si>
  <si>
    <t>Label</t>
  </si>
  <si>
    <t>Color</t>
  </si>
  <si>
    <t>X_UTM</t>
  </si>
  <si>
    <t>Y_UTM</t>
  </si>
  <si>
    <t>Latitude</t>
  </si>
  <si>
    <t>Longitude</t>
  </si>
  <si>
    <t>Altitude</t>
  </si>
  <si>
    <t>DBH (mm)</t>
  </si>
  <si>
    <t>DB (mm)</t>
  </si>
  <si>
    <t>DB_perim (mm)</t>
  </si>
  <si>
    <t>Height (m)</t>
  </si>
  <si>
    <t>Met -1 (cm)</t>
  </si>
  <si>
    <t>Met -2 (cm)</t>
  </si>
  <si>
    <t>Met -3 (cm)</t>
  </si>
  <si>
    <t>Met -4 (cm)</t>
  </si>
  <si>
    <t>Met -5 (cm)</t>
  </si>
  <si>
    <t>N_compet</t>
  </si>
  <si>
    <t>aprox_Light_time</t>
  </si>
  <si>
    <t>Ext_light</t>
  </si>
  <si>
    <t>Ind_light</t>
  </si>
  <si>
    <t>Light_ratio</t>
  </si>
  <si>
    <t>Observaciones</t>
  </si>
  <si>
    <t>Estany</t>
  </si>
  <si>
    <t>c</t>
  </si>
  <si>
    <t>g</t>
  </si>
  <si>
    <t>1c1</t>
  </si>
  <si>
    <t>amarillo</t>
  </si>
  <si>
    <t>a</t>
  </si>
  <si>
    <t>1a2</t>
  </si>
  <si>
    <t>azul</t>
  </si>
  <si>
    <t>ac</t>
  </si>
  <si>
    <t>1c3</t>
  </si>
  <si>
    <t>Demasiado alto. Sin valores de luz ni crecimientos.</t>
  </si>
  <si>
    <t>1c4</t>
  </si>
  <si>
    <t>1c5</t>
  </si>
  <si>
    <t>verde</t>
  </si>
  <si>
    <t>1c6</t>
  </si>
  <si>
    <t>1a7</t>
  </si>
  <si>
    <t>1c8</t>
  </si>
  <si>
    <t>1a9</t>
  </si>
  <si>
    <t>1a10</t>
  </si>
  <si>
    <t>1c11</t>
  </si>
  <si>
    <t>1a12</t>
  </si>
  <si>
    <t>1a13</t>
  </si>
  <si>
    <t>1a14</t>
  </si>
  <si>
    <t>1c15</t>
  </si>
  <si>
    <t xml:space="preserve">verde </t>
  </si>
  <si>
    <t>1c16</t>
  </si>
  <si>
    <t>1a17</t>
  </si>
  <si>
    <t>1c18</t>
  </si>
  <si>
    <t>1a19</t>
  </si>
  <si>
    <t>1a20</t>
  </si>
  <si>
    <t>1a21</t>
  </si>
  <si>
    <t>1c22</t>
  </si>
  <si>
    <t>p</t>
  </si>
  <si>
    <t>1_23</t>
  </si>
  <si>
    <t>1_24</t>
  </si>
  <si>
    <t>1_25</t>
  </si>
  <si>
    <t>1_26</t>
  </si>
  <si>
    <t>m</t>
  </si>
  <si>
    <t>1_27</t>
  </si>
  <si>
    <t>1_28</t>
  </si>
  <si>
    <t>1_29</t>
  </si>
  <si>
    <t>1_30</t>
  </si>
  <si>
    <t xml:space="preserve">azul </t>
  </si>
  <si>
    <t>1_31</t>
  </si>
  <si>
    <t>Sant-Diumenge</t>
  </si>
  <si>
    <t>2c1</t>
  </si>
  <si>
    <t>ca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</si>
  <si>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</si>
  <si>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</si>
  <si>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</si>
  <si>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</si>
  <si>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</si>
  <si>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</si>
  <si>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</si>
  <si>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</si>
  <si>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</si>
  <si>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</si>
  <si>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</si>
  <si>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2_13</t>
  </si>
  <si>
    <t>2_14</t>
  </si>
  <si>
    <t>2_15</t>
  </si>
  <si>
    <t>2_16</t>
  </si>
  <si>
    <t>2_17</t>
  </si>
  <si>
    <t>2_18</t>
  </si>
  <si>
    <t>2_19</t>
  </si>
  <si>
    <t>2_20</t>
  </si>
  <si>
    <t>Rovira-Sansa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</si>
  <si>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</si>
  <si>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</si>
  <si>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</si>
  <si>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</si>
  <si>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</si>
  <si>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</si>
  <si>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</si>
  <si>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</si>
  <si>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</si>
  <si>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3_10</t>
  </si>
  <si>
    <t>3_11</t>
  </si>
  <si>
    <t>3_12</t>
  </si>
  <si>
    <t>3_13</t>
  </si>
  <si>
    <t>3_14</t>
  </si>
  <si>
    <t>3_15</t>
  </si>
  <si>
    <t>3_16</t>
  </si>
  <si>
    <t>3_17</t>
  </si>
  <si>
    <t>3_18</t>
  </si>
  <si>
    <t>3_19</t>
  </si>
  <si>
    <t>3_20</t>
  </si>
  <si>
    <t>La Carral</t>
  </si>
  <si>
    <t>4_1</t>
  </si>
  <si>
    <t>4_2</t>
  </si>
  <si>
    <t>DB en campo 49 mm</t>
  </si>
  <si>
    <t>4_3</t>
  </si>
  <si>
    <t>4_4</t>
  </si>
  <si>
    <t>4_5</t>
  </si>
  <si>
    <t>4_6</t>
  </si>
  <si>
    <t>4_7</t>
  </si>
  <si>
    <t>4_8</t>
  </si>
  <si>
    <t>4_9</t>
  </si>
  <si>
    <t>4_10</t>
  </si>
  <si>
    <t>4_11</t>
  </si>
  <si>
    <t>4_12</t>
  </si>
  <si>
    <t>4_13</t>
  </si>
  <si>
    <t>4_14</t>
  </si>
  <si>
    <t>4_15</t>
  </si>
  <si>
    <t>4_16</t>
  </si>
  <si>
    <t>4_17</t>
  </si>
  <si>
    <t>4_18</t>
  </si>
  <si>
    <t>4_19</t>
  </si>
  <si>
    <t>4_20</t>
  </si>
  <si>
    <t>4_21</t>
  </si>
  <si>
    <t>4_22</t>
  </si>
  <si>
    <t>4_23</t>
  </si>
  <si>
    <t>4_24</t>
  </si>
  <si>
    <t>Prat Barrina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</si>
  <si>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</si>
  <si>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</si>
  <si>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</si>
  <si>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</si>
  <si>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</si>
  <si>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</si>
  <si>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</si>
  <si>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</si>
  <si>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</si>
  <si>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5_10</t>
  </si>
  <si>
    <t>5_11</t>
  </si>
  <si>
    <t>5_12</t>
  </si>
  <si>
    <t>5_13</t>
  </si>
  <si>
    <t>5_14</t>
  </si>
  <si>
    <t>5_15</t>
  </si>
  <si>
    <t>5_16</t>
  </si>
  <si>
    <t>5_17</t>
  </si>
  <si>
    <t>5_18</t>
  </si>
  <si>
    <t>5_19</t>
  </si>
  <si>
    <t>5_20</t>
  </si>
  <si>
    <t>Casanova</t>
  </si>
  <si>
    <t>6_1</t>
  </si>
  <si>
    <t>6_2</t>
  </si>
  <si>
    <t>6_3</t>
  </si>
  <si>
    <t>6_4</t>
  </si>
  <si>
    <t>6_5</t>
  </si>
  <si>
    <t>Da?s en la base. Crecimientos irregulares.</t>
  </si>
  <si>
    <t>6_6</t>
  </si>
  <si>
    <t>6_7</t>
  </si>
  <si>
    <t>6_8</t>
  </si>
  <si>
    <t>6_9</t>
  </si>
  <si>
    <t>6_10</t>
  </si>
  <si>
    <t>6_11</t>
  </si>
  <si>
    <t>6_12</t>
  </si>
  <si>
    <t>6_13</t>
  </si>
  <si>
    <t>Edades incompletas</t>
  </si>
  <si>
    <t>6_14</t>
  </si>
  <si>
    <t>6_15</t>
  </si>
  <si>
    <t>Matamargo</t>
  </si>
  <si>
    <t>7_1</t>
  </si>
  <si>
    <t>7_2</t>
  </si>
  <si>
    <t>Di?etro de crecimiento no concuerda con el medido en campo.</t>
  </si>
  <si>
    <t>7_3</t>
  </si>
  <si>
    <t>7_4</t>
  </si>
  <si>
    <t>7_5</t>
  </si>
  <si>
    <t>7_6</t>
  </si>
  <si>
    <t>7_7</t>
  </si>
  <si>
    <t>7_8</t>
  </si>
  <si>
    <t>7_9</t>
  </si>
  <si>
    <t>7_10</t>
  </si>
  <si>
    <t>7_11</t>
  </si>
  <si>
    <t>7_12</t>
  </si>
  <si>
    <t>7_13</t>
  </si>
  <si>
    <t>7_14</t>
  </si>
  <si>
    <t>7_15</t>
  </si>
  <si>
    <t>7_16</t>
  </si>
  <si>
    <t>7_17</t>
  </si>
  <si>
    <t>7_18</t>
  </si>
  <si>
    <t>7_19</t>
  </si>
  <si>
    <t>7_20</t>
  </si>
  <si>
    <t>7_21</t>
  </si>
  <si>
    <t>7_22</t>
  </si>
  <si>
    <t>7_23</t>
  </si>
  <si>
    <t>7_24</t>
  </si>
  <si>
    <t>Obaguer</t>
  </si>
  <si>
    <t>8_1</t>
  </si>
  <si>
    <t>8_2</t>
  </si>
  <si>
    <t>8_3</t>
  </si>
  <si>
    <t>8_4</t>
  </si>
  <si>
    <t>8_5</t>
  </si>
  <si>
    <t>8_6</t>
  </si>
  <si>
    <t>8_7</t>
  </si>
  <si>
    <t>8_8</t>
  </si>
  <si>
    <t>8_9</t>
  </si>
  <si>
    <t>8_10</t>
  </si>
  <si>
    <t>8_11</t>
  </si>
  <si>
    <t>8_12</t>
  </si>
  <si>
    <t>8_13</t>
  </si>
  <si>
    <t>8_14</t>
  </si>
  <si>
    <t>8_15</t>
  </si>
  <si>
    <t>8_16</t>
  </si>
  <si>
    <t>8_17</t>
  </si>
  <si>
    <t>8_18</t>
  </si>
  <si>
    <t>8_19</t>
  </si>
  <si>
    <t>8_20</t>
  </si>
  <si>
    <t>8_21</t>
  </si>
  <si>
    <t>8_22</t>
  </si>
  <si>
    <t>8_23</t>
  </si>
  <si>
    <t>8_24</t>
  </si>
  <si>
    <t>8_25</t>
  </si>
  <si>
    <t>8_26</t>
  </si>
  <si>
    <t>8_27</t>
  </si>
  <si>
    <t>8_28</t>
  </si>
  <si>
    <t>8_29</t>
  </si>
  <si>
    <t>8_30</t>
  </si>
  <si>
    <t>Freixinet</t>
  </si>
  <si>
    <t>9_1</t>
  </si>
  <si>
    <t>9_2</t>
  </si>
  <si>
    <t>9_3</t>
  </si>
  <si>
    <t>9_4</t>
  </si>
  <si>
    <t>9_5</t>
  </si>
  <si>
    <t>9_6</t>
  </si>
  <si>
    <t>9_7</t>
  </si>
  <si>
    <t>9_8</t>
  </si>
  <si>
    <t>9_9</t>
  </si>
  <si>
    <t>9_10</t>
  </si>
  <si>
    <t>9_11</t>
  </si>
  <si>
    <t>9_12</t>
  </si>
  <si>
    <t>9_13</t>
  </si>
  <si>
    <t>9_14</t>
  </si>
  <si>
    <t>9_15</t>
  </si>
  <si>
    <t>9_16</t>
  </si>
  <si>
    <t>9_17</t>
  </si>
  <si>
    <t>9_18</t>
  </si>
  <si>
    <t>9_19</t>
  </si>
  <si>
    <t>Sin medidas de crecimiento. Perdido?</t>
  </si>
  <si>
    <t>9_20</t>
  </si>
  <si>
    <t>N_comp</t>
  </si>
  <si>
    <t>Species</t>
  </si>
  <si>
    <t>Dist. Pine (m)</t>
  </si>
  <si>
    <t>DBH2</t>
  </si>
  <si>
    <t>DBH3</t>
  </si>
  <si>
    <t>Perimeter (mm)</t>
  </si>
  <si>
    <t>BA (m2)</t>
  </si>
  <si>
    <t>BA base (m2)</t>
  </si>
  <si>
    <t>Shared</t>
  </si>
  <si>
    <t>Quercus pubescens</t>
  </si>
  <si>
    <t>Pinus nigra</t>
  </si>
  <si>
    <t>Crataegus monogyna</t>
  </si>
  <si>
    <t>17 x 5</t>
  </si>
  <si>
    <t>Quercus faginea</t>
  </si>
  <si>
    <t>Pinus sylvestris</t>
  </si>
  <si>
    <t>1a9-6</t>
  </si>
  <si>
    <t>1a9-7</t>
  </si>
  <si>
    <t>1a9-8</t>
  </si>
  <si>
    <t>1a12-1</t>
  </si>
  <si>
    <t>7x18</t>
  </si>
  <si>
    <t>7x32</t>
  </si>
  <si>
    <t>Sorbus aucuparia</t>
  </si>
  <si>
    <t>Quercus ilex</t>
  </si>
  <si>
    <t>Cornus sanguinea</t>
  </si>
  <si>
    <t>Quercus coccifera</t>
  </si>
  <si>
    <t>3_4-1</t>
  </si>
  <si>
    <t>3_4-2</t>
  </si>
  <si>
    <t>3_4-3</t>
  </si>
  <si>
    <t>3_4-12</t>
  </si>
  <si>
    <t>3_4-13</t>
  </si>
  <si>
    <t>3_4-14</t>
  </si>
  <si>
    <t>Sorbus torminalis</t>
  </si>
  <si>
    <t>Viburnum lantana</t>
  </si>
  <si>
    <t>Rosa sp</t>
  </si>
  <si>
    <t>Quercus pyrenaica</t>
  </si>
  <si>
    <t>11x5</t>
  </si>
  <si>
    <t>10,9,14</t>
  </si>
  <si>
    <t>Buxus sempervirens</t>
  </si>
  <si>
    <t>7x17</t>
  </si>
  <si>
    <t>20x8</t>
  </si>
  <si>
    <t>9x15</t>
  </si>
  <si>
    <t>14,7,8</t>
  </si>
  <si>
    <t>16x5</t>
  </si>
  <si>
    <t>15,20,15</t>
  </si>
  <si>
    <t>18,15</t>
  </si>
  <si>
    <t>16,21</t>
  </si>
  <si>
    <t>11x8</t>
  </si>
  <si>
    <t>15,17</t>
  </si>
  <si>
    <t>5x15</t>
  </si>
  <si>
    <t>Sorbus domestica</t>
  </si>
  <si>
    <t>12x40</t>
  </si>
  <si>
    <t>10x2</t>
  </si>
  <si>
    <t>10x10</t>
  </si>
  <si>
    <t>18x9</t>
  </si>
  <si>
    <t>12x28</t>
  </si>
  <si>
    <t>13x13</t>
  </si>
  <si>
    <t>15x14</t>
  </si>
  <si>
    <t>12x6</t>
  </si>
  <si>
    <t>11x18</t>
  </si>
  <si>
    <t>20x3</t>
  </si>
  <si>
    <t>13x7</t>
  </si>
  <si>
    <t>Euonymus europaeus</t>
  </si>
  <si>
    <t>11x24</t>
  </si>
  <si>
    <t>21,16</t>
  </si>
  <si>
    <t>16,12,25</t>
  </si>
  <si>
    <t>12x9</t>
  </si>
  <si>
    <t>9x13</t>
  </si>
  <si>
    <t>14x4</t>
  </si>
  <si>
    <t>14x9</t>
  </si>
  <si>
    <t>11,12</t>
  </si>
  <si>
    <t>18x12</t>
  </si>
  <si>
    <t>14x5</t>
  </si>
  <si>
    <t>18,18</t>
  </si>
  <si>
    <t>9x3</t>
  </si>
  <si>
    <t>15,15</t>
  </si>
  <si>
    <t>19,19</t>
  </si>
  <si>
    <t>23x4</t>
  </si>
  <si>
    <t>12x8</t>
  </si>
  <si>
    <t>15x7</t>
  </si>
  <si>
    <t>11,14</t>
  </si>
  <si>
    <t>16x4</t>
  </si>
  <si>
    <t>16,24</t>
  </si>
  <si>
    <t>11x10</t>
  </si>
  <si>
    <t>12x16</t>
  </si>
  <si>
    <t>20,18</t>
  </si>
  <si>
    <t>13x9</t>
  </si>
  <si>
    <t>16,11,20,10</t>
  </si>
  <si>
    <t>17x6</t>
  </si>
  <si>
    <t>Acer monspessulanum</t>
  </si>
  <si>
    <t>14x11</t>
  </si>
  <si>
    <t>25x11</t>
  </si>
  <si>
    <t>12x4</t>
  </si>
  <si>
    <t>13x4</t>
  </si>
  <si>
    <t>16x7</t>
  </si>
  <si>
    <t>9x28</t>
  </si>
  <si>
    <t>30,26</t>
  </si>
  <si>
    <t>11x6</t>
  </si>
  <si>
    <t>52,63,96,72</t>
  </si>
  <si>
    <t>56,52,42,47</t>
  </si>
  <si>
    <t>2_1</t>
  </si>
  <si>
    <t>1_9</t>
  </si>
  <si>
    <t>1_8</t>
  </si>
  <si>
    <t>1_7</t>
  </si>
  <si>
    <t>1_6</t>
  </si>
  <si>
    <t>1_5</t>
  </si>
  <si>
    <t>1_4</t>
  </si>
  <si>
    <t>1_22</t>
  </si>
  <si>
    <t>1_21</t>
  </si>
  <si>
    <t>1_20</t>
  </si>
  <si>
    <t>1_2</t>
  </si>
  <si>
    <t>1_18</t>
  </si>
  <si>
    <t>1_17</t>
  </si>
  <si>
    <t>1_16</t>
  </si>
  <si>
    <t>1_15</t>
  </si>
  <si>
    <t>1_13</t>
  </si>
  <si>
    <t>1_11</t>
  </si>
  <si>
    <t>1_10</t>
  </si>
  <si>
    <t>1_1</t>
  </si>
  <si>
    <t>SD_growth</t>
  </si>
  <si>
    <t>Mean_growth</t>
  </si>
  <si>
    <t>b</t>
  </si>
  <si>
    <t>Nb_pine</t>
  </si>
  <si>
    <t>Plot</t>
  </si>
  <si>
    <t>id_pine</t>
  </si>
  <si>
    <t>Year</t>
  </si>
  <si>
    <t>Código de la parcela</t>
  </si>
  <si>
    <t>Lugar de referencia de la parcela (propietario, masías próximas...)</t>
  </si>
  <si>
    <t>Código del individuo</t>
  </si>
  <si>
    <t>Cobertura (visu). A: abierto; c: cerrado; ac: abierto medio; ca: cerrado medio</t>
  </si>
  <si>
    <t>Etiqueta utilizada en campo</t>
  </si>
  <si>
    <t>Tamaño del individuo (visu)</t>
  </si>
  <si>
    <t>Código del competidor</t>
  </si>
  <si>
    <t>Especie del competidor</t>
  </si>
  <si>
    <t>Color utilizado en campo para marcar al individuo y sus competidores</t>
  </si>
  <si>
    <t>Distancia del competidor al pino (m)</t>
  </si>
  <si>
    <t>Coordenada X UTM. Recogida en campo</t>
  </si>
  <si>
    <t>Diámetro a la altura del pecho (mm)</t>
  </si>
  <si>
    <t>Coordenada Y UTM. Recogida en campo</t>
  </si>
  <si>
    <t>Latitud (grados decimales). Datos guardados en GPS</t>
  </si>
  <si>
    <t>Longitud (grados decimales). Datos guardados en GPS</t>
  </si>
  <si>
    <t>Perímetro a la altura del pecho (mm)</t>
  </si>
  <si>
    <t>Altitud (m). Datos guardados en GPS</t>
  </si>
  <si>
    <t>Diámetro en la base (mm)</t>
  </si>
  <si>
    <t>Perímetro en la base (mm)</t>
  </si>
  <si>
    <t>Altura (m)</t>
  </si>
  <si>
    <t>Área basimétrica  a la altura del pecho (m2)</t>
  </si>
  <si>
    <t>Área basimétrica en la base (m2)</t>
  </si>
  <si>
    <t>Crecimiento primario 2016 (cm)</t>
  </si>
  <si>
    <t>Pino con el que también compite</t>
  </si>
  <si>
    <t>Crecimiento primario 2015 (cm)</t>
  </si>
  <si>
    <t>Crecimiento primario 2014 (cm)</t>
  </si>
  <si>
    <t>Crecimiento primario 2013 (cm)</t>
  </si>
  <si>
    <t>Crecimiento primario 2012 (cm)</t>
  </si>
  <si>
    <t>Número de competidores</t>
  </si>
  <si>
    <t>Hora aproximada de medida de luz</t>
  </si>
  <si>
    <t>Luz medida en área abierta</t>
  </si>
  <si>
    <t>Luz medida en el individuo</t>
  </si>
  <si>
    <t>Ratio Ext_light/Ind_light</t>
  </si>
  <si>
    <t>Tabla: Pinos</t>
  </si>
  <si>
    <t>Tabla: Competidores</t>
  </si>
  <si>
    <t>Año</t>
  </si>
  <si>
    <t>Código de la parcela y pino</t>
  </si>
  <si>
    <t>Media de a y b</t>
  </si>
  <si>
    <t>Medidas perpendiculares ó máx y min en secciones irregulares</t>
  </si>
  <si>
    <t>41,34,24</t>
  </si>
  <si>
    <t>DBH</t>
  </si>
  <si>
    <t>DB</t>
  </si>
  <si>
    <t>DB_perim</t>
  </si>
  <si>
    <t>Height</t>
  </si>
  <si>
    <t>Met -1</t>
  </si>
  <si>
    <t>Met -2</t>
  </si>
  <si>
    <t>Met -3</t>
  </si>
  <si>
    <t>Met -4</t>
  </si>
  <si>
    <t>Met -5</t>
  </si>
  <si>
    <t>Dist. Pine</t>
  </si>
  <si>
    <t>Perimeter</t>
  </si>
  <si>
    <t>BA</t>
  </si>
  <si>
    <t>BA base</t>
  </si>
  <si>
    <t>Crecimiento secundario (1) (0.01 mm)</t>
  </si>
  <si>
    <t>Crecimiento secundario (2) (0.01 mm)</t>
  </si>
  <si>
    <t xml:space="preserve">Desviación estándar de a y b </t>
  </si>
  <si>
    <t>Tabla: Crecimientos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</si>
</sst>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 applyBorder="1" applyAlignment="1"/>
    <xf numFmtId="2" fontId="16" fillId="0" borderId="0" xfId="0" applyNumberFormat="1" applyFont="1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5"/>
  <sheetViews>
    <sheetView workbookViewId="0">
      <selection activeCell="AA74" sqref="AA74"/>
    </sheetView>
  </sheetViews>
  <sheetFormatPr baseColWidth="10"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423</v>
      </c>
      <c r="N1" t="s">
        <v>424</v>
      </c>
      <c r="O1" t="s">
        <v>425</v>
      </c>
      <c r="P1" t="s">
        <v>426</v>
      </c>
      <c r="Q1" t="s">
        <v>427</v>
      </c>
      <c r="R1" t="s">
        <v>428</v>
      </c>
      <c r="S1" t="s">
        <v>429</v>
      </c>
      <c r="T1" t="s">
        <v>430</v>
      </c>
      <c r="U1" t="s">
        <v>431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</v>
      </c>
      <c r="B2" t="s">
        <v>27</v>
      </c>
      <c r="C2">
        <v>1</v>
      </c>
      <c r="D2" t="s">
        <v>28</v>
      </c>
      <c r="E2" t="s">
        <v>29</v>
      </c>
      <c r="F2" t="s">
        <v>30</v>
      </c>
      <c r="G2" t="s">
        <v>31</v>
      </c>
      <c r="H2">
        <v>376705</v>
      </c>
      <c r="I2">
        <v>4641315</v>
      </c>
      <c r="J2">
        <v>41.914144010000001</v>
      </c>
      <c r="K2">
        <v>1.5132409710000001</v>
      </c>
      <c r="L2">
        <v>840.93212900000003</v>
      </c>
      <c r="M2">
        <v>15.55</v>
      </c>
      <c r="N2">
        <v>41.44</v>
      </c>
      <c r="P2">
        <v>1.55</v>
      </c>
      <c r="Q2">
        <v>15</v>
      </c>
      <c r="R2">
        <v>10</v>
      </c>
      <c r="S2">
        <v>13</v>
      </c>
      <c r="T2">
        <v>11</v>
      </c>
      <c r="U2">
        <v>15</v>
      </c>
      <c r="V2">
        <v>16</v>
      </c>
      <c r="W2">
        <v>30258</v>
      </c>
      <c r="X2">
        <v>266.2</v>
      </c>
      <c r="Y2">
        <v>88.57</v>
      </c>
      <c r="Z2">
        <v>33.270000000000003</v>
      </c>
    </row>
    <row r="3" spans="1:27" x14ac:dyDescent="0.25">
      <c r="A3">
        <v>1</v>
      </c>
      <c r="B3" t="s">
        <v>27</v>
      </c>
      <c r="C3">
        <v>2</v>
      </c>
      <c r="D3" t="s">
        <v>32</v>
      </c>
      <c r="E3" t="s">
        <v>29</v>
      </c>
      <c r="F3" t="s">
        <v>33</v>
      </c>
      <c r="G3" t="s">
        <v>34</v>
      </c>
      <c r="H3">
        <v>376701</v>
      </c>
      <c r="I3">
        <v>4641312</v>
      </c>
      <c r="J3">
        <v>41.914135960000003</v>
      </c>
      <c r="K3">
        <v>1.5132109629999999</v>
      </c>
      <c r="L3">
        <v>839.62347399999999</v>
      </c>
      <c r="M3">
        <v>18.5</v>
      </c>
      <c r="N3">
        <v>51</v>
      </c>
      <c r="P3">
        <v>1.72</v>
      </c>
      <c r="Q3">
        <v>22</v>
      </c>
      <c r="R3">
        <v>20</v>
      </c>
      <c r="S3">
        <v>21</v>
      </c>
      <c r="T3">
        <v>11</v>
      </c>
      <c r="U3">
        <v>16</v>
      </c>
      <c r="V3">
        <v>12</v>
      </c>
      <c r="W3">
        <v>30138</v>
      </c>
      <c r="X3">
        <v>346.2</v>
      </c>
      <c r="Y3">
        <v>231.4</v>
      </c>
      <c r="Z3">
        <v>66.84</v>
      </c>
    </row>
    <row r="4" spans="1:27" x14ac:dyDescent="0.25">
      <c r="A4">
        <v>1</v>
      </c>
      <c r="B4" t="s">
        <v>27</v>
      </c>
      <c r="C4">
        <v>3</v>
      </c>
      <c r="D4" t="s">
        <v>35</v>
      </c>
      <c r="E4" t="s">
        <v>29</v>
      </c>
      <c r="F4" t="s">
        <v>36</v>
      </c>
      <c r="G4" t="s">
        <v>34</v>
      </c>
      <c r="H4">
        <v>376700</v>
      </c>
      <c r="I4">
        <v>4641297</v>
      </c>
      <c r="J4">
        <v>41.914005039999999</v>
      </c>
      <c r="K4">
        <v>1.513201995</v>
      </c>
      <c r="L4">
        <v>843.15527299999997</v>
      </c>
      <c r="M4">
        <v>35.799999999999997</v>
      </c>
      <c r="N4">
        <v>85.943669270000001</v>
      </c>
      <c r="O4">
        <v>270</v>
      </c>
      <c r="P4">
        <v>2.7</v>
      </c>
      <c r="Q4">
        <v>32</v>
      </c>
      <c r="R4">
        <v>33</v>
      </c>
      <c r="S4">
        <v>42</v>
      </c>
      <c r="T4">
        <v>20</v>
      </c>
      <c r="U4">
        <v>22</v>
      </c>
      <c r="V4">
        <v>5</v>
      </c>
      <c r="AA4" t="s">
        <v>37</v>
      </c>
    </row>
    <row r="5" spans="1:27" x14ac:dyDescent="0.25">
      <c r="A5">
        <v>1</v>
      </c>
      <c r="B5" t="s">
        <v>27</v>
      </c>
      <c r="C5">
        <v>4</v>
      </c>
      <c r="D5" t="s">
        <v>28</v>
      </c>
      <c r="E5" t="s">
        <v>29</v>
      </c>
      <c r="F5" t="s">
        <v>38</v>
      </c>
      <c r="G5" t="s">
        <v>31</v>
      </c>
      <c r="H5">
        <v>376702</v>
      </c>
      <c r="I5">
        <v>4641295</v>
      </c>
      <c r="J5">
        <v>41.913988019999998</v>
      </c>
      <c r="K5">
        <v>1.51321901</v>
      </c>
      <c r="L5">
        <v>843.59637499999997</v>
      </c>
      <c r="M5">
        <v>13.5</v>
      </c>
      <c r="N5">
        <v>44.9</v>
      </c>
      <c r="P5">
        <v>1.6</v>
      </c>
      <c r="Q5">
        <v>14</v>
      </c>
      <c r="R5">
        <v>24</v>
      </c>
      <c r="S5">
        <v>21</v>
      </c>
      <c r="T5">
        <v>18</v>
      </c>
      <c r="U5">
        <v>20</v>
      </c>
      <c r="V5">
        <v>9</v>
      </c>
      <c r="W5">
        <v>15758</v>
      </c>
      <c r="X5">
        <v>133.69999999999999</v>
      </c>
      <c r="Y5">
        <v>78.900000000000006</v>
      </c>
      <c r="Z5">
        <v>59.01</v>
      </c>
    </row>
    <row r="6" spans="1:27" x14ac:dyDescent="0.25">
      <c r="A6">
        <v>1</v>
      </c>
      <c r="B6" t="s">
        <v>27</v>
      </c>
      <c r="C6">
        <v>5</v>
      </c>
      <c r="D6" t="s">
        <v>28</v>
      </c>
      <c r="E6" t="s">
        <v>29</v>
      </c>
      <c r="F6" t="s">
        <v>39</v>
      </c>
      <c r="G6" t="s">
        <v>40</v>
      </c>
      <c r="H6">
        <v>376690</v>
      </c>
      <c r="I6">
        <v>4641295</v>
      </c>
      <c r="J6">
        <v>41.91398702</v>
      </c>
      <c r="K6">
        <v>1.513172993</v>
      </c>
      <c r="L6">
        <v>842.42431599999998</v>
      </c>
      <c r="M6">
        <v>45</v>
      </c>
      <c r="N6">
        <v>87</v>
      </c>
      <c r="P6">
        <v>2.4700000000000002</v>
      </c>
      <c r="Q6">
        <v>28</v>
      </c>
      <c r="R6">
        <v>30</v>
      </c>
      <c r="S6">
        <v>22</v>
      </c>
      <c r="T6">
        <v>16</v>
      </c>
      <c r="U6">
        <v>16</v>
      </c>
      <c r="V6">
        <v>11</v>
      </c>
      <c r="W6">
        <v>20253</v>
      </c>
      <c r="X6">
        <v>123.7</v>
      </c>
      <c r="Y6">
        <v>137.76</v>
      </c>
      <c r="Z6">
        <v>111.37</v>
      </c>
    </row>
    <row r="7" spans="1:27" x14ac:dyDescent="0.25">
      <c r="A7">
        <v>1</v>
      </c>
      <c r="B7" t="s">
        <v>27</v>
      </c>
      <c r="C7">
        <v>6</v>
      </c>
      <c r="D7" t="s">
        <v>28</v>
      </c>
      <c r="E7" t="s">
        <v>29</v>
      </c>
      <c r="F7" t="s">
        <v>41</v>
      </c>
      <c r="G7" t="s">
        <v>34</v>
      </c>
      <c r="H7">
        <v>376703</v>
      </c>
      <c r="I7">
        <v>4641290</v>
      </c>
      <c r="J7">
        <v>41.913943009999997</v>
      </c>
      <c r="K7">
        <v>1.5132460000000001</v>
      </c>
      <c r="L7">
        <v>846.87396200000001</v>
      </c>
      <c r="M7">
        <v>30</v>
      </c>
      <c r="N7">
        <v>61.3</v>
      </c>
      <c r="P7">
        <v>2.2000000000000002</v>
      </c>
      <c r="Q7">
        <v>26</v>
      </c>
      <c r="R7">
        <v>36</v>
      </c>
      <c r="S7">
        <v>25</v>
      </c>
      <c r="T7">
        <v>13</v>
      </c>
      <c r="U7">
        <v>20</v>
      </c>
      <c r="V7">
        <v>15</v>
      </c>
      <c r="W7">
        <v>15253</v>
      </c>
      <c r="X7">
        <v>356.2</v>
      </c>
      <c r="Y7">
        <v>249.1</v>
      </c>
      <c r="Z7">
        <v>69.930000000000007</v>
      </c>
    </row>
    <row r="8" spans="1:27" x14ac:dyDescent="0.25">
      <c r="A8">
        <v>1</v>
      </c>
      <c r="B8" t="s">
        <v>27</v>
      </c>
      <c r="C8">
        <v>7</v>
      </c>
      <c r="D8" t="s">
        <v>32</v>
      </c>
      <c r="E8" t="s">
        <v>29</v>
      </c>
      <c r="F8" t="s">
        <v>42</v>
      </c>
      <c r="G8" t="s">
        <v>34</v>
      </c>
      <c r="H8">
        <v>376715</v>
      </c>
      <c r="I8">
        <v>4641290</v>
      </c>
      <c r="J8">
        <v>41.91394502</v>
      </c>
      <c r="K8">
        <v>1.5133849720000001</v>
      </c>
      <c r="L8">
        <v>852.16125499999998</v>
      </c>
      <c r="M8">
        <v>20</v>
      </c>
      <c r="N8">
        <v>62.5</v>
      </c>
      <c r="P8">
        <v>2</v>
      </c>
      <c r="Q8">
        <v>27</v>
      </c>
      <c r="R8">
        <v>31</v>
      </c>
      <c r="S8">
        <v>28</v>
      </c>
      <c r="T8">
        <v>17</v>
      </c>
      <c r="U8">
        <v>15</v>
      </c>
      <c r="V8">
        <v>9</v>
      </c>
      <c r="W8">
        <v>20638</v>
      </c>
      <c r="X8">
        <v>141.19999999999999</v>
      </c>
      <c r="Y8">
        <v>146.06</v>
      </c>
      <c r="Z8">
        <v>103.44</v>
      </c>
    </row>
    <row r="9" spans="1:27" x14ac:dyDescent="0.25">
      <c r="A9">
        <v>1</v>
      </c>
      <c r="B9" t="s">
        <v>27</v>
      </c>
      <c r="C9">
        <v>8</v>
      </c>
      <c r="D9" t="s">
        <v>28</v>
      </c>
      <c r="E9" t="s">
        <v>29</v>
      </c>
      <c r="F9" t="s">
        <v>43</v>
      </c>
      <c r="G9" t="s">
        <v>40</v>
      </c>
      <c r="H9">
        <v>376719</v>
      </c>
      <c r="I9">
        <v>4641291</v>
      </c>
      <c r="J9">
        <v>41.913955999999999</v>
      </c>
      <c r="K9">
        <v>1.5134360179999999</v>
      </c>
      <c r="L9">
        <v>853.44183299999997</v>
      </c>
      <c r="M9">
        <v>29</v>
      </c>
      <c r="N9">
        <v>65</v>
      </c>
      <c r="P9">
        <v>2.48</v>
      </c>
      <c r="Q9">
        <v>30</v>
      </c>
      <c r="R9">
        <v>37</v>
      </c>
      <c r="S9">
        <v>30</v>
      </c>
      <c r="T9">
        <v>12</v>
      </c>
      <c r="U9">
        <v>17</v>
      </c>
      <c r="V9">
        <v>12</v>
      </c>
      <c r="W9">
        <v>21428</v>
      </c>
      <c r="X9">
        <v>251.2</v>
      </c>
      <c r="Y9">
        <v>139.36000000000001</v>
      </c>
      <c r="Z9">
        <v>55.48</v>
      </c>
    </row>
    <row r="10" spans="1:27" x14ac:dyDescent="0.25">
      <c r="A10">
        <v>1</v>
      </c>
      <c r="B10" t="s">
        <v>27</v>
      </c>
      <c r="C10">
        <v>9</v>
      </c>
      <c r="D10" t="s">
        <v>32</v>
      </c>
      <c r="E10" t="s">
        <v>29</v>
      </c>
      <c r="F10" t="s">
        <v>44</v>
      </c>
      <c r="G10" t="s">
        <v>40</v>
      </c>
      <c r="H10">
        <v>376695</v>
      </c>
      <c r="I10">
        <v>4641267</v>
      </c>
      <c r="J10">
        <v>41.913732959999997</v>
      </c>
      <c r="K10">
        <v>1.5131529610000001</v>
      </c>
      <c r="L10">
        <v>854.08123799999998</v>
      </c>
      <c r="M10">
        <v>29</v>
      </c>
      <c r="N10">
        <v>63</v>
      </c>
      <c r="P10">
        <v>2.2999999999999998</v>
      </c>
      <c r="Q10">
        <v>38</v>
      </c>
      <c r="R10">
        <v>34</v>
      </c>
      <c r="S10">
        <v>31</v>
      </c>
      <c r="T10">
        <v>14</v>
      </c>
      <c r="U10">
        <v>16</v>
      </c>
      <c r="V10">
        <v>13</v>
      </c>
      <c r="W10">
        <v>14613</v>
      </c>
      <c r="X10">
        <v>116.2</v>
      </c>
      <c r="Y10">
        <v>140.88999999999999</v>
      </c>
      <c r="Z10">
        <v>121.25</v>
      </c>
    </row>
    <row r="11" spans="1:27" x14ac:dyDescent="0.25">
      <c r="A11">
        <v>1</v>
      </c>
      <c r="B11" t="s">
        <v>27</v>
      </c>
      <c r="C11">
        <v>10</v>
      </c>
      <c r="D11" t="s">
        <v>35</v>
      </c>
      <c r="E11" t="s">
        <v>29</v>
      </c>
      <c r="F11" t="s">
        <v>45</v>
      </c>
      <c r="G11" t="s">
        <v>40</v>
      </c>
      <c r="H11">
        <v>376671</v>
      </c>
      <c r="I11">
        <v>4641235</v>
      </c>
      <c r="J11">
        <v>41.913437000000002</v>
      </c>
      <c r="K11">
        <v>1.5128640360000001</v>
      </c>
      <c r="L11">
        <v>859.287598</v>
      </c>
      <c r="M11">
        <v>27</v>
      </c>
      <c r="N11">
        <v>49</v>
      </c>
      <c r="P11">
        <v>2.09</v>
      </c>
      <c r="Q11">
        <v>33</v>
      </c>
      <c r="R11">
        <v>25</v>
      </c>
      <c r="S11">
        <v>31</v>
      </c>
      <c r="T11">
        <v>12</v>
      </c>
      <c r="U11">
        <v>13</v>
      </c>
      <c r="V11">
        <v>13</v>
      </c>
      <c r="W11">
        <v>13923</v>
      </c>
      <c r="X11">
        <v>88.7</v>
      </c>
      <c r="Y11">
        <v>72.930000000000007</v>
      </c>
      <c r="Z11">
        <v>82.22</v>
      </c>
    </row>
    <row r="12" spans="1:27" x14ac:dyDescent="0.25">
      <c r="A12">
        <v>1</v>
      </c>
      <c r="B12" t="s">
        <v>27</v>
      </c>
      <c r="C12">
        <v>11</v>
      </c>
      <c r="D12" t="s">
        <v>28</v>
      </c>
      <c r="E12" t="s">
        <v>29</v>
      </c>
      <c r="F12" t="s">
        <v>46</v>
      </c>
      <c r="G12" t="s">
        <v>40</v>
      </c>
      <c r="H12">
        <v>376704</v>
      </c>
      <c r="I12">
        <v>4641255</v>
      </c>
      <c r="J12">
        <v>41.913621980000002</v>
      </c>
      <c r="K12">
        <v>1.5132650270000001</v>
      </c>
      <c r="L12">
        <v>845.74041699999998</v>
      </c>
      <c r="M12">
        <v>18</v>
      </c>
      <c r="N12">
        <v>46</v>
      </c>
      <c r="P12">
        <v>1.95</v>
      </c>
      <c r="Q12">
        <v>17</v>
      </c>
      <c r="R12">
        <v>43</v>
      </c>
      <c r="S12">
        <v>36</v>
      </c>
      <c r="T12">
        <v>12</v>
      </c>
      <c r="U12">
        <v>16</v>
      </c>
      <c r="V12">
        <v>17</v>
      </c>
      <c r="W12">
        <v>24933</v>
      </c>
      <c r="X12">
        <v>333.7</v>
      </c>
      <c r="Y12">
        <v>158.15</v>
      </c>
      <c r="Z12">
        <v>47.39</v>
      </c>
    </row>
    <row r="13" spans="1:27" x14ac:dyDescent="0.25">
      <c r="A13">
        <v>1</v>
      </c>
      <c r="B13" t="s">
        <v>27</v>
      </c>
      <c r="C13">
        <v>12</v>
      </c>
      <c r="D13" t="s">
        <v>32</v>
      </c>
      <c r="E13" t="s">
        <v>29</v>
      </c>
      <c r="F13" t="s">
        <v>47</v>
      </c>
      <c r="G13" t="s">
        <v>40</v>
      </c>
      <c r="H13">
        <v>376704</v>
      </c>
      <c r="I13">
        <v>4641275</v>
      </c>
      <c r="J13">
        <v>41.913809989999997</v>
      </c>
      <c r="K13">
        <v>1.5132599980000001</v>
      </c>
      <c r="L13">
        <v>844.43774399999995</v>
      </c>
      <c r="M13">
        <v>28.3</v>
      </c>
      <c r="N13">
        <v>64</v>
      </c>
      <c r="P13">
        <v>2.2999999999999998</v>
      </c>
      <c r="Q13">
        <v>43</v>
      </c>
      <c r="R13">
        <v>31</v>
      </c>
      <c r="S13">
        <v>28</v>
      </c>
      <c r="T13">
        <v>14</v>
      </c>
      <c r="U13">
        <v>12</v>
      </c>
      <c r="V13">
        <v>9</v>
      </c>
      <c r="AA13" t="s">
        <v>37</v>
      </c>
    </row>
    <row r="14" spans="1:27" x14ac:dyDescent="0.25">
      <c r="A14">
        <v>1</v>
      </c>
      <c r="B14" t="s">
        <v>27</v>
      </c>
      <c r="C14">
        <v>13</v>
      </c>
      <c r="D14" t="s">
        <v>35</v>
      </c>
      <c r="E14" t="s">
        <v>29</v>
      </c>
      <c r="F14" t="s">
        <v>48</v>
      </c>
      <c r="G14" t="s">
        <v>34</v>
      </c>
      <c r="H14">
        <v>376721</v>
      </c>
      <c r="I14">
        <v>4641301</v>
      </c>
      <c r="J14">
        <v>41.914044009999998</v>
      </c>
      <c r="K14">
        <v>1.513456972</v>
      </c>
      <c r="L14">
        <v>843.45483400000001</v>
      </c>
      <c r="M14">
        <v>20.5</v>
      </c>
      <c r="N14">
        <v>73</v>
      </c>
      <c r="P14">
        <v>1.96</v>
      </c>
      <c r="Q14">
        <v>26</v>
      </c>
      <c r="R14">
        <v>30</v>
      </c>
      <c r="S14">
        <v>28</v>
      </c>
      <c r="T14">
        <v>17</v>
      </c>
      <c r="U14">
        <v>18</v>
      </c>
      <c r="V14">
        <v>12</v>
      </c>
      <c r="W14">
        <v>21658</v>
      </c>
      <c r="X14">
        <v>251.2</v>
      </c>
      <c r="Y14">
        <v>245.1</v>
      </c>
      <c r="Z14">
        <v>97.57</v>
      </c>
    </row>
    <row r="15" spans="1:27" x14ac:dyDescent="0.25">
      <c r="A15">
        <v>1</v>
      </c>
      <c r="B15" t="s">
        <v>27</v>
      </c>
      <c r="C15">
        <v>14</v>
      </c>
      <c r="D15" t="s">
        <v>32</v>
      </c>
      <c r="E15" t="s">
        <v>29</v>
      </c>
      <c r="F15" t="s">
        <v>49</v>
      </c>
      <c r="G15" t="s">
        <v>31</v>
      </c>
      <c r="H15">
        <v>376724</v>
      </c>
      <c r="I15">
        <v>4641307</v>
      </c>
      <c r="J15">
        <v>41.914097990000002</v>
      </c>
      <c r="K15">
        <v>1.5134910029999999</v>
      </c>
      <c r="L15">
        <v>843.66357400000004</v>
      </c>
      <c r="M15">
        <v>45</v>
      </c>
      <c r="N15">
        <v>85</v>
      </c>
      <c r="P15">
        <v>2.6</v>
      </c>
      <c r="Q15">
        <v>30</v>
      </c>
      <c r="R15">
        <v>42</v>
      </c>
      <c r="S15">
        <v>33</v>
      </c>
      <c r="T15">
        <v>25</v>
      </c>
      <c r="U15">
        <v>27</v>
      </c>
      <c r="V15">
        <v>8</v>
      </c>
      <c r="AA15" t="s">
        <v>37</v>
      </c>
    </row>
    <row r="16" spans="1:27" x14ac:dyDescent="0.25">
      <c r="A16">
        <v>1</v>
      </c>
      <c r="B16" t="s">
        <v>27</v>
      </c>
      <c r="C16">
        <v>15</v>
      </c>
      <c r="D16" t="s">
        <v>28</v>
      </c>
      <c r="E16" t="s">
        <v>29</v>
      </c>
      <c r="F16" t="s">
        <v>50</v>
      </c>
      <c r="G16" t="s">
        <v>51</v>
      </c>
      <c r="H16">
        <v>376744</v>
      </c>
      <c r="I16">
        <v>4641298</v>
      </c>
      <c r="J16">
        <v>41.914022969999998</v>
      </c>
      <c r="K16">
        <v>1.5137289650000001</v>
      </c>
      <c r="L16">
        <v>853.56445299999996</v>
      </c>
      <c r="M16">
        <v>10</v>
      </c>
      <c r="N16">
        <v>48</v>
      </c>
      <c r="P16">
        <v>1.7</v>
      </c>
      <c r="Q16">
        <v>21</v>
      </c>
      <c r="R16">
        <v>28</v>
      </c>
      <c r="S16">
        <v>37</v>
      </c>
      <c r="T16">
        <v>10</v>
      </c>
      <c r="U16">
        <v>13</v>
      </c>
      <c r="V16">
        <v>14</v>
      </c>
      <c r="W16">
        <v>23603</v>
      </c>
      <c r="X16">
        <v>271.2</v>
      </c>
      <c r="Y16">
        <v>168.67</v>
      </c>
      <c r="Z16">
        <v>62.19</v>
      </c>
    </row>
    <row r="17" spans="1:27" x14ac:dyDescent="0.25">
      <c r="A17">
        <v>1</v>
      </c>
      <c r="B17" t="s">
        <v>27</v>
      </c>
      <c r="C17">
        <v>16</v>
      </c>
      <c r="D17" t="s">
        <v>28</v>
      </c>
      <c r="E17" t="s">
        <v>29</v>
      </c>
      <c r="F17" t="s">
        <v>52</v>
      </c>
      <c r="G17" t="s">
        <v>34</v>
      </c>
      <c r="H17">
        <v>376745</v>
      </c>
      <c r="I17">
        <v>4641294</v>
      </c>
      <c r="J17">
        <v>41.913986010000002</v>
      </c>
      <c r="K17">
        <v>1.513750004</v>
      </c>
      <c r="L17">
        <v>856.43127400000003</v>
      </c>
      <c r="M17">
        <v>19</v>
      </c>
      <c r="N17">
        <v>48</v>
      </c>
      <c r="P17">
        <v>1.85</v>
      </c>
      <c r="Q17">
        <v>14</v>
      </c>
      <c r="R17">
        <v>14</v>
      </c>
      <c r="S17">
        <v>17</v>
      </c>
      <c r="T17">
        <v>12</v>
      </c>
      <c r="U17">
        <v>9</v>
      </c>
      <c r="V17">
        <v>12</v>
      </c>
      <c r="W17">
        <v>23448</v>
      </c>
      <c r="X17">
        <v>328.7</v>
      </c>
      <c r="Y17">
        <v>99.84</v>
      </c>
      <c r="Z17">
        <v>30.37</v>
      </c>
    </row>
    <row r="18" spans="1:27" x14ac:dyDescent="0.25">
      <c r="A18">
        <v>1</v>
      </c>
      <c r="B18" t="s">
        <v>27</v>
      </c>
      <c r="C18">
        <v>17</v>
      </c>
      <c r="D18" t="s">
        <v>32</v>
      </c>
      <c r="E18" t="s">
        <v>29</v>
      </c>
      <c r="F18" t="s">
        <v>53</v>
      </c>
      <c r="G18" t="s">
        <v>34</v>
      </c>
      <c r="H18">
        <v>376719</v>
      </c>
      <c r="I18">
        <v>4641320</v>
      </c>
      <c r="J18">
        <v>41.914214999999999</v>
      </c>
      <c r="K18">
        <v>1.513429983</v>
      </c>
      <c r="L18">
        <v>845.09039299999995</v>
      </c>
      <c r="M18">
        <v>25.5</v>
      </c>
      <c r="N18">
        <v>75</v>
      </c>
      <c r="P18">
        <v>2.09</v>
      </c>
      <c r="Q18">
        <v>32</v>
      </c>
      <c r="R18">
        <v>35</v>
      </c>
      <c r="S18">
        <v>29</v>
      </c>
      <c r="T18">
        <v>17</v>
      </c>
      <c r="U18">
        <v>20</v>
      </c>
      <c r="V18">
        <v>5</v>
      </c>
      <c r="W18">
        <v>22123</v>
      </c>
      <c r="X18">
        <v>253.7</v>
      </c>
      <c r="Y18">
        <v>267.7</v>
      </c>
      <c r="Z18">
        <v>105.52</v>
      </c>
    </row>
    <row r="19" spans="1:27" x14ac:dyDescent="0.25">
      <c r="A19">
        <v>1</v>
      </c>
      <c r="B19" t="s">
        <v>27</v>
      </c>
      <c r="C19">
        <v>18</v>
      </c>
      <c r="D19" t="s">
        <v>28</v>
      </c>
      <c r="E19" t="s">
        <v>29</v>
      </c>
      <c r="F19" t="s">
        <v>54</v>
      </c>
      <c r="G19" t="s">
        <v>31</v>
      </c>
      <c r="H19">
        <v>376726</v>
      </c>
      <c r="I19">
        <v>4641325</v>
      </c>
      <c r="J19">
        <v>41.914259010000002</v>
      </c>
      <c r="K19">
        <v>1.513507012</v>
      </c>
      <c r="L19">
        <v>846.091858</v>
      </c>
      <c r="M19">
        <v>22</v>
      </c>
      <c r="N19">
        <v>60</v>
      </c>
      <c r="P19">
        <v>1.98</v>
      </c>
      <c r="Q19">
        <v>33</v>
      </c>
      <c r="R19">
        <v>38</v>
      </c>
      <c r="S19">
        <v>39</v>
      </c>
      <c r="T19">
        <v>15</v>
      </c>
      <c r="U19">
        <v>13</v>
      </c>
      <c r="V19">
        <v>11</v>
      </c>
      <c r="W19">
        <v>22318</v>
      </c>
      <c r="X19">
        <v>271.2</v>
      </c>
      <c r="Y19">
        <v>291.60000000000002</v>
      </c>
      <c r="Z19">
        <v>107.52</v>
      </c>
    </row>
    <row r="20" spans="1:27" x14ac:dyDescent="0.25">
      <c r="A20">
        <v>1</v>
      </c>
      <c r="B20" t="s">
        <v>27</v>
      </c>
      <c r="C20">
        <v>19</v>
      </c>
      <c r="D20" t="s">
        <v>32</v>
      </c>
      <c r="E20" t="s">
        <v>29</v>
      </c>
      <c r="F20" t="s">
        <v>55</v>
      </c>
      <c r="G20" t="s">
        <v>34</v>
      </c>
      <c r="H20">
        <v>376728</v>
      </c>
      <c r="I20">
        <v>4641346</v>
      </c>
      <c r="J20">
        <v>41.914450029999998</v>
      </c>
      <c r="K20">
        <v>1.5135370189999999</v>
      </c>
      <c r="L20">
        <v>842.33978300000001</v>
      </c>
      <c r="M20">
        <v>36</v>
      </c>
      <c r="N20">
        <v>78</v>
      </c>
      <c r="P20">
        <v>2.42</v>
      </c>
      <c r="Q20">
        <v>30</v>
      </c>
      <c r="R20">
        <v>29</v>
      </c>
      <c r="S20">
        <v>20</v>
      </c>
      <c r="T20">
        <v>11</v>
      </c>
      <c r="U20">
        <v>13</v>
      </c>
      <c r="V20">
        <v>8</v>
      </c>
      <c r="AA20" t="s">
        <v>37</v>
      </c>
    </row>
    <row r="21" spans="1:27" x14ac:dyDescent="0.25">
      <c r="A21">
        <v>1</v>
      </c>
      <c r="B21" t="s">
        <v>27</v>
      </c>
      <c r="C21">
        <v>20</v>
      </c>
      <c r="D21" t="s">
        <v>32</v>
      </c>
      <c r="E21" t="s">
        <v>29</v>
      </c>
      <c r="F21" t="s">
        <v>56</v>
      </c>
      <c r="G21" t="s">
        <v>34</v>
      </c>
      <c r="H21">
        <v>376725</v>
      </c>
      <c r="I21">
        <v>4641360</v>
      </c>
      <c r="J21">
        <v>41.914571989999999</v>
      </c>
      <c r="K21">
        <v>1.5134910029999999</v>
      </c>
      <c r="L21">
        <v>839.501892</v>
      </c>
      <c r="M21">
        <v>13</v>
      </c>
      <c r="N21">
        <v>53</v>
      </c>
      <c r="P21">
        <v>1.58</v>
      </c>
      <c r="Q21">
        <v>28</v>
      </c>
      <c r="R21">
        <v>28</v>
      </c>
      <c r="S21">
        <v>25</v>
      </c>
      <c r="T21">
        <v>9</v>
      </c>
      <c r="U21">
        <v>9</v>
      </c>
      <c r="V21">
        <v>4</v>
      </c>
      <c r="W21">
        <v>25843</v>
      </c>
      <c r="X21">
        <v>428.7</v>
      </c>
      <c r="Y21">
        <v>480.2</v>
      </c>
      <c r="Z21">
        <v>112.01</v>
      </c>
    </row>
    <row r="22" spans="1:27" x14ac:dyDescent="0.25">
      <c r="A22">
        <v>1</v>
      </c>
      <c r="B22" t="s">
        <v>27</v>
      </c>
      <c r="C22">
        <v>21</v>
      </c>
      <c r="D22" t="s">
        <v>35</v>
      </c>
      <c r="E22" t="s">
        <v>29</v>
      </c>
      <c r="F22" t="s">
        <v>57</v>
      </c>
      <c r="G22" t="s">
        <v>51</v>
      </c>
      <c r="H22">
        <v>376751</v>
      </c>
      <c r="I22">
        <v>4641306</v>
      </c>
      <c r="J22">
        <v>41.914096989999997</v>
      </c>
      <c r="K22">
        <v>1.5138220040000001</v>
      </c>
      <c r="L22">
        <v>855.591003</v>
      </c>
      <c r="M22">
        <v>24</v>
      </c>
      <c r="N22">
        <v>62</v>
      </c>
      <c r="P22">
        <v>1.73</v>
      </c>
      <c r="Q22">
        <v>30</v>
      </c>
      <c r="R22">
        <v>34</v>
      </c>
      <c r="S22">
        <v>35</v>
      </c>
      <c r="T22">
        <v>10</v>
      </c>
      <c r="U22">
        <v>20</v>
      </c>
      <c r="V22">
        <v>9</v>
      </c>
      <c r="W22">
        <v>23118</v>
      </c>
      <c r="X22">
        <v>383.7</v>
      </c>
      <c r="Y22">
        <v>350.3</v>
      </c>
      <c r="Z22">
        <v>91.3</v>
      </c>
    </row>
    <row r="23" spans="1:27" x14ac:dyDescent="0.25">
      <c r="A23">
        <v>1</v>
      </c>
      <c r="B23" t="s">
        <v>27</v>
      </c>
      <c r="C23">
        <v>22</v>
      </c>
      <c r="D23" t="s">
        <v>35</v>
      </c>
      <c r="E23" t="s">
        <v>29</v>
      </c>
      <c r="F23" t="s">
        <v>58</v>
      </c>
      <c r="G23" t="s">
        <v>51</v>
      </c>
      <c r="H23">
        <v>376736</v>
      </c>
      <c r="I23">
        <v>4641285</v>
      </c>
      <c r="J23">
        <v>41.91390303</v>
      </c>
      <c r="K23">
        <v>1.5136410389999999</v>
      </c>
      <c r="L23">
        <v>857.74713099999997</v>
      </c>
      <c r="M23">
        <v>20</v>
      </c>
      <c r="N23">
        <v>62</v>
      </c>
      <c r="P23">
        <v>1.83</v>
      </c>
      <c r="Q23">
        <v>30</v>
      </c>
      <c r="R23">
        <v>35</v>
      </c>
      <c r="S23">
        <v>31</v>
      </c>
      <c r="T23">
        <v>9</v>
      </c>
      <c r="U23">
        <v>14</v>
      </c>
      <c r="V23">
        <v>9</v>
      </c>
      <c r="W23">
        <v>23913</v>
      </c>
      <c r="X23">
        <v>186.2</v>
      </c>
      <c r="Y23">
        <v>144.72</v>
      </c>
      <c r="Z23">
        <v>77.72</v>
      </c>
    </row>
    <row r="24" spans="1:27" x14ac:dyDescent="0.25">
      <c r="A24">
        <v>1</v>
      </c>
      <c r="B24" t="s">
        <v>27</v>
      </c>
      <c r="C24">
        <v>23</v>
      </c>
      <c r="D24" t="s">
        <v>32</v>
      </c>
      <c r="E24" t="s">
        <v>59</v>
      </c>
      <c r="F24" t="s">
        <v>60</v>
      </c>
      <c r="G24" t="s">
        <v>34</v>
      </c>
      <c r="H24">
        <v>376688</v>
      </c>
      <c r="I24">
        <v>4641270</v>
      </c>
      <c r="J24">
        <v>41.913757019999998</v>
      </c>
      <c r="K24">
        <v>1.5130679680000001</v>
      </c>
      <c r="L24">
        <v>856.37048300000004</v>
      </c>
      <c r="N24">
        <v>28</v>
      </c>
      <c r="P24">
        <v>0.98</v>
      </c>
      <c r="Q24">
        <v>39</v>
      </c>
      <c r="R24">
        <v>17</v>
      </c>
      <c r="S24">
        <v>27</v>
      </c>
      <c r="T24">
        <v>2</v>
      </c>
      <c r="U24">
        <v>3</v>
      </c>
      <c r="V24">
        <v>11</v>
      </c>
      <c r="W24">
        <v>14313</v>
      </c>
      <c r="X24">
        <v>88.7</v>
      </c>
      <c r="Y24">
        <v>89.16</v>
      </c>
      <c r="Z24">
        <v>100.52</v>
      </c>
    </row>
    <row r="25" spans="1:27" x14ac:dyDescent="0.25">
      <c r="A25">
        <v>1</v>
      </c>
      <c r="B25" t="s">
        <v>27</v>
      </c>
      <c r="C25">
        <v>24</v>
      </c>
      <c r="D25" t="s">
        <v>32</v>
      </c>
      <c r="E25" t="s">
        <v>59</v>
      </c>
      <c r="F25" t="s">
        <v>61</v>
      </c>
      <c r="G25" t="s">
        <v>34</v>
      </c>
      <c r="H25">
        <v>376701</v>
      </c>
      <c r="I25">
        <v>4641274</v>
      </c>
      <c r="J25">
        <v>41.913792979999997</v>
      </c>
      <c r="K25">
        <v>1.5132249609999999</v>
      </c>
      <c r="L25">
        <v>844.20257600000002</v>
      </c>
      <c r="N25">
        <v>43</v>
      </c>
      <c r="P25">
        <v>1.27</v>
      </c>
      <c r="Q25">
        <v>32</v>
      </c>
      <c r="R25">
        <v>20</v>
      </c>
      <c r="S25">
        <v>17</v>
      </c>
      <c r="T25">
        <v>6</v>
      </c>
      <c r="U25">
        <v>9</v>
      </c>
      <c r="V25">
        <v>7</v>
      </c>
      <c r="W25">
        <v>24613</v>
      </c>
      <c r="X25">
        <v>311.2</v>
      </c>
      <c r="Y25">
        <v>264</v>
      </c>
      <c r="Z25">
        <v>84.83</v>
      </c>
    </row>
    <row r="26" spans="1:27" x14ac:dyDescent="0.25">
      <c r="A26">
        <v>1</v>
      </c>
      <c r="B26" t="s">
        <v>27</v>
      </c>
      <c r="C26">
        <v>25</v>
      </c>
      <c r="D26" t="s">
        <v>32</v>
      </c>
      <c r="E26" t="s">
        <v>59</v>
      </c>
      <c r="F26" t="s">
        <v>62</v>
      </c>
      <c r="G26" t="s">
        <v>34</v>
      </c>
      <c r="H26">
        <v>376709</v>
      </c>
      <c r="I26">
        <v>4641282</v>
      </c>
      <c r="J26">
        <v>41.913871010000001</v>
      </c>
      <c r="K26">
        <v>1.5133210180000001</v>
      </c>
      <c r="L26">
        <v>845.29913299999998</v>
      </c>
      <c r="N26">
        <v>32</v>
      </c>
      <c r="P26">
        <v>1.19</v>
      </c>
      <c r="Q26">
        <v>30</v>
      </c>
      <c r="R26">
        <v>26</v>
      </c>
      <c r="S26">
        <v>20</v>
      </c>
      <c r="T26">
        <v>10</v>
      </c>
      <c r="U26">
        <v>12</v>
      </c>
      <c r="V26">
        <v>15</v>
      </c>
      <c r="W26">
        <v>24303</v>
      </c>
      <c r="X26">
        <v>283.7</v>
      </c>
      <c r="Y26">
        <v>290.2</v>
      </c>
      <c r="Z26">
        <v>102.29</v>
      </c>
    </row>
    <row r="27" spans="1:27" x14ac:dyDescent="0.25">
      <c r="A27">
        <v>1</v>
      </c>
      <c r="B27" t="s">
        <v>27</v>
      </c>
      <c r="C27">
        <v>26</v>
      </c>
      <c r="D27" t="s">
        <v>32</v>
      </c>
      <c r="E27" t="s">
        <v>59</v>
      </c>
      <c r="F27" t="s">
        <v>63</v>
      </c>
      <c r="G27" t="s">
        <v>31</v>
      </c>
      <c r="H27">
        <v>376715</v>
      </c>
      <c r="I27">
        <v>4641294</v>
      </c>
      <c r="J27">
        <v>41.913981990000003</v>
      </c>
      <c r="K27">
        <v>1.513382038</v>
      </c>
      <c r="L27">
        <v>835.51727300000005</v>
      </c>
      <c r="N27">
        <v>13</v>
      </c>
      <c r="P27">
        <v>0.8</v>
      </c>
      <c r="Q27">
        <v>20</v>
      </c>
      <c r="R27">
        <v>14</v>
      </c>
      <c r="S27">
        <v>15</v>
      </c>
      <c r="T27">
        <v>5</v>
      </c>
      <c r="U27">
        <v>7</v>
      </c>
      <c r="W27">
        <v>20818</v>
      </c>
      <c r="X27">
        <v>93.7</v>
      </c>
      <c r="Y27">
        <v>80.05</v>
      </c>
      <c r="Z27">
        <v>85.43</v>
      </c>
    </row>
    <row r="28" spans="1:27" x14ac:dyDescent="0.25">
      <c r="A28">
        <v>1</v>
      </c>
      <c r="B28" t="s">
        <v>27</v>
      </c>
      <c r="C28">
        <v>27</v>
      </c>
      <c r="D28" t="s">
        <v>28</v>
      </c>
      <c r="E28" t="s">
        <v>64</v>
      </c>
      <c r="F28" t="s">
        <v>65</v>
      </c>
      <c r="G28" t="s">
        <v>31</v>
      </c>
      <c r="H28">
        <v>376690</v>
      </c>
      <c r="I28">
        <v>4641265</v>
      </c>
      <c r="J28">
        <v>41.913716030000003</v>
      </c>
      <c r="K28">
        <v>1.5130880010000001</v>
      </c>
      <c r="L28">
        <v>843.41253700000004</v>
      </c>
      <c r="M28">
        <v>10</v>
      </c>
      <c r="N28">
        <v>34</v>
      </c>
      <c r="P28">
        <v>1.56</v>
      </c>
      <c r="Q28">
        <v>40</v>
      </c>
      <c r="R28">
        <v>35</v>
      </c>
      <c r="S28">
        <v>13</v>
      </c>
      <c r="T28">
        <v>10</v>
      </c>
      <c r="U28">
        <v>1</v>
      </c>
      <c r="W28">
        <v>14208</v>
      </c>
      <c r="X28">
        <v>76.2</v>
      </c>
      <c r="Y28">
        <v>54.43</v>
      </c>
      <c r="Z28">
        <v>71.430000000000007</v>
      </c>
    </row>
    <row r="29" spans="1:27" x14ac:dyDescent="0.25">
      <c r="A29">
        <v>1</v>
      </c>
      <c r="B29" t="s">
        <v>27</v>
      </c>
      <c r="C29">
        <v>28</v>
      </c>
      <c r="D29" t="s">
        <v>28</v>
      </c>
      <c r="E29" t="s">
        <v>59</v>
      </c>
      <c r="F29" t="s">
        <v>66</v>
      </c>
      <c r="G29" t="s">
        <v>51</v>
      </c>
      <c r="H29">
        <v>376690</v>
      </c>
      <c r="I29">
        <v>4641269</v>
      </c>
      <c r="J29">
        <v>41.913746959999997</v>
      </c>
      <c r="K29">
        <v>1.513090013</v>
      </c>
      <c r="L29">
        <v>842.49566700000003</v>
      </c>
      <c r="N29">
        <v>29</v>
      </c>
      <c r="P29">
        <v>1.01</v>
      </c>
      <c r="Q29">
        <v>33</v>
      </c>
      <c r="R29">
        <v>22</v>
      </c>
      <c r="S29">
        <v>16</v>
      </c>
      <c r="T29">
        <v>6</v>
      </c>
      <c r="U29">
        <v>3</v>
      </c>
      <c r="W29">
        <v>14448</v>
      </c>
      <c r="X29">
        <v>93.7</v>
      </c>
      <c r="Y29">
        <v>63.84</v>
      </c>
      <c r="Z29">
        <v>68.13</v>
      </c>
    </row>
    <row r="30" spans="1:27" x14ac:dyDescent="0.25">
      <c r="A30">
        <v>1</v>
      </c>
      <c r="B30" t="s">
        <v>27</v>
      </c>
      <c r="C30">
        <v>29</v>
      </c>
      <c r="D30" t="s">
        <v>28</v>
      </c>
      <c r="E30" t="s">
        <v>59</v>
      </c>
      <c r="F30" t="s">
        <v>67</v>
      </c>
      <c r="G30" t="s">
        <v>51</v>
      </c>
      <c r="H30">
        <v>376694</v>
      </c>
      <c r="I30">
        <v>4641282</v>
      </c>
      <c r="J30">
        <v>41.913865979999997</v>
      </c>
      <c r="K30">
        <v>1.5131340179999999</v>
      </c>
      <c r="L30">
        <v>842.86291500000004</v>
      </c>
      <c r="N30">
        <v>32</v>
      </c>
      <c r="P30">
        <v>1.18</v>
      </c>
      <c r="Q30">
        <v>39</v>
      </c>
      <c r="R30">
        <v>19</v>
      </c>
      <c r="S30">
        <v>12</v>
      </c>
      <c r="T30">
        <v>12</v>
      </c>
      <c r="U30">
        <v>8</v>
      </c>
      <c r="W30">
        <v>14903</v>
      </c>
      <c r="X30">
        <v>173.7</v>
      </c>
      <c r="Y30">
        <v>118</v>
      </c>
      <c r="Z30">
        <v>67.930000000000007</v>
      </c>
    </row>
    <row r="31" spans="1:27" x14ac:dyDescent="0.25">
      <c r="A31">
        <v>1</v>
      </c>
      <c r="B31" t="s">
        <v>27</v>
      </c>
      <c r="C31">
        <v>30</v>
      </c>
      <c r="D31" t="s">
        <v>32</v>
      </c>
      <c r="E31" t="s">
        <v>59</v>
      </c>
      <c r="F31" t="s">
        <v>68</v>
      </c>
      <c r="G31" t="s">
        <v>69</v>
      </c>
      <c r="H31">
        <v>376696</v>
      </c>
      <c r="I31">
        <v>4641288</v>
      </c>
      <c r="J31">
        <v>41.913924989999998</v>
      </c>
      <c r="K31">
        <v>1.5131569840000001</v>
      </c>
      <c r="L31">
        <v>844.44305399999996</v>
      </c>
      <c r="N31">
        <v>27</v>
      </c>
      <c r="P31">
        <v>1</v>
      </c>
      <c r="Q31">
        <v>20</v>
      </c>
      <c r="R31">
        <v>11</v>
      </c>
      <c r="S31">
        <v>9</v>
      </c>
      <c r="T31">
        <v>3</v>
      </c>
      <c r="U31">
        <v>14</v>
      </c>
      <c r="W31">
        <v>15023</v>
      </c>
      <c r="X31">
        <v>211.2</v>
      </c>
      <c r="Y31">
        <v>236</v>
      </c>
      <c r="Z31">
        <v>111.74</v>
      </c>
    </row>
    <row r="32" spans="1:27" x14ac:dyDescent="0.25">
      <c r="A32">
        <v>1</v>
      </c>
      <c r="B32" t="s">
        <v>27</v>
      </c>
      <c r="C32">
        <v>31</v>
      </c>
      <c r="D32" t="s">
        <v>28</v>
      </c>
      <c r="E32" t="s">
        <v>59</v>
      </c>
      <c r="F32" t="s">
        <v>70</v>
      </c>
      <c r="G32" t="s">
        <v>51</v>
      </c>
      <c r="H32">
        <v>376746</v>
      </c>
      <c r="I32">
        <v>4641328</v>
      </c>
      <c r="J32">
        <v>41.914293039999997</v>
      </c>
      <c r="K32">
        <v>1.5137569609999999</v>
      </c>
      <c r="L32">
        <v>850.46227999999996</v>
      </c>
      <c r="N32">
        <v>33</v>
      </c>
      <c r="P32">
        <v>1.27</v>
      </c>
      <c r="Q32">
        <v>35</v>
      </c>
      <c r="R32">
        <v>21</v>
      </c>
      <c r="S32">
        <v>15</v>
      </c>
      <c r="T32">
        <v>10</v>
      </c>
      <c r="U32">
        <v>12</v>
      </c>
      <c r="W32">
        <v>22823</v>
      </c>
      <c r="X32">
        <v>383.7</v>
      </c>
      <c r="Y32">
        <v>307.5</v>
      </c>
      <c r="Z32">
        <v>80.14</v>
      </c>
    </row>
    <row r="33" spans="1:26" x14ac:dyDescent="0.25">
      <c r="A33">
        <v>2</v>
      </c>
      <c r="B33" t="s">
        <v>71</v>
      </c>
      <c r="C33">
        <v>1</v>
      </c>
      <c r="D33" t="s">
        <v>28</v>
      </c>
      <c r="E33" t="s">
        <v>64</v>
      </c>
      <c r="F33" t="s">
        <v>72</v>
      </c>
      <c r="G33" t="s">
        <v>40</v>
      </c>
      <c r="H33">
        <v>380449</v>
      </c>
      <c r="I33">
        <v>4639383</v>
      </c>
      <c r="J33">
        <v>41.897342989999999</v>
      </c>
      <c r="K33">
        <v>1.558788987</v>
      </c>
      <c r="L33">
        <v>781.10137899999995</v>
      </c>
      <c r="M33">
        <v>12.3</v>
      </c>
      <c r="N33">
        <v>46.7</v>
      </c>
      <c r="P33">
        <v>1.6</v>
      </c>
      <c r="Q33">
        <v>27</v>
      </c>
      <c r="R33">
        <v>23</v>
      </c>
      <c r="S33">
        <v>16</v>
      </c>
      <c r="T33">
        <v>13</v>
      </c>
      <c r="U33">
        <v>18</v>
      </c>
      <c r="W33">
        <v>103308</v>
      </c>
      <c r="X33">
        <v>316.2</v>
      </c>
      <c r="Y33">
        <v>243.3</v>
      </c>
      <c r="Z33">
        <v>76.94</v>
      </c>
    </row>
    <row r="34" spans="1:26" x14ac:dyDescent="0.25">
      <c r="A34">
        <v>2</v>
      </c>
      <c r="B34" t="s">
        <v>71</v>
      </c>
      <c r="C34">
        <v>2</v>
      </c>
      <c r="D34" t="s">
        <v>73</v>
      </c>
      <c r="E34" t="s">
        <v>29</v>
      </c>
      <c r="F34" t="s">
        <v>74</v>
      </c>
      <c r="G34" t="s">
        <v>69</v>
      </c>
      <c r="H34">
        <v>380432</v>
      </c>
      <c r="I34">
        <v>4639421</v>
      </c>
      <c r="J34">
        <v>41.89768497</v>
      </c>
      <c r="K34">
        <v>1.558567034</v>
      </c>
      <c r="L34">
        <v>804.08422900000005</v>
      </c>
      <c r="M34">
        <v>22</v>
      </c>
      <c r="N34">
        <v>57.5</v>
      </c>
      <c r="P34">
        <v>2.06</v>
      </c>
      <c r="Q34">
        <v>32</v>
      </c>
      <c r="R34">
        <v>27</v>
      </c>
      <c r="S34">
        <v>33</v>
      </c>
      <c r="T34">
        <v>13</v>
      </c>
      <c r="U34">
        <v>26</v>
      </c>
      <c r="W34">
        <v>103438</v>
      </c>
      <c r="X34">
        <v>308.7</v>
      </c>
      <c r="Y34">
        <v>310.7</v>
      </c>
      <c r="Z34">
        <v>100.65</v>
      </c>
    </row>
    <row r="35" spans="1:26" x14ac:dyDescent="0.25">
      <c r="A35">
        <v>2</v>
      </c>
      <c r="B35" t="s">
        <v>71</v>
      </c>
      <c r="C35">
        <v>3</v>
      </c>
      <c r="D35" t="s">
        <v>28</v>
      </c>
      <c r="E35" t="s">
        <v>59</v>
      </c>
      <c r="F35" t="s">
        <v>75</v>
      </c>
      <c r="G35" t="s">
        <v>31</v>
      </c>
      <c r="H35">
        <v>380431</v>
      </c>
      <c r="I35">
        <v>4639420</v>
      </c>
      <c r="J35">
        <v>41.897681030000001</v>
      </c>
      <c r="K35">
        <v>1.5585589870000001</v>
      </c>
      <c r="L35">
        <v>807.70611599999995</v>
      </c>
      <c r="N35">
        <v>20</v>
      </c>
      <c r="P35">
        <v>0.9</v>
      </c>
      <c r="Q35">
        <v>15</v>
      </c>
      <c r="R35">
        <v>9</v>
      </c>
      <c r="S35">
        <v>17</v>
      </c>
      <c r="T35">
        <v>10</v>
      </c>
      <c r="U35">
        <v>47</v>
      </c>
      <c r="W35">
        <v>103528</v>
      </c>
      <c r="X35">
        <v>301.2</v>
      </c>
      <c r="Y35">
        <v>157.54</v>
      </c>
      <c r="Z35">
        <v>52.3</v>
      </c>
    </row>
    <row r="36" spans="1:26" x14ac:dyDescent="0.25">
      <c r="A36">
        <v>2</v>
      </c>
      <c r="B36" t="s">
        <v>71</v>
      </c>
      <c r="C36">
        <v>4</v>
      </c>
      <c r="D36" t="s">
        <v>73</v>
      </c>
      <c r="E36" t="s">
        <v>59</v>
      </c>
      <c r="F36" t="s">
        <v>76</v>
      </c>
      <c r="G36" t="s">
        <v>69</v>
      </c>
      <c r="H36">
        <v>380420</v>
      </c>
      <c r="I36">
        <v>4639416</v>
      </c>
      <c r="J36">
        <v>41.897639040000001</v>
      </c>
      <c r="K36">
        <v>1.558430996</v>
      </c>
      <c r="L36">
        <v>808.54711899999995</v>
      </c>
      <c r="M36">
        <v>11</v>
      </c>
      <c r="N36">
        <v>36.5</v>
      </c>
      <c r="P36">
        <v>1.41</v>
      </c>
      <c r="Q36">
        <v>23</v>
      </c>
      <c r="R36">
        <v>22</v>
      </c>
      <c r="S36">
        <v>20</v>
      </c>
      <c r="T36">
        <v>12</v>
      </c>
      <c r="U36">
        <v>9</v>
      </c>
      <c r="W36">
        <v>103848</v>
      </c>
      <c r="X36">
        <v>281.2</v>
      </c>
      <c r="Y36">
        <v>182.85</v>
      </c>
      <c r="Z36">
        <v>65.02</v>
      </c>
    </row>
    <row r="37" spans="1:26" x14ac:dyDescent="0.25">
      <c r="A37">
        <v>2</v>
      </c>
      <c r="B37" t="s">
        <v>71</v>
      </c>
      <c r="C37">
        <v>5</v>
      </c>
      <c r="D37" t="s">
        <v>28</v>
      </c>
      <c r="E37" t="s">
        <v>64</v>
      </c>
      <c r="F37" t="s">
        <v>77</v>
      </c>
      <c r="G37" t="s">
        <v>51</v>
      </c>
      <c r="H37">
        <v>380420</v>
      </c>
      <c r="I37">
        <v>4639414</v>
      </c>
      <c r="J37">
        <v>41.897625040000001</v>
      </c>
      <c r="K37">
        <v>1.5584279780000001</v>
      </c>
      <c r="L37">
        <v>810.46807899999999</v>
      </c>
      <c r="M37">
        <v>16</v>
      </c>
      <c r="N37">
        <v>45</v>
      </c>
      <c r="P37">
        <v>1.7</v>
      </c>
      <c r="Q37">
        <v>30</v>
      </c>
      <c r="R37">
        <v>33</v>
      </c>
      <c r="S37">
        <v>24</v>
      </c>
      <c r="T37">
        <v>8</v>
      </c>
      <c r="U37">
        <v>14</v>
      </c>
      <c r="W37">
        <v>103938</v>
      </c>
      <c r="X37">
        <v>276.2</v>
      </c>
      <c r="Y37">
        <v>208.1</v>
      </c>
      <c r="Z37">
        <v>75.34</v>
      </c>
    </row>
    <row r="38" spans="1:26" x14ac:dyDescent="0.25">
      <c r="A38">
        <v>2</v>
      </c>
      <c r="B38" t="s">
        <v>71</v>
      </c>
      <c r="C38">
        <v>6</v>
      </c>
      <c r="D38" t="s">
        <v>32</v>
      </c>
      <c r="E38" t="s">
        <v>64</v>
      </c>
      <c r="F38" t="s">
        <v>78</v>
      </c>
      <c r="G38" t="s">
        <v>51</v>
      </c>
      <c r="H38">
        <v>380424</v>
      </c>
      <c r="I38">
        <v>4639413</v>
      </c>
      <c r="J38">
        <v>41.897616990000003</v>
      </c>
      <c r="K38">
        <v>1.5584810360000001</v>
      </c>
      <c r="L38">
        <v>811.27667199999996</v>
      </c>
      <c r="M38">
        <v>13</v>
      </c>
      <c r="N38">
        <v>46</v>
      </c>
      <c r="P38">
        <v>1.92</v>
      </c>
      <c r="Q38">
        <v>39</v>
      </c>
      <c r="R38">
        <v>34</v>
      </c>
      <c r="S38">
        <v>33</v>
      </c>
      <c r="T38">
        <v>16</v>
      </c>
      <c r="U38">
        <v>13</v>
      </c>
      <c r="W38">
        <v>103738</v>
      </c>
      <c r="X38">
        <v>283.7</v>
      </c>
      <c r="Y38">
        <v>292.89999999999998</v>
      </c>
      <c r="Z38">
        <v>103.24</v>
      </c>
    </row>
    <row r="39" spans="1:26" x14ac:dyDescent="0.25">
      <c r="A39">
        <v>2</v>
      </c>
      <c r="B39" t="s">
        <v>71</v>
      </c>
      <c r="C39">
        <v>7</v>
      </c>
      <c r="D39" t="s">
        <v>28</v>
      </c>
      <c r="E39" t="s">
        <v>64</v>
      </c>
      <c r="F39" t="s">
        <v>79</v>
      </c>
      <c r="G39" t="s">
        <v>51</v>
      </c>
      <c r="H39">
        <v>380418</v>
      </c>
      <c r="I39">
        <v>4639404</v>
      </c>
      <c r="J39">
        <v>41.89753099</v>
      </c>
      <c r="K39">
        <v>1.5584070240000001</v>
      </c>
      <c r="L39">
        <v>811.11547900000005</v>
      </c>
      <c r="M39">
        <v>13</v>
      </c>
      <c r="N39">
        <v>53</v>
      </c>
      <c r="P39">
        <v>1.86</v>
      </c>
      <c r="Q39">
        <v>31</v>
      </c>
      <c r="R39">
        <v>32</v>
      </c>
      <c r="S39">
        <v>27</v>
      </c>
      <c r="T39">
        <v>14</v>
      </c>
      <c r="U39">
        <v>11</v>
      </c>
      <c r="W39">
        <v>104258</v>
      </c>
      <c r="X39">
        <v>258.7</v>
      </c>
      <c r="Y39">
        <v>155.80000000000001</v>
      </c>
      <c r="Z39">
        <v>60.22</v>
      </c>
    </row>
    <row r="40" spans="1:26" x14ac:dyDescent="0.25">
      <c r="A40">
        <v>2</v>
      </c>
      <c r="B40" t="s">
        <v>71</v>
      </c>
      <c r="C40">
        <v>8</v>
      </c>
      <c r="D40" t="s">
        <v>28</v>
      </c>
      <c r="E40" t="s">
        <v>59</v>
      </c>
      <c r="F40" t="s">
        <v>80</v>
      </c>
      <c r="G40" t="s">
        <v>51</v>
      </c>
      <c r="H40">
        <v>380440</v>
      </c>
      <c r="I40">
        <v>4639399</v>
      </c>
      <c r="J40">
        <v>41.897492020000001</v>
      </c>
      <c r="K40">
        <v>1.5586739869999999</v>
      </c>
      <c r="L40">
        <v>810.85418700000002</v>
      </c>
      <c r="M40">
        <v>7</v>
      </c>
      <c r="N40">
        <v>30</v>
      </c>
      <c r="P40">
        <v>1.37</v>
      </c>
      <c r="Q40">
        <v>26</v>
      </c>
      <c r="R40">
        <v>27</v>
      </c>
      <c r="S40">
        <v>22</v>
      </c>
      <c r="T40">
        <v>13</v>
      </c>
      <c r="U40">
        <v>5</v>
      </c>
      <c r="W40">
        <v>104958</v>
      </c>
      <c r="X40">
        <v>211.2</v>
      </c>
      <c r="Y40">
        <v>87.73</v>
      </c>
      <c r="Z40">
        <v>41.54</v>
      </c>
    </row>
    <row r="41" spans="1:26" x14ac:dyDescent="0.25">
      <c r="A41">
        <v>2</v>
      </c>
      <c r="B41" t="s">
        <v>71</v>
      </c>
      <c r="C41">
        <v>9</v>
      </c>
      <c r="D41" t="s">
        <v>32</v>
      </c>
      <c r="E41" t="s">
        <v>59</v>
      </c>
      <c r="F41" t="s">
        <v>81</v>
      </c>
      <c r="G41" t="s">
        <v>51</v>
      </c>
      <c r="H41">
        <v>380425</v>
      </c>
      <c r="I41">
        <v>4639401</v>
      </c>
      <c r="J41">
        <v>41.897503999999998</v>
      </c>
      <c r="K41">
        <v>1.5584969609999999</v>
      </c>
      <c r="L41">
        <v>812.65856900000006</v>
      </c>
      <c r="N41">
        <v>31</v>
      </c>
      <c r="P41">
        <v>1.02</v>
      </c>
      <c r="Q41">
        <v>24</v>
      </c>
      <c r="R41">
        <v>18</v>
      </c>
      <c r="S41">
        <v>17</v>
      </c>
      <c r="T41">
        <v>13</v>
      </c>
      <c r="U41">
        <v>9</v>
      </c>
      <c r="W41">
        <v>104418</v>
      </c>
      <c r="X41">
        <v>248.7</v>
      </c>
      <c r="Y41">
        <v>182.36</v>
      </c>
      <c r="Z41">
        <v>73.33</v>
      </c>
    </row>
    <row r="42" spans="1:26" x14ac:dyDescent="0.25">
      <c r="A42">
        <v>2</v>
      </c>
      <c r="B42" t="s">
        <v>71</v>
      </c>
      <c r="C42">
        <v>10</v>
      </c>
      <c r="D42" t="s">
        <v>28</v>
      </c>
      <c r="E42" t="s">
        <v>59</v>
      </c>
      <c r="F42" t="s">
        <v>82</v>
      </c>
      <c r="G42" t="s">
        <v>51</v>
      </c>
      <c r="H42">
        <v>380420</v>
      </c>
      <c r="I42">
        <v>4639391</v>
      </c>
      <c r="J42">
        <v>41.897414990000001</v>
      </c>
      <c r="K42">
        <v>1.5584289840000001</v>
      </c>
      <c r="L42">
        <v>813.39581299999998</v>
      </c>
      <c r="N42">
        <v>19</v>
      </c>
      <c r="P42">
        <v>1.22</v>
      </c>
      <c r="Q42">
        <v>22</v>
      </c>
      <c r="R42">
        <v>18</v>
      </c>
      <c r="S42">
        <v>13</v>
      </c>
      <c r="T42">
        <v>6</v>
      </c>
      <c r="U42">
        <v>8</v>
      </c>
      <c r="W42">
        <v>104558</v>
      </c>
      <c r="X42">
        <v>241.2</v>
      </c>
      <c r="Y42">
        <v>207.9</v>
      </c>
      <c r="Z42">
        <v>86.19</v>
      </c>
    </row>
    <row r="43" spans="1:26" x14ac:dyDescent="0.25">
      <c r="A43">
        <v>2</v>
      </c>
      <c r="B43" t="s">
        <v>71</v>
      </c>
      <c r="C43">
        <v>11</v>
      </c>
      <c r="D43" t="s">
        <v>32</v>
      </c>
      <c r="E43" t="s">
        <v>64</v>
      </c>
      <c r="F43" t="s">
        <v>83</v>
      </c>
      <c r="G43" t="s">
        <v>51</v>
      </c>
      <c r="H43">
        <v>380396</v>
      </c>
      <c r="I43">
        <v>4639391</v>
      </c>
      <c r="J43">
        <v>41.897407029999997</v>
      </c>
      <c r="K43">
        <v>1.558149029</v>
      </c>
      <c r="L43">
        <v>815.94036900000003</v>
      </c>
      <c r="N43">
        <v>59</v>
      </c>
      <c r="P43">
        <v>1.3</v>
      </c>
      <c r="Q43">
        <v>20</v>
      </c>
      <c r="R43">
        <v>10</v>
      </c>
      <c r="S43">
        <v>10</v>
      </c>
      <c r="T43">
        <v>9</v>
      </c>
      <c r="U43">
        <v>17</v>
      </c>
      <c r="W43">
        <v>105558</v>
      </c>
      <c r="X43">
        <v>198.7</v>
      </c>
      <c r="Y43">
        <v>196.76</v>
      </c>
      <c r="Z43">
        <v>99.02</v>
      </c>
    </row>
    <row r="44" spans="1:26" x14ac:dyDescent="0.25">
      <c r="A44">
        <v>2</v>
      </c>
      <c r="B44" t="s">
        <v>71</v>
      </c>
      <c r="C44">
        <v>12</v>
      </c>
      <c r="D44" t="s">
        <v>28</v>
      </c>
      <c r="E44" t="s">
        <v>64</v>
      </c>
      <c r="F44" t="s">
        <v>84</v>
      </c>
      <c r="G44" t="s">
        <v>69</v>
      </c>
      <c r="H44">
        <v>380434</v>
      </c>
      <c r="I44">
        <v>4639392</v>
      </c>
      <c r="J44">
        <v>41.897424039999997</v>
      </c>
      <c r="K44">
        <v>1.5585999749999999</v>
      </c>
      <c r="L44">
        <v>818.44525099999998</v>
      </c>
      <c r="M44">
        <v>11.76</v>
      </c>
      <c r="N44">
        <v>33.5</v>
      </c>
      <c r="P44">
        <v>1.78</v>
      </c>
      <c r="Q44">
        <v>34</v>
      </c>
      <c r="R44">
        <v>26</v>
      </c>
      <c r="S44">
        <v>29</v>
      </c>
      <c r="T44">
        <v>12</v>
      </c>
      <c r="U44">
        <v>13</v>
      </c>
      <c r="W44">
        <v>104818</v>
      </c>
      <c r="X44">
        <v>228.7</v>
      </c>
      <c r="Y44">
        <v>148.99</v>
      </c>
      <c r="Z44">
        <v>65.150000000000006</v>
      </c>
    </row>
    <row r="45" spans="1:26" x14ac:dyDescent="0.25">
      <c r="A45">
        <v>2</v>
      </c>
      <c r="B45" t="s">
        <v>71</v>
      </c>
      <c r="C45">
        <v>13</v>
      </c>
      <c r="D45" t="s">
        <v>32</v>
      </c>
      <c r="E45" t="s">
        <v>29</v>
      </c>
      <c r="F45" t="s">
        <v>85</v>
      </c>
      <c r="G45" t="s">
        <v>69</v>
      </c>
      <c r="H45">
        <v>380400</v>
      </c>
      <c r="I45">
        <v>4639375</v>
      </c>
      <c r="J45">
        <v>41.897269979999997</v>
      </c>
      <c r="K45">
        <v>1.5582009960000001</v>
      </c>
      <c r="L45">
        <v>822.09960899999999</v>
      </c>
      <c r="M45">
        <v>21</v>
      </c>
      <c r="N45">
        <v>50</v>
      </c>
      <c r="P45">
        <v>2.08</v>
      </c>
      <c r="Q45">
        <v>38</v>
      </c>
      <c r="R45">
        <v>35</v>
      </c>
      <c r="S45">
        <v>34</v>
      </c>
      <c r="T45">
        <v>15</v>
      </c>
      <c r="U45">
        <v>18</v>
      </c>
      <c r="W45">
        <v>105438</v>
      </c>
      <c r="X45">
        <v>211.2</v>
      </c>
      <c r="Y45">
        <v>208.9</v>
      </c>
      <c r="Z45">
        <v>98.91</v>
      </c>
    </row>
    <row r="46" spans="1:26" x14ac:dyDescent="0.25">
      <c r="A46">
        <v>2</v>
      </c>
      <c r="B46" t="s">
        <v>71</v>
      </c>
      <c r="C46">
        <v>14</v>
      </c>
      <c r="D46" t="s">
        <v>28</v>
      </c>
      <c r="E46" t="s">
        <v>59</v>
      </c>
      <c r="F46" t="s">
        <v>86</v>
      </c>
      <c r="H46">
        <v>380377</v>
      </c>
      <c r="I46">
        <v>4639374</v>
      </c>
      <c r="J46">
        <v>41.897253970000001</v>
      </c>
      <c r="K46">
        <v>1.557914</v>
      </c>
      <c r="L46">
        <v>826.71307400000001</v>
      </c>
      <c r="N46">
        <v>20</v>
      </c>
      <c r="P46">
        <v>0.85</v>
      </c>
      <c r="Q46">
        <v>18</v>
      </c>
      <c r="R46">
        <v>8</v>
      </c>
      <c r="S46">
        <v>13</v>
      </c>
      <c r="T46">
        <v>7</v>
      </c>
      <c r="W46">
        <v>110118</v>
      </c>
      <c r="X46">
        <v>188.7</v>
      </c>
      <c r="Y46">
        <v>112.1</v>
      </c>
      <c r="Z46">
        <v>59.41</v>
      </c>
    </row>
    <row r="47" spans="1:26" x14ac:dyDescent="0.25">
      <c r="A47">
        <v>2</v>
      </c>
      <c r="B47" t="s">
        <v>71</v>
      </c>
      <c r="C47">
        <v>15</v>
      </c>
      <c r="D47" t="s">
        <v>32</v>
      </c>
      <c r="E47" t="s">
        <v>64</v>
      </c>
      <c r="F47" t="s">
        <v>87</v>
      </c>
      <c r="G47" t="s">
        <v>69</v>
      </c>
      <c r="H47">
        <v>380403</v>
      </c>
      <c r="I47">
        <v>4639398</v>
      </c>
      <c r="J47">
        <v>41.89747903</v>
      </c>
      <c r="K47">
        <v>1.5582299980000001</v>
      </c>
      <c r="L47">
        <v>826.18725600000005</v>
      </c>
      <c r="M47">
        <v>9.1999999999999993</v>
      </c>
      <c r="N47">
        <v>45.4</v>
      </c>
      <c r="P47">
        <v>1.53</v>
      </c>
      <c r="Q47">
        <v>34</v>
      </c>
      <c r="R47">
        <v>23</v>
      </c>
      <c r="S47">
        <v>18</v>
      </c>
      <c r="T47">
        <v>7</v>
      </c>
      <c r="U47">
        <v>7</v>
      </c>
      <c r="W47">
        <v>105748</v>
      </c>
      <c r="X47">
        <v>183.7</v>
      </c>
      <c r="Y47">
        <v>164.4</v>
      </c>
      <c r="Z47">
        <v>89.49</v>
      </c>
    </row>
    <row r="48" spans="1:26" x14ac:dyDescent="0.25">
      <c r="A48">
        <v>2</v>
      </c>
      <c r="B48" t="s">
        <v>71</v>
      </c>
      <c r="C48">
        <v>16</v>
      </c>
      <c r="D48" t="s">
        <v>28</v>
      </c>
      <c r="E48" t="s">
        <v>64</v>
      </c>
      <c r="F48" t="s">
        <v>88</v>
      </c>
      <c r="H48">
        <v>380397</v>
      </c>
      <c r="I48">
        <v>4639423</v>
      </c>
      <c r="J48">
        <v>41.897701980000001</v>
      </c>
      <c r="K48">
        <v>1.5581460110000001</v>
      </c>
      <c r="L48">
        <v>829.45843500000001</v>
      </c>
      <c r="M48">
        <v>14</v>
      </c>
      <c r="N48">
        <v>56</v>
      </c>
      <c r="P48">
        <v>1.62</v>
      </c>
      <c r="Q48">
        <v>30</v>
      </c>
      <c r="R48">
        <v>25</v>
      </c>
      <c r="S48">
        <v>24</v>
      </c>
      <c r="T48">
        <v>13</v>
      </c>
      <c r="U48">
        <v>12</v>
      </c>
      <c r="W48">
        <v>110518</v>
      </c>
      <c r="X48">
        <v>188.7</v>
      </c>
      <c r="Y48">
        <v>148.69</v>
      </c>
      <c r="Z48">
        <v>78.8</v>
      </c>
    </row>
    <row r="49" spans="1:26" x14ac:dyDescent="0.25">
      <c r="A49">
        <v>2</v>
      </c>
      <c r="B49" t="s">
        <v>71</v>
      </c>
      <c r="C49">
        <v>17</v>
      </c>
      <c r="D49" t="s">
        <v>32</v>
      </c>
      <c r="E49" t="s">
        <v>64</v>
      </c>
      <c r="F49" t="s">
        <v>89</v>
      </c>
      <c r="G49" t="s">
        <v>69</v>
      </c>
      <c r="H49">
        <v>380399</v>
      </c>
      <c r="I49">
        <v>4639423</v>
      </c>
      <c r="J49">
        <v>41.897702989999999</v>
      </c>
      <c r="K49">
        <v>1.558170989</v>
      </c>
      <c r="L49">
        <v>825.41833499999996</v>
      </c>
      <c r="M49">
        <v>7.4</v>
      </c>
      <c r="N49">
        <v>47</v>
      </c>
      <c r="P49">
        <v>1.39</v>
      </c>
      <c r="Q49">
        <v>30</v>
      </c>
      <c r="R49">
        <v>8</v>
      </c>
      <c r="S49">
        <v>23</v>
      </c>
      <c r="T49">
        <v>12</v>
      </c>
      <c r="U49">
        <v>9</v>
      </c>
      <c r="W49">
        <v>112338</v>
      </c>
      <c r="X49">
        <v>233.7</v>
      </c>
      <c r="Y49">
        <v>239.2</v>
      </c>
      <c r="Z49">
        <v>102.35</v>
      </c>
    </row>
    <row r="50" spans="1:26" x14ac:dyDescent="0.25">
      <c r="A50">
        <v>2</v>
      </c>
      <c r="B50" t="s">
        <v>71</v>
      </c>
      <c r="C50">
        <v>18</v>
      </c>
      <c r="D50" t="s">
        <v>35</v>
      </c>
      <c r="E50" t="s">
        <v>64</v>
      </c>
      <c r="F50" t="s">
        <v>90</v>
      </c>
      <c r="G50" t="s">
        <v>69</v>
      </c>
      <c r="H50">
        <v>380413</v>
      </c>
      <c r="I50">
        <v>4639364</v>
      </c>
      <c r="J50">
        <v>41.897170989999999</v>
      </c>
      <c r="K50">
        <v>1.558361007</v>
      </c>
      <c r="L50">
        <v>799.05706799999996</v>
      </c>
      <c r="M50">
        <v>7.5</v>
      </c>
      <c r="N50">
        <v>49</v>
      </c>
      <c r="P50">
        <v>1.35</v>
      </c>
      <c r="Q50">
        <v>30</v>
      </c>
      <c r="R50">
        <v>20</v>
      </c>
      <c r="S50">
        <v>13</v>
      </c>
      <c r="T50">
        <v>7</v>
      </c>
      <c r="U50">
        <v>7</v>
      </c>
      <c r="W50">
        <v>111503</v>
      </c>
      <c r="X50">
        <v>176.2</v>
      </c>
      <c r="Y50">
        <v>110.27</v>
      </c>
      <c r="Z50">
        <v>62.58</v>
      </c>
    </row>
    <row r="51" spans="1:26" x14ac:dyDescent="0.25">
      <c r="A51">
        <v>2</v>
      </c>
      <c r="B51" t="s">
        <v>71</v>
      </c>
      <c r="C51">
        <v>19</v>
      </c>
      <c r="D51" t="s">
        <v>28</v>
      </c>
      <c r="E51" t="s">
        <v>59</v>
      </c>
      <c r="F51" t="s">
        <v>91</v>
      </c>
      <c r="G51" t="s">
        <v>69</v>
      </c>
      <c r="H51">
        <v>380409</v>
      </c>
      <c r="I51">
        <v>4639390</v>
      </c>
      <c r="J51">
        <v>41.897399980000003</v>
      </c>
      <c r="K51">
        <v>1.5583070269999999</v>
      </c>
      <c r="L51">
        <v>801.81188999999995</v>
      </c>
      <c r="N51">
        <v>25</v>
      </c>
      <c r="P51">
        <v>1</v>
      </c>
      <c r="Q51">
        <v>20</v>
      </c>
      <c r="R51">
        <v>15</v>
      </c>
      <c r="S51">
        <v>16</v>
      </c>
      <c r="T51">
        <v>5</v>
      </c>
      <c r="U51">
        <v>10</v>
      </c>
      <c r="W51">
        <v>105248</v>
      </c>
      <c r="X51">
        <v>213.7</v>
      </c>
      <c r="Y51">
        <v>83.31</v>
      </c>
      <c r="Z51">
        <v>38.979999999999997</v>
      </c>
    </row>
    <row r="52" spans="1:26" x14ac:dyDescent="0.25">
      <c r="A52">
        <v>2</v>
      </c>
      <c r="B52" t="s">
        <v>71</v>
      </c>
      <c r="C52">
        <v>20</v>
      </c>
      <c r="D52" t="s">
        <v>28</v>
      </c>
      <c r="E52" t="s">
        <v>64</v>
      </c>
      <c r="F52" t="s">
        <v>92</v>
      </c>
      <c r="G52" t="s">
        <v>69</v>
      </c>
      <c r="H52">
        <v>380412</v>
      </c>
      <c r="I52">
        <v>4639422</v>
      </c>
      <c r="J52">
        <v>41.897694020000003</v>
      </c>
      <c r="K52">
        <v>1.558333011</v>
      </c>
      <c r="L52">
        <v>804.02349900000002</v>
      </c>
      <c r="M52">
        <v>8</v>
      </c>
      <c r="N52">
        <v>23.5</v>
      </c>
      <c r="P52">
        <v>1.42</v>
      </c>
      <c r="Q52">
        <v>30</v>
      </c>
      <c r="R52">
        <v>24</v>
      </c>
      <c r="S52">
        <v>20</v>
      </c>
      <c r="T52">
        <v>8</v>
      </c>
      <c r="U52">
        <v>12</v>
      </c>
      <c r="W52">
        <v>104048</v>
      </c>
      <c r="X52">
        <v>271.2</v>
      </c>
      <c r="Y52">
        <v>184.54</v>
      </c>
      <c r="Z52">
        <v>68.05</v>
      </c>
    </row>
    <row r="53" spans="1:26" x14ac:dyDescent="0.25">
      <c r="A53">
        <v>3</v>
      </c>
      <c r="B53" t="s">
        <v>93</v>
      </c>
      <c r="C53">
        <v>1</v>
      </c>
      <c r="D53" t="s">
        <v>32</v>
      </c>
      <c r="E53" t="s">
        <v>64</v>
      </c>
      <c r="F53" t="s">
        <v>94</v>
      </c>
      <c r="G53" t="s">
        <v>51</v>
      </c>
      <c r="H53">
        <v>375498</v>
      </c>
      <c r="I53">
        <v>4642278</v>
      </c>
      <c r="J53">
        <v>41.922648039999999</v>
      </c>
      <c r="K53">
        <v>1.498512039</v>
      </c>
      <c r="L53">
        <v>856.140625</v>
      </c>
      <c r="N53">
        <v>26.5</v>
      </c>
      <c r="P53">
        <v>1.29</v>
      </c>
      <c r="Q53">
        <v>30</v>
      </c>
      <c r="R53">
        <v>31</v>
      </c>
      <c r="S53">
        <v>26</v>
      </c>
      <c r="T53">
        <v>9</v>
      </c>
      <c r="U53">
        <v>9</v>
      </c>
      <c r="W53">
        <v>42553</v>
      </c>
      <c r="X53">
        <v>243.7</v>
      </c>
      <c r="Y53">
        <v>259</v>
      </c>
      <c r="Z53">
        <v>106.28</v>
      </c>
    </row>
    <row r="54" spans="1:26" x14ac:dyDescent="0.25">
      <c r="A54">
        <v>3</v>
      </c>
      <c r="B54" t="s">
        <v>93</v>
      </c>
      <c r="C54">
        <v>2</v>
      </c>
      <c r="D54" t="s">
        <v>28</v>
      </c>
      <c r="E54" t="s">
        <v>59</v>
      </c>
      <c r="F54" t="s">
        <v>95</v>
      </c>
      <c r="G54" t="s">
        <v>51</v>
      </c>
      <c r="H54">
        <v>375506</v>
      </c>
      <c r="I54">
        <v>4642289</v>
      </c>
      <c r="J54">
        <v>41.922749959999997</v>
      </c>
      <c r="K54">
        <v>1.4986070060000001</v>
      </c>
      <c r="L54">
        <v>855.96356200000002</v>
      </c>
      <c r="N54">
        <v>10</v>
      </c>
      <c r="P54">
        <v>0.83</v>
      </c>
      <c r="Q54">
        <v>23</v>
      </c>
      <c r="R54">
        <v>13</v>
      </c>
      <c r="S54">
        <v>17</v>
      </c>
      <c r="W54">
        <v>42423</v>
      </c>
      <c r="X54">
        <v>233.7</v>
      </c>
      <c r="Y54">
        <v>90.59</v>
      </c>
      <c r="Z54">
        <v>38.76</v>
      </c>
    </row>
    <row r="55" spans="1:26" x14ac:dyDescent="0.25">
      <c r="A55">
        <v>3</v>
      </c>
      <c r="B55" t="s">
        <v>93</v>
      </c>
      <c r="C55">
        <v>3</v>
      </c>
      <c r="D55" t="s">
        <v>73</v>
      </c>
      <c r="E55" t="s">
        <v>64</v>
      </c>
      <c r="F55" t="s">
        <v>96</v>
      </c>
      <c r="G55" t="s">
        <v>69</v>
      </c>
      <c r="H55">
        <v>375505</v>
      </c>
      <c r="I55">
        <v>4642290</v>
      </c>
      <c r="J55">
        <v>41.922756999999997</v>
      </c>
      <c r="K55">
        <v>1.49859502</v>
      </c>
      <c r="L55">
        <v>858.58972200000005</v>
      </c>
      <c r="N55">
        <v>35</v>
      </c>
      <c r="P55">
        <v>1.32</v>
      </c>
      <c r="Q55">
        <v>28</v>
      </c>
      <c r="R55">
        <v>21</v>
      </c>
      <c r="S55">
        <v>27</v>
      </c>
      <c r="T55">
        <v>10</v>
      </c>
      <c r="U55">
        <v>17</v>
      </c>
      <c r="W55">
        <v>42258</v>
      </c>
      <c r="X55">
        <v>241.2</v>
      </c>
      <c r="Y55">
        <v>80.02</v>
      </c>
      <c r="Z55">
        <v>33.18</v>
      </c>
    </row>
    <row r="56" spans="1:26" x14ac:dyDescent="0.25">
      <c r="A56">
        <v>3</v>
      </c>
      <c r="B56" t="s">
        <v>93</v>
      </c>
      <c r="C56">
        <v>4</v>
      </c>
      <c r="D56" t="s">
        <v>28</v>
      </c>
      <c r="E56" t="s">
        <v>59</v>
      </c>
      <c r="F56" t="s">
        <v>97</v>
      </c>
      <c r="G56" t="s">
        <v>69</v>
      </c>
      <c r="H56">
        <v>375499</v>
      </c>
      <c r="I56">
        <v>4642316</v>
      </c>
      <c r="J56">
        <v>41.922986000000002</v>
      </c>
      <c r="K56">
        <v>1.4985129610000001</v>
      </c>
      <c r="L56">
        <v>857.97436500000003</v>
      </c>
      <c r="N56">
        <v>39</v>
      </c>
      <c r="P56">
        <v>1.1000000000000001</v>
      </c>
      <c r="Q56">
        <v>26</v>
      </c>
      <c r="R56">
        <v>7</v>
      </c>
      <c r="S56">
        <v>28</v>
      </c>
      <c r="T56">
        <v>10</v>
      </c>
      <c r="U56">
        <v>19</v>
      </c>
      <c r="W56">
        <v>42808</v>
      </c>
      <c r="X56">
        <v>253.7</v>
      </c>
      <c r="Y56">
        <v>198.99</v>
      </c>
      <c r="Z56">
        <v>78.44</v>
      </c>
    </row>
    <row r="57" spans="1:26" x14ac:dyDescent="0.25">
      <c r="A57">
        <v>3</v>
      </c>
      <c r="B57" t="s">
        <v>93</v>
      </c>
      <c r="C57">
        <v>5</v>
      </c>
      <c r="D57" t="s">
        <v>28</v>
      </c>
      <c r="E57" t="s">
        <v>59</v>
      </c>
      <c r="F57" t="s">
        <v>98</v>
      </c>
      <c r="G57" t="s">
        <v>51</v>
      </c>
      <c r="H57">
        <v>375497</v>
      </c>
      <c r="I57">
        <v>4642317</v>
      </c>
      <c r="J57">
        <v>41.922999990000001</v>
      </c>
      <c r="K57">
        <v>1.4984839599999999</v>
      </c>
      <c r="L57">
        <v>857.52270499999997</v>
      </c>
      <c r="N57">
        <v>17</v>
      </c>
      <c r="P57">
        <v>1.27</v>
      </c>
      <c r="Q57">
        <v>20</v>
      </c>
      <c r="R57">
        <v>24</v>
      </c>
      <c r="S57">
        <v>28</v>
      </c>
      <c r="T57">
        <v>10</v>
      </c>
      <c r="U57">
        <v>9</v>
      </c>
      <c r="W57">
        <v>42918</v>
      </c>
      <c r="X57">
        <v>256.2</v>
      </c>
      <c r="Y57">
        <v>66.33</v>
      </c>
      <c r="Z57">
        <v>25.89</v>
      </c>
    </row>
    <row r="58" spans="1:26" x14ac:dyDescent="0.25">
      <c r="A58">
        <v>3</v>
      </c>
      <c r="B58" t="s">
        <v>93</v>
      </c>
      <c r="C58">
        <v>6</v>
      </c>
      <c r="D58" t="s">
        <v>32</v>
      </c>
      <c r="E58" t="s">
        <v>64</v>
      </c>
      <c r="F58" t="s">
        <v>99</v>
      </c>
      <c r="G58" t="s">
        <v>51</v>
      </c>
      <c r="H58">
        <v>375509</v>
      </c>
      <c r="I58">
        <v>4642316</v>
      </c>
      <c r="J58">
        <v>41.922991019999998</v>
      </c>
      <c r="K58">
        <v>1.498637013</v>
      </c>
      <c r="L58">
        <v>857.47760000000005</v>
      </c>
      <c r="M58">
        <v>8</v>
      </c>
      <c r="N58">
        <v>33</v>
      </c>
      <c r="P58">
        <v>1.42</v>
      </c>
      <c r="Q58">
        <v>26</v>
      </c>
      <c r="R58">
        <v>28</v>
      </c>
      <c r="S58">
        <v>28</v>
      </c>
      <c r="T58">
        <v>10</v>
      </c>
      <c r="U58">
        <v>12</v>
      </c>
      <c r="W58">
        <v>43948</v>
      </c>
      <c r="X58">
        <v>361.2</v>
      </c>
      <c r="Y58">
        <v>315.7</v>
      </c>
      <c r="Z58">
        <v>87.4</v>
      </c>
    </row>
    <row r="59" spans="1:26" x14ac:dyDescent="0.25">
      <c r="A59">
        <v>3</v>
      </c>
      <c r="B59" t="s">
        <v>93</v>
      </c>
      <c r="C59">
        <v>7</v>
      </c>
      <c r="D59" t="s">
        <v>28</v>
      </c>
      <c r="E59" t="s">
        <v>29</v>
      </c>
      <c r="F59" t="s">
        <v>100</v>
      </c>
      <c r="G59" t="s">
        <v>51</v>
      </c>
      <c r="H59">
        <v>375522</v>
      </c>
      <c r="I59">
        <v>4642320</v>
      </c>
      <c r="J59">
        <v>41.923028989999999</v>
      </c>
      <c r="K59">
        <v>1.498794006</v>
      </c>
      <c r="L59">
        <v>861.35919200000001</v>
      </c>
      <c r="M59">
        <v>16</v>
      </c>
      <c r="N59">
        <v>41</v>
      </c>
      <c r="P59">
        <v>1.99</v>
      </c>
      <c r="Q59">
        <v>35</v>
      </c>
      <c r="R59">
        <v>31</v>
      </c>
      <c r="S59">
        <v>26</v>
      </c>
      <c r="T59">
        <v>15</v>
      </c>
      <c r="U59">
        <v>12</v>
      </c>
      <c r="W59">
        <v>43338</v>
      </c>
      <c r="X59">
        <v>291.2</v>
      </c>
      <c r="Y59">
        <v>110.93</v>
      </c>
      <c r="Z59">
        <v>38.090000000000003</v>
      </c>
    </row>
    <row r="60" spans="1:26" x14ac:dyDescent="0.25">
      <c r="A60">
        <v>3</v>
      </c>
      <c r="B60" t="s">
        <v>93</v>
      </c>
      <c r="C60">
        <v>8</v>
      </c>
      <c r="D60" t="s">
        <v>32</v>
      </c>
      <c r="E60" t="s">
        <v>59</v>
      </c>
      <c r="F60" t="s">
        <v>101</v>
      </c>
      <c r="G60" t="s">
        <v>69</v>
      </c>
      <c r="H60">
        <v>375525</v>
      </c>
      <c r="I60">
        <v>4642300</v>
      </c>
      <c r="J60">
        <v>41.922847019999999</v>
      </c>
      <c r="K60">
        <v>1.498827031</v>
      </c>
      <c r="L60">
        <v>859.16339100000005</v>
      </c>
      <c r="N60">
        <v>37</v>
      </c>
      <c r="P60">
        <v>1.24</v>
      </c>
      <c r="Q60">
        <v>16</v>
      </c>
      <c r="R60">
        <v>11</v>
      </c>
      <c r="S60">
        <v>10</v>
      </c>
      <c r="T60">
        <v>1</v>
      </c>
      <c r="U60">
        <v>18</v>
      </c>
      <c r="W60">
        <v>44133</v>
      </c>
      <c r="X60">
        <v>338.7</v>
      </c>
      <c r="Y60">
        <v>332.2</v>
      </c>
      <c r="Z60">
        <v>98.08</v>
      </c>
    </row>
    <row r="61" spans="1:26" x14ac:dyDescent="0.25">
      <c r="A61">
        <v>3</v>
      </c>
      <c r="B61" t="s">
        <v>93</v>
      </c>
      <c r="C61">
        <v>9</v>
      </c>
      <c r="D61" t="s">
        <v>32</v>
      </c>
      <c r="E61" t="s">
        <v>29</v>
      </c>
      <c r="F61" t="s">
        <v>102</v>
      </c>
      <c r="G61" t="s">
        <v>51</v>
      </c>
      <c r="H61">
        <v>375520</v>
      </c>
      <c r="I61">
        <v>4642383</v>
      </c>
      <c r="J61">
        <v>41.923598040000002</v>
      </c>
      <c r="K61">
        <v>1.4987550300000001</v>
      </c>
      <c r="L61">
        <v>860.43170199999997</v>
      </c>
      <c r="M61">
        <v>14</v>
      </c>
      <c r="N61">
        <v>58</v>
      </c>
      <c r="P61">
        <v>1.8</v>
      </c>
      <c r="Q61">
        <v>29</v>
      </c>
      <c r="R61">
        <v>27</v>
      </c>
      <c r="S61">
        <v>26</v>
      </c>
      <c r="T61">
        <v>10</v>
      </c>
      <c r="U61">
        <v>10</v>
      </c>
      <c r="W61">
        <v>45448</v>
      </c>
      <c r="X61">
        <v>148.69999999999999</v>
      </c>
      <c r="Y61">
        <v>101.53</v>
      </c>
      <c r="Z61">
        <v>68.28</v>
      </c>
    </row>
    <row r="62" spans="1:26" x14ac:dyDescent="0.25">
      <c r="A62">
        <v>3</v>
      </c>
      <c r="B62" t="s">
        <v>93</v>
      </c>
      <c r="C62">
        <v>10</v>
      </c>
      <c r="D62" t="s">
        <v>28</v>
      </c>
      <c r="E62" t="s">
        <v>59</v>
      </c>
      <c r="F62" t="s">
        <v>103</v>
      </c>
      <c r="G62" t="s">
        <v>51</v>
      </c>
      <c r="H62">
        <v>375530</v>
      </c>
      <c r="I62">
        <v>4642363</v>
      </c>
      <c r="J62">
        <v>41.923419000000003</v>
      </c>
      <c r="K62">
        <v>1.4988810100000001</v>
      </c>
      <c r="L62">
        <v>858.37072799999999</v>
      </c>
      <c r="N62">
        <v>23</v>
      </c>
      <c r="P62">
        <v>1.1000000000000001</v>
      </c>
      <c r="Q62">
        <v>18</v>
      </c>
      <c r="R62">
        <v>17</v>
      </c>
      <c r="S62">
        <v>18</v>
      </c>
      <c r="T62">
        <v>7</v>
      </c>
      <c r="U62">
        <v>10</v>
      </c>
      <c r="W62">
        <v>45608</v>
      </c>
      <c r="X62">
        <v>131.19999999999999</v>
      </c>
      <c r="Y62">
        <v>48.53</v>
      </c>
      <c r="Z62">
        <v>36.99</v>
      </c>
    </row>
    <row r="63" spans="1:26" x14ac:dyDescent="0.25">
      <c r="A63">
        <v>3</v>
      </c>
      <c r="B63" t="s">
        <v>93</v>
      </c>
      <c r="C63">
        <v>11</v>
      </c>
      <c r="D63" t="s">
        <v>28</v>
      </c>
      <c r="E63" t="s">
        <v>29</v>
      </c>
      <c r="F63" t="s">
        <v>104</v>
      </c>
      <c r="H63">
        <v>375497</v>
      </c>
      <c r="I63">
        <v>4642328</v>
      </c>
      <c r="J63">
        <v>41.92309496</v>
      </c>
      <c r="K63">
        <v>1.4984889889999999</v>
      </c>
      <c r="L63">
        <v>860.45550500000002</v>
      </c>
      <c r="M63">
        <v>14</v>
      </c>
      <c r="N63">
        <v>38</v>
      </c>
      <c r="P63">
        <v>1.88</v>
      </c>
      <c r="Q63">
        <v>25</v>
      </c>
      <c r="R63">
        <v>25</v>
      </c>
      <c r="S63">
        <v>23</v>
      </c>
      <c r="T63">
        <v>10</v>
      </c>
      <c r="U63">
        <v>7</v>
      </c>
      <c r="W63">
        <v>45908</v>
      </c>
      <c r="X63">
        <v>131.19999999999999</v>
      </c>
      <c r="Y63">
        <v>40.270000000000003</v>
      </c>
      <c r="Z63">
        <v>30.69</v>
      </c>
    </row>
    <row r="64" spans="1:26" x14ac:dyDescent="0.25">
      <c r="A64">
        <v>3</v>
      </c>
      <c r="B64" t="s">
        <v>93</v>
      </c>
      <c r="C64">
        <v>12</v>
      </c>
      <c r="D64" t="s">
        <v>28</v>
      </c>
      <c r="E64" t="s">
        <v>29</v>
      </c>
      <c r="F64" t="s">
        <v>105</v>
      </c>
      <c r="G64" t="s">
        <v>69</v>
      </c>
      <c r="H64">
        <v>375502</v>
      </c>
      <c r="I64">
        <v>4642336</v>
      </c>
      <c r="J64">
        <v>41.923172999999998</v>
      </c>
      <c r="K64">
        <v>1.498546991</v>
      </c>
      <c r="L64">
        <v>860.762024</v>
      </c>
      <c r="M64">
        <v>13.5</v>
      </c>
      <c r="N64">
        <v>48</v>
      </c>
      <c r="P64">
        <v>1.9</v>
      </c>
      <c r="Q64">
        <v>40</v>
      </c>
      <c r="R64">
        <v>35</v>
      </c>
      <c r="S64">
        <v>37</v>
      </c>
      <c r="T64">
        <v>9</v>
      </c>
      <c r="U64">
        <v>10</v>
      </c>
      <c r="W64">
        <v>50023</v>
      </c>
      <c r="X64">
        <v>133.69999999999999</v>
      </c>
      <c r="Y64">
        <v>113.72</v>
      </c>
      <c r="Z64">
        <v>85.06</v>
      </c>
    </row>
    <row r="65" spans="1:27" x14ac:dyDescent="0.25">
      <c r="A65">
        <v>3</v>
      </c>
      <c r="B65" t="s">
        <v>93</v>
      </c>
      <c r="C65">
        <v>13</v>
      </c>
      <c r="D65" t="s">
        <v>28</v>
      </c>
      <c r="E65" t="s">
        <v>59</v>
      </c>
      <c r="F65" t="s">
        <v>106</v>
      </c>
      <c r="G65" t="s">
        <v>69</v>
      </c>
      <c r="H65">
        <v>375508</v>
      </c>
      <c r="I65">
        <v>4642339</v>
      </c>
      <c r="J65">
        <v>41.923195040000003</v>
      </c>
      <c r="K65">
        <v>1.49861698</v>
      </c>
      <c r="L65">
        <v>862.04882799999996</v>
      </c>
      <c r="N65">
        <v>19</v>
      </c>
      <c r="P65">
        <v>1.08</v>
      </c>
      <c r="Q65">
        <v>28</v>
      </c>
      <c r="R65">
        <v>16</v>
      </c>
      <c r="S65">
        <v>13</v>
      </c>
      <c r="T65">
        <v>6</v>
      </c>
      <c r="U65">
        <v>9</v>
      </c>
      <c r="W65">
        <v>43733</v>
      </c>
      <c r="X65">
        <v>338.7</v>
      </c>
      <c r="Y65">
        <v>43.53</v>
      </c>
      <c r="Z65">
        <v>12.85</v>
      </c>
    </row>
    <row r="66" spans="1:27" x14ac:dyDescent="0.25">
      <c r="A66">
        <v>3</v>
      </c>
      <c r="B66" t="s">
        <v>93</v>
      </c>
      <c r="C66">
        <v>14</v>
      </c>
      <c r="D66" t="s">
        <v>28</v>
      </c>
      <c r="E66" t="s">
        <v>64</v>
      </c>
      <c r="F66" t="s">
        <v>107</v>
      </c>
      <c r="G66" t="s">
        <v>40</v>
      </c>
      <c r="H66">
        <v>375514</v>
      </c>
      <c r="I66">
        <v>4642331</v>
      </c>
      <c r="J66">
        <v>41.923124970000003</v>
      </c>
      <c r="K66">
        <v>1.4986950160000001</v>
      </c>
      <c r="L66">
        <v>862.47686799999997</v>
      </c>
      <c r="N66">
        <v>29.5</v>
      </c>
      <c r="P66">
        <v>1.35</v>
      </c>
      <c r="Q66">
        <v>24</v>
      </c>
      <c r="R66">
        <v>22</v>
      </c>
      <c r="S66">
        <v>26</v>
      </c>
      <c r="T66">
        <v>7</v>
      </c>
      <c r="U66">
        <v>18</v>
      </c>
      <c r="W66">
        <v>43608</v>
      </c>
      <c r="X66">
        <v>323.7</v>
      </c>
      <c r="Y66">
        <v>55.32</v>
      </c>
      <c r="Z66">
        <v>17.09</v>
      </c>
    </row>
    <row r="67" spans="1:27" x14ac:dyDescent="0.25">
      <c r="A67">
        <v>3</v>
      </c>
      <c r="B67" t="s">
        <v>93</v>
      </c>
      <c r="C67">
        <v>15</v>
      </c>
      <c r="D67" t="s">
        <v>32</v>
      </c>
      <c r="E67" t="s">
        <v>59</v>
      </c>
      <c r="F67" t="s">
        <v>108</v>
      </c>
      <c r="G67" t="s">
        <v>51</v>
      </c>
      <c r="H67">
        <v>375535</v>
      </c>
      <c r="I67">
        <v>4642297</v>
      </c>
      <c r="J67">
        <v>41.922825979999999</v>
      </c>
      <c r="K67">
        <v>1.4989459700000001</v>
      </c>
      <c r="L67">
        <v>863.07403599999998</v>
      </c>
      <c r="N67">
        <v>39</v>
      </c>
      <c r="P67">
        <v>1.3</v>
      </c>
      <c r="Q67">
        <v>28</v>
      </c>
      <c r="R67">
        <v>29</v>
      </c>
      <c r="S67">
        <v>30</v>
      </c>
      <c r="T67">
        <v>9</v>
      </c>
      <c r="U67">
        <v>12</v>
      </c>
      <c r="W67">
        <v>44248</v>
      </c>
      <c r="X67">
        <v>311.2</v>
      </c>
      <c r="Y67">
        <v>293.60000000000002</v>
      </c>
      <c r="Z67">
        <v>94.34</v>
      </c>
    </row>
    <row r="68" spans="1:27" x14ac:dyDescent="0.25">
      <c r="A68">
        <v>3</v>
      </c>
      <c r="B68" t="s">
        <v>93</v>
      </c>
      <c r="C68">
        <v>16</v>
      </c>
      <c r="D68" t="s">
        <v>32</v>
      </c>
      <c r="E68" t="s">
        <v>64</v>
      </c>
      <c r="F68" t="s">
        <v>109</v>
      </c>
      <c r="G68" t="s">
        <v>69</v>
      </c>
      <c r="H68">
        <v>375539</v>
      </c>
      <c r="I68">
        <v>4642299</v>
      </c>
      <c r="J68">
        <v>41.922840989999997</v>
      </c>
      <c r="K68">
        <v>1.4989980220000001</v>
      </c>
      <c r="L68">
        <v>863.24047900000005</v>
      </c>
      <c r="M68">
        <v>10</v>
      </c>
      <c r="N68">
        <v>49</v>
      </c>
      <c r="P68">
        <v>1.54</v>
      </c>
      <c r="Q68">
        <v>29</v>
      </c>
      <c r="R68">
        <v>20</v>
      </c>
      <c r="S68">
        <v>17</v>
      </c>
      <c r="T68">
        <v>5</v>
      </c>
      <c r="U68">
        <v>7</v>
      </c>
      <c r="W68">
        <v>44343</v>
      </c>
      <c r="X68">
        <v>288.7</v>
      </c>
      <c r="Y68">
        <v>254.6</v>
      </c>
      <c r="Z68">
        <v>88.19</v>
      </c>
    </row>
    <row r="69" spans="1:27" x14ac:dyDescent="0.25">
      <c r="A69">
        <v>3</v>
      </c>
      <c r="B69" t="s">
        <v>93</v>
      </c>
      <c r="C69">
        <v>17</v>
      </c>
      <c r="D69" t="s">
        <v>32</v>
      </c>
      <c r="E69" t="s">
        <v>59</v>
      </c>
      <c r="F69" t="s">
        <v>110</v>
      </c>
      <c r="G69" t="s">
        <v>51</v>
      </c>
      <c r="H69">
        <v>375529</v>
      </c>
      <c r="I69">
        <v>4642295</v>
      </c>
      <c r="J69">
        <v>41.92280796</v>
      </c>
      <c r="K69">
        <v>1.498884028</v>
      </c>
      <c r="L69">
        <v>864.41900599999997</v>
      </c>
      <c r="N69">
        <v>28</v>
      </c>
      <c r="P69">
        <v>1.02</v>
      </c>
      <c r="Q69">
        <v>25</v>
      </c>
      <c r="R69">
        <v>20</v>
      </c>
      <c r="S69">
        <v>15</v>
      </c>
      <c r="T69">
        <v>6</v>
      </c>
      <c r="U69">
        <v>6</v>
      </c>
      <c r="W69">
        <v>44928</v>
      </c>
      <c r="X69">
        <v>201.2</v>
      </c>
      <c r="Y69">
        <v>152.33000000000001</v>
      </c>
      <c r="Z69">
        <v>75.709999999999994</v>
      </c>
    </row>
    <row r="70" spans="1:27" x14ac:dyDescent="0.25">
      <c r="A70">
        <v>3</v>
      </c>
      <c r="B70" t="s">
        <v>93</v>
      </c>
      <c r="C70">
        <v>18</v>
      </c>
      <c r="D70" t="s">
        <v>32</v>
      </c>
      <c r="E70" t="s">
        <v>59</v>
      </c>
      <c r="F70" t="s">
        <v>111</v>
      </c>
      <c r="G70" t="s">
        <v>69</v>
      </c>
      <c r="H70">
        <v>375532</v>
      </c>
      <c r="I70">
        <v>4642290</v>
      </c>
      <c r="J70">
        <v>41.922760019999998</v>
      </c>
      <c r="K70">
        <v>1.4989100120000001</v>
      </c>
      <c r="L70">
        <v>865.40454099999999</v>
      </c>
      <c r="N70">
        <v>28</v>
      </c>
      <c r="P70">
        <v>1.28</v>
      </c>
      <c r="Q70">
        <v>20</v>
      </c>
      <c r="R70">
        <v>22</v>
      </c>
      <c r="S70">
        <v>19</v>
      </c>
      <c r="T70">
        <v>11</v>
      </c>
      <c r="U70">
        <v>10</v>
      </c>
      <c r="W70">
        <v>44558</v>
      </c>
      <c r="X70">
        <v>233.7</v>
      </c>
      <c r="Y70">
        <v>179.4</v>
      </c>
      <c r="Z70">
        <v>76.77</v>
      </c>
    </row>
    <row r="71" spans="1:27" x14ac:dyDescent="0.25">
      <c r="A71">
        <v>3</v>
      </c>
      <c r="B71" t="s">
        <v>93</v>
      </c>
      <c r="C71">
        <v>19</v>
      </c>
      <c r="D71" t="s">
        <v>32</v>
      </c>
      <c r="E71" t="s">
        <v>59</v>
      </c>
      <c r="F71" t="s">
        <v>112</v>
      </c>
      <c r="G71" t="s">
        <v>69</v>
      </c>
      <c r="H71">
        <v>375539</v>
      </c>
      <c r="I71">
        <v>4642290</v>
      </c>
      <c r="J71">
        <v>41.92276597</v>
      </c>
      <c r="K71">
        <v>1.4989980220000001</v>
      </c>
      <c r="L71">
        <v>866.39123500000005</v>
      </c>
      <c r="N71">
        <v>33.5</v>
      </c>
      <c r="P71">
        <v>1.08</v>
      </c>
      <c r="Q71">
        <v>31</v>
      </c>
      <c r="R71">
        <v>10</v>
      </c>
      <c r="S71">
        <v>9</v>
      </c>
      <c r="T71">
        <v>8</v>
      </c>
      <c r="U71">
        <v>4</v>
      </c>
      <c r="W71">
        <v>44448</v>
      </c>
      <c r="X71">
        <v>261.2</v>
      </c>
      <c r="Y71">
        <v>202.8</v>
      </c>
      <c r="Z71">
        <v>77.64</v>
      </c>
    </row>
    <row r="72" spans="1:27" x14ac:dyDescent="0.25">
      <c r="A72">
        <v>3</v>
      </c>
      <c r="B72" t="s">
        <v>93</v>
      </c>
      <c r="C72">
        <v>20</v>
      </c>
      <c r="D72" t="s">
        <v>32</v>
      </c>
      <c r="E72" t="s">
        <v>59</v>
      </c>
      <c r="F72" t="s">
        <v>113</v>
      </c>
      <c r="G72" t="s">
        <v>31</v>
      </c>
      <c r="H72">
        <v>375527</v>
      </c>
      <c r="I72">
        <v>4642290</v>
      </c>
      <c r="J72">
        <v>41.922760019999998</v>
      </c>
      <c r="K72">
        <v>1.498855026</v>
      </c>
      <c r="L72">
        <v>866.34258999999997</v>
      </c>
      <c r="N72">
        <v>24</v>
      </c>
      <c r="P72">
        <v>1.1000000000000001</v>
      </c>
      <c r="Q72">
        <v>30</v>
      </c>
      <c r="R72">
        <v>22</v>
      </c>
      <c r="S72">
        <v>19</v>
      </c>
      <c r="T72">
        <v>7</v>
      </c>
      <c r="U72">
        <v>7</v>
      </c>
      <c r="W72">
        <v>44658</v>
      </c>
      <c r="X72">
        <v>216.2</v>
      </c>
      <c r="Y72">
        <v>167.47</v>
      </c>
      <c r="Z72">
        <v>77.459999999999994</v>
      </c>
    </row>
    <row r="73" spans="1:27" x14ac:dyDescent="0.25">
      <c r="A73">
        <v>4</v>
      </c>
      <c r="B73" t="s">
        <v>114</v>
      </c>
      <c r="C73">
        <v>1</v>
      </c>
      <c r="D73" t="s">
        <v>32</v>
      </c>
      <c r="E73" t="s">
        <v>29</v>
      </c>
      <c r="F73" t="s">
        <v>115</v>
      </c>
      <c r="G73" t="s">
        <v>51</v>
      </c>
      <c r="H73">
        <v>378441</v>
      </c>
      <c r="I73">
        <v>4640526</v>
      </c>
      <c r="J73">
        <v>41.907329019999999</v>
      </c>
      <c r="K73">
        <v>1.534353979</v>
      </c>
      <c r="L73">
        <v>853.17065400000001</v>
      </c>
      <c r="M73">
        <v>14</v>
      </c>
      <c r="N73">
        <v>50</v>
      </c>
      <c r="P73">
        <v>1.84</v>
      </c>
      <c r="Q73">
        <v>35</v>
      </c>
      <c r="R73">
        <v>33</v>
      </c>
      <c r="S73">
        <v>24</v>
      </c>
      <c r="T73">
        <v>6</v>
      </c>
      <c r="U73">
        <v>15</v>
      </c>
      <c r="W73">
        <v>53918</v>
      </c>
      <c r="X73">
        <v>86.2</v>
      </c>
      <c r="Y73">
        <v>60.49</v>
      </c>
      <c r="Z73">
        <v>70.17</v>
      </c>
    </row>
    <row r="74" spans="1:27" x14ac:dyDescent="0.25">
      <c r="A74">
        <v>4</v>
      </c>
      <c r="B74" t="s">
        <v>114</v>
      </c>
      <c r="C74">
        <v>2</v>
      </c>
      <c r="D74" t="s">
        <v>32</v>
      </c>
      <c r="E74" t="s">
        <v>59</v>
      </c>
      <c r="F74" t="s">
        <v>116</v>
      </c>
      <c r="G74" t="s">
        <v>69</v>
      </c>
      <c r="H74">
        <v>378478</v>
      </c>
      <c r="I74">
        <v>4640505</v>
      </c>
      <c r="J74">
        <v>41.907146959999999</v>
      </c>
      <c r="K74">
        <v>1.534796963</v>
      </c>
      <c r="L74">
        <v>854.87493900000004</v>
      </c>
      <c r="N74">
        <v>49</v>
      </c>
      <c r="P74">
        <v>1.1200000000000001</v>
      </c>
      <c r="Q74">
        <v>33</v>
      </c>
      <c r="R74">
        <v>17</v>
      </c>
      <c r="S74">
        <v>12</v>
      </c>
      <c r="T74">
        <v>3</v>
      </c>
      <c r="U74">
        <v>15</v>
      </c>
      <c r="W74">
        <v>54118</v>
      </c>
      <c r="X74">
        <v>83.7</v>
      </c>
      <c r="Y74">
        <v>56.19</v>
      </c>
      <c r="Z74">
        <v>67.13</v>
      </c>
      <c r="AA74" t="s">
        <v>117</v>
      </c>
    </row>
    <row r="75" spans="1:27" x14ac:dyDescent="0.25">
      <c r="A75">
        <v>4</v>
      </c>
      <c r="B75" t="s">
        <v>114</v>
      </c>
      <c r="C75">
        <v>3</v>
      </c>
      <c r="D75" t="s">
        <v>32</v>
      </c>
      <c r="E75" t="s">
        <v>29</v>
      </c>
      <c r="F75" t="s">
        <v>118</v>
      </c>
      <c r="G75" t="s">
        <v>51</v>
      </c>
      <c r="H75">
        <v>378499</v>
      </c>
      <c r="I75">
        <v>4640498</v>
      </c>
      <c r="J75">
        <v>41.907086030000002</v>
      </c>
      <c r="K75">
        <v>1.5350550409999999</v>
      </c>
      <c r="L75">
        <v>823.880493</v>
      </c>
      <c r="M75">
        <v>11</v>
      </c>
      <c r="N75">
        <v>39</v>
      </c>
      <c r="P75">
        <v>1.9</v>
      </c>
      <c r="Q75">
        <v>46</v>
      </c>
      <c r="R75">
        <v>30</v>
      </c>
      <c r="S75">
        <v>32</v>
      </c>
      <c r="T75">
        <v>17</v>
      </c>
      <c r="U75">
        <v>13</v>
      </c>
      <c r="W75">
        <v>54258</v>
      </c>
      <c r="X75">
        <v>83.7</v>
      </c>
      <c r="Y75">
        <v>52.29</v>
      </c>
      <c r="Z75">
        <v>62.47</v>
      </c>
    </row>
    <row r="76" spans="1:27" x14ac:dyDescent="0.25">
      <c r="A76">
        <v>4</v>
      </c>
      <c r="B76" t="s">
        <v>114</v>
      </c>
      <c r="C76">
        <v>4</v>
      </c>
      <c r="D76" t="s">
        <v>73</v>
      </c>
      <c r="E76" t="s">
        <v>64</v>
      </c>
      <c r="F76" t="s">
        <v>119</v>
      </c>
      <c r="G76" t="s">
        <v>69</v>
      </c>
      <c r="H76">
        <v>378501</v>
      </c>
      <c r="I76">
        <v>4640495</v>
      </c>
      <c r="J76">
        <v>41.907066</v>
      </c>
      <c r="K76">
        <v>1.535082031</v>
      </c>
      <c r="L76">
        <v>824.95593299999996</v>
      </c>
      <c r="M76">
        <v>6</v>
      </c>
      <c r="N76">
        <v>22</v>
      </c>
      <c r="P76">
        <v>1.44</v>
      </c>
      <c r="Q76">
        <v>31</v>
      </c>
      <c r="R76">
        <v>34</v>
      </c>
      <c r="S76">
        <v>22</v>
      </c>
      <c r="T76">
        <v>9</v>
      </c>
      <c r="U76">
        <v>10</v>
      </c>
      <c r="W76">
        <v>54343</v>
      </c>
      <c r="X76">
        <v>83.7</v>
      </c>
      <c r="Y76">
        <v>30.46</v>
      </c>
      <c r="Z76">
        <v>36.39</v>
      </c>
    </row>
    <row r="77" spans="1:27" x14ac:dyDescent="0.25">
      <c r="A77">
        <v>4</v>
      </c>
      <c r="B77" t="s">
        <v>114</v>
      </c>
      <c r="C77">
        <v>5</v>
      </c>
      <c r="D77" t="s">
        <v>32</v>
      </c>
      <c r="E77" t="s">
        <v>64</v>
      </c>
      <c r="F77" t="s">
        <v>120</v>
      </c>
      <c r="G77" t="s">
        <v>69</v>
      </c>
      <c r="H77">
        <v>378489</v>
      </c>
      <c r="I77">
        <v>4640526</v>
      </c>
      <c r="J77">
        <v>41.907343019999999</v>
      </c>
      <c r="K77">
        <v>1.5349240319999999</v>
      </c>
      <c r="L77">
        <v>821.28716999999995</v>
      </c>
      <c r="M77">
        <v>7</v>
      </c>
      <c r="N77">
        <v>36</v>
      </c>
      <c r="P77">
        <v>1.42</v>
      </c>
      <c r="Q77">
        <v>28</v>
      </c>
      <c r="R77">
        <v>25</v>
      </c>
      <c r="S77">
        <v>20</v>
      </c>
      <c r="T77">
        <v>7</v>
      </c>
      <c r="U77">
        <v>14</v>
      </c>
      <c r="W77">
        <v>54618</v>
      </c>
      <c r="X77">
        <v>81.2</v>
      </c>
      <c r="Y77">
        <v>64.17</v>
      </c>
      <c r="Z77">
        <v>79.03</v>
      </c>
    </row>
    <row r="78" spans="1:27" x14ac:dyDescent="0.25">
      <c r="A78">
        <v>4</v>
      </c>
      <c r="B78" t="s">
        <v>114</v>
      </c>
      <c r="C78">
        <v>6</v>
      </c>
      <c r="D78" t="s">
        <v>28</v>
      </c>
      <c r="E78" t="s">
        <v>29</v>
      </c>
      <c r="F78" t="s">
        <v>121</v>
      </c>
      <c r="G78" t="s">
        <v>51</v>
      </c>
      <c r="H78">
        <v>378496</v>
      </c>
      <c r="I78">
        <v>4640529</v>
      </c>
      <c r="J78">
        <v>41.907369000000003</v>
      </c>
      <c r="K78">
        <v>1.535014976</v>
      </c>
      <c r="L78">
        <v>820.61193800000001</v>
      </c>
      <c r="M78">
        <v>9</v>
      </c>
      <c r="N78">
        <v>22</v>
      </c>
      <c r="P78">
        <v>1.55</v>
      </c>
      <c r="Q78">
        <v>22</v>
      </c>
      <c r="R78">
        <v>25</v>
      </c>
      <c r="S78">
        <v>15</v>
      </c>
      <c r="T78">
        <v>9</v>
      </c>
      <c r="U78">
        <v>19</v>
      </c>
      <c r="W78">
        <v>54728</v>
      </c>
      <c r="X78">
        <v>81.2</v>
      </c>
      <c r="Y78">
        <v>29.99</v>
      </c>
      <c r="Z78">
        <v>36.93</v>
      </c>
    </row>
    <row r="79" spans="1:27" x14ac:dyDescent="0.25">
      <c r="A79">
        <v>4</v>
      </c>
      <c r="B79" t="s">
        <v>114</v>
      </c>
      <c r="C79">
        <v>7</v>
      </c>
      <c r="D79" t="s">
        <v>28</v>
      </c>
      <c r="E79" t="s">
        <v>59</v>
      </c>
      <c r="F79" t="s">
        <v>122</v>
      </c>
      <c r="G79" t="s">
        <v>51</v>
      </c>
      <c r="H79">
        <v>378509</v>
      </c>
      <c r="I79">
        <v>4640548</v>
      </c>
      <c r="J79">
        <v>41.907539989999997</v>
      </c>
      <c r="K79">
        <v>1.535169035</v>
      </c>
      <c r="L79">
        <v>819.60790999999995</v>
      </c>
      <c r="N79">
        <v>17</v>
      </c>
      <c r="P79">
        <v>1.23</v>
      </c>
      <c r="Q79">
        <v>24</v>
      </c>
      <c r="R79">
        <v>14</v>
      </c>
      <c r="S79">
        <v>14</v>
      </c>
      <c r="T79">
        <v>7</v>
      </c>
      <c r="U79">
        <v>10</v>
      </c>
      <c r="W79">
        <v>54918</v>
      </c>
      <c r="X79">
        <v>81.2</v>
      </c>
      <c r="Y79">
        <v>22.13</v>
      </c>
      <c r="Z79">
        <v>27.25</v>
      </c>
    </row>
    <row r="80" spans="1:27" x14ac:dyDescent="0.25">
      <c r="A80">
        <v>4</v>
      </c>
      <c r="B80" t="s">
        <v>114</v>
      </c>
      <c r="C80">
        <v>8</v>
      </c>
      <c r="D80" t="s">
        <v>32</v>
      </c>
      <c r="E80" t="s">
        <v>59</v>
      </c>
      <c r="F80" t="s">
        <v>123</v>
      </c>
      <c r="G80" t="s">
        <v>51</v>
      </c>
      <c r="H80">
        <v>378500</v>
      </c>
      <c r="I80">
        <v>4640551</v>
      </c>
      <c r="J80">
        <v>41.907567989999997</v>
      </c>
      <c r="K80">
        <v>1.5350510180000001</v>
      </c>
      <c r="L80">
        <v>818.04363999999998</v>
      </c>
      <c r="N80">
        <v>22</v>
      </c>
      <c r="P80">
        <v>1.05</v>
      </c>
      <c r="Q80">
        <v>22</v>
      </c>
      <c r="R80">
        <v>19</v>
      </c>
      <c r="S80">
        <v>9</v>
      </c>
      <c r="T80">
        <v>3</v>
      </c>
      <c r="U80">
        <v>9</v>
      </c>
      <c r="W80">
        <v>55133</v>
      </c>
      <c r="X80">
        <v>81.2</v>
      </c>
      <c r="Y80">
        <v>41.91</v>
      </c>
      <c r="Z80">
        <v>51.61</v>
      </c>
    </row>
    <row r="81" spans="1:26" x14ac:dyDescent="0.25">
      <c r="A81">
        <v>4</v>
      </c>
      <c r="B81" t="s">
        <v>114</v>
      </c>
      <c r="C81">
        <v>9</v>
      </c>
      <c r="D81" t="s">
        <v>28</v>
      </c>
      <c r="E81" t="s">
        <v>64</v>
      </c>
      <c r="F81" t="s">
        <v>124</v>
      </c>
      <c r="G81" t="s">
        <v>69</v>
      </c>
      <c r="H81">
        <v>378499</v>
      </c>
      <c r="I81">
        <v>4640550</v>
      </c>
      <c r="J81">
        <v>41.907556</v>
      </c>
      <c r="K81">
        <v>1.5350490059999999</v>
      </c>
      <c r="L81">
        <v>822.84210199999995</v>
      </c>
      <c r="M81">
        <v>10</v>
      </c>
      <c r="N81">
        <v>21</v>
      </c>
      <c r="P81">
        <v>1.58</v>
      </c>
      <c r="Q81">
        <v>19</v>
      </c>
      <c r="R81">
        <v>26</v>
      </c>
      <c r="S81">
        <v>16</v>
      </c>
      <c r="T81">
        <v>9</v>
      </c>
      <c r="U81">
        <v>12</v>
      </c>
      <c r="W81">
        <v>55259</v>
      </c>
      <c r="X81">
        <v>83.7</v>
      </c>
      <c r="Y81">
        <v>17.34</v>
      </c>
      <c r="Z81">
        <v>20.72</v>
      </c>
    </row>
    <row r="82" spans="1:26" x14ac:dyDescent="0.25">
      <c r="A82">
        <v>4</v>
      </c>
      <c r="B82" t="s">
        <v>114</v>
      </c>
      <c r="C82">
        <v>10</v>
      </c>
      <c r="D82" t="s">
        <v>28</v>
      </c>
      <c r="E82" t="s">
        <v>59</v>
      </c>
      <c r="F82" t="s">
        <v>125</v>
      </c>
      <c r="G82" t="s">
        <v>51</v>
      </c>
      <c r="H82">
        <v>378487</v>
      </c>
      <c r="I82">
        <v>4640550</v>
      </c>
      <c r="J82">
        <v>41.907558010000002</v>
      </c>
      <c r="K82">
        <v>1.534895031</v>
      </c>
      <c r="L82">
        <v>821.45550500000002</v>
      </c>
      <c r="N82">
        <v>22</v>
      </c>
      <c r="P82">
        <v>1.3</v>
      </c>
      <c r="Q82">
        <v>20</v>
      </c>
      <c r="R82">
        <v>12</v>
      </c>
      <c r="S82">
        <v>13</v>
      </c>
      <c r="T82">
        <v>12</v>
      </c>
      <c r="U82">
        <v>12</v>
      </c>
      <c r="W82">
        <v>55518</v>
      </c>
      <c r="X82">
        <v>83.7</v>
      </c>
      <c r="Y82">
        <v>15.4</v>
      </c>
      <c r="Z82">
        <v>18.399999999999999</v>
      </c>
    </row>
    <row r="83" spans="1:26" x14ac:dyDescent="0.25">
      <c r="A83">
        <v>4</v>
      </c>
      <c r="B83" t="s">
        <v>114</v>
      </c>
      <c r="C83">
        <v>11</v>
      </c>
      <c r="D83" t="s">
        <v>73</v>
      </c>
      <c r="E83" t="s">
        <v>64</v>
      </c>
      <c r="F83" t="s">
        <v>126</v>
      </c>
      <c r="G83" t="s">
        <v>51</v>
      </c>
      <c r="H83">
        <v>378571</v>
      </c>
      <c r="I83">
        <v>4640482</v>
      </c>
      <c r="J83">
        <v>41.906957030000001</v>
      </c>
      <c r="K83">
        <v>1.5359260050000001</v>
      </c>
      <c r="L83">
        <v>835.46710199999995</v>
      </c>
      <c r="M83">
        <v>8</v>
      </c>
      <c r="N83">
        <v>32</v>
      </c>
      <c r="P83">
        <v>1.5</v>
      </c>
      <c r="Q83">
        <v>33</v>
      </c>
      <c r="R83">
        <v>29</v>
      </c>
      <c r="S83">
        <v>26</v>
      </c>
      <c r="T83">
        <v>10</v>
      </c>
      <c r="U83">
        <v>11</v>
      </c>
      <c r="W83">
        <v>60213</v>
      </c>
      <c r="X83">
        <v>88.7</v>
      </c>
      <c r="Y83">
        <v>28.75</v>
      </c>
      <c r="Z83">
        <v>32.409999999999997</v>
      </c>
    </row>
    <row r="84" spans="1:26" x14ac:dyDescent="0.25">
      <c r="A84">
        <v>4</v>
      </c>
      <c r="B84" t="s">
        <v>114</v>
      </c>
      <c r="C84">
        <v>12</v>
      </c>
      <c r="D84" t="s">
        <v>28</v>
      </c>
      <c r="E84" t="s">
        <v>29</v>
      </c>
      <c r="F84" t="s">
        <v>127</v>
      </c>
      <c r="G84" t="s">
        <v>51</v>
      </c>
      <c r="H84">
        <v>378566</v>
      </c>
      <c r="I84">
        <v>4640494</v>
      </c>
      <c r="J84">
        <v>41.907060970000003</v>
      </c>
      <c r="K84">
        <v>1.535868002</v>
      </c>
      <c r="L84">
        <v>827.82287599999995</v>
      </c>
      <c r="M84">
        <v>6</v>
      </c>
      <c r="N84">
        <v>17</v>
      </c>
      <c r="P84">
        <v>1.74</v>
      </c>
      <c r="Q84">
        <v>28</v>
      </c>
      <c r="R84">
        <v>20</v>
      </c>
      <c r="S84">
        <v>24</v>
      </c>
      <c r="T84">
        <v>14</v>
      </c>
      <c r="U84">
        <v>19</v>
      </c>
      <c r="W84">
        <v>60358</v>
      </c>
      <c r="X84">
        <v>88.7</v>
      </c>
      <c r="Y84">
        <v>13.91</v>
      </c>
      <c r="Z84">
        <v>15.68</v>
      </c>
    </row>
    <row r="85" spans="1:26" x14ac:dyDescent="0.25">
      <c r="A85">
        <v>4</v>
      </c>
      <c r="B85" t="s">
        <v>114</v>
      </c>
      <c r="C85">
        <v>13</v>
      </c>
      <c r="D85" t="s">
        <v>35</v>
      </c>
      <c r="E85" t="s">
        <v>59</v>
      </c>
      <c r="F85" t="s">
        <v>128</v>
      </c>
      <c r="G85" t="s">
        <v>51</v>
      </c>
      <c r="H85">
        <v>378430</v>
      </c>
      <c r="I85">
        <v>4640583</v>
      </c>
      <c r="J85">
        <v>41.907845010000003</v>
      </c>
      <c r="K85">
        <v>1.5342089720000001</v>
      </c>
      <c r="L85">
        <v>820.82074</v>
      </c>
      <c r="N85">
        <v>18</v>
      </c>
      <c r="P85">
        <v>1.01</v>
      </c>
      <c r="Q85">
        <v>17</v>
      </c>
      <c r="R85">
        <v>14</v>
      </c>
      <c r="S85">
        <v>6</v>
      </c>
      <c r="T85">
        <v>6</v>
      </c>
      <c r="U85">
        <v>10</v>
      </c>
      <c r="W85">
        <v>61323</v>
      </c>
      <c r="X85">
        <v>86.2</v>
      </c>
      <c r="Y85">
        <v>38.29</v>
      </c>
      <c r="Z85">
        <v>44.42</v>
      </c>
    </row>
    <row r="86" spans="1:26" x14ac:dyDescent="0.25">
      <c r="A86">
        <v>4</v>
      </c>
      <c r="B86" t="s">
        <v>114</v>
      </c>
      <c r="C86">
        <v>14</v>
      </c>
      <c r="D86" t="s">
        <v>28</v>
      </c>
      <c r="E86" t="s">
        <v>64</v>
      </c>
      <c r="F86" t="s">
        <v>129</v>
      </c>
      <c r="G86" t="s">
        <v>69</v>
      </c>
      <c r="H86">
        <v>378480</v>
      </c>
      <c r="I86">
        <v>4640605</v>
      </c>
      <c r="J86">
        <v>41.908052959999999</v>
      </c>
      <c r="K86">
        <v>1.5348040030000001</v>
      </c>
      <c r="L86">
        <v>811.17627000000005</v>
      </c>
      <c r="M86">
        <v>9</v>
      </c>
      <c r="N86">
        <v>25</v>
      </c>
      <c r="P86">
        <v>1.65</v>
      </c>
      <c r="Q86">
        <v>45</v>
      </c>
      <c r="R86">
        <v>29</v>
      </c>
      <c r="S86">
        <v>24</v>
      </c>
      <c r="T86">
        <v>10</v>
      </c>
      <c r="U86">
        <v>10</v>
      </c>
      <c r="W86">
        <v>61818</v>
      </c>
      <c r="X86">
        <v>78.7</v>
      </c>
      <c r="Y86">
        <v>33.86</v>
      </c>
      <c r="Z86">
        <v>43.02</v>
      </c>
    </row>
    <row r="87" spans="1:26" x14ac:dyDescent="0.25">
      <c r="A87">
        <v>4</v>
      </c>
      <c r="B87" t="s">
        <v>114</v>
      </c>
      <c r="C87">
        <v>15</v>
      </c>
      <c r="D87" t="s">
        <v>32</v>
      </c>
      <c r="E87" t="s">
        <v>59</v>
      </c>
      <c r="F87" t="s">
        <v>130</v>
      </c>
      <c r="G87" t="s">
        <v>69</v>
      </c>
      <c r="H87">
        <v>378559</v>
      </c>
      <c r="I87">
        <v>4640596</v>
      </c>
      <c r="J87">
        <v>41.907977019999997</v>
      </c>
      <c r="K87">
        <v>1.5357530020000001</v>
      </c>
      <c r="L87">
        <v>811.723206</v>
      </c>
      <c r="N87">
        <v>23</v>
      </c>
      <c r="P87">
        <v>0.96</v>
      </c>
      <c r="Q87">
        <v>33</v>
      </c>
      <c r="R87">
        <v>21</v>
      </c>
      <c r="S87">
        <v>12</v>
      </c>
      <c r="T87">
        <v>5</v>
      </c>
      <c r="U87">
        <v>12</v>
      </c>
      <c r="W87">
        <v>62423</v>
      </c>
      <c r="X87">
        <v>73.7</v>
      </c>
      <c r="Y87">
        <v>57.9</v>
      </c>
      <c r="Z87">
        <v>78.56</v>
      </c>
    </row>
    <row r="88" spans="1:26" x14ac:dyDescent="0.25">
      <c r="A88">
        <v>4</v>
      </c>
      <c r="B88" t="s">
        <v>114</v>
      </c>
      <c r="C88">
        <v>16</v>
      </c>
      <c r="D88" t="s">
        <v>32</v>
      </c>
      <c r="E88" t="s">
        <v>59</v>
      </c>
      <c r="F88" t="s">
        <v>131</v>
      </c>
      <c r="G88" t="s">
        <v>69</v>
      </c>
      <c r="H88">
        <v>378588</v>
      </c>
      <c r="I88">
        <v>4640596</v>
      </c>
      <c r="J88">
        <v>41.907981970000002</v>
      </c>
      <c r="K88">
        <v>1.536104036</v>
      </c>
      <c r="L88">
        <v>817.40863000000002</v>
      </c>
      <c r="N88">
        <v>38</v>
      </c>
      <c r="P88">
        <v>1.0900000000000001</v>
      </c>
      <c r="Q88">
        <v>23</v>
      </c>
      <c r="R88">
        <v>17</v>
      </c>
      <c r="S88">
        <v>9</v>
      </c>
      <c r="T88">
        <v>1</v>
      </c>
      <c r="U88">
        <v>3</v>
      </c>
      <c r="W88">
        <v>62708</v>
      </c>
      <c r="X88">
        <v>68.7</v>
      </c>
      <c r="Y88">
        <v>67.760000000000005</v>
      </c>
      <c r="Z88">
        <v>98.63</v>
      </c>
    </row>
    <row r="89" spans="1:26" x14ac:dyDescent="0.25">
      <c r="A89">
        <v>4</v>
      </c>
      <c r="B89" t="s">
        <v>114</v>
      </c>
      <c r="C89">
        <v>17</v>
      </c>
      <c r="D89" t="s">
        <v>32</v>
      </c>
      <c r="E89" t="s">
        <v>29</v>
      </c>
      <c r="F89" t="s">
        <v>132</v>
      </c>
      <c r="G89" t="s">
        <v>69</v>
      </c>
      <c r="H89">
        <v>378612</v>
      </c>
      <c r="I89">
        <v>4640595</v>
      </c>
      <c r="J89">
        <v>41.907978030000002</v>
      </c>
      <c r="K89">
        <v>1.536402013</v>
      </c>
      <c r="L89">
        <v>818.34747300000004</v>
      </c>
      <c r="M89">
        <v>20</v>
      </c>
      <c r="N89">
        <v>59</v>
      </c>
      <c r="P89">
        <v>1.99</v>
      </c>
      <c r="Q89">
        <v>39</v>
      </c>
      <c r="R89">
        <v>40</v>
      </c>
      <c r="S89">
        <v>28</v>
      </c>
      <c r="T89">
        <v>9</v>
      </c>
      <c r="U89">
        <v>20</v>
      </c>
      <c r="W89">
        <v>62908</v>
      </c>
      <c r="X89">
        <v>68.7</v>
      </c>
      <c r="Y89">
        <v>73.03</v>
      </c>
      <c r="Z89">
        <v>106.3</v>
      </c>
    </row>
    <row r="90" spans="1:26" x14ac:dyDescent="0.25">
      <c r="A90">
        <v>4</v>
      </c>
      <c r="B90" t="s">
        <v>114</v>
      </c>
      <c r="C90">
        <v>18</v>
      </c>
      <c r="D90" t="s">
        <v>35</v>
      </c>
      <c r="E90" t="s">
        <v>29</v>
      </c>
      <c r="F90" t="s">
        <v>133</v>
      </c>
      <c r="G90" t="s">
        <v>69</v>
      </c>
      <c r="H90">
        <v>378626</v>
      </c>
      <c r="I90">
        <v>4640576</v>
      </c>
      <c r="J90">
        <v>41.907812989999996</v>
      </c>
      <c r="K90">
        <v>1.5365719980000001</v>
      </c>
      <c r="L90">
        <v>815.63385000000005</v>
      </c>
      <c r="M90">
        <v>14</v>
      </c>
      <c r="N90">
        <v>49</v>
      </c>
      <c r="P90">
        <v>1.77</v>
      </c>
      <c r="Q90">
        <v>27</v>
      </c>
      <c r="R90">
        <v>26</v>
      </c>
      <c r="S90">
        <v>14</v>
      </c>
      <c r="T90">
        <v>5</v>
      </c>
      <c r="U90">
        <v>9</v>
      </c>
      <c r="W90">
        <v>63043</v>
      </c>
      <c r="X90">
        <v>66.2</v>
      </c>
      <c r="Y90">
        <v>24.93</v>
      </c>
      <c r="Z90">
        <v>37.659999999999997</v>
      </c>
    </row>
    <row r="91" spans="1:26" x14ac:dyDescent="0.25">
      <c r="A91">
        <v>4</v>
      </c>
      <c r="B91" t="s">
        <v>114</v>
      </c>
      <c r="C91">
        <v>19</v>
      </c>
      <c r="D91" t="s">
        <v>32</v>
      </c>
      <c r="E91" t="s">
        <v>59</v>
      </c>
      <c r="F91" t="s">
        <v>134</v>
      </c>
      <c r="G91" t="s">
        <v>51</v>
      </c>
      <c r="H91">
        <v>378622</v>
      </c>
      <c r="I91">
        <v>4640577</v>
      </c>
      <c r="J91">
        <v>41.907817010000002</v>
      </c>
      <c r="K91">
        <v>1.536519025</v>
      </c>
      <c r="L91">
        <v>814.38403300000004</v>
      </c>
      <c r="N91">
        <v>37</v>
      </c>
      <c r="P91">
        <v>0.98</v>
      </c>
      <c r="Q91">
        <v>21</v>
      </c>
      <c r="R91">
        <v>10</v>
      </c>
      <c r="S91">
        <v>14</v>
      </c>
      <c r="T91">
        <v>1</v>
      </c>
      <c r="U91">
        <v>5</v>
      </c>
      <c r="W91">
        <v>63128</v>
      </c>
      <c r="X91">
        <v>66.2</v>
      </c>
      <c r="Y91">
        <v>49.21</v>
      </c>
      <c r="Z91">
        <v>74.34</v>
      </c>
    </row>
    <row r="92" spans="1:26" x14ac:dyDescent="0.25">
      <c r="A92">
        <v>4</v>
      </c>
      <c r="B92" t="s">
        <v>114</v>
      </c>
      <c r="C92">
        <v>20</v>
      </c>
      <c r="D92" t="s">
        <v>73</v>
      </c>
      <c r="E92" t="s">
        <v>64</v>
      </c>
      <c r="F92" t="s">
        <v>135</v>
      </c>
      <c r="G92" t="s">
        <v>51</v>
      </c>
      <c r="H92">
        <v>378626</v>
      </c>
      <c r="I92">
        <v>4640545</v>
      </c>
      <c r="J92">
        <v>41.90753496</v>
      </c>
      <c r="K92">
        <v>1.5365709919999999</v>
      </c>
      <c r="L92">
        <v>815.98791500000004</v>
      </c>
      <c r="M92">
        <v>7</v>
      </c>
      <c r="N92">
        <v>17</v>
      </c>
      <c r="P92">
        <v>1.43</v>
      </c>
      <c r="Q92">
        <v>33</v>
      </c>
      <c r="R92">
        <v>22</v>
      </c>
      <c r="S92">
        <v>20</v>
      </c>
      <c r="T92">
        <v>10</v>
      </c>
      <c r="U92">
        <v>14</v>
      </c>
      <c r="W92">
        <v>63333</v>
      </c>
      <c r="X92">
        <v>66.2</v>
      </c>
      <c r="Y92">
        <v>41.3</v>
      </c>
      <c r="Z92">
        <v>62.39</v>
      </c>
    </row>
    <row r="93" spans="1:26" x14ac:dyDescent="0.25">
      <c r="A93">
        <v>4</v>
      </c>
      <c r="B93" t="s">
        <v>114</v>
      </c>
      <c r="C93">
        <v>21</v>
      </c>
      <c r="D93" t="s">
        <v>28</v>
      </c>
      <c r="E93" t="s">
        <v>29</v>
      </c>
      <c r="F93" t="s">
        <v>136</v>
      </c>
      <c r="G93" t="s">
        <v>51</v>
      </c>
      <c r="H93">
        <v>378640</v>
      </c>
      <c r="I93">
        <v>4640541</v>
      </c>
      <c r="J93">
        <v>41.907499000000001</v>
      </c>
      <c r="K93">
        <v>1.536741983</v>
      </c>
      <c r="L93">
        <v>814.18847700000003</v>
      </c>
      <c r="M93">
        <v>9</v>
      </c>
      <c r="N93">
        <v>37</v>
      </c>
      <c r="P93">
        <v>1.59</v>
      </c>
      <c r="Q93">
        <v>33</v>
      </c>
      <c r="R93">
        <v>33</v>
      </c>
      <c r="S93">
        <v>27</v>
      </c>
      <c r="T93">
        <v>11</v>
      </c>
      <c r="U93">
        <v>17</v>
      </c>
      <c r="W93">
        <v>63518</v>
      </c>
      <c r="X93">
        <v>66.2</v>
      </c>
      <c r="Y93">
        <v>33.92</v>
      </c>
      <c r="Z93">
        <v>51.24</v>
      </c>
    </row>
    <row r="94" spans="1:26" x14ac:dyDescent="0.25">
      <c r="A94">
        <v>4</v>
      </c>
      <c r="B94" t="s">
        <v>114</v>
      </c>
      <c r="C94">
        <v>22</v>
      </c>
      <c r="D94" t="s">
        <v>35</v>
      </c>
      <c r="E94" t="s">
        <v>64</v>
      </c>
      <c r="F94" t="s">
        <v>137</v>
      </c>
      <c r="G94" t="s">
        <v>51</v>
      </c>
      <c r="H94">
        <v>378614</v>
      </c>
      <c r="I94">
        <v>4640566</v>
      </c>
      <c r="J94">
        <v>41.907721039999998</v>
      </c>
      <c r="K94">
        <v>1.5364229680000001</v>
      </c>
      <c r="L94">
        <v>816.98931900000002</v>
      </c>
      <c r="M94">
        <v>19</v>
      </c>
      <c r="N94">
        <v>52</v>
      </c>
      <c r="P94">
        <v>1.65</v>
      </c>
      <c r="Q94">
        <v>38</v>
      </c>
      <c r="R94">
        <v>29</v>
      </c>
      <c r="S94">
        <v>24</v>
      </c>
      <c r="T94">
        <v>4</v>
      </c>
      <c r="U94">
        <v>11</v>
      </c>
      <c r="W94">
        <v>63748</v>
      </c>
      <c r="X94">
        <v>63.7</v>
      </c>
      <c r="Y94">
        <v>60.91</v>
      </c>
      <c r="Z94">
        <v>95.62</v>
      </c>
    </row>
    <row r="95" spans="1:26" x14ac:dyDescent="0.25">
      <c r="A95">
        <v>4</v>
      </c>
      <c r="B95" t="s">
        <v>114</v>
      </c>
      <c r="C95">
        <v>23</v>
      </c>
      <c r="D95" t="s">
        <v>73</v>
      </c>
      <c r="E95" t="s">
        <v>64</v>
      </c>
      <c r="F95" t="s">
        <v>138</v>
      </c>
      <c r="G95" t="s">
        <v>69</v>
      </c>
      <c r="H95">
        <v>378577</v>
      </c>
      <c r="I95">
        <v>4640567</v>
      </c>
      <c r="J95">
        <v>41.907722970000002</v>
      </c>
      <c r="K95">
        <v>1.535983002</v>
      </c>
      <c r="L95">
        <v>816.75945999999999</v>
      </c>
      <c r="M95">
        <v>8</v>
      </c>
      <c r="N95">
        <v>32</v>
      </c>
      <c r="P95">
        <v>1.44</v>
      </c>
      <c r="Q95">
        <v>23</v>
      </c>
      <c r="R95">
        <v>15</v>
      </c>
      <c r="S95">
        <v>20</v>
      </c>
      <c r="T95">
        <v>10</v>
      </c>
      <c r="U95">
        <v>9</v>
      </c>
      <c r="W95">
        <v>64038</v>
      </c>
      <c r="X95">
        <v>58.7</v>
      </c>
      <c r="Y95">
        <v>39.799999999999997</v>
      </c>
      <c r="Z95">
        <v>67.8</v>
      </c>
    </row>
    <row r="96" spans="1:26" x14ac:dyDescent="0.25">
      <c r="A96">
        <v>4</v>
      </c>
      <c r="B96" t="s">
        <v>114</v>
      </c>
      <c r="C96">
        <v>24</v>
      </c>
      <c r="D96" t="s">
        <v>73</v>
      </c>
      <c r="E96" t="s">
        <v>64</v>
      </c>
      <c r="F96" t="s">
        <v>139</v>
      </c>
      <c r="G96" t="s">
        <v>51</v>
      </c>
      <c r="H96">
        <v>378594</v>
      </c>
      <c r="I96">
        <v>4640584</v>
      </c>
      <c r="J96">
        <v>41.907873000000002</v>
      </c>
      <c r="K96">
        <v>1.5361819880000001</v>
      </c>
      <c r="L96">
        <v>817.26721199999997</v>
      </c>
      <c r="M96">
        <v>10</v>
      </c>
      <c r="N96">
        <v>42</v>
      </c>
      <c r="P96">
        <v>1.4</v>
      </c>
      <c r="Q96">
        <v>43</v>
      </c>
      <c r="R96">
        <v>23</v>
      </c>
      <c r="S96">
        <v>16</v>
      </c>
      <c r="T96">
        <v>5</v>
      </c>
      <c r="U96">
        <v>9</v>
      </c>
      <c r="W96">
        <v>64233</v>
      </c>
      <c r="X96">
        <v>48.7</v>
      </c>
      <c r="Y96">
        <v>18.96</v>
      </c>
      <c r="Z96">
        <v>38.93</v>
      </c>
    </row>
    <row r="97" spans="1:26" x14ac:dyDescent="0.25">
      <c r="A97">
        <v>5</v>
      </c>
      <c r="B97" t="s">
        <v>140</v>
      </c>
      <c r="C97">
        <v>1</v>
      </c>
      <c r="D97" t="s">
        <v>32</v>
      </c>
      <c r="E97" t="s">
        <v>29</v>
      </c>
      <c r="F97" t="s">
        <v>141</v>
      </c>
      <c r="G97" t="s">
        <v>51</v>
      </c>
      <c r="H97">
        <v>383739</v>
      </c>
      <c r="I97">
        <v>4628628</v>
      </c>
      <c r="J97">
        <v>41.800993009999999</v>
      </c>
      <c r="K97">
        <v>1.6005460359999999</v>
      </c>
      <c r="L97">
        <v>670.89813200000003</v>
      </c>
      <c r="M97">
        <v>21</v>
      </c>
      <c r="N97">
        <v>60</v>
      </c>
      <c r="P97">
        <v>2</v>
      </c>
      <c r="Q97">
        <v>42</v>
      </c>
      <c r="R97">
        <v>26</v>
      </c>
      <c r="S97">
        <v>28</v>
      </c>
      <c r="T97">
        <v>20</v>
      </c>
      <c r="U97">
        <v>21</v>
      </c>
      <c r="W97">
        <v>120353</v>
      </c>
      <c r="X97">
        <v>358.7</v>
      </c>
      <c r="Y97">
        <v>264.39999999999998</v>
      </c>
      <c r="Z97">
        <v>73.709999999999994</v>
      </c>
    </row>
    <row r="98" spans="1:26" x14ac:dyDescent="0.25">
      <c r="A98">
        <v>5</v>
      </c>
      <c r="B98" t="s">
        <v>140</v>
      </c>
      <c r="C98">
        <v>2</v>
      </c>
      <c r="D98" t="s">
        <v>35</v>
      </c>
      <c r="E98" t="s">
        <v>64</v>
      </c>
      <c r="F98" t="s">
        <v>142</v>
      </c>
      <c r="G98" t="s">
        <v>51</v>
      </c>
      <c r="H98">
        <v>383719</v>
      </c>
      <c r="I98">
        <v>4628643</v>
      </c>
      <c r="J98">
        <v>41.801127960000002</v>
      </c>
      <c r="K98">
        <v>1.6003100020000001</v>
      </c>
      <c r="L98">
        <v>670.097534</v>
      </c>
      <c r="M98">
        <v>8</v>
      </c>
      <c r="N98">
        <v>35</v>
      </c>
      <c r="P98">
        <v>1.47</v>
      </c>
      <c r="Q98">
        <v>37</v>
      </c>
      <c r="R98">
        <v>11</v>
      </c>
      <c r="S98">
        <v>23</v>
      </c>
      <c r="T98">
        <v>11</v>
      </c>
      <c r="U98">
        <v>13</v>
      </c>
      <c r="W98">
        <v>120533</v>
      </c>
      <c r="X98">
        <v>373.7</v>
      </c>
      <c r="Y98">
        <v>148.87</v>
      </c>
      <c r="Z98">
        <v>39.840000000000003</v>
      </c>
    </row>
    <row r="99" spans="1:26" x14ac:dyDescent="0.25">
      <c r="A99">
        <v>5</v>
      </c>
      <c r="B99" t="s">
        <v>140</v>
      </c>
      <c r="C99">
        <v>3</v>
      </c>
      <c r="D99" t="s">
        <v>73</v>
      </c>
      <c r="E99" t="s">
        <v>64</v>
      </c>
      <c r="F99" t="s">
        <v>143</v>
      </c>
      <c r="G99" t="s">
        <v>69</v>
      </c>
      <c r="H99">
        <v>383714</v>
      </c>
      <c r="I99">
        <v>4628652</v>
      </c>
      <c r="J99">
        <v>41.80120599</v>
      </c>
      <c r="K99">
        <v>1.6002469699999999</v>
      </c>
      <c r="L99">
        <v>737.97607400000004</v>
      </c>
      <c r="M99">
        <v>10</v>
      </c>
      <c r="N99">
        <v>38</v>
      </c>
      <c r="P99">
        <v>1.62</v>
      </c>
      <c r="Q99">
        <v>40</v>
      </c>
      <c r="R99">
        <v>13</v>
      </c>
      <c r="S99">
        <v>24</v>
      </c>
      <c r="T99">
        <v>14</v>
      </c>
      <c r="U99">
        <v>21</v>
      </c>
      <c r="W99">
        <v>120628</v>
      </c>
      <c r="X99">
        <v>381.2</v>
      </c>
      <c r="Y99">
        <v>248.8</v>
      </c>
      <c r="Z99">
        <v>65.27</v>
      </c>
    </row>
    <row r="100" spans="1:26" x14ac:dyDescent="0.25">
      <c r="A100">
        <v>5</v>
      </c>
      <c r="B100" t="s">
        <v>140</v>
      </c>
      <c r="C100">
        <v>4</v>
      </c>
      <c r="D100" t="s">
        <v>32</v>
      </c>
      <c r="E100" t="s">
        <v>64</v>
      </c>
      <c r="F100" t="s">
        <v>144</v>
      </c>
      <c r="G100" t="s">
        <v>69</v>
      </c>
      <c r="H100">
        <v>383705</v>
      </c>
      <c r="I100">
        <v>4628664</v>
      </c>
      <c r="J100">
        <v>41.801314959999999</v>
      </c>
      <c r="K100">
        <v>1.600133982</v>
      </c>
      <c r="L100">
        <v>735.505493</v>
      </c>
      <c r="N100">
        <v>60</v>
      </c>
      <c r="P100">
        <v>1.35</v>
      </c>
      <c r="Q100">
        <v>35</v>
      </c>
      <c r="R100">
        <v>11</v>
      </c>
      <c r="S100">
        <v>9</v>
      </c>
      <c r="T100">
        <v>4</v>
      </c>
      <c r="U100">
        <v>5</v>
      </c>
      <c r="W100">
        <v>121548</v>
      </c>
      <c r="X100">
        <v>453.7</v>
      </c>
      <c r="Y100">
        <v>435.1</v>
      </c>
      <c r="Z100">
        <v>95.9</v>
      </c>
    </row>
    <row r="101" spans="1:26" x14ac:dyDescent="0.25">
      <c r="A101">
        <v>5</v>
      </c>
      <c r="B101" t="s">
        <v>140</v>
      </c>
      <c r="C101">
        <v>5</v>
      </c>
      <c r="D101" t="s">
        <v>28</v>
      </c>
      <c r="E101" t="s">
        <v>59</v>
      </c>
      <c r="F101" t="s">
        <v>145</v>
      </c>
      <c r="G101" t="s">
        <v>51</v>
      </c>
      <c r="H101">
        <v>383709</v>
      </c>
      <c r="I101">
        <v>4628659</v>
      </c>
      <c r="J101">
        <v>41.801272969999999</v>
      </c>
      <c r="K101">
        <v>1.6001820099999999</v>
      </c>
      <c r="L101">
        <v>737.18603499999995</v>
      </c>
      <c r="N101">
        <v>20</v>
      </c>
      <c r="P101">
        <v>0.99</v>
      </c>
      <c r="Q101">
        <v>27</v>
      </c>
      <c r="R101">
        <v>11</v>
      </c>
      <c r="S101">
        <v>15</v>
      </c>
      <c r="T101">
        <v>10</v>
      </c>
      <c r="U101">
        <v>9</v>
      </c>
      <c r="W101">
        <v>121318</v>
      </c>
      <c r="X101">
        <v>431.2</v>
      </c>
      <c r="Y101">
        <v>243.3</v>
      </c>
      <c r="Z101">
        <v>56.42</v>
      </c>
    </row>
    <row r="102" spans="1:26" x14ac:dyDescent="0.25">
      <c r="A102">
        <v>5</v>
      </c>
      <c r="B102" t="s">
        <v>140</v>
      </c>
      <c r="C102">
        <v>6</v>
      </c>
      <c r="D102" t="s">
        <v>73</v>
      </c>
      <c r="E102" t="s">
        <v>59</v>
      </c>
      <c r="F102" t="s">
        <v>146</v>
      </c>
      <c r="G102" t="s">
        <v>69</v>
      </c>
      <c r="H102">
        <v>383710</v>
      </c>
      <c r="I102">
        <v>4628622</v>
      </c>
      <c r="J102">
        <v>41.800939030000002</v>
      </c>
      <c r="K102">
        <v>1.6002039699999999</v>
      </c>
      <c r="L102">
        <v>743.20898399999999</v>
      </c>
      <c r="N102">
        <v>24</v>
      </c>
      <c r="P102">
        <v>0.83</v>
      </c>
      <c r="Q102">
        <v>21</v>
      </c>
      <c r="R102">
        <v>8</v>
      </c>
      <c r="S102">
        <v>5</v>
      </c>
      <c r="T102">
        <v>6</v>
      </c>
      <c r="U102">
        <v>7</v>
      </c>
      <c r="W102">
        <v>123758</v>
      </c>
      <c r="X102">
        <v>256.2</v>
      </c>
      <c r="Y102">
        <v>64.709999999999994</v>
      </c>
      <c r="Z102">
        <v>25.26</v>
      </c>
    </row>
    <row r="103" spans="1:26" x14ac:dyDescent="0.25">
      <c r="A103">
        <v>5</v>
      </c>
      <c r="B103" t="s">
        <v>140</v>
      </c>
      <c r="C103">
        <v>7</v>
      </c>
      <c r="D103" t="s">
        <v>32</v>
      </c>
      <c r="E103" t="s">
        <v>29</v>
      </c>
      <c r="F103" t="s">
        <v>147</v>
      </c>
      <c r="G103" t="s">
        <v>51</v>
      </c>
      <c r="H103">
        <v>383699</v>
      </c>
      <c r="I103">
        <v>4628641</v>
      </c>
      <c r="J103">
        <v>41.801104989999999</v>
      </c>
      <c r="K103">
        <v>1.6000619810000001</v>
      </c>
      <c r="L103">
        <v>736.59411599999999</v>
      </c>
      <c r="M103">
        <v>17</v>
      </c>
      <c r="N103">
        <v>53</v>
      </c>
      <c r="P103">
        <v>1.89</v>
      </c>
      <c r="Q103">
        <v>53</v>
      </c>
      <c r="R103">
        <v>30</v>
      </c>
      <c r="S103">
        <v>24</v>
      </c>
      <c r="T103">
        <v>12</v>
      </c>
      <c r="U103">
        <v>10</v>
      </c>
      <c r="W103">
        <v>123543</v>
      </c>
      <c r="X103">
        <v>263.7</v>
      </c>
      <c r="Y103">
        <v>268.10000000000002</v>
      </c>
      <c r="Z103">
        <v>101.67</v>
      </c>
    </row>
    <row r="104" spans="1:26" x14ac:dyDescent="0.25">
      <c r="A104">
        <v>5</v>
      </c>
      <c r="B104" t="s">
        <v>140</v>
      </c>
      <c r="C104">
        <v>8</v>
      </c>
      <c r="D104" t="s">
        <v>73</v>
      </c>
      <c r="E104" t="s">
        <v>64</v>
      </c>
      <c r="F104" t="s">
        <v>148</v>
      </c>
      <c r="G104" t="s">
        <v>69</v>
      </c>
      <c r="H104">
        <v>383692</v>
      </c>
      <c r="I104">
        <v>4628647</v>
      </c>
      <c r="J104">
        <v>41.801165009999998</v>
      </c>
      <c r="K104">
        <v>1.599981012</v>
      </c>
      <c r="L104">
        <v>736.79229699999996</v>
      </c>
      <c r="M104">
        <v>10</v>
      </c>
      <c r="N104">
        <v>40</v>
      </c>
      <c r="P104">
        <v>1.45</v>
      </c>
      <c r="Q104">
        <v>43</v>
      </c>
      <c r="R104">
        <v>23</v>
      </c>
      <c r="S104">
        <v>18</v>
      </c>
      <c r="T104">
        <v>9</v>
      </c>
      <c r="U104">
        <v>10</v>
      </c>
      <c r="W104">
        <v>123418</v>
      </c>
      <c r="X104">
        <v>263.7</v>
      </c>
      <c r="Y104">
        <v>257.60000000000002</v>
      </c>
      <c r="Z104">
        <v>97.69</v>
      </c>
    </row>
    <row r="105" spans="1:26" x14ac:dyDescent="0.25">
      <c r="A105">
        <v>5</v>
      </c>
      <c r="B105" t="s">
        <v>140</v>
      </c>
      <c r="C105">
        <v>9</v>
      </c>
      <c r="D105" t="s">
        <v>73</v>
      </c>
      <c r="E105" t="s">
        <v>29</v>
      </c>
      <c r="F105" t="s">
        <v>149</v>
      </c>
      <c r="G105" t="s">
        <v>51</v>
      </c>
      <c r="H105">
        <v>383700</v>
      </c>
      <c r="I105">
        <v>4628658</v>
      </c>
      <c r="J105">
        <v>41.801257040000003</v>
      </c>
      <c r="K105">
        <v>1.600069022</v>
      </c>
      <c r="L105">
        <v>735.57946800000002</v>
      </c>
      <c r="M105">
        <v>9</v>
      </c>
      <c r="N105">
        <v>45</v>
      </c>
      <c r="P105">
        <v>1.67</v>
      </c>
      <c r="Q105">
        <v>30</v>
      </c>
      <c r="R105">
        <v>16</v>
      </c>
      <c r="S105">
        <v>20</v>
      </c>
      <c r="T105">
        <v>21</v>
      </c>
      <c r="U105">
        <v>16</v>
      </c>
      <c r="W105">
        <v>121448</v>
      </c>
      <c r="X105">
        <v>443.7</v>
      </c>
      <c r="Y105">
        <v>427.1</v>
      </c>
      <c r="Z105">
        <v>96.26</v>
      </c>
    </row>
    <row r="106" spans="1:26" x14ac:dyDescent="0.25">
      <c r="A106">
        <v>5</v>
      </c>
      <c r="B106" t="s">
        <v>140</v>
      </c>
      <c r="C106">
        <v>10</v>
      </c>
      <c r="D106" t="s">
        <v>35</v>
      </c>
      <c r="E106" t="s">
        <v>59</v>
      </c>
      <c r="F106" t="s">
        <v>150</v>
      </c>
      <c r="G106" t="s">
        <v>51</v>
      </c>
      <c r="H106">
        <v>383693</v>
      </c>
      <c r="I106">
        <v>4628670</v>
      </c>
      <c r="J106">
        <v>41.801370030000001</v>
      </c>
      <c r="K106">
        <v>1.5999919920000001</v>
      </c>
      <c r="L106">
        <v>732.40148899999997</v>
      </c>
      <c r="N106">
        <v>30</v>
      </c>
      <c r="P106">
        <v>1.4</v>
      </c>
      <c r="Q106">
        <v>43</v>
      </c>
      <c r="R106">
        <v>9</v>
      </c>
      <c r="S106">
        <v>17</v>
      </c>
      <c r="T106">
        <v>5</v>
      </c>
      <c r="U106">
        <v>13</v>
      </c>
      <c r="W106">
        <v>121833</v>
      </c>
      <c r="X106">
        <v>316.2</v>
      </c>
      <c r="Y106">
        <v>280.3</v>
      </c>
      <c r="Z106">
        <v>88.65</v>
      </c>
    </row>
    <row r="107" spans="1:26" x14ac:dyDescent="0.25">
      <c r="A107">
        <v>5</v>
      </c>
      <c r="B107" t="s">
        <v>140</v>
      </c>
      <c r="C107">
        <v>11</v>
      </c>
      <c r="D107" t="s">
        <v>32</v>
      </c>
      <c r="E107" t="s">
        <v>59</v>
      </c>
      <c r="F107" t="s">
        <v>151</v>
      </c>
      <c r="G107" t="s">
        <v>69</v>
      </c>
      <c r="H107">
        <v>383693</v>
      </c>
      <c r="I107">
        <v>4628673</v>
      </c>
      <c r="J107">
        <v>41.801391989999999</v>
      </c>
      <c r="K107">
        <v>1.5999899799999999</v>
      </c>
      <c r="L107">
        <v>734.14733899999999</v>
      </c>
      <c r="N107">
        <v>21</v>
      </c>
      <c r="P107">
        <v>0.86</v>
      </c>
      <c r="Q107">
        <v>24</v>
      </c>
      <c r="R107">
        <v>14</v>
      </c>
      <c r="S107">
        <v>14</v>
      </c>
      <c r="T107">
        <v>4</v>
      </c>
      <c r="U107">
        <v>5</v>
      </c>
      <c r="W107">
        <v>121713</v>
      </c>
      <c r="X107">
        <v>423.7</v>
      </c>
      <c r="Y107">
        <v>366.5</v>
      </c>
      <c r="Z107">
        <v>86.5</v>
      </c>
    </row>
    <row r="108" spans="1:26" x14ac:dyDescent="0.25">
      <c r="A108">
        <v>5</v>
      </c>
      <c r="B108" t="s">
        <v>140</v>
      </c>
      <c r="C108">
        <v>12</v>
      </c>
      <c r="D108" t="s">
        <v>28</v>
      </c>
      <c r="E108" t="s">
        <v>59</v>
      </c>
      <c r="F108" t="s">
        <v>152</v>
      </c>
      <c r="G108" t="s">
        <v>69</v>
      </c>
      <c r="H108">
        <v>383682</v>
      </c>
      <c r="I108">
        <v>4628667</v>
      </c>
      <c r="J108">
        <v>41.801335999999999</v>
      </c>
      <c r="K108">
        <v>1.5998599769999999</v>
      </c>
      <c r="L108">
        <v>732.18408199999999</v>
      </c>
      <c r="N108">
        <v>30</v>
      </c>
      <c r="P108">
        <v>1.25</v>
      </c>
      <c r="Q108">
        <v>44</v>
      </c>
      <c r="R108">
        <v>17</v>
      </c>
      <c r="S108">
        <v>15</v>
      </c>
      <c r="T108">
        <v>10</v>
      </c>
      <c r="U108">
        <v>5</v>
      </c>
      <c r="W108">
        <v>121943</v>
      </c>
      <c r="X108">
        <v>296.2</v>
      </c>
      <c r="Y108">
        <v>224.6</v>
      </c>
      <c r="Z108">
        <v>75.83</v>
      </c>
    </row>
    <row r="109" spans="1:26" x14ac:dyDescent="0.25">
      <c r="A109">
        <v>5</v>
      </c>
      <c r="B109" t="s">
        <v>140</v>
      </c>
      <c r="C109">
        <v>13</v>
      </c>
      <c r="D109" t="s">
        <v>28</v>
      </c>
      <c r="E109" t="s">
        <v>64</v>
      </c>
      <c r="F109" t="s">
        <v>153</v>
      </c>
      <c r="G109" t="s">
        <v>51</v>
      </c>
      <c r="H109">
        <v>383682</v>
      </c>
      <c r="I109">
        <v>4628676</v>
      </c>
      <c r="J109">
        <v>41.801422000000002</v>
      </c>
      <c r="K109">
        <v>1.599831982</v>
      </c>
      <c r="L109">
        <v>733.09039299999995</v>
      </c>
      <c r="M109">
        <v>8</v>
      </c>
      <c r="N109">
        <v>31</v>
      </c>
      <c r="P109">
        <v>1.4</v>
      </c>
      <c r="Q109">
        <v>39</v>
      </c>
      <c r="R109">
        <v>18</v>
      </c>
      <c r="S109">
        <v>21</v>
      </c>
      <c r="T109">
        <v>13</v>
      </c>
      <c r="U109">
        <v>10</v>
      </c>
      <c r="W109">
        <v>122843</v>
      </c>
      <c r="X109">
        <v>233.7</v>
      </c>
      <c r="Y109">
        <v>130.53</v>
      </c>
      <c r="Z109">
        <v>55.85</v>
      </c>
    </row>
    <row r="110" spans="1:26" x14ac:dyDescent="0.25">
      <c r="A110">
        <v>5</v>
      </c>
      <c r="B110" t="s">
        <v>140</v>
      </c>
      <c r="C110">
        <v>14</v>
      </c>
      <c r="D110" t="s">
        <v>28</v>
      </c>
      <c r="E110" t="s">
        <v>64</v>
      </c>
      <c r="F110" t="s">
        <v>154</v>
      </c>
      <c r="G110" t="s">
        <v>51</v>
      </c>
      <c r="H110">
        <v>383670</v>
      </c>
      <c r="I110">
        <v>4628672</v>
      </c>
      <c r="J110">
        <v>41.801385029999999</v>
      </c>
      <c r="K110">
        <v>1.5997070069999999</v>
      </c>
      <c r="L110">
        <v>733.97119099999998</v>
      </c>
      <c r="M110">
        <v>8</v>
      </c>
      <c r="N110">
        <v>22</v>
      </c>
      <c r="P110">
        <v>1.35</v>
      </c>
      <c r="Q110">
        <v>37</v>
      </c>
      <c r="R110">
        <v>13</v>
      </c>
      <c r="S110">
        <v>14</v>
      </c>
      <c r="T110">
        <v>10</v>
      </c>
      <c r="U110">
        <v>13</v>
      </c>
      <c r="W110">
        <v>122403</v>
      </c>
      <c r="X110">
        <v>318.7</v>
      </c>
      <c r="Y110">
        <v>85.59</v>
      </c>
      <c r="Z110">
        <v>26.86</v>
      </c>
    </row>
    <row r="111" spans="1:26" x14ac:dyDescent="0.25">
      <c r="A111">
        <v>5</v>
      </c>
      <c r="B111" t="s">
        <v>140</v>
      </c>
      <c r="C111">
        <v>15</v>
      </c>
      <c r="D111" t="s">
        <v>28</v>
      </c>
      <c r="E111" t="s">
        <v>64</v>
      </c>
      <c r="F111" t="s">
        <v>155</v>
      </c>
      <c r="G111" t="s">
        <v>69</v>
      </c>
      <c r="H111">
        <v>383661</v>
      </c>
      <c r="I111">
        <v>4628667</v>
      </c>
      <c r="J111">
        <v>41.801333990000003</v>
      </c>
      <c r="K111">
        <v>1.599599971</v>
      </c>
      <c r="L111">
        <v>733.037598</v>
      </c>
      <c r="M111">
        <v>6</v>
      </c>
      <c r="N111">
        <v>20</v>
      </c>
      <c r="P111">
        <v>1.45</v>
      </c>
      <c r="Q111">
        <v>28</v>
      </c>
      <c r="R111">
        <v>18</v>
      </c>
      <c r="S111">
        <v>24</v>
      </c>
      <c r="T111">
        <v>14</v>
      </c>
      <c r="U111">
        <v>15</v>
      </c>
      <c r="W111">
        <v>122523</v>
      </c>
      <c r="X111">
        <v>296.2</v>
      </c>
      <c r="Y111">
        <v>59.34</v>
      </c>
      <c r="Z111">
        <v>20.03</v>
      </c>
    </row>
    <row r="112" spans="1:26" x14ac:dyDescent="0.25">
      <c r="A112">
        <v>5</v>
      </c>
      <c r="B112" t="s">
        <v>140</v>
      </c>
      <c r="C112">
        <v>16</v>
      </c>
      <c r="D112" t="s">
        <v>32</v>
      </c>
      <c r="E112" t="s">
        <v>59</v>
      </c>
      <c r="F112" t="s">
        <v>156</v>
      </c>
      <c r="G112" t="s">
        <v>51</v>
      </c>
      <c r="H112">
        <v>383686</v>
      </c>
      <c r="I112">
        <v>4628662</v>
      </c>
      <c r="J112">
        <v>41.801299030000003</v>
      </c>
      <c r="K112">
        <v>1.599907</v>
      </c>
      <c r="L112">
        <v>736.95611599999995</v>
      </c>
      <c r="N112">
        <v>16</v>
      </c>
      <c r="P112">
        <v>0.82</v>
      </c>
      <c r="Q112">
        <v>20</v>
      </c>
      <c r="R112">
        <v>11</v>
      </c>
      <c r="S112">
        <v>13</v>
      </c>
      <c r="T112">
        <v>4</v>
      </c>
      <c r="U112">
        <v>12</v>
      </c>
      <c r="W112">
        <v>122103</v>
      </c>
      <c r="X112">
        <v>343.7</v>
      </c>
      <c r="Y112">
        <v>249.2</v>
      </c>
      <c r="Z112">
        <v>72.510000000000005</v>
      </c>
    </row>
    <row r="113" spans="1:27" x14ac:dyDescent="0.25">
      <c r="A113">
        <v>5</v>
      </c>
      <c r="B113" t="s">
        <v>140</v>
      </c>
      <c r="C113">
        <v>17</v>
      </c>
      <c r="D113" t="s">
        <v>32</v>
      </c>
      <c r="E113" t="s">
        <v>59</v>
      </c>
      <c r="F113" t="s">
        <v>157</v>
      </c>
      <c r="G113" t="s">
        <v>51</v>
      </c>
      <c r="H113">
        <v>383674</v>
      </c>
      <c r="I113">
        <v>4628661</v>
      </c>
      <c r="J113">
        <v>41.80128302</v>
      </c>
      <c r="K113">
        <v>1.5997560420000001</v>
      </c>
      <c r="L113">
        <v>735.96527100000003</v>
      </c>
      <c r="N113">
        <v>25</v>
      </c>
      <c r="P113">
        <v>1.27</v>
      </c>
      <c r="Q113">
        <v>40</v>
      </c>
      <c r="R113">
        <v>18</v>
      </c>
      <c r="S113">
        <v>20</v>
      </c>
      <c r="T113">
        <v>9</v>
      </c>
      <c r="U113">
        <v>12</v>
      </c>
      <c r="W113">
        <v>122243</v>
      </c>
      <c r="X113">
        <v>331.2</v>
      </c>
      <c r="Y113">
        <v>257.89999999999998</v>
      </c>
      <c r="Z113">
        <v>77.87</v>
      </c>
    </row>
    <row r="114" spans="1:27" x14ac:dyDescent="0.25">
      <c r="A114">
        <v>5</v>
      </c>
      <c r="B114" t="s">
        <v>140</v>
      </c>
      <c r="C114">
        <v>18</v>
      </c>
      <c r="D114" t="s">
        <v>32</v>
      </c>
      <c r="E114" t="s">
        <v>29</v>
      </c>
      <c r="F114" t="s">
        <v>158</v>
      </c>
      <c r="G114" t="s">
        <v>51</v>
      </c>
      <c r="H114">
        <v>383669</v>
      </c>
      <c r="I114">
        <v>4628640</v>
      </c>
      <c r="J114">
        <v>41.801098039999999</v>
      </c>
      <c r="K114">
        <v>1.5997039900000001</v>
      </c>
      <c r="L114">
        <v>742.00030500000003</v>
      </c>
      <c r="M114">
        <v>10</v>
      </c>
      <c r="N114">
        <v>53</v>
      </c>
      <c r="P114">
        <v>1.75</v>
      </c>
      <c r="Q114">
        <v>43</v>
      </c>
      <c r="R114">
        <v>26</v>
      </c>
      <c r="S114">
        <v>27</v>
      </c>
      <c r="T114">
        <v>17</v>
      </c>
      <c r="U114">
        <v>14</v>
      </c>
      <c r="W114">
        <v>123128</v>
      </c>
      <c r="X114">
        <v>258.7</v>
      </c>
      <c r="Y114">
        <v>246.2</v>
      </c>
      <c r="Z114">
        <v>95.17</v>
      </c>
    </row>
    <row r="115" spans="1:27" x14ac:dyDescent="0.25">
      <c r="A115">
        <v>5</v>
      </c>
      <c r="B115" t="s">
        <v>140</v>
      </c>
      <c r="C115">
        <v>19</v>
      </c>
      <c r="D115" t="s">
        <v>32</v>
      </c>
      <c r="E115" t="s">
        <v>64</v>
      </c>
      <c r="F115" t="s">
        <v>159</v>
      </c>
      <c r="G115" t="s">
        <v>51</v>
      </c>
      <c r="H115">
        <v>383687</v>
      </c>
      <c r="I115">
        <v>4628645</v>
      </c>
      <c r="J115">
        <v>41.801139020000001</v>
      </c>
      <c r="K115">
        <v>1.5999149619999999</v>
      </c>
      <c r="L115">
        <v>744.19341999999995</v>
      </c>
      <c r="M115">
        <v>8</v>
      </c>
      <c r="N115">
        <v>54</v>
      </c>
      <c r="P115">
        <v>1.46</v>
      </c>
      <c r="Q115">
        <v>36</v>
      </c>
      <c r="R115">
        <v>11</v>
      </c>
      <c r="S115">
        <v>9</v>
      </c>
      <c r="T115">
        <v>17</v>
      </c>
      <c r="U115">
        <v>14</v>
      </c>
      <c r="W115">
        <v>123308</v>
      </c>
      <c r="X115">
        <v>258.7</v>
      </c>
      <c r="Y115">
        <v>233.9</v>
      </c>
      <c r="Z115">
        <v>90.41</v>
      </c>
    </row>
    <row r="116" spans="1:27" x14ac:dyDescent="0.25">
      <c r="A116">
        <v>5</v>
      </c>
      <c r="B116" t="s">
        <v>140</v>
      </c>
      <c r="C116">
        <v>20</v>
      </c>
      <c r="D116" t="s">
        <v>28</v>
      </c>
      <c r="E116" t="s">
        <v>59</v>
      </c>
      <c r="F116" t="s">
        <v>160</v>
      </c>
      <c r="G116" t="s">
        <v>51</v>
      </c>
      <c r="H116">
        <v>383708</v>
      </c>
      <c r="I116">
        <v>4628639</v>
      </c>
      <c r="J116">
        <v>41.801093010000002</v>
      </c>
      <c r="K116">
        <v>1.600173963</v>
      </c>
      <c r="L116">
        <v>745.90563999999995</v>
      </c>
      <c r="N116">
        <v>12</v>
      </c>
      <c r="P116">
        <v>0.7</v>
      </c>
      <c r="Q116">
        <v>10</v>
      </c>
      <c r="R116">
        <v>3</v>
      </c>
      <c r="S116">
        <v>11</v>
      </c>
      <c r="T116">
        <v>4</v>
      </c>
      <c r="U116">
        <v>7</v>
      </c>
      <c r="W116">
        <v>124113</v>
      </c>
      <c r="X116">
        <v>251.2</v>
      </c>
      <c r="Y116">
        <v>95.59</v>
      </c>
      <c r="Z116">
        <v>38.049999999999997</v>
      </c>
    </row>
    <row r="117" spans="1:27" x14ac:dyDescent="0.25">
      <c r="A117">
        <v>6</v>
      </c>
      <c r="B117" t="s">
        <v>161</v>
      </c>
      <c r="C117">
        <v>1</v>
      </c>
      <c r="D117" t="s">
        <v>28</v>
      </c>
      <c r="E117" t="s">
        <v>29</v>
      </c>
      <c r="F117" t="s">
        <v>162</v>
      </c>
      <c r="G117" t="s">
        <v>69</v>
      </c>
      <c r="H117">
        <v>379680</v>
      </c>
      <c r="I117">
        <v>4629955</v>
      </c>
      <c r="J117">
        <v>41.812339010000002</v>
      </c>
      <c r="K117">
        <v>1.5514310170000001</v>
      </c>
      <c r="L117">
        <v>660.83093299999996</v>
      </c>
      <c r="M117">
        <v>12</v>
      </c>
      <c r="N117">
        <v>32</v>
      </c>
      <c r="P117">
        <v>1.85</v>
      </c>
      <c r="Q117">
        <v>29</v>
      </c>
      <c r="R117">
        <v>26</v>
      </c>
      <c r="S117">
        <v>25</v>
      </c>
      <c r="T117">
        <v>10</v>
      </c>
      <c r="U117">
        <v>20</v>
      </c>
      <c r="W117">
        <v>100111</v>
      </c>
      <c r="X117">
        <v>141.19999999999999</v>
      </c>
      <c r="Y117">
        <v>112.81</v>
      </c>
      <c r="Z117">
        <v>79.89</v>
      </c>
    </row>
    <row r="118" spans="1:27" x14ac:dyDescent="0.25">
      <c r="A118">
        <v>6</v>
      </c>
      <c r="B118" t="s">
        <v>161</v>
      </c>
      <c r="C118">
        <v>2</v>
      </c>
      <c r="D118" t="s">
        <v>28</v>
      </c>
      <c r="E118" t="s">
        <v>29</v>
      </c>
      <c r="F118" t="s">
        <v>163</v>
      </c>
      <c r="G118" t="s">
        <v>69</v>
      </c>
      <c r="H118">
        <v>379671</v>
      </c>
      <c r="I118">
        <v>4629957</v>
      </c>
      <c r="J118">
        <v>41.812351999999997</v>
      </c>
      <c r="K118">
        <v>1.551320963</v>
      </c>
      <c r="L118">
        <v>675.54864499999996</v>
      </c>
      <c r="M118">
        <v>16</v>
      </c>
      <c r="N118">
        <v>30</v>
      </c>
      <c r="P118">
        <v>1.74</v>
      </c>
      <c r="Q118">
        <v>40</v>
      </c>
      <c r="R118">
        <v>15</v>
      </c>
      <c r="S118">
        <v>31</v>
      </c>
      <c r="T118">
        <v>8</v>
      </c>
      <c r="U118">
        <v>14</v>
      </c>
      <c r="W118">
        <v>100251</v>
      </c>
      <c r="X118">
        <v>123.7</v>
      </c>
      <c r="Y118">
        <v>93.13</v>
      </c>
      <c r="Z118">
        <v>75.290000000000006</v>
      </c>
    </row>
    <row r="119" spans="1:27" x14ac:dyDescent="0.25">
      <c r="A119">
        <v>6</v>
      </c>
      <c r="B119" t="s">
        <v>161</v>
      </c>
      <c r="C119">
        <v>3</v>
      </c>
      <c r="D119" t="s">
        <v>73</v>
      </c>
      <c r="E119" t="s">
        <v>59</v>
      </c>
      <c r="F119" t="s">
        <v>164</v>
      </c>
      <c r="G119" t="s">
        <v>69</v>
      </c>
      <c r="H119">
        <v>379669</v>
      </c>
      <c r="I119">
        <v>4629947</v>
      </c>
      <c r="J119">
        <v>41.812267009999999</v>
      </c>
      <c r="K119">
        <v>1.5513089760000001</v>
      </c>
      <c r="L119">
        <v>677.59112500000003</v>
      </c>
      <c r="N119">
        <v>21</v>
      </c>
      <c r="P119">
        <v>1.07</v>
      </c>
      <c r="Q119">
        <v>16</v>
      </c>
      <c r="R119">
        <v>19</v>
      </c>
      <c r="S119">
        <v>15</v>
      </c>
      <c r="T119">
        <v>6</v>
      </c>
      <c r="U119">
        <v>11</v>
      </c>
      <c r="W119">
        <v>95941</v>
      </c>
      <c r="X119">
        <v>128.69999999999999</v>
      </c>
      <c r="Y119">
        <v>97.1</v>
      </c>
      <c r="Z119">
        <v>75.45</v>
      </c>
    </row>
    <row r="120" spans="1:27" x14ac:dyDescent="0.25">
      <c r="A120">
        <v>6</v>
      </c>
      <c r="B120" t="s">
        <v>161</v>
      </c>
      <c r="C120">
        <v>4</v>
      </c>
      <c r="D120" t="s">
        <v>32</v>
      </c>
      <c r="E120" t="s">
        <v>59</v>
      </c>
      <c r="F120" t="s">
        <v>165</v>
      </c>
      <c r="G120" t="s">
        <v>69</v>
      </c>
      <c r="H120">
        <v>379674</v>
      </c>
      <c r="I120">
        <v>4629935</v>
      </c>
      <c r="J120">
        <v>41.812158959999998</v>
      </c>
      <c r="K120">
        <v>1.5513699969999999</v>
      </c>
      <c r="L120">
        <v>680.64562999999998</v>
      </c>
      <c r="M120">
        <v>5</v>
      </c>
      <c r="N120">
        <v>28</v>
      </c>
      <c r="P120">
        <v>1.34</v>
      </c>
      <c r="Q120">
        <v>26</v>
      </c>
      <c r="R120">
        <v>20</v>
      </c>
      <c r="S120">
        <v>20</v>
      </c>
      <c r="T120">
        <v>9</v>
      </c>
      <c r="U120">
        <v>10</v>
      </c>
      <c r="W120">
        <v>95811</v>
      </c>
      <c r="X120">
        <v>161.19999999999999</v>
      </c>
      <c r="Y120">
        <v>140.68</v>
      </c>
      <c r="Z120">
        <v>87.27</v>
      </c>
    </row>
    <row r="121" spans="1:27" x14ac:dyDescent="0.25">
      <c r="A121">
        <v>6</v>
      </c>
      <c r="B121" t="s">
        <v>161</v>
      </c>
      <c r="C121">
        <v>5</v>
      </c>
      <c r="D121" t="s">
        <v>32</v>
      </c>
      <c r="E121" t="s">
        <v>29</v>
      </c>
      <c r="F121" t="s">
        <v>166</v>
      </c>
      <c r="G121" t="s">
        <v>69</v>
      </c>
      <c r="H121">
        <v>379679</v>
      </c>
      <c r="I121">
        <v>4629932</v>
      </c>
      <c r="J121">
        <v>41.812134989999997</v>
      </c>
      <c r="K121">
        <v>1.5514249819999999</v>
      </c>
      <c r="L121">
        <v>680.27893100000006</v>
      </c>
      <c r="M121">
        <v>27</v>
      </c>
      <c r="N121">
        <v>58</v>
      </c>
      <c r="P121">
        <v>2.2999999999999998</v>
      </c>
      <c r="Q121">
        <v>50</v>
      </c>
      <c r="R121">
        <v>30</v>
      </c>
      <c r="S121">
        <v>25</v>
      </c>
      <c r="T121">
        <v>15</v>
      </c>
      <c r="U121">
        <v>20</v>
      </c>
      <c r="W121">
        <v>95651</v>
      </c>
      <c r="X121">
        <v>233.7</v>
      </c>
      <c r="Y121">
        <v>189.73</v>
      </c>
      <c r="Z121">
        <v>81.19</v>
      </c>
      <c r="AA121" t="s">
        <v>167</v>
      </c>
    </row>
    <row r="122" spans="1:27" x14ac:dyDescent="0.25">
      <c r="A122">
        <v>6</v>
      </c>
      <c r="B122" t="s">
        <v>161</v>
      </c>
      <c r="C122">
        <v>6</v>
      </c>
      <c r="D122" t="s">
        <v>35</v>
      </c>
      <c r="E122" t="s">
        <v>59</v>
      </c>
      <c r="F122" t="s">
        <v>168</v>
      </c>
      <c r="G122" t="s">
        <v>51</v>
      </c>
      <c r="H122">
        <v>379648</v>
      </c>
      <c r="I122">
        <v>4629941</v>
      </c>
      <c r="J122">
        <v>41.812210010000001</v>
      </c>
      <c r="K122">
        <v>1.5510519869999999</v>
      </c>
      <c r="L122">
        <v>654.60296600000004</v>
      </c>
      <c r="M122">
        <v>9</v>
      </c>
      <c r="N122">
        <v>27</v>
      </c>
      <c r="P122">
        <v>1.44</v>
      </c>
      <c r="Q122">
        <v>28</v>
      </c>
      <c r="R122">
        <v>22</v>
      </c>
      <c r="S122">
        <v>28</v>
      </c>
      <c r="T122">
        <v>13</v>
      </c>
      <c r="U122">
        <v>12</v>
      </c>
      <c r="W122">
        <v>100736</v>
      </c>
      <c r="X122">
        <v>131.19999999999999</v>
      </c>
      <c r="Y122">
        <v>67.44</v>
      </c>
      <c r="Z122">
        <v>51.4</v>
      </c>
    </row>
    <row r="123" spans="1:27" x14ac:dyDescent="0.25">
      <c r="A123">
        <v>6</v>
      </c>
      <c r="B123" t="s">
        <v>161</v>
      </c>
      <c r="C123">
        <v>7</v>
      </c>
      <c r="D123" t="s">
        <v>28</v>
      </c>
      <c r="E123" t="s">
        <v>29</v>
      </c>
      <c r="F123" t="s">
        <v>169</v>
      </c>
      <c r="G123" t="s">
        <v>69</v>
      </c>
      <c r="H123">
        <v>379645</v>
      </c>
      <c r="I123">
        <v>4629943</v>
      </c>
      <c r="J123">
        <v>41.812225009999999</v>
      </c>
      <c r="K123">
        <v>1.551014017</v>
      </c>
      <c r="L123">
        <v>676.64080799999999</v>
      </c>
      <c r="M123">
        <v>19</v>
      </c>
      <c r="N123">
        <v>39</v>
      </c>
      <c r="P123">
        <v>2.15</v>
      </c>
      <c r="Q123">
        <v>33</v>
      </c>
      <c r="R123">
        <v>38</v>
      </c>
      <c r="S123">
        <v>38</v>
      </c>
      <c r="T123">
        <v>16</v>
      </c>
      <c r="U123">
        <v>34</v>
      </c>
      <c r="W123">
        <v>101441</v>
      </c>
      <c r="X123">
        <v>281.2</v>
      </c>
      <c r="Y123">
        <v>120.76</v>
      </c>
      <c r="Z123">
        <v>42.94</v>
      </c>
    </row>
    <row r="124" spans="1:27" x14ac:dyDescent="0.25">
      <c r="A124">
        <v>6</v>
      </c>
      <c r="B124" t="s">
        <v>161</v>
      </c>
      <c r="C124">
        <v>8</v>
      </c>
      <c r="D124" t="s">
        <v>35</v>
      </c>
      <c r="E124" t="s">
        <v>29</v>
      </c>
      <c r="F124" t="s">
        <v>170</v>
      </c>
      <c r="G124" t="s">
        <v>69</v>
      </c>
      <c r="H124">
        <v>379633</v>
      </c>
      <c r="I124">
        <v>4629934</v>
      </c>
      <c r="J124">
        <v>41.812144959999998</v>
      </c>
      <c r="K124">
        <v>1.550877979</v>
      </c>
      <c r="L124">
        <v>672.27343800000006</v>
      </c>
      <c r="M124">
        <v>15</v>
      </c>
      <c r="N124">
        <v>24</v>
      </c>
      <c r="P124">
        <v>1.96</v>
      </c>
      <c r="Q124">
        <v>38</v>
      </c>
      <c r="R124">
        <v>36</v>
      </c>
      <c r="S124">
        <v>32</v>
      </c>
      <c r="T124">
        <v>8</v>
      </c>
      <c r="U124">
        <v>7</v>
      </c>
      <c r="W124">
        <v>101011</v>
      </c>
      <c r="X124">
        <v>161.19999999999999</v>
      </c>
      <c r="Y124">
        <v>86.95</v>
      </c>
      <c r="Z124">
        <v>53.94</v>
      </c>
    </row>
    <row r="125" spans="1:27" x14ac:dyDescent="0.25">
      <c r="A125">
        <v>6</v>
      </c>
      <c r="B125" t="s">
        <v>161</v>
      </c>
      <c r="C125">
        <v>9</v>
      </c>
      <c r="D125" t="s">
        <v>28</v>
      </c>
      <c r="E125" t="s">
        <v>29</v>
      </c>
      <c r="F125" t="s">
        <v>171</v>
      </c>
      <c r="G125" t="s">
        <v>69</v>
      </c>
      <c r="H125">
        <v>379626</v>
      </c>
      <c r="I125">
        <v>4629923</v>
      </c>
      <c r="J125">
        <v>41.812046979999998</v>
      </c>
      <c r="K125">
        <v>1.550790975</v>
      </c>
      <c r="L125">
        <v>669.06433100000004</v>
      </c>
      <c r="M125">
        <v>18</v>
      </c>
      <c r="N125">
        <v>36</v>
      </c>
      <c r="P125">
        <v>1.8</v>
      </c>
      <c r="Q125">
        <v>28</v>
      </c>
      <c r="R125">
        <v>27</v>
      </c>
      <c r="S125">
        <v>33</v>
      </c>
      <c r="T125">
        <v>16</v>
      </c>
      <c r="U125">
        <v>28</v>
      </c>
      <c r="W125">
        <v>102106</v>
      </c>
      <c r="X125">
        <v>303.7</v>
      </c>
      <c r="Y125">
        <v>167.14</v>
      </c>
      <c r="Z125">
        <v>55.03</v>
      </c>
    </row>
    <row r="126" spans="1:27" x14ac:dyDescent="0.25">
      <c r="A126">
        <v>6</v>
      </c>
      <c r="B126" t="s">
        <v>161</v>
      </c>
      <c r="C126">
        <v>10</v>
      </c>
      <c r="D126" t="s">
        <v>32</v>
      </c>
      <c r="E126" t="s">
        <v>64</v>
      </c>
      <c r="F126" t="s">
        <v>172</v>
      </c>
      <c r="G126" t="s">
        <v>69</v>
      </c>
      <c r="H126">
        <v>379694</v>
      </c>
      <c r="I126">
        <v>4629908</v>
      </c>
      <c r="J126">
        <v>41.811920999999998</v>
      </c>
      <c r="K126">
        <v>1.5516109760000001</v>
      </c>
      <c r="L126">
        <v>665.09033199999999</v>
      </c>
      <c r="M126">
        <v>9</v>
      </c>
      <c r="N126">
        <v>22</v>
      </c>
      <c r="P126">
        <v>1.38</v>
      </c>
      <c r="Q126">
        <v>15</v>
      </c>
      <c r="R126">
        <v>18</v>
      </c>
      <c r="S126">
        <v>29</v>
      </c>
      <c r="T126">
        <v>11</v>
      </c>
      <c r="U126">
        <v>16</v>
      </c>
      <c r="W126">
        <v>102816</v>
      </c>
      <c r="X126">
        <v>301.2</v>
      </c>
      <c r="Y126">
        <v>224.7</v>
      </c>
      <c r="Z126">
        <v>74.599999999999994</v>
      </c>
    </row>
    <row r="127" spans="1:27" x14ac:dyDescent="0.25">
      <c r="A127">
        <v>6</v>
      </c>
      <c r="B127" t="s">
        <v>161</v>
      </c>
      <c r="C127">
        <v>11</v>
      </c>
      <c r="D127" t="s">
        <v>28</v>
      </c>
      <c r="E127" t="s">
        <v>59</v>
      </c>
      <c r="F127" t="s">
        <v>173</v>
      </c>
      <c r="G127" t="s">
        <v>69</v>
      </c>
      <c r="H127">
        <v>379667</v>
      </c>
      <c r="I127">
        <v>4629925</v>
      </c>
      <c r="J127">
        <v>41.812063999999999</v>
      </c>
      <c r="K127">
        <v>1.5512799749999999</v>
      </c>
      <c r="L127">
        <v>688.192139</v>
      </c>
      <c r="N127">
        <v>22</v>
      </c>
      <c r="P127">
        <v>1.2</v>
      </c>
      <c r="Q127">
        <v>6</v>
      </c>
      <c r="R127">
        <v>10</v>
      </c>
      <c r="S127">
        <v>19</v>
      </c>
      <c r="T127">
        <v>9</v>
      </c>
      <c r="U127">
        <v>16</v>
      </c>
      <c r="W127">
        <v>103951</v>
      </c>
      <c r="X127">
        <v>291.2</v>
      </c>
      <c r="Y127">
        <v>150.87</v>
      </c>
      <c r="Z127">
        <v>51.81</v>
      </c>
    </row>
    <row r="128" spans="1:27" x14ac:dyDescent="0.25">
      <c r="A128">
        <v>6</v>
      </c>
      <c r="B128" t="s">
        <v>161</v>
      </c>
      <c r="C128">
        <v>12</v>
      </c>
      <c r="D128" t="s">
        <v>32</v>
      </c>
      <c r="E128" t="s">
        <v>59</v>
      </c>
      <c r="F128" t="s">
        <v>174</v>
      </c>
      <c r="G128" t="s">
        <v>69</v>
      </c>
      <c r="H128">
        <v>379713</v>
      </c>
      <c r="I128">
        <v>4629880</v>
      </c>
      <c r="J128">
        <v>41.81166803</v>
      </c>
      <c r="K128">
        <v>1.551841982</v>
      </c>
      <c r="L128">
        <v>694.57861300000002</v>
      </c>
      <c r="N128">
        <v>37</v>
      </c>
      <c r="P128">
        <v>1.33</v>
      </c>
      <c r="Q128">
        <v>16</v>
      </c>
      <c r="R128">
        <v>9</v>
      </c>
      <c r="S128">
        <v>21</v>
      </c>
      <c r="T128">
        <v>15</v>
      </c>
      <c r="U128">
        <v>15</v>
      </c>
      <c r="W128">
        <v>104641</v>
      </c>
      <c r="X128">
        <v>388.7</v>
      </c>
      <c r="Y128">
        <v>325</v>
      </c>
      <c r="Z128">
        <v>83.61</v>
      </c>
    </row>
    <row r="129" spans="1:27" x14ac:dyDescent="0.25">
      <c r="A129">
        <v>6</v>
      </c>
      <c r="B129" t="s">
        <v>161</v>
      </c>
      <c r="C129">
        <v>13</v>
      </c>
      <c r="D129" t="s">
        <v>32</v>
      </c>
      <c r="E129" t="s">
        <v>64</v>
      </c>
      <c r="F129" t="s">
        <v>175</v>
      </c>
      <c r="G129" t="s">
        <v>69</v>
      </c>
      <c r="H129">
        <v>379744</v>
      </c>
      <c r="I129">
        <v>4629853</v>
      </c>
      <c r="J129">
        <v>41.811429990000001</v>
      </c>
      <c r="K129">
        <v>1.552220006</v>
      </c>
      <c r="L129">
        <v>674.38073699999995</v>
      </c>
      <c r="M129">
        <v>13</v>
      </c>
      <c r="N129">
        <v>48</v>
      </c>
      <c r="P129">
        <v>1.69</v>
      </c>
      <c r="Q129">
        <v>27</v>
      </c>
      <c r="R129">
        <v>14</v>
      </c>
      <c r="S129">
        <v>15</v>
      </c>
      <c r="T129">
        <v>16</v>
      </c>
      <c r="U129">
        <v>16</v>
      </c>
      <c r="W129">
        <v>104956</v>
      </c>
      <c r="X129">
        <v>318.7</v>
      </c>
      <c r="Y129">
        <v>244.6</v>
      </c>
      <c r="Z129">
        <v>76.75</v>
      </c>
      <c r="AA129" t="s">
        <v>176</v>
      </c>
    </row>
    <row r="130" spans="1:27" x14ac:dyDescent="0.25">
      <c r="A130">
        <v>6</v>
      </c>
      <c r="B130" t="s">
        <v>161</v>
      </c>
      <c r="C130">
        <v>14</v>
      </c>
      <c r="D130" t="s">
        <v>32</v>
      </c>
      <c r="E130" t="s">
        <v>29</v>
      </c>
      <c r="F130" t="s">
        <v>177</v>
      </c>
      <c r="G130" t="s">
        <v>69</v>
      </c>
      <c r="H130">
        <v>379693</v>
      </c>
      <c r="I130">
        <v>4629890</v>
      </c>
      <c r="J130">
        <v>41.811754030000003</v>
      </c>
      <c r="K130">
        <v>1.5516070369999999</v>
      </c>
      <c r="L130">
        <v>689.35736099999997</v>
      </c>
      <c r="M130">
        <v>19</v>
      </c>
      <c r="N130">
        <v>50</v>
      </c>
      <c r="P130">
        <v>2.41</v>
      </c>
      <c r="Q130">
        <v>46</v>
      </c>
      <c r="R130">
        <v>41</v>
      </c>
      <c r="S130">
        <v>32</v>
      </c>
      <c r="T130">
        <v>16</v>
      </c>
      <c r="U130">
        <v>18</v>
      </c>
      <c r="W130">
        <v>105846</v>
      </c>
      <c r="X130">
        <v>481.2</v>
      </c>
      <c r="Y130">
        <v>453.9</v>
      </c>
      <c r="Z130">
        <v>94.33</v>
      </c>
    </row>
    <row r="131" spans="1:27" x14ac:dyDescent="0.25">
      <c r="A131">
        <v>6</v>
      </c>
      <c r="B131" t="s">
        <v>161</v>
      </c>
      <c r="C131">
        <v>15</v>
      </c>
      <c r="D131" t="s">
        <v>35</v>
      </c>
      <c r="E131" t="s">
        <v>64</v>
      </c>
      <c r="F131" t="s">
        <v>178</v>
      </c>
      <c r="G131" t="s">
        <v>51</v>
      </c>
      <c r="H131">
        <v>379658</v>
      </c>
      <c r="I131">
        <v>4629827</v>
      </c>
      <c r="J131">
        <v>41.811584969999998</v>
      </c>
      <c r="K131">
        <v>1.5511829960000001</v>
      </c>
      <c r="L131">
        <v>694.65875200000005</v>
      </c>
      <c r="M131">
        <v>11</v>
      </c>
      <c r="N131">
        <v>34</v>
      </c>
      <c r="P131">
        <v>1.61</v>
      </c>
      <c r="Q131">
        <v>34</v>
      </c>
      <c r="R131">
        <v>25</v>
      </c>
      <c r="S131">
        <v>27</v>
      </c>
      <c r="T131">
        <v>18</v>
      </c>
      <c r="U131">
        <v>5</v>
      </c>
      <c r="W131">
        <v>104321</v>
      </c>
      <c r="X131">
        <v>333.7</v>
      </c>
      <c r="Y131">
        <v>299.7</v>
      </c>
      <c r="Z131">
        <v>89.81</v>
      </c>
    </row>
    <row r="132" spans="1:27" x14ac:dyDescent="0.25">
      <c r="A132">
        <v>7</v>
      </c>
      <c r="B132" t="s">
        <v>179</v>
      </c>
      <c r="C132">
        <v>1</v>
      </c>
      <c r="D132" t="s">
        <v>32</v>
      </c>
      <c r="E132" t="s">
        <v>59</v>
      </c>
      <c r="F132" t="s">
        <v>180</v>
      </c>
      <c r="G132" t="s">
        <v>51</v>
      </c>
      <c r="H132">
        <v>384615</v>
      </c>
      <c r="I132">
        <v>4634254</v>
      </c>
      <c r="J132">
        <v>41.851778959999997</v>
      </c>
      <c r="K132">
        <v>1.6099959610000001</v>
      </c>
      <c r="L132">
        <v>581.67230199999995</v>
      </c>
      <c r="M132">
        <v>9</v>
      </c>
      <c r="N132">
        <v>32</v>
      </c>
      <c r="P132">
        <v>1.34</v>
      </c>
      <c r="Q132">
        <v>36</v>
      </c>
      <c r="R132">
        <v>12</v>
      </c>
      <c r="S132">
        <v>10</v>
      </c>
      <c r="T132">
        <v>4</v>
      </c>
      <c r="U132">
        <v>5</v>
      </c>
      <c r="W132">
        <v>112542</v>
      </c>
      <c r="X132">
        <v>348.7</v>
      </c>
      <c r="Y132">
        <v>270.3</v>
      </c>
      <c r="Z132">
        <v>77.52</v>
      </c>
    </row>
    <row r="133" spans="1:27" x14ac:dyDescent="0.25">
      <c r="A133">
        <v>7</v>
      </c>
      <c r="B133" t="s">
        <v>179</v>
      </c>
      <c r="C133">
        <v>2</v>
      </c>
      <c r="D133" t="s">
        <v>28</v>
      </c>
      <c r="E133" t="s">
        <v>59</v>
      </c>
      <c r="F133" t="s">
        <v>181</v>
      </c>
      <c r="G133" t="s">
        <v>69</v>
      </c>
      <c r="H133">
        <v>384623</v>
      </c>
      <c r="I133">
        <v>4634257</v>
      </c>
      <c r="J133">
        <v>41.851809969999998</v>
      </c>
      <c r="K133">
        <v>1.6100859830000001</v>
      </c>
      <c r="L133">
        <v>578.58343500000001</v>
      </c>
      <c r="N133">
        <v>30</v>
      </c>
      <c r="P133">
        <v>1.19</v>
      </c>
      <c r="Q133">
        <v>33</v>
      </c>
      <c r="R133">
        <v>18</v>
      </c>
      <c r="S133">
        <v>14</v>
      </c>
      <c r="T133">
        <v>10</v>
      </c>
      <c r="U133">
        <v>8</v>
      </c>
      <c r="W133">
        <v>112732</v>
      </c>
      <c r="X133">
        <v>353.7</v>
      </c>
      <c r="Y133">
        <v>149.08000000000001</v>
      </c>
      <c r="Z133">
        <v>42.15</v>
      </c>
      <c r="AA133" t="s">
        <v>182</v>
      </c>
    </row>
    <row r="134" spans="1:27" x14ac:dyDescent="0.25">
      <c r="A134">
        <v>7</v>
      </c>
      <c r="B134" t="s">
        <v>179</v>
      </c>
      <c r="C134">
        <v>3</v>
      </c>
      <c r="D134" t="s">
        <v>32</v>
      </c>
      <c r="E134" t="s">
        <v>64</v>
      </c>
      <c r="F134" t="s">
        <v>183</v>
      </c>
      <c r="G134" t="s">
        <v>69</v>
      </c>
      <c r="H134">
        <v>384626</v>
      </c>
      <c r="I134">
        <v>4634259</v>
      </c>
      <c r="J134">
        <v>41.851825980000001</v>
      </c>
      <c r="K134">
        <v>1.610129988</v>
      </c>
      <c r="L134">
        <v>580.61737100000005</v>
      </c>
      <c r="M134">
        <v>15</v>
      </c>
      <c r="N134">
        <v>40</v>
      </c>
      <c r="P134">
        <v>1.9</v>
      </c>
      <c r="Q134">
        <v>54</v>
      </c>
      <c r="R134">
        <v>27</v>
      </c>
      <c r="S134">
        <v>20</v>
      </c>
      <c r="T134">
        <v>11</v>
      </c>
      <c r="U134">
        <v>10</v>
      </c>
      <c r="W134">
        <v>112922</v>
      </c>
      <c r="X134">
        <v>363.7</v>
      </c>
      <c r="Y134">
        <v>310.89999999999998</v>
      </c>
      <c r="Z134">
        <v>85.48</v>
      </c>
    </row>
    <row r="135" spans="1:27" x14ac:dyDescent="0.25">
      <c r="A135">
        <v>7</v>
      </c>
      <c r="B135" t="s">
        <v>179</v>
      </c>
      <c r="C135">
        <v>4</v>
      </c>
      <c r="D135" t="s">
        <v>32</v>
      </c>
      <c r="E135" t="s">
        <v>29</v>
      </c>
      <c r="F135" t="s">
        <v>184</v>
      </c>
      <c r="G135" t="s">
        <v>51</v>
      </c>
      <c r="H135">
        <v>384633</v>
      </c>
      <c r="I135">
        <v>4634267</v>
      </c>
      <c r="J135">
        <v>41.851902010000003</v>
      </c>
      <c r="K135">
        <v>1.610211963</v>
      </c>
      <c r="L135">
        <v>556.71820100000002</v>
      </c>
      <c r="M135">
        <v>18</v>
      </c>
      <c r="N135">
        <v>56</v>
      </c>
      <c r="P135">
        <v>1.9</v>
      </c>
      <c r="Q135">
        <v>47</v>
      </c>
      <c r="R135">
        <v>18</v>
      </c>
      <c r="S135">
        <v>18</v>
      </c>
      <c r="T135">
        <v>17</v>
      </c>
      <c r="U135">
        <v>16</v>
      </c>
      <c r="W135">
        <v>113317</v>
      </c>
      <c r="X135">
        <v>401.2</v>
      </c>
      <c r="Y135">
        <v>392.3</v>
      </c>
      <c r="Z135">
        <v>97.78</v>
      </c>
    </row>
    <row r="136" spans="1:27" x14ac:dyDescent="0.25">
      <c r="A136">
        <v>7</v>
      </c>
      <c r="B136" t="s">
        <v>179</v>
      </c>
      <c r="C136">
        <v>5</v>
      </c>
      <c r="D136" t="s">
        <v>28</v>
      </c>
      <c r="E136" t="s">
        <v>59</v>
      </c>
      <c r="F136" t="s">
        <v>185</v>
      </c>
      <c r="G136" t="s">
        <v>69</v>
      </c>
      <c r="H136">
        <v>384638</v>
      </c>
      <c r="I136">
        <v>4634255</v>
      </c>
      <c r="J136">
        <v>41.851791030000001</v>
      </c>
      <c r="K136">
        <v>1.6102709710000001</v>
      </c>
      <c r="L136">
        <v>581.41332999999997</v>
      </c>
      <c r="N136">
        <v>20</v>
      </c>
      <c r="P136">
        <v>0.87</v>
      </c>
      <c r="Q136">
        <v>22</v>
      </c>
      <c r="R136">
        <v>11</v>
      </c>
      <c r="S136">
        <v>9</v>
      </c>
      <c r="T136">
        <v>5</v>
      </c>
      <c r="U136">
        <v>8</v>
      </c>
      <c r="W136">
        <v>113457</v>
      </c>
      <c r="X136">
        <v>411.2</v>
      </c>
      <c r="Y136">
        <v>161.30000000000001</v>
      </c>
      <c r="Z136">
        <v>39.229999999999997</v>
      </c>
    </row>
    <row r="137" spans="1:27" x14ac:dyDescent="0.25">
      <c r="A137">
        <v>7</v>
      </c>
      <c r="B137" t="s">
        <v>179</v>
      </c>
      <c r="C137">
        <v>6</v>
      </c>
      <c r="D137" t="s">
        <v>28</v>
      </c>
      <c r="E137" t="s">
        <v>64</v>
      </c>
      <c r="F137" t="s">
        <v>186</v>
      </c>
      <c r="G137" t="s">
        <v>51</v>
      </c>
      <c r="H137">
        <v>384650</v>
      </c>
      <c r="I137">
        <v>4634251</v>
      </c>
      <c r="J137">
        <v>41.851764959999997</v>
      </c>
      <c r="K137">
        <v>1.610412961</v>
      </c>
      <c r="L137">
        <v>579.44219999999996</v>
      </c>
      <c r="M137">
        <v>9</v>
      </c>
      <c r="N137">
        <v>27</v>
      </c>
      <c r="P137">
        <v>1.5</v>
      </c>
      <c r="Q137">
        <v>23</v>
      </c>
      <c r="R137">
        <v>9</v>
      </c>
      <c r="S137">
        <v>12</v>
      </c>
      <c r="T137">
        <v>6</v>
      </c>
      <c r="U137">
        <v>17</v>
      </c>
      <c r="W137">
        <v>113647</v>
      </c>
      <c r="X137">
        <v>416.2</v>
      </c>
      <c r="Y137">
        <v>281.2</v>
      </c>
      <c r="Z137">
        <v>67.56</v>
      </c>
    </row>
    <row r="138" spans="1:27" x14ac:dyDescent="0.25">
      <c r="A138">
        <v>7</v>
      </c>
      <c r="B138" t="s">
        <v>179</v>
      </c>
      <c r="C138">
        <v>7</v>
      </c>
      <c r="D138" t="s">
        <v>32</v>
      </c>
      <c r="E138" t="s">
        <v>64</v>
      </c>
      <c r="F138" t="s">
        <v>187</v>
      </c>
      <c r="G138" t="s">
        <v>51</v>
      </c>
      <c r="H138">
        <v>384603</v>
      </c>
      <c r="I138">
        <v>4634246</v>
      </c>
      <c r="J138">
        <v>41.851709980000003</v>
      </c>
      <c r="K138">
        <v>1.6098480209999999</v>
      </c>
      <c r="L138">
        <v>590.15411400000005</v>
      </c>
      <c r="M138">
        <v>15</v>
      </c>
      <c r="N138">
        <v>53</v>
      </c>
      <c r="P138">
        <v>1.78</v>
      </c>
      <c r="Q138">
        <v>31</v>
      </c>
      <c r="R138">
        <v>27</v>
      </c>
      <c r="S138">
        <v>20</v>
      </c>
      <c r="T138">
        <v>9</v>
      </c>
      <c r="U138">
        <v>6</v>
      </c>
      <c r="W138">
        <v>114032</v>
      </c>
      <c r="X138">
        <v>396.2</v>
      </c>
      <c r="Y138">
        <v>329.2</v>
      </c>
      <c r="Z138">
        <v>83.09</v>
      </c>
    </row>
    <row r="139" spans="1:27" x14ac:dyDescent="0.25">
      <c r="A139">
        <v>7</v>
      </c>
      <c r="B139" t="s">
        <v>179</v>
      </c>
      <c r="C139">
        <v>8</v>
      </c>
      <c r="D139" t="s">
        <v>32</v>
      </c>
      <c r="E139" t="s">
        <v>64</v>
      </c>
      <c r="F139" t="s">
        <v>188</v>
      </c>
      <c r="G139" t="s">
        <v>69</v>
      </c>
      <c r="H139">
        <v>384596</v>
      </c>
      <c r="I139">
        <v>4634241</v>
      </c>
      <c r="J139">
        <v>41.85166203</v>
      </c>
      <c r="K139">
        <v>1.609762022</v>
      </c>
      <c r="L139">
        <v>596.30548099999999</v>
      </c>
      <c r="N139">
        <v>29</v>
      </c>
      <c r="P139">
        <v>1.26</v>
      </c>
      <c r="Q139">
        <v>32</v>
      </c>
      <c r="R139">
        <v>14</v>
      </c>
      <c r="S139">
        <v>12</v>
      </c>
      <c r="T139">
        <v>18</v>
      </c>
      <c r="U139">
        <v>16</v>
      </c>
      <c r="W139">
        <v>114217</v>
      </c>
      <c r="X139">
        <v>383.7</v>
      </c>
      <c r="Y139">
        <v>251.6</v>
      </c>
      <c r="Z139">
        <v>65.569999999999993</v>
      </c>
    </row>
    <row r="140" spans="1:27" x14ac:dyDescent="0.25">
      <c r="A140">
        <v>7</v>
      </c>
      <c r="B140" t="s">
        <v>179</v>
      </c>
      <c r="C140">
        <v>9</v>
      </c>
      <c r="D140" t="s">
        <v>32</v>
      </c>
      <c r="E140" t="s">
        <v>59</v>
      </c>
      <c r="F140" t="s">
        <v>189</v>
      </c>
      <c r="G140" t="s">
        <v>69</v>
      </c>
      <c r="H140">
        <v>384583</v>
      </c>
      <c r="I140">
        <v>4634271</v>
      </c>
      <c r="J140">
        <v>41.85193202</v>
      </c>
      <c r="K140">
        <v>1.6096099749999999</v>
      </c>
      <c r="L140">
        <v>588.99945100000002</v>
      </c>
      <c r="N140">
        <v>21</v>
      </c>
      <c r="P140">
        <v>0.94</v>
      </c>
      <c r="Q140">
        <v>29</v>
      </c>
      <c r="R140">
        <v>17</v>
      </c>
      <c r="S140">
        <v>18</v>
      </c>
      <c r="T140">
        <v>6</v>
      </c>
      <c r="U140">
        <v>6</v>
      </c>
      <c r="W140">
        <v>114557</v>
      </c>
      <c r="X140">
        <v>376.2</v>
      </c>
      <c r="Y140">
        <v>214.2</v>
      </c>
      <c r="Z140">
        <v>56.94</v>
      </c>
    </row>
    <row r="141" spans="1:27" x14ac:dyDescent="0.25">
      <c r="A141">
        <v>7</v>
      </c>
      <c r="B141" t="s">
        <v>179</v>
      </c>
      <c r="C141">
        <v>10</v>
      </c>
      <c r="D141" t="s">
        <v>28</v>
      </c>
      <c r="E141" t="s">
        <v>64</v>
      </c>
      <c r="F141" t="s">
        <v>190</v>
      </c>
      <c r="G141" t="s">
        <v>69</v>
      </c>
      <c r="H141">
        <v>384598</v>
      </c>
      <c r="I141">
        <v>4634271</v>
      </c>
      <c r="J141">
        <v>41.851930000000003</v>
      </c>
      <c r="K141">
        <v>1.6097809649999999</v>
      </c>
      <c r="L141">
        <v>587.07061799999997</v>
      </c>
      <c r="M141">
        <v>7</v>
      </c>
      <c r="N141">
        <v>28</v>
      </c>
      <c r="P141">
        <v>1.36</v>
      </c>
      <c r="Q141">
        <v>27</v>
      </c>
      <c r="R141">
        <v>13</v>
      </c>
      <c r="S141">
        <v>13</v>
      </c>
      <c r="T141">
        <v>9</v>
      </c>
      <c r="U141">
        <v>8</v>
      </c>
      <c r="W141">
        <v>114842</v>
      </c>
      <c r="X141">
        <v>373.7</v>
      </c>
      <c r="Y141">
        <v>291.60000000000002</v>
      </c>
      <c r="Z141">
        <v>78.03</v>
      </c>
    </row>
    <row r="142" spans="1:27" x14ac:dyDescent="0.25">
      <c r="A142">
        <v>7</v>
      </c>
      <c r="B142" t="s">
        <v>179</v>
      </c>
      <c r="C142">
        <v>11</v>
      </c>
      <c r="D142" t="s">
        <v>32</v>
      </c>
      <c r="E142" t="s">
        <v>59</v>
      </c>
      <c r="F142" t="s">
        <v>191</v>
      </c>
      <c r="G142" t="s">
        <v>51</v>
      </c>
      <c r="H142">
        <v>384595</v>
      </c>
      <c r="I142">
        <v>4634269</v>
      </c>
      <c r="J142">
        <v>41.851914999999998</v>
      </c>
      <c r="K142">
        <v>1.6097529699999999</v>
      </c>
      <c r="L142">
        <v>585.13110400000005</v>
      </c>
      <c r="N142">
        <v>23</v>
      </c>
      <c r="P142">
        <v>1.08</v>
      </c>
      <c r="Q142">
        <v>34</v>
      </c>
      <c r="R142">
        <v>20</v>
      </c>
      <c r="S142">
        <v>16</v>
      </c>
      <c r="T142">
        <v>10</v>
      </c>
      <c r="U142">
        <v>9</v>
      </c>
      <c r="W142">
        <v>114922</v>
      </c>
      <c r="X142">
        <v>376.2</v>
      </c>
      <c r="Y142">
        <v>262.8</v>
      </c>
      <c r="Z142">
        <v>69.86</v>
      </c>
    </row>
    <row r="143" spans="1:27" x14ac:dyDescent="0.25">
      <c r="A143">
        <v>7</v>
      </c>
      <c r="B143" t="s">
        <v>179</v>
      </c>
      <c r="C143">
        <v>12</v>
      </c>
      <c r="D143" t="s">
        <v>73</v>
      </c>
      <c r="E143" t="s">
        <v>64</v>
      </c>
      <c r="F143" t="s">
        <v>192</v>
      </c>
      <c r="G143" t="s">
        <v>69</v>
      </c>
      <c r="H143">
        <v>384590</v>
      </c>
      <c r="I143">
        <v>4634273</v>
      </c>
      <c r="J143">
        <v>41.851950960000003</v>
      </c>
      <c r="K143">
        <v>1.6096900220000001</v>
      </c>
      <c r="L143">
        <v>585.25793499999997</v>
      </c>
      <c r="M143">
        <v>10</v>
      </c>
      <c r="N143">
        <v>37</v>
      </c>
      <c r="P143">
        <v>1.74</v>
      </c>
      <c r="Q143">
        <v>38</v>
      </c>
      <c r="R143">
        <v>13</v>
      </c>
      <c r="S143">
        <v>9</v>
      </c>
      <c r="T143">
        <v>8</v>
      </c>
      <c r="U143">
        <v>9</v>
      </c>
      <c r="W143">
        <v>115017</v>
      </c>
      <c r="X143">
        <v>383.7</v>
      </c>
      <c r="Y143">
        <v>235.3</v>
      </c>
      <c r="Z143">
        <v>61.32</v>
      </c>
    </row>
    <row r="144" spans="1:27" x14ac:dyDescent="0.25">
      <c r="A144">
        <v>7</v>
      </c>
      <c r="B144" t="s">
        <v>179</v>
      </c>
      <c r="C144">
        <v>13</v>
      </c>
      <c r="D144" t="s">
        <v>32</v>
      </c>
      <c r="E144" t="s">
        <v>59</v>
      </c>
      <c r="F144" t="s">
        <v>193</v>
      </c>
      <c r="G144" t="s">
        <v>51</v>
      </c>
      <c r="H144">
        <v>384589</v>
      </c>
      <c r="I144">
        <v>4634276</v>
      </c>
      <c r="J144">
        <v>41.85197703</v>
      </c>
      <c r="K144">
        <v>1.609679963</v>
      </c>
      <c r="L144">
        <v>586.67065400000001</v>
      </c>
      <c r="N144">
        <v>27</v>
      </c>
      <c r="P144">
        <v>1</v>
      </c>
      <c r="Q144">
        <v>24</v>
      </c>
      <c r="R144">
        <v>10</v>
      </c>
      <c r="S144">
        <v>6</v>
      </c>
      <c r="T144">
        <v>4</v>
      </c>
      <c r="U144">
        <v>8</v>
      </c>
      <c r="W144">
        <v>115357</v>
      </c>
      <c r="X144">
        <v>436.2</v>
      </c>
      <c r="Y144">
        <v>213.5</v>
      </c>
      <c r="Z144">
        <v>48.95</v>
      </c>
    </row>
    <row r="145" spans="1:26" x14ac:dyDescent="0.25">
      <c r="A145">
        <v>7</v>
      </c>
      <c r="B145" t="s">
        <v>179</v>
      </c>
      <c r="C145">
        <v>14</v>
      </c>
      <c r="D145" t="s">
        <v>32</v>
      </c>
      <c r="E145" t="s">
        <v>29</v>
      </c>
      <c r="F145" t="s">
        <v>194</v>
      </c>
      <c r="G145" t="s">
        <v>69</v>
      </c>
      <c r="H145">
        <v>384570</v>
      </c>
      <c r="I145">
        <v>4634258</v>
      </c>
      <c r="J145">
        <v>41.851809969999998</v>
      </c>
      <c r="K145">
        <v>1.609448958</v>
      </c>
      <c r="L145">
        <v>552.82342500000004</v>
      </c>
      <c r="M145">
        <v>15</v>
      </c>
      <c r="N145">
        <v>52</v>
      </c>
      <c r="P145">
        <v>1.64</v>
      </c>
      <c r="Q145">
        <v>23</v>
      </c>
      <c r="R145">
        <v>12</v>
      </c>
      <c r="S145">
        <v>18</v>
      </c>
      <c r="T145">
        <v>9</v>
      </c>
      <c r="U145">
        <v>13</v>
      </c>
      <c r="W145">
        <v>123717</v>
      </c>
      <c r="X145">
        <v>393.7</v>
      </c>
      <c r="Y145">
        <v>229.9</v>
      </c>
      <c r="Z145">
        <v>58.39</v>
      </c>
    </row>
    <row r="146" spans="1:26" x14ac:dyDescent="0.25">
      <c r="A146">
        <v>7</v>
      </c>
      <c r="B146" t="s">
        <v>179</v>
      </c>
      <c r="C146">
        <v>15</v>
      </c>
      <c r="D146" t="s">
        <v>32</v>
      </c>
      <c r="E146" t="s">
        <v>64</v>
      </c>
      <c r="F146" t="s">
        <v>195</v>
      </c>
      <c r="G146" t="s">
        <v>69</v>
      </c>
      <c r="H146">
        <v>384551</v>
      </c>
      <c r="I146">
        <v>4634278</v>
      </c>
      <c r="J146">
        <v>41.851985990000003</v>
      </c>
      <c r="K146">
        <v>1.609217031</v>
      </c>
      <c r="L146">
        <v>552.95556599999998</v>
      </c>
      <c r="M146">
        <v>6</v>
      </c>
      <c r="N146">
        <v>30</v>
      </c>
      <c r="P146">
        <v>1.47</v>
      </c>
      <c r="Q146">
        <v>32</v>
      </c>
      <c r="R146">
        <v>17</v>
      </c>
      <c r="S146">
        <v>18</v>
      </c>
      <c r="T146">
        <v>9</v>
      </c>
      <c r="U146">
        <v>12</v>
      </c>
      <c r="W146">
        <v>120842</v>
      </c>
      <c r="X146">
        <v>593.70000000000005</v>
      </c>
      <c r="Y146">
        <v>440</v>
      </c>
      <c r="Z146">
        <v>74.11</v>
      </c>
    </row>
    <row r="147" spans="1:26" x14ac:dyDescent="0.25">
      <c r="A147">
        <v>7</v>
      </c>
      <c r="B147" t="s">
        <v>179</v>
      </c>
      <c r="C147">
        <v>16</v>
      </c>
      <c r="D147" t="s">
        <v>28</v>
      </c>
      <c r="E147" t="s">
        <v>29</v>
      </c>
      <c r="F147" t="s">
        <v>196</v>
      </c>
      <c r="G147" t="s">
        <v>51</v>
      </c>
      <c r="H147">
        <v>384548</v>
      </c>
      <c r="I147">
        <v>4634278</v>
      </c>
      <c r="J147">
        <v>41.85199102</v>
      </c>
      <c r="K147">
        <v>1.6091769650000001</v>
      </c>
      <c r="L147">
        <v>553.46289100000001</v>
      </c>
      <c r="M147">
        <v>12</v>
      </c>
      <c r="N147">
        <v>46</v>
      </c>
      <c r="P147">
        <v>1.82</v>
      </c>
      <c r="Q147">
        <v>40</v>
      </c>
      <c r="R147">
        <v>20</v>
      </c>
      <c r="S147">
        <v>11</v>
      </c>
      <c r="T147">
        <v>11</v>
      </c>
      <c r="U147">
        <v>12</v>
      </c>
      <c r="W147">
        <v>121047</v>
      </c>
      <c r="X147">
        <v>508.7</v>
      </c>
      <c r="Y147">
        <v>86.46</v>
      </c>
      <c r="Z147">
        <v>17</v>
      </c>
    </row>
    <row r="148" spans="1:26" x14ac:dyDescent="0.25">
      <c r="A148">
        <v>7</v>
      </c>
      <c r="B148" t="s">
        <v>179</v>
      </c>
      <c r="C148">
        <v>17</v>
      </c>
      <c r="D148" t="s">
        <v>35</v>
      </c>
      <c r="E148" t="s">
        <v>29</v>
      </c>
      <c r="F148" t="s">
        <v>197</v>
      </c>
      <c r="G148" t="s">
        <v>51</v>
      </c>
      <c r="H148">
        <v>384539</v>
      </c>
      <c r="I148">
        <v>4634292</v>
      </c>
      <c r="J148">
        <v>41.852113989999999</v>
      </c>
      <c r="K148">
        <v>1.6090700120000001</v>
      </c>
      <c r="L148">
        <v>552.588257</v>
      </c>
      <c r="M148">
        <v>16</v>
      </c>
      <c r="N148">
        <v>45</v>
      </c>
      <c r="P148">
        <v>2.1</v>
      </c>
      <c r="Q148">
        <v>61</v>
      </c>
      <c r="R148">
        <v>20</v>
      </c>
      <c r="S148">
        <v>22</v>
      </c>
      <c r="T148">
        <v>17</v>
      </c>
      <c r="U148">
        <v>14</v>
      </c>
      <c r="W148">
        <v>121507</v>
      </c>
      <c r="X148">
        <v>461.2</v>
      </c>
      <c r="Y148">
        <v>71.760000000000005</v>
      </c>
      <c r="Z148">
        <v>15.56</v>
      </c>
    </row>
    <row r="149" spans="1:26" x14ac:dyDescent="0.25">
      <c r="A149">
        <v>7</v>
      </c>
      <c r="B149" t="s">
        <v>179</v>
      </c>
      <c r="C149">
        <v>18</v>
      </c>
      <c r="D149" t="s">
        <v>32</v>
      </c>
      <c r="E149" t="s">
        <v>59</v>
      </c>
      <c r="F149" t="s">
        <v>198</v>
      </c>
      <c r="G149" t="s">
        <v>69</v>
      </c>
      <c r="H149">
        <v>384524</v>
      </c>
      <c r="I149">
        <v>4634301</v>
      </c>
      <c r="J149">
        <v>41.852195960000003</v>
      </c>
      <c r="K149">
        <v>1.608890975</v>
      </c>
      <c r="L149">
        <v>556.303406</v>
      </c>
      <c r="N149">
        <v>23</v>
      </c>
      <c r="P149">
        <v>1.1000000000000001</v>
      </c>
      <c r="Q149">
        <v>20</v>
      </c>
      <c r="R149">
        <v>11</v>
      </c>
      <c r="S149">
        <v>7</v>
      </c>
      <c r="T149">
        <v>7</v>
      </c>
      <c r="U149">
        <v>7</v>
      </c>
      <c r="W149">
        <v>121737</v>
      </c>
      <c r="X149">
        <v>438.7</v>
      </c>
      <c r="Y149">
        <v>205.4</v>
      </c>
      <c r="Z149">
        <v>46.82</v>
      </c>
    </row>
    <row r="150" spans="1:26" x14ac:dyDescent="0.25">
      <c r="A150">
        <v>7</v>
      </c>
      <c r="B150" t="s">
        <v>179</v>
      </c>
      <c r="C150">
        <v>19</v>
      </c>
      <c r="D150" t="s">
        <v>35</v>
      </c>
      <c r="E150" t="s">
        <v>64</v>
      </c>
      <c r="F150" t="s">
        <v>199</v>
      </c>
      <c r="G150" t="s">
        <v>51</v>
      </c>
      <c r="H150">
        <v>384510</v>
      </c>
      <c r="I150">
        <v>4634311</v>
      </c>
      <c r="J150">
        <v>41.85228498</v>
      </c>
      <c r="K150">
        <v>1.6087230020000001</v>
      </c>
      <c r="L150">
        <v>556.683899</v>
      </c>
      <c r="M150">
        <v>7</v>
      </c>
      <c r="N150">
        <v>26</v>
      </c>
      <c r="P150">
        <v>1.39</v>
      </c>
      <c r="Q150">
        <v>33</v>
      </c>
      <c r="R150">
        <v>25</v>
      </c>
      <c r="S150">
        <v>24</v>
      </c>
      <c r="T150">
        <v>12</v>
      </c>
      <c r="U150">
        <v>14</v>
      </c>
      <c r="W150">
        <v>121922</v>
      </c>
      <c r="X150">
        <v>408.7</v>
      </c>
      <c r="Y150">
        <v>254.5</v>
      </c>
      <c r="Z150">
        <v>62.27</v>
      </c>
    </row>
    <row r="151" spans="1:26" x14ac:dyDescent="0.25">
      <c r="A151">
        <v>7</v>
      </c>
      <c r="B151" t="s">
        <v>179</v>
      </c>
      <c r="C151">
        <v>20</v>
      </c>
      <c r="D151" t="s">
        <v>28</v>
      </c>
      <c r="E151" t="s">
        <v>64</v>
      </c>
      <c r="F151" t="s">
        <v>200</v>
      </c>
      <c r="G151" t="s">
        <v>51</v>
      </c>
      <c r="H151">
        <v>384505</v>
      </c>
      <c r="I151">
        <v>4634312</v>
      </c>
      <c r="J151">
        <v>41.852288999999999</v>
      </c>
      <c r="K151">
        <v>1.6086570360000001</v>
      </c>
      <c r="L151">
        <v>587.49334699999997</v>
      </c>
      <c r="M151">
        <v>11</v>
      </c>
      <c r="N151">
        <v>30</v>
      </c>
      <c r="P151">
        <v>1.61</v>
      </c>
      <c r="Q151">
        <v>35</v>
      </c>
      <c r="R151">
        <v>19</v>
      </c>
      <c r="S151">
        <v>15</v>
      </c>
      <c r="T151">
        <v>8</v>
      </c>
      <c r="U151">
        <v>7</v>
      </c>
      <c r="W151">
        <v>122852</v>
      </c>
      <c r="X151">
        <v>428.7</v>
      </c>
      <c r="Y151">
        <v>91.76</v>
      </c>
      <c r="Z151">
        <v>21.4</v>
      </c>
    </row>
    <row r="152" spans="1:26" x14ac:dyDescent="0.25">
      <c r="A152">
        <v>7</v>
      </c>
      <c r="B152" t="s">
        <v>179</v>
      </c>
      <c r="C152">
        <v>21</v>
      </c>
      <c r="D152" t="s">
        <v>32</v>
      </c>
      <c r="E152" t="s">
        <v>59</v>
      </c>
      <c r="F152" t="s">
        <v>201</v>
      </c>
      <c r="G152" t="s">
        <v>51</v>
      </c>
      <c r="H152">
        <v>384481</v>
      </c>
      <c r="I152">
        <v>4634312</v>
      </c>
      <c r="J152">
        <v>41.852285979999998</v>
      </c>
      <c r="K152">
        <v>1.6083700400000001</v>
      </c>
      <c r="L152">
        <v>585.97924799999998</v>
      </c>
      <c r="N152">
        <v>39</v>
      </c>
      <c r="P152">
        <v>1.23</v>
      </c>
      <c r="Q152">
        <v>29</v>
      </c>
      <c r="R152">
        <v>14</v>
      </c>
      <c r="S152">
        <v>12</v>
      </c>
      <c r="T152">
        <v>5</v>
      </c>
      <c r="U152">
        <v>5</v>
      </c>
      <c r="W152">
        <v>122617</v>
      </c>
      <c r="X152">
        <v>406.2</v>
      </c>
      <c r="Y152">
        <v>328</v>
      </c>
      <c r="Z152">
        <v>80.75</v>
      </c>
    </row>
    <row r="153" spans="1:26" x14ac:dyDescent="0.25">
      <c r="A153">
        <v>7</v>
      </c>
      <c r="B153" t="s">
        <v>179</v>
      </c>
      <c r="C153">
        <v>22</v>
      </c>
      <c r="D153" t="s">
        <v>32</v>
      </c>
      <c r="E153" t="s">
        <v>29</v>
      </c>
      <c r="F153" t="s">
        <v>202</v>
      </c>
      <c r="G153" t="s">
        <v>69</v>
      </c>
      <c r="H153">
        <v>384492</v>
      </c>
      <c r="I153">
        <v>4634331</v>
      </c>
      <c r="J153">
        <v>41.852454960000003</v>
      </c>
      <c r="K153">
        <v>1.60849602</v>
      </c>
      <c r="L153">
        <v>581.38165300000003</v>
      </c>
      <c r="M153">
        <v>11</v>
      </c>
      <c r="N153">
        <v>46</v>
      </c>
      <c r="P153">
        <v>1.8</v>
      </c>
      <c r="Q153">
        <v>35</v>
      </c>
      <c r="R153">
        <v>16</v>
      </c>
      <c r="S153">
        <v>16</v>
      </c>
      <c r="T153">
        <v>9</v>
      </c>
      <c r="U153">
        <v>14</v>
      </c>
      <c r="W153">
        <v>122512</v>
      </c>
      <c r="X153">
        <v>393.7</v>
      </c>
      <c r="Y153">
        <v>402.9</v>
      </c>
      <c r="Z153">
        <v>102.34</v>
      </c>
    </row>
    <row r="154" spans="1:26" x14ac:dyDescent="0.25">
      <c r="A154">
        <v>7</v>
      </c>
      <c r="B154" t="s">
        <v>179</v>
      </c>
      <c r="C154">
        <v>23</v>
      </c>
      <c r="D154" t="s">
        <v>32</v>
      </c>
      <c r="E154" t="s">
        <v>59</v>
      </c>
      <c r="F154" t="s">
        <v>203</v>
      </c>
      <c r="G154" t="s">
        <v>51</v>
      </c>
      <c r="H154">
        <v>384497</v>
      </c>
      <c r="I154">
        <v>4634326</v>
      </c>
      <c r="J154">
        <v>41.852411959999998</v>
      </c>
      <c r="K154">
        <v>1.6085609789999999</v>
      </c>
      <c r="L154">
        <v>580.18731700000001</v>
      </c>
      <c r="N154">
        <v>27</v>
      </c>
      <c r="P154">
        <v>1.1499999999999999</v>
      </c>
      <c r="Q154">
        <v>22</v>
      </c>
      <c r="R154">
        <v>14</v>
      </c>
      <c r="S154">
        <v>12</v>
      </c>
      <c r="T154">
        <v>9</v>
      </c>
      <c r="U154">
        <v>6</v>
      </c>
      <c r="W154">
        <v>122347</v>
      </c>
      <c r="X154">
        <v>386.2</v>
      </c>
      <c r="Y154">
        <v>314.39999999999998</v>
      </c>
      <c r="Z154">
        <v>81.41</v>
      </c>
    </row>
    <row r="155" spans="1:26" x14ac:dyDescent="0.25">
      <c r="A155">
        <v>7</v>
      </c>
      <c r="B155" t="s">
        <v>179</v>
      </c>
      <c r="C155">
        <v>24</v>
      </c>
      <c r="D155" t="s">
        <v>73</v>
      </c>
      <c r="E155" t="s">
        <v>64</v>
      </c>
      <c r="F155" t="s">
        <v>204</v>
      </c>
      <c r="G155" t="s">
        <v>69</v>
      </c>
      <c r="H155">
        <v>384473</v>
      </c>
      <c r="I155">
        <v>4634337</v>
      </c>
      <c r="J155">
        <v>41.852511960000001</v>
      </c>
      <c r="K155">
        <v>1.608264009</v>
      </c>
      <c r="L155">
        <v>581.51904300000001</v>
      </c>
      <c r="M155">
        <v>9</v>
      </c>
      <c r="N155">
        <v>43</v>
      </c>
      <c r="P155">
        <v>1.5</v>
      </c>
      <c r="Q155">
        <v>38</v>
      </c>
      <c r="R155">
        <v>17</v>
      </c>
      <c r="S155">
        <v>16</v>
      </c>
      <c r="T155">
        <v>6</v>
      </c>
      <c r="U155">
        <v>9</v>
      </c>
      <c r="W155">
        <v>123217</v>
      </c>
      <c r="X155">
        <v>416.2</v>
      </c>
      <c r="Y155">
        <v>322</v>
      </c>
      <c r="Z155">
        <v>77.37</v>
      </c>
    </row>
    <row r="156" spans="1:26" x14ac:dyDescent="0.25">
      <c r="A156">
        <v>8</v>
      </c>
      <c r="B156" t="s">
        <v>205</v>
      </c>
      <c r="C156">
        <v>1</v>
      </c>
      <c r="D156" t="s">
        <v>32</v>
      </c>
      <c r="E156" t="s">
        <v>59</v>
      </c>
      <c r="F156" t="s">
        <v>206</v>
      </c>
      <c r="G156" t="s">
        <v>51</v>
      </c>
      <c r="H156">
        <v>382412</v>
      </c>
      <c r="I156">
        <v>4630514</v>
      </c>
      <c r="M156">
        <v>7</v>
      </c>
      <c r="N156">
        <v>37</v>
      </c>
      <c r="P156">
        <v>1.34</v>
      </c>
      <c r="Q156">
        <v>27</v>
      </c>
      <c r="R156">
        <v>15</v>
      </c>
      <c r="S156">
        <v>19</v>
      </c>
      <c r="T156">
        <v>7</v>
      </c>
      <c r="U156">
        <v>7</v>
      </c>
      <c r="W156">
        <v>104134</v>
      </c>
      <c r="X156">
        <v>221.2</v>
      </c>
      <c r="Y156">
        <v>135.28</v>
      </c>
      <c r="Z156">
        <v>61.16</v>
      </c>
    </row>
    <row r="157" spans="1:26" x14ac:dyDescent="0.25">
      <c r="A157">
        <v>8</v>
      </c>
      <c r="B157" t="s">
        <v>205</v>
      </c>
      <c r="C157">
        <v>2</v>
      </c>
      <c r="D157" t="s">
        <v>28</v>
      </c>
      <c r="E157" t="s">
        <v>64</v>
      </c>
      <c r="F157" t="s">
        <v>207</v>
      </c>
      <c r="G157" t="s">
        <v>69</v>
      </c>
      <c r="H157">
        <v>382410</v>
      </c>
      <c r="I157">
        <v>4630510</v>
      </c>
      <c r="J157">
        <v>41.817746</v>
      </c>
      <c r="K157">
        <v>1.584178023</v>
      </c>
      <c r="L157">
        <v>638.95220900000004</v>
      </c>
      <c r="M157">
        <v>9</v>
      </c>
      <c r="N157">
        <v>26</v>
      </c>
      <c r="P157">
        <v>1.45</v>
      </c>
      <c r="Q157">
        <v>38</v>
      </c>
      <c r="R157">
        <v>19</v>
      </c>
      <c r="S157">
        <v>18</v>
      </c>
      <c r="T157">
        <v>5</v>
      </c>
      <c r="U157">
        <v>7</v>
      </c>
      <c r="W157">
        <v>104239</v>
      </c>
      <c r="X157">
        <v>218.7</v>
      </c>
      <c r="Y157">
        <v>189.62</v>
      </c>
      <c r="Z157">
        <v>86.7</v>
      </c>
    </row>
    <row r="158" spans="1:26" x14ac:dyDescent="0.25">
      <c r="A158">
        <v>8</v>
      </c>
      <c r="B158" t="s">
        <v>205</v>
      </c>
      <c r="C158">
        <v>3</v>
      </c>
      <c r="D158" t="s">
        <v>32</v>
      </c>
      <c r="E158" t="s">
        <v>29</v>
      </c>
      <c r="F158" t="s">
        <v>208</v>
      </c>
      <c r="G158" t="s">
        <v>69</v>
      </c>
      <c r="H158">
        <v>382421</v>
      </c>
      <c r="I158">
        <v>4630507</v>
      </c>
      <c r="J158">
        <v>41.817725969999998</v>
      </c>
      <c r="K158">
        <v>1.5843149830000001</v>
      </c>
      <c r="L158">
        <v>639.56817599999999</v>
      </c>
      <c r="M158">
        <v>8</v>
      </c>
      <c r="N158">
        <v>31</v>
      </c>
      <c r="P158">
        <v>1.75</v>
      </c>
      <c r="Q158">
        <v>40</v>
      </c>
      <c r="R158">
        <v>16</v>
      </c>
      <c r="S158">
        <v>23</v>
      </c>
      <c r="T158">
        <v>9</v>
      </c>
      <c r="U158">
        <v>11</v>
      </c>
      <c r="W158">
        <v>93029</v>
      </c>
      <c r="X158">
        <v>206.2</v>
      </c>
      <c r="Y158">
        <v>132.34</v>
      </c>
      <c r="Z158">
        <v>64.180000000000007</v>
      </c>
    </row>
    <row r="159" spans="1:26" x14ac:dyDescent="0.25">
      <c r="A159">
        <v>8</v>
      </c>
      <c r="B159" t="s">
        <v>205</v>
      </c>
      <c r="C159">
        <v>4</v>
      </c>
      <c r="D159" t="s">
        <v>28</v>
      </c>
      <c r="E159" t="s">
        <v>29</v>
      </c>
      <c r="F159" t="s">
        <v>209</v>
      </c>
      <c r="G159" t="s">
        <v>51</v>
      </c>
      <c r="H159">
        <v>382415</v>
      </c>
      <c r="I159">
        <v>4630505</v>
      </c>
      <c r="J159">
        <v>41.817699990000001</v>
      </c>
      <c r="K159">
        <v>1.584248012</v>
      </c>
      <c r="L159">
        <v>638.74902299999997</v>
      </c>
      <c r="M159">
        <v>12</v>
      </c>
      <c r="N159">
        <v>25</v>
      </c>
      <c r="P159">
        <v>1.77</v>
      </c>
      <c r="Q159">
        <v>44</v>
      </c>
      <c r="R159">
        <v>26</v>
      </c>
      <c r="S159">
        <v>25</v>
      </c>
      <c r="T159">
        <v>28</v>
      </c>
      <c r="U159">
        <v>24</v>
      </c>
      <c r="W159">
        <v>92839</v>
      </c>
      <c r="X159">
        <v>248.7</v>
      </c>
      <c r="Y159">
        <v>145.59</v>
      </c>
      <c r="Z159">
        <v>58.54</v>
      </c>
    </row>
    <row r="160" spans="1:26" x14ac:dyDescent="0.25">
      <c r="A160">
        <v>8</v>
      </c>
      <c r="B160" t="s">
        <v>205</v>
      </c>
      <c r="C160">
        <v>5</v>
      </c>
      <c r="D160" t="s">
        <v>28</v>
      </c>
      <c r="E160" t="s">
        <v>64</v>
      </c>
      <c r="F160" t="s">
        <v>210</v>
      </c>
      <c r="G160" t="s">
        <v>51</v>
      </c>
      <c r="H160">
        <v>382412</v>
      </c>
      <c r="I160">
        <v>4630495</v>
      </c>
      <c r="J160">
        <v>41.817613989999998</v>
      </c>
      <c r="K160">
        <v>1.584206019</v>
      </c>
      <c r="L160">
        <v>641.72167999999999</v>
      </c>
      <c r="M160">
        <v>9</v>
      </c>
      <c r="N160">
        <v>24</v>
      </c>
      <c r="P160">
        <v>1.54</v>
      </c>
      <c r="Q160">
        <v>44</v>
      </c>
      <c r="R160">
        <v>21</v>
      </c>
      <c r="S160">
        <v>14</v>
      </c>
      <c r="T160">
        <v>8</v>
      </c>
      <c r="U160">
        <v>9</v>
      </c>
      <c r="W160">
        <v>93234</v>
      </c>
      <c r="X160">
        <v>213.7</v>
      </c>
      <c r="Y160">
        <v>147.44</v>
      </c>
      <c r="Z160">
        <v>68.989999999999995</v>
      </c>
    </row>
    <row r="161" spans="1:26" x14ac:dyDescent="0.25">
      <c r="A161">
        <v>8</v>
      </c>
      <c r="B161" t="s">
        <v>205</v>
      </c>
      <c r="C161">
        <v>6</v>
      </c>
      <c r="D161" t="s">
        <v>32</v>
      </c>
      <c r="E161" t="s">
        <v>64</v>
      </c>
      <c r="F161" t="s">
        <v>211</v>
      </c>
      <c r="G161" t="s">
        <v>51</v>
      </c>
      <c r="H161">
        <v>382428</v>
      </c>
      <c r="I161">
        <v>4630491</v>
      </c>
      <c r="J161">
        <v>41.817577020000002</v>
      </c>
      <c r="K161">
        <v>1.584399976</v>
      </c>
      <c r="L161">
        <v>642.84991500000001</v>
      </c>
      <c r="M161">
        <v>11</v>
      </c>
      <c r="N161">
        <v>26</v>
      </c>
      <c r="P161">
        <v>1.42</v>
      </c>
      <c r="Q161">
        <v>33</v>
      </c>
      <c r="R161">
        <v>20</v>
      </c>
      <c r="S161">
        <v>19</v>
      </c>
      <c r="T161">
        <v>8</v>
      </c>
      <c r="U161">
        <v>8</v>
      </c>
      <c r="W161">
        <v>93414</v>
      </c>
      <c r="X161">
        <v>216.2</v>
      </c>
      <c r="Y161">
        <v>174.64</v>
      </c>
      <c r="Z161">
        <v>80.78</v>
      </c>
    </row>
    <row r="162" spans="1:26" x14ac:dyDescent="0.25">
      <c r="A162">
        <v>8</v>
      </c>
      <c r="B162" t="s">
        <v>205</v>
      </c>
      <c r="C162">
        <v>7</v>
      </c>
      <c r="D162" t="s">
        <v>73</v>
      </c>
      <c r="E162" t="s">
        <v>59</v>
      </c>
      <c r="F162" t="s">
        <v>212</v>
      </c>
      <c r="G162" t="s">
        <v>51</v>
      </c>
      <c r="H162">
        <v>382444</v>
      </c>
      <c r="I162">
        <v>4630496</v>
      </c>
      <c r="J162">
        <v>41.817623959999999</v>
      </c>
      <c r="K162">
        <v>1.5845950230000001</v>
      </c>
      <c r="L162">
        <v>644.62817399999994</v>
      </c>
      <c r="N162">
        <v>26</v>
      </c>
      <c r="P162">
        <v>1.05</v>
      </c>
      <c r="Q162">
        <v>38</v>
      </c>
      <c r="R162">
        <v>11</v>
      </c>
      <c r="S162">
        <v>14</v>
      </c>
      <c r="T162">
        <v>5</v>
      </c>
      <c r="U162">
        <v>9</v>
      </c>
      <c r="W162">
        <v>93654</v>
      </c>
      <c r="X162">
        <v>163.69999999999999</v>
      </c>
      <c r="Y162">
        <v>147.32</v>
      </c>
      <c r="Z162">
        <v>89.99</v>
      </c>
    </row>
    <row r="163" spans="1:26" x14ac:dyDescent="0.25">
      <c r="A163">
        <v>8</v>
      </c>
      <c r="B163" t="s">
        <v>205</v>
      </c>
      <c r="C163">
        <v>8</v>
      </c>
      <c r="D163" t="s">
        <v>32</v>
      </c>
      <c r="E163" t="s">
        <v>59</v>
      </c>
      <c r="F163" t="s">
        <v>213</v>
      </c>
      <c r="G163" t="s">
        <v>69</v>
      </c>
      <c r="H163">
        <v>382450</v>
      </c>
      <c r="I163">
        <v>4630502</v>
      </c>
      <c r="J163">
        <v>41.817680959999997</v>
      </c>
      <c r="K163">
        <v>1.5846680289999999</v>
      </c>
      <c r="L163">
        <v>642.21838400000001</v>
      </c>
      <c r="N163">
        <v>22</v>
      </c>
      <c r="P163">
        <v>0.8</v>
      </c>
      <c r="Q163">
        <v>20</v>
      </c>
      <c r="R163">
        <v>10</v>
      </c>
      <c r="S163">
        <v>12</v>
      </c>
      <c r="T163">
        <v>6</v>
      </c>
      <c r="U163">
        <v>6</v>
      </c>
      <c r="W163">
        <v>93819</v>
      </c>
      <c r="X163">
        <v>161.19999999999999</v>
      </c>
      <c r="Y163">
        <v>196.43</v>
      </c>
      <c r="Z163">
        <v>121.85</v>
      </c>
    </row>
    <row r="164" spans="1:26" x14ac:dyDescent="0.25">
      <c r="A164">
        <v>8</v>
      </c>
      <c r="B164" t="s">
        <v>205</v>
      </c>
      <c r="C164">
        <v>9</v>
      </c>
      <c r="D164" t="s">
        <v>35</v>
      </c>
      <c r="E164" t="s">
        <v>29</v>
      </c>
      <c r="F164" t="s">
        <v>214</v>
      </c>
      <c r="G164" t="s">
        <v>69</v>
      </c>
      <c r="H164">
        <v>382466</v>
      </c>
      <c r="I164">
        <v>4630506</v>
      </c>
      <c r="J164">
        <v>41.817720020000003</v>
      </c>
      <c r="K164">
        <v>1.584852012</v>
      </c>
      <c r="L164">
        <v>643.35723900000005</v>
      </c>
      <c r="M164">
        <v>17</v>
      </c>
      <c r="N164">
        <v>33</v>
      </c>
      <c r="P164">
        <v>1.75</v>
      </c>
      <c r="Q164">
        <v>30</v>
      </c>
      <c r="R164">
        <v>16</v>
      </c>
      <c r="S164">
        <v>13</v>
      </c>
      <c r="T164">
        <v>9</v>
      </c>
      <c r="U164">
        <v>14</v>
      </c>
      <c r="W164">
        <v>94219</v>
      </c>
      <c r="X164">
        <v>196.2</v>
      </c>
      <c r="Y164">
        <v>182.81</v>
      </c>
      <c r="Z164">
        <v>93.18</v>
      </c>
    </row>
    <row r="165" spans="1:26" x14ac:dyDescent="0.25">
      <c r="A165">
        <v>8</v>
      </c>
      <c r="B165" t="s">
        <v>205</v>
      </c>
      <c r="C165">
        <v>10</v>
      </c>
      <c r="D165" t="s">
        <v>32</v>
      </c>
      <c r="E165" t="s">
        <v>59</v>
      </c>
      <c r="F165" t="s">
        <v>215</v>
      </c>
      <c r="G165" t="s">
        <v>51</v>
      </c>
      <c r="H165">
        <v>382470</v>
      </c>
      <c r="I165">
        <v>4630509</v>
      </c>
      <c r="J165">
        <v>41.817746</v>
      </c>
      <c r="K165">
        <v>1.584909009</v>
      </c>
      <c r="L165">
        <v>642.18670699999996</v>
      </c>
      <c r="N165">
        <v>47</v>
      </c>
      <c r="P165">
        <v>1.3</v>
      </c>
      <c r="Q165">
        <v>44</v>
      </c>
      <c r="R165">
        <v>18</v>
      </c>
      <c r="S165">
        <v>11</v>
      </c>
      <c r="T165">
        <v>2</v>
      </c>
      <c r="U165">
        <v>3</v>
      </c>
      <c r="W165">
        <v>94334</v>
      </c>
      <c r="X165">
        <v>186.2</v>
      </c>
      <c r="Y165">
        <v>244</v>
      </c>
      <c r="Z165">
        <v>131.04</v>
      </c>
    </row>
    <row r="166" spans="1:26" x14ac:dyDescent="0.25">
      <c r="A166">
        <v>8</v>
      </c>
      <c r="B166" t="s">
        <v>205</v>
      </c>
      <c r="C166">
        <v>11</v>
      </c>
      <c r="D166" t="s">
        <v>28</v>
      </c>
      <c r="E166" t="s">
        <v>29</v>
      </c>
      <c r="F166" t="s">
        <v>216</v>
      </c>
      <c r="G166" t="s">
        <v>69</v>
      </c>
      <c r="H166">
        <v>382467</v>
      </c>
      <c r="I166">
        <v>4630514</v>
      </c>
      <c r="J166">
        <v>41.817786990000002</v>
      </c>
      <c r="K166">
        <v>1.5848639980000001</v>
      </c>
      <c r="L166">
        <v>639.91693099999998</v>
      </c>
      <c r="N166">
        <v>49</v>
      </c>
      <c r="P166">
        <v>1.3</v>
      </c>
      <c r="Q166">
        <v>40</v>
      </c>
      <c r="R166">
        <v>22</v>
      </c>
      <c r="S166">
        <v>13</v>
      </c>
      <c r="T166">
        <v>10</v>
      </c>
      <c r="U166">
        <v>8</v>
      </c>
      <c r="W166">
        <v>94459</v>
      </c>
      <c r="X166">
        <v>171.2</v>
      </c>
      <c r="Y166">
        <v>188.63</v>
      </c>
      <c r="Z166">
        <v>110.18</v>
      </c>
    </row>
    <row r="167" spans="1:26" x14ac:dyDescent="0.25">
      <c r="A167">
        <v>8</v>
      </c>
      <c r="B167" t="s">
        <v>205</v>
      </c>
      <c r="C167">
        <v>12</v>
      </c>
      <c r="D167" t="s">
        <v>32</v>
      </c>
      <c r="E167" t="s">
        <v>59</v>
      </c>
      <c r="F167" t="s">
        <v>217</v>
      </c>
      <c r="G167" t="s">
        <v>51</v>
      </c>
      <c r="H167">
        <v>382425</v>
      </c>
      <c r="I167">
        <v>4630474</v>
      </c>
      <c r="J167">
        <v>41.817425980000003</v>
      </c>
      <c r="K167">
        <v>1.5843660289999999</v>
      </c>
      <c r="L167">
        <v>646.55682400000001</v>
      </c>
      <c r="M167">
        <v>8</v>
      </c>
      <c r="N167">
        <v>33</v>
      </c>
      <c r="P167">
        <v>1.33</v>
      </c>
      <c r="Q167">
        <v>33</v>
      </c>
      <c r="R167">
        <v>14</v>
      </c>
      <c r="S167">
        <v>15</v>
      </c>
      <c r="T167">
        <v>5</v>
      </c>
      <c r="U167">
        <v>7</v>
      </c>
      <c r="W167">
        <v>95439</v>
      </c>
      <c r="X167">
        <v>233.7</v>
      </c>
      <c r="Y167">
        <v>406</v>
      </c>
      <c r="Z167">
        <v>173.73</v>
      </c>
    </row>
    <row r="168" spans="1:26" x14ac:dyDescent="0.25">
      <c r="A168">
        <v>8</v>
      </c>
      <c r="B168" t="s">
        <v>205</v>
      </c>
      <c r="C168">
        <v>13</v>
      </c>
      <c r="D168" t="s">
        <v>28</v>
      </c>
      <c r="E168" t="s">
        <v>64</v>
      </c>
      <c r="F168" t="s">
        <v>218</v>
      </c>
      <c r="G168" t="s">
        <v>51</v>
      </c>
      <c r="H168">
        <v>382412</v>
      </c>
      <c r="I168">
        <v>4630464</v>
      </c>
      <c r="J168">
        <v>41.817335040000003</v>
      </c>
      <c r="K168">
        <v>1.5842210219999999</v>
      </c>
      <c r="L168">
        <v>648.25347899999997</v>
      </c>
      <c r="M168">
        <v>7</v>
      </c>
      <c r="N168">
        <v>29</v>
      </c>
      <c r="P168">
        <v>1.4</v>
      </c>
      <c r="Q168">
        <v>34</v>
      </c>
      <c r="R168">
        <v>12</v>
      </c>
      <c r="S168">
        <v>10</v>
      </c>
      <c r="T168">
        <v>3</v>
      </c>
      <c r="U168">
        <v>9</v>
      </c>
      <c r="W168">
        <v>95844</v>
      </c>
      <c r="X168">
        <v>328.7</v>
      </c>
      <c r="Y168">
        <v>149.30000000000001</v>
      </c>
      <c r="Z168">
        <v>45.42</v>
      </c>
    </row>
    <row r="169" spans="1:26" x14ac:dyDescent="0.25">
      <c r="A169">
        <v>8</v>
      </c>
      <c r="B169" t="s">
        <v>205</v>
      </c>
      <c r="C169">
        <v>14</v>
      </c>
      <c r="D169" t="s">
        <v>28</v>
      </c>
      <c r="E169" t="s">
        <v>29</v>
      </c>
      <c r="F169" t="s">
        <v>219</v>
      </c>
      <c r="G169" t="s">
        <v>34</v>
      </c>
      <c r="H169">
        <v>382409</v>
      </c>
      <c r="I169">
        <v>4630457</v>
      </c>
      <c r="J169">
        <v>41.817267979999997</v>
      </c>
      <c r="K169">
        <v>1.584178023</v>
      </c>
      <c r="L169">
        <v>649.22930899999994</v>
      </c>
      <c r="M169">
        <v>26</v>
      </c>
      <c r="N169">
        <v>62</v>
      </c>
      <c r="P169">
        <v>1.9</v>
      </c>
      <c r="Q169">
        <v>46</v>
      </c>
      <c r="R169">
        <v>14</v>
      </c>
      <c r="S169">
        <v>15</v>
      </c>
      <c r="T169">
        <v>5</v>
      </c>
      <c r="U169">
        <v>9</v>
      </c>
      <c r="W169">
        <v>100129</v>
      </c>
      <c r="X169">
        <v>366.2</v>
      </c>
      <c r="Y169">
        <v>271.89999999999998</v>
      </c>
      <c r="Z169">
        <v>74.25</v>
      </c>
    </row>
    <row r="170" spans="1:26" x14ac:dyDescent="0.25">
      <c r="A170">
        <v>8</v>
      </c>
      <c r="B170" t="s">
        <v>205</v>
      </c>
      <c r="C170">
        <v>15</v>
      </c>
      <c r="D170" t="s">
        <v>28</v>
      </c>
      <c r="E170" t="s">
        <v>64</v>
      </c>
      <c r="F170" t="s">
        <v>220</v>
      </c>
      <c r="G170" t="s">
        <v>51</v>
      </c>
      <c r="H170">
        <v>382406</v>
      </c>
      <c r="I170">
        <v>4630461</v>
      </c>
      <c r="J170">
        <v>41.817307970000002</v>
      </c>
      <c r="K170">
        <v>1.5841419809999999</v>
      </c>
      <c r="L170">
        <v>649.61053500000003</v>
      </c>
      <c r="M170">
        <v>7</v>
      </c>
      <c r="N170">
        <v>22</v>
      </c>
      <c r="P170">
        <v>1.35</v>
      </c>
      <c r="Q170">
        <v>37</v>
      </c>
      <c r="R170">
        <v>17</v>
      </c>
      <c r="S170">
        <v>20</v>
      </c>
      <c r="T170">
        <v>9</v>
      </c>
      <c r="U170">
        <v>5</v>
      </c>
      <c r="W170">
        <v>100549</v>
      </c>
      <c r="X170">
        <v>388.7</v>
      </c>
      <c r="Y170">
        <v>269.10000000000002</v>
      </c>
      <c r="Z170">
        <v>69.23</v>
      </c>
    </row>
    <row r="171" spans="1:26" x14ac:dyDescent="0.25">
      <c r="A171">
        <v>8</v>
      </c>
      <c r="B171" t="s">
        <v>205</v>
      </c>
      <c r="C171">
        <v>16</v>
      </c>
      <c r="D171" t="s">
        <v>28</v>
      </c>
      <c r="E171" t="s">
        <v>59</v>
      </c>
      <c r="F171" t="s">
        <v>221</v>
      </c>
      <c r="G171" t="s">
        <v>69</v>
      </c>
      <c r="H171">
        <v>382397</v>
      </c>
      <c r="I171">
        <v>4630459</v>
      </c>
      <c r="J171">
        <v>41.817290030000002</v>
      </c>
      <c r="K171">
        <v>1.584037039</v>
      </c>
      <c r="L171">
        <v>649.49798599999997</v>
      </c>
      <c r="N171">
        <v>14</v>
      </c>
      <c r="P171">
        <v>0.88</v>
      </c>
      <c r="Q171">
        <v>14</v>
      </c>
      <c r="R171">
        <v>18</v>
      </c>
      <c r="S171">
        <v>8</v>
      </c>
      <c r="T171">
        <v>10</v>
      </c>
      <c r="U171">
        <v>10</v>
      </c>
      <c r="W171">
        <v>100404</v>
      </c>
      <c r="X171">
        <v>373.7</v>
      </c>
      <c r="Y171">
        <v>175.01</v>
      </c>
      <c r="Z171">
        <v>46.83</v>
      </c>
    </row>
    <row r="172" spans="1:26" x14ac:dyDescent="0.25">
      <c r="A172">
        <v>8</v>
      </c>
      <c r="B172" t="s">
        <v>205</v>
      </c>
      <c r="C172">
        <v>17</v>
      </c>
      <c r="D172" t="s">
        <v>28</v>
      </c>
      <c r="E172" t="s">
        <v>59</v>
      </c>
      <c r="F172" t="s">
        <v>222</v>
      </c>
      <c r="G172" t="s">
        <v>51</v>
      </c>
      <c r="H172">
        <v>382391</v>
      </c>
      <c r="I172">
        <v>4630454</v>
      </c>
      <c r="J172">
        <v>41.817238979999999</v>
      </c>
      <c r="K172">
        <v>1.5839669670000001</v>
      </c>
      <c r="L172">
        <v>651.42425500000002</v>
      </c>
      <c r="N172">
        <v>17</v>
      </c>
      <c r="P172">
        <v>0.9</v>
      </c>
      <c r="Q172">
        <v>17</v>
      </c>
      <c r="R172">
        <v>8</v>
      </c>
      <c r="S172">
        <v>16</v>
      </c>
      <c r="T172">
        <v>6</v>
      </c>
      <c r="U172">
        <v>11</v>
      </c>
      <c r="W172">
        <v>100749</v>
      </c>
      <c r="X172">
        <v>406.2</v>
      </c>
      <c r="Y172">
        <v>142.06</v>
      </c>
      <c r="Z172">
        <v>34.97</v>
      </c>
    </row>
    <row r="173" spans="1:26" x14ac:dyDescent="0.25">
      <c r="A173">
        <v>8</v>
      </c>
      <c r="B173" t="s">
        <v>205</v>
      </c>
      <c r="C173">
        <v>18</v>
      </c>
      <c r="D173" t="s">
        <v>32</v>
      </c>
      <c r="E173" t="s">
        <v>59</v>
      </c>
      <c r="F173" t="s">
        <v>223</v>
      </c>
      <c r="G173" t="s">
        <v>51</v>
      </c>
      <c r="H173">
        <v>382461</v>
      </c>
      <c r="I173">
        <v>4630463</v>
      </c>
      <c r="J173">
        <v>41.817330009999999</v>
      </c>
      <c r="K173">
        <v>1.5848070009999999</v>
      </c>
      <c r="L173">
        <v>650.87200900000005</v>
      </c>
      <c r="N173">
        <v>26</v>
      </c>
      <c r="P173">
        <v>0.9</v>
      </c>
      <c r="Q173">
        <v>20</v>
      </c>
      <c r="R173">
        <v>6</v>
      </c>
      <c r="S173">
        <v>3</v>
      </c>
      <c r="T173">
        <v>4</v>
      </c>
      <c r="U173">
        <v>5</v>
      </c>
      <c r="W173">
        <v>101239</v>
      </c>
      <c r="X173">
        <v>406.2</v>
      </c>
      <c r="Y173">
        <v>468.7</v>
      </c>
      <c r="Z173">
        <v>115.39</v>
      </c>
    </row>
    <row r="174" spans="1:26" x14ac:dyDescent="0.25">
      <c r="A174">
        <v>8</v>
      </c>
      <c r="B174" t="s">
        <v>205</v>
      </c>
      <c r="C174">
        <v>19</v>
      </c>
      <c r="D174" t="s">
        <v>32</v>
      </c>
      <c r="E174" t="s">
        <v>64</v>
      </c>
      <c r="F174" t="s">
        <v>224</v>
      </c>
      <c r="G174" t="s">
        <v>51</v>
      </c>
      <c r="H174">
        <v>382439</v>
      </c>
      <c r="I174">
        <v>4630477</v>
      </c>
      <c r="J174">
        <v>41.817455989999999</v>
      </c>
      <c r="K174">
        <v>1.5845409589999999</v>
      </c>
      <c r="L174">
        <v>648.77929700000004</v>
      </c>
      <c r="M174">
        <v>9</v>
      </c>
      <c r="N174">
        <v>36</v>
      </c>
      <c r="P174">
        <v>1.4</v>
      </c>
      <c r="Q174">
        <v>35</v>
      </c>
      <c r="R174">
        <v>17</v>
      </c>
      <c r="S174">
        <v>16</v>
      </c>
      <c r="T174">
        <v>5</v>
      </c>
      <c r="U174">
        <v>12</v>
      </c>
      <c r="W174">
        <v>95034</v>
      </c>
      <c r="X174">
        <v>186.2</v>
      </c>
      <c r="Y174">
        <v>248</v>
      </c>
      <c r="Z174">
        <v>133.19</v>
      </c>
    </row>
    <row r="175" spans="1:26" x14ac:dyDescent="0.25">
      <c r="A175">
        <v>8</v>
      </c>
      <c r="B175" t="s">
        <v>205</v>
      </c>
      <c r="C175">
        <v>20</v>
      </c>
      <c r="D175" t="s">
        <v>32</v>
      </c>
      <c r="E175" t="s">
        <v>64</v>
      </c>
      <c r="F175" t="s">
        <v>225</v>
      </c>
      <c r="G175" t="s">
        <v>51</v>
      </c>
      <c r="H175">
        <v>382464</v>
      </c>
      <c r="I175">
        <v>4630508</v>
      </c>
      <c r="J175">
        <v>41.817740970000003</v>
      </c>
      <c r="K175">
        <v>1.584833991</v>
      </c>
      <c r="L175">
        <v>643.88568099999998</v>
      </c>
      <c r="M175">
        <v>8</v>
      </c>
      <c r="N175">
        <v>37</v>
      </c>
      <c r="P175">
        <v>1.35</v>
      </c>
      <c r="Q175">
        <v>35</v>
      </c>
      <c r="R175">
        <v>17</v>
      </c>
      <c r="S175">
        <v>19</v>
      </c>
      <c r="T175">
        <v>13</v>
      </c>
      <c r="U175">
        <v>9</v>
      </c>
      <c r="W175">
        <v>94024</v>
      </c>
      <c r="X175">
        <v>176.2</v>
      </c>
      <c r="Y175">
        <v>228.2</v>
      </c>
      <c r="Z175">
        <v>129.51</v>
      </c>
    </row>
    <row r="176" spans="1:26" x14ac:dyDescent="0.25">
      <c r="A176">
        <v>8</v>
      </c>
      <c r="B176" t="s">
        <v>205</v>
      </c>
      <c r="C176">
        <v>21</v>
      </c>
      <c r="D176" t="s">
        <v>32</v>
      </c>
      <c r="E176" t="s">
        <v>29</v>
      </c>
      <c r="F176" t="s">
        <v>226</v>
      </c>
      <c r="G176" t="s">
        <v>69</v>
      </c>
      <c r="H176">
        <v>382456</v>
      </c>
      <c r="I176">
        <v>4630518</v>
      </c>
      <c r="J176">
        <v>41.817825970000001</v>
      </c>
      <c r="K176">
        <v>1.584731983</v>
      </c>
      <c r="L176">
        <v>587.974243</v>
      </c>
      <c r="M176">
        <v>11.5</v>
      </c>
      <c r="N176">
        <v>41</v>
      </c>
      <c r="P176">
        <v>1.78</v>
      </c>
      <c r="Q176">
        <v>58</v>
      </c>
      <c r="R176">
        <v>29</v>
      </c>
      <c r="S176">
        <v>20</v>
      </c>
      <c r="T176">
        <v>10</v>
      </c>
      <c r="U176">
        <v>10</v>
      </c>
      <c r="W176">
        <v>94754</v>
      </c>
      <c r="X176">
        <v>163.69999999999999</v>
      </c>
      <c r="Y176">
        <v>232.3</v>
      </c>
      <c r="Z176">
        <v>141.91</v>
      </c>
    </row>
    <row r="177" spans="1:26" x14ac:dyDescent="0.25">
      <c r="A177">
        <v>8</v>
      </c>
      <c r="B177" t="s">
        <v>205</v>
      </c>
      <c r="C177">
        <v>22</v>
      </c>
      <c r="D177" t="s">
        <v>32</v>
      </c>
      <c r="E177" t="s">
        <v>29</v>
      </c>
      <c r="F177" t="s">
        <v>227</v>
      </c>
      <c r="G177" t="s">
        <v>51</v>
      </c>
      <c r="H177">
        <v>382453</v>
      </c>
      <c r="I177">
        <v>4630521</v>
      </c>
      <c r="J177">
        <v>41.817854969999999</v>
      </c>
      <c r="K177">
        <v>1.584698036</v>
      </c>
      <c r="L177">
        <v>635.33783000000005</v>
      </c>
      <c r="M177">
        <v>8</v>
      </c>
      <c r="N177">
        <v>55</v>
      </c>
      <c r="P177">
        <v>1.61</v>
      </c>
      <c r="Q177">
        <v>45</v>
      </c>
      <c r="R177">
        <v>13</v>
      </c>
      <c r="S177">
        <v>9</v>
      </c>
      <c r="T177">
        <v>10</v>
      </c>
      <c r="U177">
        <v>20</v>
      </c>
      <c r="W177">
        <v>101714</v>
      </c>
      <c r="X177">
        <v>406.2</v>
      </c>
      <c r="Y177">
        <v>482.8</v>
      </c>
      <c r="Z177">
        <v>118.86</v>
      </c>
    </row>
    <row r="178" spans="1:26" x14ac:dyDescent="0.25">
      <c r="A178">
        <v>8</v>
      </c>
      <c r="B178" t="s">
        <v>205</v>
      </c>
      <c r="C178">
        <v>23</v>
      </c>
      <c r="D178" t="s">
        <v>32</v>
      </c>
      <c r="E178" t="s">
        <v>29</v>
      </c>
      <c r="F178" t="s">
        <v>228</v>
      </c>
      <c r="G178" t="s">
        <v>51</v>
      </c>
      <c r="H178">
        <v>382445</v>
      </c>
      <c r="I178">
        <v>4630546</v>
      </c>
      <c r="J178">
        <v>41.818080019999996</v>
      </c>
      <c r="K178">
        <v>1.5845940169999999</v>
      </c>
      <c r="L178">
        <v>632.74163799999997</v>
      </c>
      <c r="M178">
        <v>22</v>
      </c>
      <c r="N178">
        <v>49</v>
      </c>
      <c r="P178">
        <v>1.98</v>
      </c>
      <c r="Q178">
        <v>44</v>
      </c>
      <c r="R178">
        <v>20</v>
      </c>
      <c r="S178">
        <v>22</v>
      </c>
      <c r="T178">
        <v>10</v>
      </c>
      <c r="U178">
        <v>13</v>
      </c>
      <c r="W178">
        <v>102134</v>
      </c>
      <c r="X178">
        <v>391.2</v>
      </c>
      <c r="Y178">
        <v>468.7</v>
      </c>
      <c r="Z178">
        <v>119.81</v>
      </c>
    </row>
    <row r="179" spans="1:26" x14ac:dyDescent="0.25">
      <c r="A179">
        <v>8</v>
      </c>
      <c r="B179" t="s">
        <v>205</v>
      </c>
      <c r="C179">
        <v>24</v>
      </c>
      <c r="D179" t="s">
        <v>28</v>
      </c>
      <c r="E179" t="s">
        <v>64</v>
      </c>
      <c r="F179" t="s">
        <v>229</v>
      </c>
      <c r="G179" t="s">
        <v>51</v>
      </c>
      <c r="H179">
        <v>382465</v>
      </c>
      <c r="I179">
        <v>4630535</v>
      </c>
      <c r="J179">
        <v>41.817976000000002</v>
      </c>
      <c r="K179">
        <v>1.5848429589999999</v>
      </c>
      <c r="L179">
        <v>634.20489499999996</v>
      </c>
      <c r="M179">
        <v>8</v>
      </c>
      <c r="N179">
        <v>24</v>
      </c>
      <c r="P179">
        <v>1.34</v>
      </c>
      <c r="Q179">
        <v>33</v>
      </c>
      <c r="R179">
        <v>20</v>
      </c>
      <c r="S179">
        <v>20</v>
      </c>
      <c r="T179">
        <v>10</v>
      </c>
      <c r="U179">
        <v>11</v>
      </c>
      <c r="W179">
        <v>102449</v>
      </c>
      <c r="X179">
        <v>338.7</v>
      </c>
      <c r="Y179">
        <v>283.89999999999998</v>
      </c>
      <c r="Z179">
        <v>83.82</v>
      </c>
    </row>
    <row r="180" spans="1:26" x14ac:dyDescent="0.25">
      <c r="A180">
        <v>8</v>
      </c>
      <c r="B180" t="s">
        <v>205</v>
      </c>
      <c r="C180">
        <v>25</v>
      </c>
      <c r="D180" t="s">
        <v>32</v>
      </c>
      <c r="E180" t="s">
        <v>59</v>
      </c>
      <c r="F180" t="s">
        <v>230</v>
      </c>
      <c r="G180" t="s">
        <v>69</v>
      </c>
      <c r="H180">
        <v>382468</v>
      </c>
      <c r="I180">
        <v>4630531</v>
      </c>
      <c r="J180">
        <v>41.817940970000002</v>
      </c>
      <c r="K180">
        <v>1.5848820189999999</v>
      </c>
      <c r="L180">
        <v>634.50018299999999</v>
      </c>
      <c r="N180">
        <v>39</v>
      </c>
      <c r="P180">
        <v>1.19</v>
      </c>
      <c r="Q180">
        <v>25</v>
      </c>
      <c r="R180">
        <v>13</v>
      </c>
      <c r="S180">
        <v>13</v>
      </c>
      <c r="T180">
        <v>5</v>
      </c>
      <c r="U180">
        <v>7</v>
      </c>
      <c r="W180">
        <v>102614</v>
      </c>
      <c r="X180">
        <v>333.7</v>
      </c>
      <c r="Y180">
        <v>249.9</v>
      </c>
      <c r="Z180">
        <v>74.89</v>
      </c>
    </row>
    <row r="181" spans="1:26" x14ac:dyDescent="0.25">
      <c r="A181">
        <v>8</v>
      </c>
      <c r="B181" t="s">
        <v>205</v>
      </c>
      <c r="C181">
        <v>26</v>
      </c>
      <c r="D181" t="s">
        <v>32</v>
      </c>
      <c r="E181" t="s">
        <v>59</v>
      </c>
      <c r="F181" t="s">
        <v>231</v>
      </c>
      <c r="G181" t="s">
        <v>51</v>
      </c>
      <c r="H181">
        <v>382475</v>
      </c>
      <c r="I181">
        <v>4630530</v>
      </c>
      <c r="J181">
        <v>41.817940970000002</v>
      </c>
      <c r="K181">
        <v>1.584955025</v>
      </c>
      <c r="L181">
        <v>633.27148399999999</v>
      </c>
      <c r="N181">
        <v>20</v>
      </c>
      <c r="P181">
        <v>0.79</v>
      </c>
      <c r="Q181">
        <v>17</v>
      </c>
      <c r="R181">
        <v>8</v>
      </c>
      <c r="S181">
        <v>8</v>
      </c>
      <c r="T181">
        <v>6</v>
      </c>
      <c r="U181">
        <v>8</v>
      </c>
      <c r="W181">
        <v>102854</v>
      </c>
      <c r="X181">
        <v>308.7</v>
      </c>
      <c r="Y181">
        <v>320.89999999999998</v>
      </c>
      <c r="Z181">
        <v>103.95</v>
      </c>
    </row>
    <row r="182" spans="1:26" x14ac:dyDescent="0.25">
      <c r="A182">
        <v>8</v>
      </c>
      <c r="B182" t="s">
        <v>205</v>
      </c>
      <c r="C182">
        <v>27</v>
      </c>
      <c r="D182" t="s">
        <v>32</v>
      </c>
      <c r="E182" t="s">
        <v>59</v>
      </c>
      <c r="F182" t="s">
        <v>232</v>
      </c>
      <c r="G182" t="s">
        <v>69</v>
      </c>
      <c r="H182">
        <v>382482</v>
      </c>
      <c r="I182">
        <v>4630525</v>
      </c>
      <c r="J182">
        <v>41.817895030000003</v>
      </c>
      <c r="K182">
        <v>1.5850459690000001</v>
      </c>
      <c r="L182">
        <v>634.62701400000003</v>
      </c>
      <c r="N182">
        <v>26</v>
      </c>
      <c r="P182">
        <v>0.87</v>
      </c>
      <c r="Q182">
        <v>12</v>
      </c>
      <c r="R182">
        <v>6</v>
      </c>
      <c r="S182">
        <v>5</v>
      </c>
      <c r="T182">
        <v>3</v>
      </c>
      <c r="U182">
        <v>6</v>
      </c>
      <c r="W182">
        <v>103044</v>
      </c>
      <c r="X182">
        <v>276.2</v>
      </c>
      <c r="Y182">
        <v>275.5</v>
      </c>
      <c r="Z182">
        <v>99.75</v>
      </c>
    </row>
    <row r="183" spans="1:26" x14ac:dyDescent="0.25">
      <c r="A183">
        <v>8</v>
      </c>
      <c r="B183" t="s">
        <v>205</v>
      </c>
      <c r="C183">
        <v>28</v>
      </c>
      <c r="D183" t="s">
        <v>28</v>
      </c>
      <c r="E183" t="s">
        <v>59</v>
      </c>
      <c r="F183" t="s">
        <v>233</v>
      </c>
      <c r="G183" t="s">
        <v>51</v>
      </c>
      <c r="H183">
        <v>382491</v>
      </c>
      <c r="I183">
        <v>4630521</v>
      </c>
      <c r="J183">
        <v>41.817855969999997</v>
      </c>
      <c r="K183">
        <v>1.585159041</v>
      </c>
      <c r="L183">
        <v>636.38678000000004</v>
      </c>
      <c r="N183">
        <v>28</v>
      </c>
      <c r="P183">
        <v>1.1100000000000001</v>
      </c>
      <c r="Q183">
        <v>30</v>
      </c>
      <c r="R183">
        <v>15</v>
      </c>
      <c r="S183">
        <v>11</v>
      </c>
      <c r="T183">
        <v>5</v>
      </c>
      <c r="U183">
        <v>4</v>
      </c>
      <c r="W183">
        <v>103204</v>
      </c>
      <c r="X183">
        <v>256.2</v>
      </c>
      <c r="Y183">
        <v>219.8</v>
      </c>
      <c r="Z183">
        <v>85.79</v>
      </c>
    </row>
    <row r="184" spans="1:26" x14ac:dyDescent="0.25">
      <c r="A184">
        <v>8</v>
      </c>
      <c r="B184" t="s">
        <v>205</v>
      </c>
      <c r="C184">
        <v>29</v>
      </c>
      <c r="D184" t="s">
        <v>32</v>
      </c>
      <c r="E184" t="s">
        <v>64</v>
      </c>
      <c r="F184" t="s">
        <v>234</v>
      </c>
      <c r="G184" t="s">
        <v>69</v>
      </c>
      <c r="H184">
        <v>382494</v>
      </c>
      <c r="I184">
        <v>4630521</v>
      </c>
      <c r="J184">
        <v>41.817863019999997</v>
      </c>
      <c r="K184">
        <v>1.585192988</v>
      </c>
      <c r="L184">
        <v>635.96191399999998</v>
      </c>
      <c r="N184">
        <v>38</v>
      </c>
      <c r="P184">
        <v>1.1200000000000001</v>
      </c>
      <c r="Q184">
        <v>27</v>
      </c>
      <c r="R184">
        <v>14</v>
      </c>
      <c r="S184">
        <v>8</v>
      </c>
      <c r="T184">
        <v>2</v>
      </c>
      <c r="U184">
        <v>2</v>
      </c>
      <c r="W184">
        <v>103314</v>
      </c>
      <c r="X184">
        <v>243.7</v>
      </c>
      <c r="Y184">
        <v>241.8</v>
      </c>
      <c r="Z184">
        <v>99.22</v>
      </c>
    </row>
    <row r="185" spans="1:26" x14ac:dyDescent="0.25">
      <c r="A185">
        <v>8</v>
      </c>
      <c r="B185" t="s">
        <v>205</v>
      </c>
      <c r="C185">
        <v>30</v>
      </c>
      <c r="D185" t="s">
        <v>28</v>
      </c>
      <c r="E185" t="s">
        <v>29</v>
      </c>
      <c r="F185" t="s">
        <v>235</v>
      </c>
      <c r="G185" t="s">
        <v>69</v>
      </c>
      <c r="H185">
        <v>382495</v>
      </c>
      <c r="I185">
        <v>4630541</v>
      </c>
      <c r="J185">
        <v>41.81804004</v>
      </c>
      <c r="K185">
        <v>1.58520204</v>
      </c>
      <c r="L185">
        <v>631.52758800000004</v>
      </c>
      <c r="M185">
        <v>10</v>
      </c>
      <c r="N185">
        <v>30</v>
      </c>
      <c r="P185">
        <v>1.54</v>
      </c>
      <c r="Q185">
        <v>45</v>
      </c>
      <c r="R185">
        <v>22</v>
      </c>
      <c r="S185">
        <v>25</v>
      </c>
      <c r="T185">
        <v>16</v>
      </c>
      <c r="U185">
        <v>14</v>
      </c>
      <c r="W185">
        <v>103549</v>
      </c>
      <c r="X185">
        <v>236.2</v>
      </c>
      <c r="Y185">
        <v>105.29</v>
      </c>
      <c r="Z185">
        <v>44.58</v>
      </c>
    </row>
    <row r="186" spans="1:26" x14ac:dyDescent="0.25">
      <c r="A186">
        <v>9</v>
      </c>
      <c r="B186" t="s">
        <v>236</v>
      </c>
      <c r="C186">
        <v>1</v>
      </c>
      <c r="D186" t="s">
        <v>28</v>
      </c>
      <c r="E186" t="s">
        <v>59</v>
      </c>
      <c r="F186" t="s">
        <v>237</v>
      </c>
      <c r="G186" t="s">
        <v>69</v>
      </c>
      <c r="H186">
        <v>381660</v>
      </c>
      <c r="I186">
        <v>4640788</v>
      </c>
      <c r="J186">
        <v>41.910176020000002</v>
      </c>
      <c r="K186">
        <v>1.5730989909999999</v>
      </c>
      <c r="L186">
        <v>653.68872099999999</v>
      </c>
      <c r="N186">
        <v>22</v>
      </c>
      <c r="P186">
        <v>0.92</v>
      </c>
      <c r="Q186">
        <v>8</v>
      </c>
      <c r="R186">
        <v>15</v>
      </c>
      <c r="S186">
        <v>20</v>
      </c>
      <c r="T186">
        <v>10</v>
      </c>
      <c r="U186">
        <v>12</v>
      </c>
      <c r="W186">
        <v>25644</v>
      </c>
      <c r="X186">
        <v>213.7</v>
      </c>
      <c r="Y186">
        <v>51.09</v>
      </c>
      <c r="Z186">
        <v>23.91</v>
      </c>
    </row>
    <row r="187" spans="1:26" x14ac:dyDescent="0.25">
      <c r="A187">
        <v>9</v>
      </c>
      <c r="B187" t="s">
        <v>236</v>
      </c>
      <c r="C187">
        <v>2</v>
      </c>
      <c r="D187" t="s">
        <v>28</v>
      </c>
      <c r="E187" t="s">
        <v>59</v>
      </c>
      <c r="F187" t="s">
        <v>238</v>
      </c>
      <c r="G187" t="s">
        <v>69</v>
      </c>
      <c r="H187">
        <v>381667</v>
      </c>
      <c r="I187">
        <v>4640773</v>
      </c>
      <c r="J187">
        <v>41.91004702</v>
      </c>
      <c r="K187">
        <v>1.57317996</v>
      </c>
      <c r="L187">
        <v>718.14807099999996</v>
      </c>
      <c r="N187">
        <v>18</v>
      </c>
      <c r="P187">
        <v>1.06</v>
      </c>
      <c r="Q187">
        <v>34</v>
      </c>
      <c r="R187">
        <v>16</v>
      </c>
      <c r="S187">
        <v>24</v>
      </c>
      <c r="T187">
        <v>7</v>
      </c>
      <c r="U187">
        <v>10</v>
      </c>
      <c r="W187">
        <v>25454</v>
      </c>
      <c r="X187">
        <v>196.2</v>
      </c>
      <c r="Y187">
        <v>92.66</v>
      </c>
      <c r="Z187">
        <v>47.23</v>
      </c>
    </row>
    <row r="188" spans="1:26" x14ac:dyDescent="0.25">
      <c r="A188">
        <v>9</v>
      </c>
      <c r="B188" t="s">
        <v>236</v>
      </c>
      <c r="C188">
        <v>3</v>
      </c>
      <c r="D188" t="s">
        <v>32</v>
      </c>
      <c r="E188" t="s">
        <v>64</v>
      </c>
      <c r="F188" t="s">
        <v>239</v>
      </c>
      <c r="G188" t="s">
        <v>51</v>
      </c>
      <c r="H188">
        <v>381669</v>
      </c>
      <c r="I188">
        <v>4640773</v>
      </c>
      <c r="J188">
        <v>41.910046010000002</v>
      </c>
      <c r="K188">
        <v>1.573208962</v>
      </c>
      <c r="L188">
        <v>719.99243200000001</v>
      </c>
      <c r="N188">
        <v>33</v>
      </c>
      <c r="P188">
        <v>1.32</v>
      </c>
      <c r="Q188">
        <v>39</v>
      </c>
      <c r="R188">
        <v>4</v>
      </c>
      <c r="S188">
        <v>20</v>
      </c>
      <c r="T188">
        <v>19</v>
      </c>
      <c r="U188">
        <v>8</v>
      </c>
      <c r="W188">
        <v>25904</v>
      </c>
      <c r="X188">
        <v>243.7</v>
      </c>
      <c r="Y188">
        <v>188.68</v>
      </c>
      <c r="Z188">
        <v>77.42</v>
      </c>
    </row>
    <row r="189" spans="1:26" x14ac:dyDescent="0.25">
      <c r="A189">
        <v>9</v>
      </c>
      <c r="B189" t="s">
        <v>236</v>
      </c>
      <c r="C189">
        <v>4</v>
      </c>
      <c r="D189" t="s">
        <v>32</v>
      </c>
      <c r="E189" t="s">
        <v>29</v>
      </c>
      <c r="F189" t="s">
        <v>240</v>
      </c>
      <c r="G189" t="s">
        <v>69</v>
      </c>
      <c r="H189">
        <v>381669</v>
      </c>
      <c r="I189">
        <v>4640759</v>
      </c>
      <c r="J189">
        <v>41.909916010000003</v>
      </c>
      <c r="K189">
        <v>1.5732119790000001</v>
      </c>
      <c r="L189">
        <v>720.01092500000004</v>
      </c>
      <c r="M189">
        <v>15</v>
      </c>
      <c r="N189">
        <v>43</v>
      </c>
      <c r="P189">
        <v>1.77</v>
      </c>
      <c r="Q189">
        <v>52</v>
      </c>
      <c r="R189">
        <v>29</v>
      </c>
      <c r="S189">
        <v>25</v>
      </c>
      <c r="T189">
        <v>12</v>
      </c>
      <c r="U189">
        <v>12</v>
      </c>
      <c r="W189">
        <v>30024</v>
      </c>
      <c r="X189">
        <v>266.2</v>
      </c>
      <c r="Y189">
        <v>106.3</v>
      </c>
      <c r="Z189">
        <v>39.93</v>
      </c>
    </row>
    <row r="190" spans="1:26" x14ac:dyDescent="0.25">
      <c r="A190">
        <v>9</v>
      </c>
      <c r="B190" t="s">
        <v>236</v>
      </c>
      <c r="C190">
        <v>5</v>
      </c>
      <c r="D190" t="s">
        <v>28</v>
      </c>
      <c r="E190" t="s">
        <v>59</v>
      </c>
      <c r="F190" t="s">
        <v>241</v>
      </c>
      <c r="G190" t="s">
        <v>51</v>
      </c>
      <c r="H190">
        <v>381664</v>
      </c>
      <c r="I190">
        <v>4640760</v>
      </c>
      <c r="J190">
        <v>41.909925979999997</v>
      </c>
      <c r="K190">
        <v>1.5731569940000001</v>
      </c>
      <c r="L190">
        <v>720.82214399999998</v>
      </c>
      <c r="N190">
        <v>14</v>
      </c>
      <c r="P190">
        <v>0.82</v>
      </c>
      <c r="Q190">
        <v>20</v>
      </c>
      <c r="R190">
        <v>15</v>
      </c>
      <c r="S190">
        <v>13</v>
      </c>
      <c r="T190">
        <v>9</v>
      </c>
      <c r="U190">
        <v>6</v>
      </c>
      <c r="W190">
        <v>30314</v>
      </c>
      <c r="X190">
        <v>301.2</v>
      </c>
      <c r="Y190">
        <v>104.31</v>
      </c>
      <c r="Z190">
        <v>34.630000000000003</v>
      </c>
    </row>
    <row r="191" spans="1:26" x14ac:dyDescent="0.25">
      <c r="A191">
        <v>9</v>
      </c>
      <c r="B191" t="s">
        <v>236</v>
      </c>
      <c r="C191">
        <v>6</v>
      </c>
      <c r="D191" t="s">
        <v>28</v>
      </c>
      <c r="E191" t="s">
        <v>59</v>
      </c>
      <c r="F191" t="s">
        <v>242</v>
      </c>
      <c r="G191" t="s">
        <v>69</v>
      </c>
      <c r="H191">
        <v>381658</v>
      </c>
      <c r="I191">
        <v>4640762</v>
      </c>
      <c r="J191">
        <v>41.909945010000001</v>
      </c>
      <c r="K191">
        <v>1.5730799639999999</v>
      </c>
      <c r="L191">
        <v>720.053223</v>
      </c>
      <c r="N191">
        <v>21</v>
      </c>
      <c r="P191">
        <v>1.1599999999999999</v>
      </c>
      <c r="Q191">
        <v>33</v>
      </c>
      <c r="R191">
        <v>21</v>
      </c>
      <c r="S191">
        <v>15</v>
      </c>
      <c r="T191">
        <v>4</v>
      </c>
      <c r="U191">
        <v>9</v>
      </c>
      <c r="W191">
        <v>30434</v>
      </c>
      <c r="X191">
        <v>306.2</v>
      </c>
      <c r="Y191">
        <v>209</v>
      </c>
      <c r="Z191">
        <v>68.260000000000005</v>
      </c>
    </row>
    <row r="192" spans="1:26" x14ac:dyDescent="0.25">
      <c r="A192">
        <v>9</v>
      </c>
      <c r="B192" t="s">
        <v>236</v>
      </c>
      <c r="C192">
        <v>7</v>
      </c>
      <c r="D192" t="s">
        <v>35</v>
      </c>
      <c r="E192" t="s">
        <v>59</v>
      </c>
      <c r="F192" t="s">
        <v>243</v>
      </c>
      <c r="G192" t="s">
        <v>51</v>
      </c>
      <c r="H192">
        <v>381649</v>
      </c>
      <c r="I192">
        <v>4640764</v>
      </c>
      <c r="J192">
        <v>41.909958000000003</v>
      </c>
      <c r="K192">
        <v>1.572973011</v>
      </c>
      <c r="L192">
        <v>720.45220900000004</v>
      </c>
      <c r="N192">
        <v>32</v>
      </c>
      <c r="P192">
        <v>0.91</v>
      </c>
      <c r="Q192">
        <v>25</v>
      </c>
      <c r="R192">
        <v>11</v>
      </c>
      <c r="S192">
        <v>9</v>
      </c>
      <c r="T192">
        <v>11</v>
      </c>
      <c r="U192">
        <v>8</v>
      </c>
      <c r="W192">
        <v>30854</v>
      </c>
      <c r="X192">
        <v>346.2</v>
      </c>
      <c r="Y192">
        <v>240</v>
      </c>
      <c r="Z192">
        <v>69.319999999999993</v>
      </c>
    </row>
    <row r="193" spans="1:27" x14ac:dyDescent="0.25">
      <c r="A193">
        <v>9</v>
      </c>
      <c r="B193" t="s">
        <v>236</v>
      </c>
      <c r="C193">
        <v>8</v>
      </c>
      <c r="D193" t="s">
        <v>28</v>
      </c>
      <c r="E193" t="s">
        <v>29</v>
      </c>
      <c r="F193" t="s">
        <v>244</v>
      </c>
      <c r="G193" t="s">
        <v>51</v>
      </c>
      <c r="H193">
        <v>381682</v>
      </c>
      <c r="I193">
        <v>4640690</v>
      </c>
      <c r="J193">
        <v>41.909301030000002</v>
      </c>
      <c r="K193">
        <v>1.573377019</v>
      </c>
      <c r="L193">
        <v>724.19903599999998</v>
      </c>
      <c r="M193">
        <v>13</v>
      </c>
      <c r="N193">
        <v>31</v>
      </c>
      <c r="P193">
        <v>1.6</v>
      </c>
      <c r="Q193">
        <v>33</v>
      </c>
      <c r="R193">
        <v>17</v>
      </c>
      <c r="S193">
        <v>27</v>
      </c>
      <c r="T193">
        <v>11</v>
      </c>
      <c r="U193">
        <v>10</v>
      </c>
      <c r="W193">
        <v>31629</v>
      </c>
      <c r="X193">
        <v>456.2</v>
      </c>
      <c r="Y193">
        <v>316.89999999999998</v>
      </c>
      <c r="Z193">
        <v>69.47</v>
      </c>
    </row>
    <row r="194" spans="1:27" x14ac:dyDescent="0.25">
      <c r="A194">
        <v>9</v>
      </c>
      <c r="B194" t="s">
        <v>236</v>
      </c>
      <c r="C194">
        <v>9</v>
      </c>
      <c r="D194" t="s">
        <v>32</v>
      </c>
      <c r="E194" t="s">
        <v>29</v>
      </c>
      <c r="F194" t="s">
        <v>245</v>
      </c>
      <c r="G194" t="s">
        <v>51</v>
      </c>
      <c r="H194">
        <v>381711</v>
      </c>
      <c r="I194">
        <v>4640700</v>
      </c>
      <c r="J194">
        <v>41.909399010000001</v>
      </c>
      <c r="K194">
        <v>1.573736016</v>
      </c>
      <c r="L194">
        <v>723.449524</v>
      </c>
      <c r="M194">
        <v>12</v>
      </c>
      <c r="N194">
        <v>39</v>
      </c>
      <c r="P194">
        <v>1.6</v>
      </c>
      <c r="Q194">
        <v>42</v>
      </c>
      <c r="R194">
        <v>23</v>
      </c>
      <c r="S194">
        <v>30</v>
      </c>
      <c r="T194">
        <v>14</v>
      </c>
      <c r="U194">
        <v>16</v>
      </c>
      <c r="W194">
        <v>31934</v>
      </c>
      <c r="X194">
        <v>501.2</v>
      </c>
      <c r="Y194">
        <v>443.5</v>
      </c>
      <c r="Z194">
        <v>88.49</v>
      </c>
    </row>
    <row r="195" spans="1:27" x14ac:dyDescent="0.25">
      <c r="A195">
        <v>9</v>
      </c>
      <c r="B195" t="s">
        <v>236</v>
      </c>
      <c r="C195">
        <v>10</v>
      </c>
      <c r="D195" t="s">
        <v>32</v>
      </c>
      <c r="E195" t="s">
        <v>29</v>
      </c>
      <c r="F195" t="s">
        <v>246</v>
      </c>
      <c r="G195" t="s">
        <v>69</v>
      </c>
      <c r="H195">
        <v>381709</v>
      </c>
      <c r="I195">
        <v>4640700</v>
      </c>
      <c r="J195">
        <v>41.909390969999997</v>
      </c>
      <c r="K195">
        <v>1.573709026</v>
      </c>
      <c r="L195">
        <v>722.76422100000002</v>
      </c>
      <c r="M195">
        <v>19</v>
      </c>
      <c r="N195">
        <v>38</v>
      </c>
      <c r="P195">
        <v>1.98</v>
      </c>
      <c r="Q195">
        <v>50</v>
      </c>
      <c r="R195">
        <v>27</v>
      </c>
      <c r="S195">
        <v>28</v>
      </c>
      <c r="T195">
        <v>10</v>
      </c>
      <c r="U195">
        <v>18</v>
      </c>
      <c r="W195">
        <v>32104</v>
      </c>
      <c r="X195">
        <v>523.70000000000005</v>
      </c>
      <c r="Y195">
        <v>455.5</v>
      </c>
      <c r="Z195">
        <v>86.98</v>
      </c>
    </row>
    <row r="196" spans="1:27" x14ac:dyDescent="0.25">
      <c r="A196">
        <v>9</v>
      </c>
      <c r="B196" t="s">
        <v>236</v>
      </c>
      <c r="C196">
        <v>11</v>
      </c>
      <c r="D196" t="s">
        <v>28</v>
      </c>
      <c r="E196" t="s">
        <v>59</v>
      </c>
      <c r="F196" t="s">
        <v>247</v>
      </c>
      <c r="G196" t="s">
        <v>51</v>
      </c>
      <c r="H196">
        <v>381663</v>
      </c>
      <c r="I196">
        <v>4640750</v>
      </c>
      <c r="J196">
        <v>41.909835039999997</v>
      </c>
      <c r="K196">
        <v>1.573144002</v>
      </c>
      <c r="L196">
        <v>722.08776899999998</v>
      </c>
      <c r="N196">
        <v>16</v>
      </c>
      <c r="P196">
        <v>0.85</v>
      </c>
      <c r="Q196">
        <v>29</v>
      </c>
      <c r="R196">
        <v>15</v>
      </c>
      <c r="S196">
        <v>20</v>
      </c>
      <c r="T196">
        <v>16</v>
      </c>
      <c r="U196">
        <v>7</v>
      </c>
      <c r="W196">
        <v>30554</v>
      </c>
      <c r="X196">
        <v>313.7</v>
      </c>
      <c r="Y196">
        <v>60.23</v>
      </c>
      <c r="Z196">
        <v>19.2</v>
      </c>
    </row>
    <row r="197" spans="1:27" x14ac:dyDescent="0.25">
      <c r="A197">
        <v>9</v>
      </c>
      <c r="B197" t="s">
        <v>236</v>
      </c>
      <c r="C197">
        <v>12</v>
      </c>
      <c r="D197" t="s">
        <v>28</v>
      </c>
      <c r="E197" t="s">
        <v>59</v>
      </c>
      <c r="F197" t="s">
        <v>248</v>
      </c>
      <c r="G197" t="s">
        <v>51</v>
      </c>
      <c r="H197">
        <v>381643</v>
      </c>
      <c r="I197">
        <v>4640751</v>
      </c>
      <c r="J197">
        <v>41.909841999999998</v>
      </c>
      <c r="K197">
        <v>1.572897993</v>
      </c>
      <c r="L197">
        <v>722.56872599999997</v>
      </c>
      <c r="N197">
        <v>14</v>
      </c>
      <c r="P197">
        <v>0.79</v>
      </c>
      <c r="Q197">
        <v>10</v>
      </c>
      <c r="R197">
        <v>10</v>
      </c>
      <c r="S197">
        <v>8</v>
      </c>
      <c r="T197">
        <v>7</v>
      </c>
      <c r="U197">
        <v>18</v>
      </c>
      <c r="W197">
        <v>31034</v>
      </c>
      <c r="X197">
        <v>363.7</v>
      </c>
      <c r="Y197">
        <v>155.80000000000001</v>
      </c>
      <c r="Z197">
        <v>42.84</v>
      </c>
    </row>
    <row r="198" spans="1:27" x14ac:dyDescent="0.25">
      <c r="A198">
        <v>9</v>
      </c>
      <c r="B198" t="s">
        <v>236</v>
      </c>
      <c r="C198">
        <v>13</v>
      </c>
      <c r="D198" t="s">
        <v>32</v>
      </c>
      <c r="E198" t="s">
        <v>59</v>
      </c>
      <c r="F198" t="s">
        <v>249</v>
      </c>
      <c r="G198" t="s">
        <v>51</v>
      </c>
      <c r="H198">
        <v>381639</v>
      </c>
      <c r="I198">
        <v>4640731</v>
      </c>
      <c r="J198">
        <v>41.909662959999999</v>
      </c>
      <c r="K198">
        <v>1.572861029</v>
      </c>
      <c r="L198">
        <v>723.18963599999995</v>
      </c>
      <c r="N198">
        <v>21</v>
      </c>
      <c r="P198">
        <v>0.89</v>
      </c>
      <c r="Q198">
        <v>23</v>
      </c>
      <c r="R198">
        <v>16</v>
      </c>
      <c r="S198">
        <v>16</v>
      </c>
      <c r="T198">
        <v>9</v>
      </c>
      <c r="U198">
        <v>7</v>
      </c>
      <c r="W198">
        <v>31319</v>
      </c>
      <c r="X198">
        <v>423.7</v>
      </c>
      <c r="Y198">
        <v>222.7</v>
      </c>
      <c r="Z198">
        <v>52.56</v>
      </c>
    </row>
    <row r="199" spans="1:27" x14ac:dyDescent="0.25">
      <c r="A199">
        <v>9</v>
      </c>
      <c r="B199" t="s">
        <v>236</v>
      </c>
      <c r="C199">
        <v>14</v>
      </c>
      <c r="D199" t="s">
        <v>28</v>
      </c>
      <c r="E199" t="s">
        <v>29</v>
      </c>
      <c r="F199" t="s">
        <v>250</v>
      </c>
      <c r="G199" t="s">
        <v>69</v>
      </c>
      <c r="H199">
        <v>381604</v>
      </c>
      <c r="I199">
        <v>4640794</v>
      </c>
      <c r="J199">
        <v>41.910223960000003</v>
      </c>
      <c r="K199">
        <v>1.5724209790000001</v>
      </c>
      <c r="L199">
        <v>704.55602999999996</v>
      </c>
      <c r="M199">
        <v>14</v>
      </c>
      <c r="N199">
        <v>42</v>
      </c>
      <c r="P199">
        <v>1.69</v>
      </c>
      <c r="Q199">
        <v>36</v>
      </c>
      <c r="R199">
        <v>29</v>
      </c>
      <c r="S199">
        <v>15</v>
      </c>
      <c r="T199">
        <v>14</v>
      </c>
      <c r="U199">
        <v>16</v>
      </c>
      <c r="W199">
        <v>33319</v>
      </c>
      <c r="X199">
        <v>468.7</v>
      </c>
      <c r="Y199">
        <v>376.1</v>
      </c>
      <c r="Z199">
        <v>80.239999999999995</v>
      </c>
    </row>
    <row r="200" spans="1:27" x14ac:dyDescent="0.25">
      <c r="A200">
        <v>9</v>
      </c>
      <c r="B200" t="s">
        <v>236</v>
      </c>
      <c r="C200">
        <v>15</v>
      </c>
      <c r="D200" t="s">
        <v>32</v>
      </c>
      <c r="E200" t="s">
        <v>59</v>
      </c>
      <c r="F200" t="s">
        <v>251</v>
      </c>
      <c r="G200" t="s">
        <v>51</v>
      </c>
      <c r="H200">
        <v>381608</v>
      </c>
      <c r="I200">
        <v>4640796</v>
      </c>
      <c r="J200">
        <v>41.910246010000002</v>
      </c>
      <c r="K200">
        <v>1.5724749579999999</v>
      </c>
      <c r="L200">
        <v>719.28961200000003</v>
      </c>
      <c r="N200">
        <v>28</v>
      </c>
      <c r="P200">
        <v>1.1599999999999999</v>
      </c>
      <c r="Q200">
        <v>32</v>
      </c>
      <c r="R200">
        <v>20</v>
      </c>
      <c r="S200">
        <v>24</v>
      </c>
      <c r="T200">
        <v>10</v>
      </c>
      <c r="U200">
        <v>11</v>
      </c>
      <c r="W200">
        <v>33454</v>
      </c>
      <c r="X200">
        <v>443.7</v>
      </c>
      <c r="Y200">
        <v>147.66</v>
      </c>
      <c r="Z200">
        <v>33.28</v>
      </c>
    </row>
    <row r="201" spans="1:27" x14ac:dyDescent="0.25">
      <c r="A201">
        <v>9</v>
      </c>
      <c r="B201" t="s">
        <v>236</v>
      </c>
      <c r="C201">
        <v>16</v>
      </c>
      <c r="D201" t="s">
        <v>73</v>
      </c>
      <c r="E201" t="s">
        <v>29</v>
      </c>
      <c r="F201" t="s">
        <v>252</v>
      </c>
      <c r="G201" t="s">
        <v>69</v>
      </c>
      <c r="H201">
        <v>381611</v>
      </c>
      <c r="I201">
        <v>4640785</v>
      </c>
      <c r="J201">
        <v>41.91014199</v>
      </c>
      <c r="K201">
        <v>1.5725130119999999</v>
      </c>
      <c r="L201">
        <v>718.85888699999998</v>
      </c>
      <c r="M201">
        <v>15</v>
      </c>
      <c r="N201">
        <v>35</v>
      </c>
      <c r="P201">
        <v>1.66</v>
      </c>
      <c r="Q201">
        <v>41</v>
      </c>
      <c r="R201">
        <v>32</v>
      </c>
      <c r="S201">
        <v>24</v>
      </c>
      <c r="T201">
        <v>5</v>
      </c>
      <c r="U201">
        <v>6</v>
      </c>
      <c r="W201">
        <v>33624</v>
      </c>
      <c r="X201">
        <v>436.2</v>
      </c>
      <c r="Y201">
        <v>216.8</v>
      </c>
      <c r="Z201">
        <v>49.7</v>
      </c>
    </row>
    <row r="202" spans="1:27" x14ac:dyDescent="0.25">
      <c r="A202">
        <v>9</v>
      </c>
      <c r="B202" t="s">
        <v>236</v>
      </c>
      <c r="C202">
        <v>17</v>
      </c>
      <c r="D202" t="s">
        <v>32</v>
      </c>
      <c r="E202" t="s">
        <v>59</v>
      </c>
      <c r="F202" t="s">
        <v>253</v>
      </c>
      <c r="G202" t="s">
        <v>69</v>
      </c>
      <c r="H202">
        <v>381610</v>
      </c>
      <c r="I202">
        <v>4640768</v>
      </c>
      <c r="J202">
        <v>41.90999103</v>
      </c>
      <c r="K202">
        <v>1.5724949909999999</v>
      </c>
      <c r="L202">
        <v>722.18292199999996</v>
      </c>
      <c r="N202">
        <v>22</v>
      </c>
      <c r="P202">
        <v>0.9</v>
      </c>
      <c r="Q202">
        <v>26</v>
      </c>
      <c r="R202">
        <v>12</v>
      </c>
      <c r="S202">
        <v>10</v>
      </c>
      <c r="T202">
        <v>8</v>
      </c>
      <c r="U202">
        <v>9</v>
      </c>
      <c r="W202">
        <v>33754</v>
      </c>
      <c r="X202">
        <v>418.7</v>
      </c>
      <c r="Y202">
        <v>228</v>
      </c>
      <c r="Z202">
        <v>54.45</v>
      </c>
    </row>
    <row r="203" spans="1:27" x14ac:dyDescent="0.25">
      <c r="A203">
        <v>9</v>
      </c>
      <c r="B203" t="s">
        <v>236</v>
      </c>
      <c r="C203">
        <v>18</v>
      </c>
      <c r="D203" t="s">
        <v>35</v>
      </c>
      <c r="E203" t="s">
        <v>29</v>
      </c>
      <c r="F203" t="s">
        <v>254</v>
      </c>
      <c r="G203" t="s">
        <v>69</v>
      </c>
      <c r="H203">
        <v>381586</v>
      </c>
      <c r="I203">
        <v>4640687</v>
      </c>
      <c r="J203">
        <v>41.909258029999997</v>
      </c>
      <c r="K203">
        <v>1.5722270220000001</v>
      </c>
      <c r="L203">
        <v>723.82641599999999</v>
      </c>
      <c r="M203">
        <v>10</v>
      </c>
      <c r="N203">
        <v>31</v>
      </c>
      <c r="P203">
        <v>1.52</v>
      </c>
      <c r="Q203">
        <v>32</v>
      </c>
      <c r="R203">
        <v>21</v>
      </c>
      <c r="S203">
        <v>24</v>
      </c>
      <c r="T203">
        <v>18</v>
      </c>
      <c r="U203">
        <v>17</v>
      </c>
      <c r="W203">
        <v>34314</v>
      </c>
      <c r="X203">
        <v>338.7</v>
      </c>
      <c r="Y203">
        <v>89.44</v>
      </c>
      <c r="Z203">
        <v>26.41</v>
      </c>
    </row>
    <row r="204" spans="1:27" x14ac:dyDescent="0.25">
      <c r="A204">
        <v>9</v>
      </c>
      <c r="B204" t="s">
        <v>236</v>
      </c>
      <c r="C204">
        <v>19</v>
      </c>
      <c r="D204" t="s">
        <v>73</v>
      </c>
      <c r="E204" t="s">
        <v>59</v>
      </c>
      <c r="F204" t="s">
        <v>255</v>
      </c>
      <c r="G204" t="s">
        <v>69</v>
      </c>
      <c r="H204">
        <v>381603</v>
      </c>
      <c r="I204">
        <v>4640672</v>
      </c>
      <c r="J204">
        <v>41.909123999999998</v>
      </c>
      <c r="K204">
        <v>1.5724400059999999</v>
      </c>
      <c r="L204">
        <v>726.27056900000002</v>
      </c>
      <c r="N204">
        <v>11</v>
      </c>
      <c r="P204">
        <v>0.75</v>
      </c>
      <c r="Q204">
        <v>24</v>
      </c>
      <c r="R204">
        <v>13</v>
      </c>
      <c r="S204">
        <v>8</v>
      </c>
      <c r="T204">
        <v>4</v>
      </c>
      <c r="U204">
        <v>16</v>
      </c>
      <c r="W204">
        <v>34544</v>
      </c>
      <c r="X204">
        <v>303.7</v>
      </c>
      <c r="Y204">
        <v>97.19</v>
      </c>
      <c r="Z204">
        <v>32</v>
      </c>
      <c r="AA204" t="s">
        <v>256</v>
      </c>
    </row>
    <row r="205" spans="1:27" x14ac:dyDescent="0.25">
      <c r="A205">
        <v>9</v>
      </c>
      <c r="B205" t="s">
        <v>236</v>
      </c>
      <c r="C205">
        <v>20</v>
      </c>
      <c r="D205" t="s">
        <v>32</v>
      </c>
      <c r="E205" t="s">
        <v>29</v>
      </c>
      <c r="F205" t="s">
        <v>257</v>
      </c>
      <c r="G205" t="s">
        <v>51</v>
      </c>
      <c r="H205">
        <v>381568</v>
      </c>
      <c r="I205">
        <v>4640660</v>
      </c>
      <c r="J205">
        <v>41.909016970000003</v>
      </c>
      <c r="K205">
        <v>1.5720159650000001</v>
      </c>
      <c r="L205">
        <v>722.05346699999996</v>
      </c>
      <c r="M205">
        <v>10</v>
      </c>
      <c r="N205">
        <v>50</v>
      </c>
      <c r="P205">
        <v>1.73</v>
      </c>
      <c r="Q205">
        <v>36</v>
      </c>
      <c r="R205">
        <v>25</v>
      </c>
      <c r="S205">
        <v>26</v>
      </c>
      <c r="T205">
        <v>15</v>
      </c>
      <c r="U205">
        <v>16</v>
      </c>
      <c r="W205">
        <v>34914</v>
      </c>
      <c r="X205">
        <v>271.2</v>
      </c>
      <c r="Y205">
        <v>232.1</v>
      </c>
      <c r="Z205">
        <v>85.58</v>
      </c>
    </row>
  </sheetData>
  <sortState ref="A2:AA205">
    <sortCondition ref="A2:A205"/>
    <sortCondition ref="C2:C2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54"/>
  <sheetViews>
    <sheetView tabSelected="1" topLeftCell="C1" workbookViewId="0">
      <selection activeCell="J14" sqref="J14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258</v>
      </c>
      <c r="F1" t="s">
        <v>259</v>
      </c>
      <c r="G1" t="s">
        <v>432</v>
      </c>
      <c r="H1" t="s">
        <v>423</v>
      </c>
      <c r="I1" t="s">
        <v>261</v>
      </c>
      <c r="J1" t="s">
        <v>262</v>
      </c>
      <c r="K1" t="s">
        <v>433</v>
      </c>
      <c r="L1" t="s">
        <v>424</v>
      </c>
      <c r="M1" t="s">
        <v>433</v>
      </c>
      <c r="N1" t="s">
        <v>426</v>
      </c>
      <c r="O1" t="s">
        <v>434</v>
      </c>
      <c r="P1" t="s">
        <v>435</v>
      </c>
      <c r="Q1" t="s">
        <v>266</v>
      </c>
    </row>
    <row r="2" spans="1:17" x14ac:dyDescent="0.25">
      <c r="A2">
        <v>1</v>
      </c>
      <c r="B2" t="s">
        <v>27</v>
      </c>
      <c r="C2">
        <v>1</v>
      </c>
      <c r="D2" t="s">
        <v>30</v>
      </c>
      <c r="E2">
        <v>1</v>
      </c>
      <c r="F2" t="s">
        <v>267</v>
      </c>
      <c r="G2">
        <v>0.45</v>
      </c>
      <c r="H2">
        <v>36.61</v>
      </c>
      <c r="N2">
        <v>3.88</v>
      </c>
      <c r="O2">
        <f>PI()*(H2/(2*1000))^2</f>
        <v>1.0526629537561088E-3</v>
      </c>
      <c r="P2">
        <f>PI()*(L2/(2*1000))^2</f>
        <v>0</v>
      </c>
    </row>
    <row r="3" spans="1:17" x14ac:dyDescent="0.25">
      <c r="A3">
        <v>1</v>
      </c>
      <c r="B3" t="s">
        <v>27</v>
      </c>
      <c r="C3">
        <v>1</v>
      </c>
      <c r="D3" t="s">
        <v>30</v>
      </c>
      <c r="E3">
        <v>2</v>
      </c>
      <c r="F3" t="s">
        <v>267</v>
      </c>
      <c r="G3">
        <v>0.45</v>
      </c>
      <c r="H3">
        <v>30.04</v>
      </c>
      <c r="N3">
        <v>3.23</v>
      </c>
      <c r="O3">
        <f>PI()*(H3/(2*1000))^2</f>
        <v>7.0874455928691884E-4</v>
      </c>
      <c r="P3">
        <f>PI()*(L3/(2*1000))^2</f>
        <v>0</v>
      </c>
    </row>
    <row r="4" spans="1:17" x14ac:dyDescent="0.25">
      <c r="A4">
        <v>1</v>
      </c>
      <c r="B4" t="s">
        <v>27</v>
      </c>
      <c r="C4">
        <v>1</v>
      </c>
      <c r="D4" t="s">
        <v>30</v>
      </c>
      <c r="E4">
        <v>3</v>
      </c>
      <c r="F4" t="s">
        <v>268</v>
      </c>
      <c r="G4">
        <v>0.75</v>
      </c>
      <c r="H4">
        <v>66.239999999999995</v>
      </c>
      <c r="N4">
        <v>3.38</v>
      </c>
      <c r="O4">
        <f>PI()*(H4/(2*1000))^2</f>
        <v>3.4461210525099269E-3</v>
      </c>
      <c r="P4">
        <f>PI()*(L4/(2*1000))^2</f>
        <v>0</v>
      </c>
    </row>
    <row r="5" spans="1:17" x14ac:dyDescent="0.25">
      <c r="A5">
        <v>1</v>
      </c>
      <c r="B5" t="s">
        <v>27</v>
      </c>
      <c r="C5">
        <v>1</v>
      </c>
      <c r="D5" t="s">
        <v>30</v>
      </c>
      <c r="E5">
        <v>4</v>
      </c>
      <c r="F5" t="s">
        <v>268</v>
      </c>
      <c r="G5">
        <v>1.1000000000000001</v>
      </c>
      <c r="H5">
        <v>32.25</v>
      </c>
      <c r="N5">
        <v>2.66</v>
      </c>
      <c r="O5">
        <f>PI()*(H5/(2*1000))^2</f>
        <v>8.1686317731855852E-4</v>
      </c>
      <c r="P5">
        <f>PI()*(L5/(2*1000))^2</f>
        <v>0</v>
      </c>
    </row>
    <row r="6" spans="1:17" x14ac:dyDescent="0.25">
      <c r="A6">
        <v>1</v>
      </c>
      <c r="B6" t="s">
        <v>27</v>
      </c>
      <c r="C6">
        <v>1</v>
      </c>
      <c r="D6" t="s">
        <v>30</v>
      </c>
      <c r="E6">
        <v>5</v>
      </c>
      <c r="F6" t="s">
        <v>267</v>
      </c>
      <c r="G6">
        <v>1.47</v>
      </c>
      <c r="H6">
        <v>15.2</v>
      </c>
      <c r="N6">
        <v>2.58</v>
      </c>
      <c r="O6">
        <f>PI()*(H6/(2*1000))^2</f>
        <v>1.8145839167134646E-4</v>
      </c>
      <c r="P6">
        <f>PI()*(L6/(2*1000))^2</f>
        <v>0</v>
      </c>
    </row>
    <row r="7" spans="1:17" x14ac:dyDescent="0.25">
      <c r="A7">
        <v>1</v>
      </c>
      <c r="B7" t="s">
        <v>27</v>
      </c>
      <c r="C7">
        <v>1</v>
      </c>
      <c r="D7" t="s">
        <v>30</v>
      </c>
      <c r="E7">
        <v>6</v>
      </c>
      <c r="F7" t="s">
        <v>267</v>
      </c>
      <c r="G7">
        <v>1.72</v>
      </c>
      <c r="H7">
        <v>20.97</v>
      </c>
      <c r="N7">
        <v>2.4</v>
      </c>
      <c r="O7">
        <f>PI()*(H7/(2*1000))^2</f>
        <v>3.4537169523074095E-4</v>
      </c>
      <c r="P7">
        <f>PI()*(L7/(2*1000))^2</f>
        <v>0</v>
      </c>
    </row>
    <row r="8" spans="1:17" x14ac:dyDescent="0.25">
      <c r="A8">
        <v>1</v>
      </c>
      <c r="B8" t="s">
        <v>27</v>
      </c>
      <c r="C8">
        <v>1</v>
      </c>
      <c r="D8" t="s">
        <v>30</v>
      </c>
      <c r="E8">
        <v>7</v>
      </c>
      <c r="F8" t="s">
        <v>267</v>
      </c>
      <c r="G8">
        <v>1.77</v>
      </c>
      <c r="H8">
        <v>41.94</v>
      </c>
      <c r="N8">
        <v>3.6</v>
      </c>
      <c r="O8">
        <f>PI()*(H8/(2*1000))^2</f>
        <v>1.3814867809229638E-3</v>
      </c>
      <c r="P8">
        <f>PI()*(L8/(2*1000))^2</f>
        <v>0</v>
      </c>
    </row>
    <row r="9" spans="1:17" x14ac:dyDescent="0.25">
      <c r="A9">
        <v>1</v>
      </c>
      <c r="B9" t="s">
        <v>27</v>
      </c>
      <c r="C9">
        <v>1</v>
      </c>
      <c r="D9" t="s">
        <v>30</v>
      </c>
      <c r="E9">
        <v>8</v>
      </c>
      <c r="F9" t="s">
        <v>268</v>
      </c>
      <c r="G9">
        <v>1.55</v>
      </c>
      <c r="H9">
        <v>25.06</v>
      </c>
      <c r="N9">
        <v>2.09</v>
      </c>
      <c r="O9">
        <f>PI()*(H9/(2*1000))^2</f>
        <v>4.9323287404698564E-4</v>
      </c>
      <c r="P9">
        <f>PI()*(L9/(2*1000))^2</f>
        <v>0</v>
      </c>
    </row>
    <row r="10" spans="1:17" x14ac:dyDescent="0.25">
      <c r="A10">
        <v>1</v>
      </c>
      <c r="B10" t="s">
        <v>27</v>
      </c>
      <c r="C10">
        <v>1</v>
      </c>
      <c r="D10" t="s">
        <v>30</v>
      </c>
      <c r="E10">
        <v>9</v>
      </c>
      <c r="F10" t="s">
        <v>267</v>
      </c>
      <c r="G10">
        <v>1.6</v>
      </c>
      <c r="H10">
        <v>37.1</v>
      </c>
      <c r="N10">
        <v>3.01</v>
      </c>
      <c r="O10">
        <f>PI()*(H10/(2*1000))^2</f>
        <v>1.0810298860818818E-3</v>
      </c>
      <c r="P10">
        <f>PI()*(L10/(2*1000))^2</f>
        <v>0</v>
      </c>
    </row>
    <row r="11" spans="1:17" x14ac:dyDescent="0.25">
      <c r="A11">
        <v>1</v>
      </c>
      <c r="B11" t="s">
        <v>27</v>
      </c>
      <c r="C11">
        <v>1</v>
      </c>
      <c r="D11" t="s">
        <v>30</v>
      </c>
      <c r="E11">
        <v>10</v>
      </c>
      <c r="F11" t="s">
        <v>267</v>
      </c>
      <c r="G11">
        <v>2.25</v>
      </c>
      <c r="H11">
        <v>37</v>
      </c>
      <c r="N11">
        <v>2.7</v>
      </c>
      <c r="O11">
        <f>PI()*(H11/(2*1000))^2</f>
        <v>1.0752100856911066E-3</v>
      </c>
      <c r="P11">
        <f>PI()*(L11/(2*1000))^2</f>
        <v>0</v>
      </c>
    </row>
    <row r="12" spans="1:17" x14ac:dyDescent="0.25">
      <c r="A12">
        <v>1</v>
      </c>
      <c r="B12" t="s">
        <v>27</v>
      </c>
      <c r="C12">
        <v>1</v>
      </c>
      <c r="D12" t="s">
        <v>30</v>
      </c>
      <c r="E12">
        <v>11</v>
      </c>
      <c r="F12" t="s">
        <v>267</v>
      </c>
      <c r="G12">
        <v>2.4500000000000002</v>
      </c>
      <c r="H12">
        <v>31</v>
      </c>
      <c r="N12">
        <v>2.44</v>
      </c>
      <c r="O12">
        <f>PI()*(H12/(2*1000))^2</f>
        <v>7.5476763502494771E-4</v>
      </c>
      <c r="P12">
        <f>PI()*(L12/(2*1000))^2</f>
        <v>0</v>
      </c>
    </row>
    <row r="13" spans="1:17" x14ac:dyDescent="0.25">
      <c r="A13">
        <v>1</v>
      </c>
      <c r="B13" t="s">
        <v>27</v>
      </c>
      <c r="C13">
        <v>1</v>
      </c>
      <c r="D13" t="s">
        <v>30</v>
      </c>
      <c r="E13">
        <v>12</v>
      </c>
      <c r="F13" t="s">
        <v>267</v>
      </c>
      <c r="G13">
        <v>1.6</v>
      </c>
      <c r="H13">
        <v>30</v>
      </c>
      <c r="N13">
        <v>3.27</v>
      </c>
      <c r="O13">
        <f>PI()*(H13/(2*1000))^2</f>
        <v>7.0685834705770342E-4</v>
      </c>
      <c r="P13">
        <f>PI()*(L13/(2*1000))^2</f>
        <v>0</v>
      </c>
    </row>
    <row r="14" spans="1:17" x14ac:dyDescent="0.25">
      <c r="A14">
        <v>1</v>
      </c>
      <c r="B14" t="s">
        <v>27</v>
      </c>
      <c r="C14">
        <v>1</v>
      </c>
      <c r="D14" t="s">
        <v>30</v>
      </c>
      <c r="E14">
        <v>13</v>
      </c>
      <c r="F14" t="s">
        <v>267</v>
      </c>
      <c r="G14">
        <v>2.2000000000000002</v>
      </c>
      <c r="H14">
        <v>40</v>
      </c>
      <c r="N14">
        <v>3.62</v>
      </c>
      <c r="O14">
        <f>PI()*(H14/(2*1000))^2</f>
        <v>1.2566370614359172E-3</v>
      </c>
      <c r="P14">
        <f>PI()*(L14/(2*1000))^2</f>
        <v>0</v>
      </c>
    </row>
    <row r="15" spans="1:17" x14ac:dyDescent="0.25">
      <c r="A15">
        <v>1</v>
      </c>
      <c r="B15" t="s">
        <v>27</v>
      </c>
      <c r="C15">
        <v>1</v>
      </c>
      <c r="D15" t="s">
        <v>30</v>
      </c>
      <c r="E15">
        <v>14</v>
      </c>
      <c r="F15" t="s">
        <v>267</v>
      </c>
      <c r="G15">
        <v>0.9</v>
      </c>
      <c r="H15">
        <v>44</v>
      </c>
      <c r="N15">
        <v>2.3199999999999998</v>
      </c>
      <c r="O15">
        <f>PI()*(H15/(2*1000))^2</f>
        <v>1.5205308443374597E-3</v>
      </c>
      <c r="P15">
        <f>PI()*(L15/(2*1000))^2</f>
        <v>0</v>
      </c>
    </row>
    <row r="16" spans="1:17" x14ac:dyDescent="0.25">
      <c r="A16">
        <v>1</v>
      </c>
      <c r="B16" t="s">
        <v>27</v>
      </c>
      <c r="C16">
        <v>1</v>
      </c>
      <c r="D16" t="s">
        <v>30</v>
      </c>
      <c r="E16">
        <v>15</v>
      </c>
      <c r="F16" t="s">
        <v>268</v>
      </c>
      <c r="G16">
        <v>1.1000000000000001</v>
      </c>
      <c r="H16">
        <v>26</v>
      </c>
      <c r="N16">
        <v>2.1</v>
      </c>
      <c r="O16">
        <f>PI()*(H16/(2*1000))^2</f>
        <v>5.3092915845667494E-4</v>
      </c>
      <c r="P16">
        <f>PI()*(L16/(2*1000))^2</f>
        <v>0</v>
      </c>
    </row>
    <row r="17" spans="1:16" x14ac:dyDescent="0.25">
      <c r="A17">
        <v>1</v>
      </c>
      <c r="B17" t="s">
        <v>27</v>
      </c>
      <c r="C17">
        <v>1</v>
      </c>
      <c r="D17" t="s">
        <v>30</v>
      </c>
      <c r="E17">
        <v>16</v>
      </c>
      <c r="F17" t="s">
        <v>267</v>
      </c>
      <c r="G17">
        <v>2.4</v>
      </c>
      <c r="H17">
        <v>84</v>
      </c>
      <c r="N17">
        <v>5.81</v>
      </c>
      <c r="O17">
        <f>PI()*(H17/(2*1000))^2</f>
        <v>5.5417694409323958E-3</v>
      </c>
      <c r="P17">
        <f>PI()*(L17/(2*1000))^2</f>
        <v>0</v>
      </c>
    </row>
    <row r="18" spans="1:16" x14ac:dyDescent="0.25">
      <c r="A18">
        <v>1</v>
      </c>
      <c r="B18" t="s">
        <v>27</v>
      </c>
      <c r="C18">
        <v>2</v>
      </c>
      <c r="D18" t="s">
        <v>33</v>
      </c>
      <c r="E18">
        <v>1</v>
      </c>
      <c r="F18" t="s">
        <v>267</v>
      </c>
      <c r="G18">
        <v>1</v>
      </c>
      <c r="H18">
        <v>54.5</v>
      </c>
      <c r="N18">
        <v>4.08</v>
      </c>
      <c r="O18">
        <f>PI()*(H18/(2*1000))^2</f>
        <v>2.3328288948312706E-3</v>
      </c>
      <c r="P18">
        <f>PI()*(L18/(2*1000))^2</f>
        <v>0</v>
      </c>
    </row>
    <row r="19" spans="1:16" x14ac:dyDescent="0.25">
      <c r="A19">
        <v>1</v>
      </c>
      <c r="B19" t="s">
        <v>27</v>
      </c>
      <c r="C19">
        <v>2</v>
      </c>
      <c r="D19" t="s">
        <v>33</v>
      </c>
      <c r="E19">
        <v>2</v>
      </c>
      <c r="F19" t="s">
        <v>267</v>
      </c>
      <c r="G19">
        <v>1.65</v>
      </c>
      <c r="H19">
        <v>29</v>
      </c>
      <c r="N19">
        <v>3.18</v>
      </c>
      <c r="O19">
        <f>PI()*(H19/(2*1000))^2</f>
        <v>6.605198554172541E-4</v>
      </c>
      <c r="P19">
        <f>PI()*(L19/(2*1000))^2</f>
        <v>0</v>
      </c>
    </row>
    <row r="20" spans="1:16" x14ac:dyDescent="0.25">
      <c r="A20">
        <v>1</v>
      </c>
      <c r="B20" t="s">
        <v>27</v>
      </c>
      <c r="C20">
        <v>2</v>
      </c>
      <c r="D20" t="s">
        <v>33</v>
      </c>
      <c r="E20">
        <v>3</v>
      </c>
      <c r="F20" t="s">
        <v>267</v>
      </c>
      <c r="G20">
        <v>2.35</v>
      </c>
      <c r="H20">
        <v>36</v>
      </c>
      <c r="N20">
        <v>3.38</v>
      </c>
      <c r="O20">
        <f>PI()*(H20/(2*1000))^2</f>
        <v>1.0178760197630929E-3</v>
      </c>
      <c r="P20">
        <f>PI()*(L20/(2*1000))^2</f>
        <v>0</v>
      </c>
    </row>
    <row r="21" spans="1:16" x14ac:dyDescent="0.25">
      <c r="A21">
        <v>1</v>
      </c>
      <c r="B21" t="s">
        <v>27</v>
      </c>
      <c r="C21">
        <v>2</v>
      </c>
      <c r="D21" t="s">
        <v>33</v>
      </c>
      <c r="E21">
        <v>4</v>
      </c>
      <c r="F21" t="s">
        <v>267</v>
      </c>
      <c r="G21">
        <v>2.35</v>
      </c>
      <c r="H21">
        <v>38</v>
      </c>
      <c r="N21">
        <v>2.74</v>
      </c>
      <c r="O21">
        <f>PI()*(H21/(2*1000))^2</f>
        <v>1.1341149479459152E-3</v>
      </c>
      <c r="P21">
        <f>PI()*(L21/(2*1000))^2</f>
        <v>0</v>
      </c>
    </row>
    <row r="22" spans="1:16" x14ac:dyDescent="0.25">
      <c r="A22">
        <v>1</v>
      </c>
      <c r="B22" t="s">
        <v>27</v>
      </c>
      <c r="C22">
        <v>2</v>
      </c>
      <c r="D22" t="s">
        <v>33</v>
      </c>
      <c r="E22">
        <v>5</v>
      </c>
      <c r="F22" t="s">
        <v>267</v>
      </c>
      <c r="G22">
        <v>2.85</v>
      </c>
      <c r="H22">
        <v>41</v>
      </c>
      <c r="N22">
        <v>3.49</v>
      </c>
      <c r="O22">
        <f>PI()*(H22/(2*1000))^2</f>
        <v>1.3202543126711107E-3</v>
      </c>
      <c r="P22">
        <f>PI()*(L22/(2*1000))^2</f>
        <v>0</v>
      </c>
    </row>
    <row r="23" spans="1:16" x14ac:dyDescent="0.25">
      <c r="A23">
        <v>1</v>
      </c>
      <c r="B23" t="s">
        <v>27</v>
      </c>
      <c r="C23">
        <v>2</v>
      </c>
      <c r="D23" t="s">
        <v>33</v>
      </c>
      <c r="E23">
        <v>6</v>
      </c>
      <c r="F23" t="s">
        <v>267</v>
      </c>
      <c r="G23">
        <v>2.5499999999999998</v>
      </c>
      <c r="H23">
        <v>62</v>
      </c>
      <c r="N23">
        <v>4.3</v>
      </c>
      <c r="O23">
        <f>PI()*(H23/(2*1000))^2</f>
        <v>3.0190705400997908E-3</v>
      </c>
      <c r="P23">
        <f>PI()*(L23/(2*1000))^2</f>
        <v>0</v>
      </c>
    </row>
    <row r="24" spans="1:16" x14ac:dyDescent="0.25">
      <c r="A24">
        <v>1</v>
      </c>
      <c r="B24" t="s">
        <v>27</v>
      </c>
      <c r="C24">
        <v>2</v>
      </c>
      <c r="D24" t="s">
        <v>33</v>
      </c>
      <c r="E24">
        <v>7</v>
      </c>
      <c r="F24" t="s">
        <v>267</v>
      </c>
      <c r="G24">
        <v>2.75</v>
      </c>
      <c r="H24">
        <v>35.5</v>
      </c>
      <c r="N24">
        <v>3.62</v>
      </c>
      <c r="O24">
        <f>PI()*(H24/(2*1000))^2</f>
        <v>9.8979803542163401E-4</v>
      </c>
      <c r="P24">
        <f>PI()*(L24/(2*1000))^2</f>
        <v>0</v>
      </c>
    </row>
    <row r="25" spans="1:16" x14ac:dyDescent="0.25">
      <c r="A25">
        <v>1</v>
      </c>
      <c r="B25" t="s">
        <v>27</v>
      </c>
      <c r="C25">
        <v>2</v>
      </c>
      <c r="D25" t="s">
        <v>33</v>
      </c>
      <c r="E25">
        <v>8</v>
      </c>
      <c r="F25" t="s">
        <v>268</v>
      </c>
      <c r="G25">
        <v>4.5</v>
      </c>
      <c r="H25">
        <v>73</v>
      </c>
      <c r="N25">
        <v>3.22</v>
      </c>
      <c r="O25">
        <f>PI()*(H25/(2*1000))^2</f>
        <v>4.1853868127450016E-3</v>
      </c>
      <c r="P25">
        <f>PI()*(L25/(2*1000))^2</f>
        <v>0</v>
      </c>
    </row>
    <row r="26" spans="1:16" x14ac:dyDescent="0.25">
      <c r="A26">
        <v>1</v>
      </c>
      <c r="B26" t="s">
        <v>27</v>
      </c>
      <c r="C26">
        <v>2</v>
      </c>
      <c r="D26" t="s">
        <v>33</v>
      </c>
      <c r="E26">
        <v>9</v>
      </c>
      <c r="F26" t="s">
        <v>268</v>
      </c>
      <c r="G26">
        <v>4.2</v>
      </c>
      <c r="H26">
        <v>66</v>
      </c>
      <c r="N26">
        <v>2.95</v>
      </c>
      <c r="O26">
        <f>PI()*(H26/(2*1000))^2</f>
        <v>3.4211943997592849E-3</v>
      </c>
      <c r="P26">
        <f>PI()*(L26/(2*1000))^2</f>
        <v>0</v>
      </c>
    </row>
    <row r="27" spans="1:16" x14ac:dyDescent="0.25">
      <c r="A27">
        <v>1</v>
      </c>
      <c r="B27" t="s">
        <v>27</v>
      </c>
      <c r="C27">
        <v>2</v>
      </c>
      <c r="D27" t="s">
        <v>33</v>
      </c>
      <c r="E27">
        <v>10</v>
      </c>
      <c r="F27" t="s">
        <v>268</v>
      </c>
      <c r="G27">
        <v>3.3</v>
      </c>
      <c r="H27">
        <v>54</v>
      </c>
      <c r="N27">
        <v>2.61</v>
      </c>
      <c r="O27">
        <f>PI()*(H27/(2*1000))^2</f>
        <v>2.290221044466959E-3</v>
      </c>
      <c r="P27">
        <f>PI()*(L27/(2*1000))^2</f>
        <v>0</v>
      </c>
    </row>
    <row r="28" spans="1:16" x14ac:dyDescent="0.25">
      <c r="A28">
        <v>1</v>
      </c>
      <c r="B28" t="s">
        <v>27</v>
      </c>
      <c r="C28">
        <v>2</v>
      </c>
      <c r="D28" t="s">
        <v>33</v>
      </c>
      <c r="E28">
        <v>11</v>
      </c>
      <c r="F28" t="s">
        <v>267</v>
      </c>
      <c r="G28">
        <v>3.8</v>
      </c>
      <c r="H28">
        <v>47</v>
      </c>
      <c r="N28">
        <v>4.3099999999999996</v>
      </c>
      <c r="O28">
        <f>PI()*(H28/(2*1000))^2</f>
        <v>1.7349445429449633E-3</v>
      </c>
      <c r="P28">
        <f>PI()*(L28/(2*1000))^2</f>
        <v>0</v>
      </c>
    </row>
    <row r="29" spans="1:16" x14ac:dyDescent="0.25">
      <c r="A29">
        <v>1</v>
      </c>
      <c r="B29" t="s">
        <v>27</v>
      </c>
      <c r="C29">
        <v>2</v>
      </c>
      <c r="D29" t="s">
        <v>33</v>
      </c>
      <c r="E29">
        <v>12</v>
      </c>
      <c r="F29" t="s">
        <v>268</v>
      </c>
      <c r="G29">
        <v>4.7</v>
      </c>
      <c r="H29">
        <f>K29/PI()</f>
        <v>90.718317562380349</v>
      </c>
      <c r="K29">
        <v>285</v>
      </c>
      <c r="N29">
        <v>4.04</v>
      </c>
      <c r="O29">
        <f>PI()*(H29/(2*1000))^2</f>
        <v>6.4636801263196E-3</v>
      </c>
      <c r="P29">
        <f>PI()*(L29/(2*1000))^2</f>
        <v>0</v>
      </c>
    </row>
    <row r="30" spans="1:16" x14ac:dyDescent="0.25">
      <c r="A30">
        <v>1</v>
      </c>
      <c r="B30" t="s">
        <v>27</v>
      </c>
      <c r="C30">
        <v>3</v>
      </c>
      <c r="D30" t="s">
        <v>36</v>
      </c>
      <c r="E30">
        <v>1</v>
      </c>
      <c r="F30" t="s">
        <v>268</v>
      </c>
      <c r="G30">
        <v>2.0499999999999998</v>
      </c>
      <c r="H30">
        <v>78</v>
      </c>
      <c r="N30">
        <v>3.37</v>
      </c>
      <c r="O30">
        <f>PI()*(H30/(2*1000))^2</f>
        <v>4.7783624261100756E-3</v>
      </c>
      <c r="P30">
        <f>PI()*(L30/(2*1000))^2</f>
        <v>0</v>
      </c>
    </row>
    <row r="31" spans="1:16" x14ac:dyDescent="0.25">
      <c r="A31">
        <v>1</v>
      </c>
      <c r="B31" t="s">
        <v>27</v>
      </c>
      <c r="C31">
        <v>3</v>
      </c>
      <c r="D31" t="s">
        <v>36</v>
      </c>
      <c r="E31">
        <v>2</v>
      </c>
      <c r="F31" t="s">
        <v>268</v>
      </c>
      <c r="G31">
        <v>2.9</v>
      </c>
      <c r="H31">
        <v>62</v>
      </c>
      <c r="N31">
        <v>2.66</v>
      </c>
      <c r="O31">
        <f>PI()*(H31/(2*1000))^2</f>
        <v>3.0190705400997908E-3</v>
      </c>
      <c r="P31">
        <f>PI()*(L31/(2*1000))^2</f>
        <v>0</v>
      </c>
    </row>
    <row r="32" spans="1:16" x14ac:dyDescent="0.25">
      <c r="A32">
        <v>1</v>
      </c>
      <c r="B32" t="s">
        <v>27</v>
      </c>
      <c r="C32">
        <v>3</v>
      </c>
      <c r="D32" t="s">
        <v>36</v>
      </c>
      <c r="E32">
        <v>3</v>
      </c>
      <c r="F32" t="s">
        <v>268</v>
      </c>
      <c r="G32">
        <v>1.7</v>
      </c>
      <c r="H32">
        <v>79.5</v>
      </c>
      <c r="N32">
        <v>3.32</v>
      </c>
      <c r="O32">
        <f>PI()*(H32/(2*1000))^2</f>
        <v>4.9639127422127227E-3</v>
      </c>
      <c r="P32">
        <f>PI()*(L32/(2*1000))^2</f>
        <v>0</v>
      </c>
    </row>
    <row r="33" spans="1:16" x14ac:dyDescent="0.25">
      <c r="A33">
        <v>1</v>
      </c>
      <c r="B33" t="s">
        <v>27</v>
      </c>
      <c r="C33">
        <v>3</v>
      </c>
      <c r="D33" t="s">
        <v>36</v>
      </c>
      <c r="E33">
        <v>4</v>
      </c>
      <c r="F33" t="s">
        <v>267</v>
      </c>
      <c r="G33">
        <v>1.55</v>
      </c>
      <c r="H33">
        <v>23</v>
      </c>
      <c r="N33">
        <v>3.52</v>
      </c>
      <c r="O33">
        <f>PI()*(H33/(2*1000))^2</f>
        <v>4.154756284372501E-4</v>
      </c>
      <c r="P33">
        <f>PI()*(L33/(2*1000))^2</f>
        <v>0</v>
      </c>
    </row>
    <row r="34" spans="1:16" x14ac:dyDescent="0.25">
      <c r="A34">
        <v>1</v>
      </c>
      <c r="B34" t="s">
        <v>27</v>
      </c>
      <c r="C34">
        <v>3</v>
      </c>
      <c r="D34" t="s">
        <v>36</v>
      </c>
      <c r="E34">
        <v>5</v>
      </c>
      <c r="F34" t="s">
        <v>269</v>
      </c>
      <c r="G34">
        <v>1.6</v>
      </c>
      <c r="H34" t="s">
        <v>270</v>
      </c>
      <c r="N34">
        <v>2.2000000000000002</v>
      </c>
      <c r="O34">
        <f>5*PI()*(17/(2*1000))^2</f>
        <v>1.134900346109313E-3</v>
      </c>
      <c r="P34">
        <f>PI()*(L34/(2*1000))^2</f>
        <v>0</v>
      </c>
    </row>
    <row r="35" spans="1:16" x14ac:dyDescent="0.25">
      <c r="A35">
        <v>1</v>
      </c>
      <c r="B35" t="s">
        <v>27</v>
      </c>
      <c r="C35">
        <v>4</v>
      </c>
      <c r="D35" t="s">
        <v>38</v>
      </c>
      <c r="E35">
        <v>1</v>
      </c>
      <c r="F35" t="s">
        <v>268</v>
      </c>
      <c r="G35">
        <v>2.0499999999999998</v>
      </c>
      <c r="H35">
        <v>78</v>
      </c>
      <c r="N35">
        <v>3.37</v>
      </c>
      <c r="O35">
        <f>PI()*(H35/(2*1000))^2</f>
        <v>4.7783624261100756E-3</v>
      </c>
      <c r="P35">
        <f>PI()*(L35/(2*1000))^2</f>
        <v>0</v>
      </c>
    </row>
    <row r="36" spans="1:16" x14ac:dyDescent="0.25">
      <c r="A36">
        <v>1</v>
      </c>
      <c r="B36" t="s">
        <v>27</v>
      </c>
      <c r="C36">
        <v>4</v>
      </c>
      <c r="D36" t="s">
        <v>38</v>
      </c>
      <c r="E36">
        <v>2</v>
      </c>
      <c r="F36" t="s">
        <v>267</v>
      </c>
      <c r="G36">
        <v>1.2</v>
      </c>
      <c r="H36">
        <v>32</v>
      </c>
      <c r="N36">
        <v>2.34</v>
      </c>
      <c r="O36">
        <f>PI()*(H36/(2*1000))^2</f>
        <v>8.0424771931898698E-4</v>
      </c>
      <c r="P36">
        <f>PI()*(L36/(2*1000))^2</f>
        <v>0</v>
      </c>
    </row>
    <row r="37" spans="1:16" x14ac:dyDescent="0.25">
      <c r="A37">
        <v>1</v>
      </c>
      <c r="B37" t="s">
        <v>27</v>
      </c>
      <c r="C37">
        <v>4</v>
      </c>
      <c r="D37" t="s">
        <v>38</v>
      </c>
      <c r="E37">
        <v>3</v>
      </c>
      <c r="F37" t="s">
        <v>267</v>
      </c>
      <c r="G37">
        <v>0.6</v>
      </c>
      <c r="H37">
        <v>29.4</v>
      </c>
      <c r="N37">
        <v>3</v>
      </c>
      <c r="O37">
        <f>PI()*(H37/(2*1000))^2</f>
        <v>6.7886675651421843E-4</v>
      </c>
      <c r="P37">
        <f>PI()*(L37/(2*1000))^2</f>
        <v>0</v>
      </c>
    </row>
    <row r="38" spans="1:16" x14ac:dyDescent="0.25">
      <c r="A38">
        <v>1</v>
      </c>
      <c r="B38" t="s">
        <v>27</v>
      </c>
      <c r="C38">
        <v>4</v>
      </c>
      <c r="D38" t="s">
        <v>38</v>
      </c>
      <c r="E38">
        <v>4</v>
      </c>
      <c r="F38" t="s">
        <v>268</v>
      </c>
      <c r="G38">
        <v>1.85</v>
      </c>
      <c r="H38">
        <v>18</v>
      </c>
      <c r="N38">
        <v>1.48</v>
      </c>
      <c r="O38">
        <f>PI()*(H38/(2*1000))^2</f>
        <v>2.5446900494077322E-4</v>
      </c>
      <c r="P38">
        <f>PI()*(L38/(2*1000))^2</f>
        <v>0</v>
      </c>
    </row>
    <row r="39" spans="1:16" x14ac:dyDescent="0.25">
      <c r="A39">
        <v>1</v>
      </c>
      <c r="B39" t="s">
        <v>27</v>
      </c>
      <c r="C39">
        <v>4</v>
      </c>
      <c r="D39" t="s">
        <v>38</v>
      </c>
      <c r="E39">
        <v>5</v>
      </c>
      <c r="F39" t="s">
        <v>267</v>
      </c>
      <c r="G39">
        <v>2.25</v>
      </c>
      <c r="H39">
        <v>25</v>
      </c>
      <c r="N39">
        <v>2.77</v>
      </c>
      <c r="O39">
        <f>PI()*(H39/(2*1000))^2</f>
        <v>4.9087385212340522E-4</v>
      </c>
      <c r="P39">
        <f>PI()*(L39/(2*1000))^2</f>
        <v>0</v>
      </c>
    </row>
    <row r="40" spans="1:16" x14ac:dyDescent="0.25">
      <c r="A40">
        <v>1</v>
      </c>
      <c r="B40" t="s">
        <v>27</v>
      </c>
      <c r="C40">
        <v>4</v>
      </c>
      <c r="D40" t="s">
        <v>38</v>
      </c>
      <c r="E40">
        <v>6</v>
      </c>
      <c r="F40" t="s">
        <v>268</v>
      </c>
      <c r="G40">
        <v>3.25</v>
      </c>
      <c r="H40">
        <v>63</v>
      </c>
      <c r="N40">
        <v>2.8</v>
      </c>
      <c r="O40">
        <f>PI()*(H40/(2*1000))^2</f>
        <v>3.1172453105244723E-3</v>
      </c>
      <c r="P40">
        <f>PI()*(L40/(2*1000))^2</f>
        <v>0</v>
      </c>
    </row>
    <row r="41" spans="1:16" x14ac:dyDescent="0.25">
      <c r="A41">
        <v>1</v>
      </c>
      <c r="B41" t="s">
        <v>27</v>
      </c>
      <c r="C41">
        <v>4</v>
      </c>
      <c r="D41" t="s">
        <v>38</v>
      </c>
      <c r="E41">
        <v>7</v>
      </c>
      <c r="F41" t="s">
        <v>267</v>
      </c>
      <c r="G41">
        <v>2.9</v>
      </c>
      <c r="H41">
        <v>40</v>
      </c>
      <c r="N41">
        <v>3.62</v>
      </c>
      <c r="O41">
        <f>PI()*(H41/(2*1000))^2</f>
        <v>1.2566370614359172E-3</v>
      </c>
      <c r="P41">
        <f>PI()*(L41/(2*1000))^2</f>
        <v>0</v>
      </c>
    </row>
    <row r="42" spans="1:16" x14ac:dyDescent="0.25">
      <c r="A42">
        <v>1</v>
      </c>
      <c r="B42" t="s">
        <v>27</v>
      </c>
      <c r="C42">
        <v>4</v>
      </c>
      <c r="D42" t="s">
        <v>38</v>
      </c>
      <c r="E42">
        <v>8</v>
      </c>
      <c r="F42" t="s">
        <v>267</v>
      </c>
      <c r="G42">
        <v>3.4</v>
      </c>
      <c r="H42">
        <f>K42/PI()</f>
        <v>108.22536130248884</v>
      </c>
      <c r="K42">
        <v>340</v>
      </c>
      <c r="N42">
        <v>5.9</v>
      </c>
      <c r="O42">
        <f>PI()*(H42/(2*1000))^2</f>
        <v>9.1991557107115509E-3</v>
      </c>
      <c r="P42">
        <f>PI()*(L42/(2*1000))^2</f>
        <v>0</v>
      </c>
    </row>
    <row r="43" spans="1:16" x14ac:dyDescent="0.25">
      <c r="A43">
        <v>1</v>
      </c>
      <c r="B43" t="s">
        <v>27</v>
      </c>
      <c r="C43">
        <v>4</v>
      </c>
      <c r="D43" t="s">
        <v>38</v>
      </c>
      <c r="E43">
        <v>9</v>
      </c>
      <c r="F43" t="s">
        <v>267</v>
      </c>
      <c r="G43">
        <v>3.6</v>
      </c>
      <c r="H43">
        <v>30</v>
      </c>
      <c r="N43">
        <v>2.75</v>
      </c>
      <c r="O43">
        <f>PI()*(H43/(2*1000))^2</f>
        <v>7.0685834705770342E-4</v>
      </c>
      <c r="P43">
        <f>PI()*(L43/(2*1000))^2</f>
        <v>0</v>
      </c>
    </row>
    <row r="44" spans="1:16" x14ac:dyDescent="0.25">
      <c r="A44">
        <v>1</v>
      </c>
      <c r="B44" t="s">
        <v>27</v>
      </c>
      <c r="C44">
        <v>5</v>
      </c>
      <c r="D44" t="s">
        <v>39</v>
      </c>
      <c r="E44">
        <v>1</v>
      </c>
      <c r="F44" t="s">
        <v>267</v>
      </c>
      <c r="G44">
        <v>1.2</v>
      </c>
      <c r="H44">
        <v>31</v>
      </c>
      <c r="N44">
        <v>3.38</v>
      </c>
      <c r="O44">
        <f>PI()*(H44/(2*1000))^2</f>
        <v>7.5476763502494771E-4</v>
      </c>
      <c r="P44">
        <f>PI()*(L44/(2*1000))^2</f>
        <v>0</v>
      </c>
    </row>
    <row r="45" spans="1:16" x14ac:dyDescent="0.25">
      <c r="A45">
        <v>1</v>
      </c>
      <c r="B45" t="s">
        <v>27</v>
      </c>
      <c r="C45">
        <v>5</v>
      </c>
      <c r="D45" t="s">
        <v>39</v>
      </c>
      <c r="E45">
        <v>2</v>
      </c>
      <c r="F45" t="s">
        <v>267</v>
      </c>
      <c r="G45">
        <v>1.8</v>
      </c>
      <c r="H45">
        <v>21</v>
      </c>
      <c r="N45">
        <v>2.41</v>
      </c>
      <c r="O45">
        <f>PI()*(H45/(2*1000))^2</f>
        <v>3.4636059005827474E-4</v>
      </c>
      <c r="P45">
        <f>PI()*(L45/(2*1000))^2</f>
        <v>0</v>
      </c>
    </row>
    <row r="46" spans="1:16" x14ac:dyDescent="0.25">
      <c r="A46">
        <v>1</v>
      </c>
      <c r="B46" t="s">
        <v>27</v>
      </c>
      <c r="C46">
        <v>5</v>
      </c>
      <c r="D46" t="s">
        <v>39</v>
      </c>
      <c r="E46">
        <v>3</v>
      </c>
      <c r="F46" t="s">
        <v>267</v>
      </c>
      <c r="G46">
        <v>3</v>
      </c>
      <c r="H46">
        <v>21</v>
      </c>
      <c r="N46">
        <v>2.46</v>
      </c>
      <c r="O46">
        <f>PI()*(H46/(2*1000))^2</f>
        <v>3.4636059005827474E-4</v>
      </c>
      <c r="P46">
        <f>PI()*(L46/(2*1000))^2</f>
        <v>0</v>
      </c>
    </row>
    <row r="47" spans="1:16" x14ac:dyDescent="0.25">
      <c r="A47">
        <v>1</v>
      </c>
      <c r="B47" t="s">
        <v>27</v>
      </c>
      <c r="C47">
        <v>5</v>
      </c>
      <c r="D47" t="s">
        <v>39</v>
      </c>
      <c r="E47">
        <v>4</v>
      </c>
      <c r="F47" t="s">
        <v>267</v>
      </c>
      <c r="G47">
        <v>1.3</v>
      </c>
      <c r="H47">
        <v>41</v>
      </c>
      <c r="N47">
        <v>3</v>
      </c>
      <c r="O47">
        <f>PI()*(H47/(2*1000))^2</f>
        <v>1.3202543126711107E-3</v>
      </c>
      <c r="P47">
        <f>PI()*(L47/(2*1000))^2</f>
        <v>0</v>
      </c>
    </row>
    <row r="48" spans="1:16" x14ac:dyDescent="0.25">
      <c r="A48">
        <v>1</v>
      </c>
      <c r="B48" t="s">
        <v>27</v>
      </c>
      <c r="C48">
        <v>5</v>
      </c>
      <c r="D48" t="s">
        <v>39</v>
      </c>
      <c r="E48">
        <v>5</v>
      </c>
      <c r="F48" t="s">
        <v>269</v>
      </c>
      <c r="H48">
        <v>17</v>
      </c>
      <c r="I48">
        <v>17</v>
      </c>
      <c r="J48">
        <v>17</v>
      </c>
      <c r="O48">
        <f>3*PI()*(17/(2*1000))^2</f>
        <v>6.8094020766558774E-4</v>
      </c>
      <c r="P48">
        <f>PI()*(L48/(2*1000))^2</f>
        <v>0</v>
      </c>
    </row>
    <row r="49" spans="1:16" x14ac:dyDescent="0.25">
      <c r="A49">
        <v>1</v>
      </c>
      <c r="B49" t="s">
        <v>27</v>
      </c>
      <c r="C49">
        <v>5</v>
      </c>
      <c r="D49" t="s">
        <v>39</v>
      </c>
      <c r="E49">
        <v>6</v>
      </c>
      <c r="F49" t="s">
        <v>268</v>
      </c>
      <c r="G49">
        <v>1</v>
      </c>
      <c r="H49">
        <v>10</v>
      </c>
      <c r="N49">
        <v>1.5</v>
      </c>
      <c r="O49">
        <f>PI()*(H49/(2*1000))^2</f>
        <v>7.8539816339744827E-5</v>
      </c>
      <c r="P49">
        <f>PI()*(L49/(2*1000))^2</f>
        <v>0</v>
      </c>
    </row>
    <row r="50" spans="1:16" x14ac:dyDescent="0.25">
      <c r="A50">
        <v>1</v>
      </c>
      <c r="B50" t="s">
        <v>27</v>
      </c>
      <c r="C50">
        <v>5</v>
      </c>
      <c r="D50" t="s">
        <v>39</v>
      </c>
      <c r="E50">
        <v>7</v>
      </c>
      <c r="F50" t="s">
        <v>267</v>
      </c>
      <c r="G50">
        <v>3.75</v>
      </c>
      <c r="H50">
        <v>29</v>
      </c>
      <c r="N50">
        <v>2.8</v>
      </c>
      <c r="O50">
        <f>PI()*(H50/(2*1000))^2</f>
        <v>6.605198554172541E-4</v>
      </c>
      <c r="P50">
        <f>PI()*(L50/(2*1000))^2</f>
        <v>0</v>
      </c>
    </row>
    <row r="51" spans="1:16" x14ac:dyDescent="0.25">
      <c r="A51">
        <v>1</v>
      </c>
      <c r="B51" t="s">
        <v>27</v>
      </c>
      <c r="C51">
        <v>5</v>
      </c>
      <c r="D51" t="s">
        <v>39</v>
      </c>
      <c r="E51">
        <v>8</v>
      </c>
      <c r="F51" t="s">
        <v>267</v>
      </c>
      <c r="G51">
        <v>5</v>
      </c>
      <c r="H51">
        <v>60</v>
      </c>
      <c r="N51">
        <v>3</v>
      </c>
      <c r="O51">
        <f>PI()*(H51/(2*1000))^2</f>
        <v>2.8274333882308137E-3</v>
      </c>
      <c r="P51">
        <f>PI()*(L51/(2*1000))^2</f>
        <v>0</v>
      </c>
    </row>
    <row r="52" spans="1:16" x14ac:dyDescent="0.25">
      <c r="A52">
        <v>1</v>
      </c>
      <c r="B52" t="s">
        <v>27</v>
      </c>
      <c r="C52">
        <v>5</v>
      </c>
      <c r="D52" t="s">
        <v>39</v>
      </c>
      <c r="E52">
        <v>9</v>
      </c>
      <c r="F52" t="s">
        <v>267</v>
      </c>
      <c r="G52">
        <v>4.8</v>
      </c>
      <c r="H52">
        <v>44</v>
      </c>
      <c r="N52">
        <v>3.5</v>
      </c>
      <c r="O52">
        <f>PI()*(H52/(2*1000))^2</f>
        <v>1.5205308443374597E-3</v>
      </c>
      <c r="P52">
        <f>PI()*(L52/(2*1000))^2</f>
        <v>0</v>
      </c>
    </row>
    <row r="53" spans="1:16" x14ac:dyDescent="0.25">
      <c r="A53">
        <v>1</v>
      </c>
      <c r="B53" t="s">
        <v>27</v>
      </c>
      <c r="C53">
        <v>5</v>
      </c>
      <c r="D53" t="s">
        <v>39</v>
      </c>
      <c r="E53">
        <v>10</v>
      </c>
      <c r="F53" t="s">
        <v>268</v>
      </c>
      <c r="G53">
        <v>1.8</v>
      </c>
      <c r="H53">
        <v>28.5</v>
      </c>
      <c r="N53">
        <v>2.12</v>
      </c>
      <c r="O53">
        <f>PI()*(H53/(2*1000))^2</f>
        <v>6.3793965821957739E-4</v>
      </c>
      <c r="P53">
        <f>PI()*(L53/(2*1000))^2</f>
        <v>0</v>
      </c>
    </row>
    <row r="54" spans="1:16" x14ac:dyDescent="0.25">
      <c r="A54">
        <v>1</v>
      </c>
      <c r="B54" t="s">
        <v>27</v>
      </c>
      <c r="C54">
        <v>5</v>
      </c>
      <c r="D54" t="s">
        <v>39</v>
      </c>
      <c r="E54">
        <v>11</v>
      </c>
      <c r="F54" t="s">
        <v>267</v>
      </c>
      <c r="G54">
        <v>3.9</v>
      </c>
      <c r="H54">
        <v>45</v>
      </c>
      <c r="N54">
        <v>3.12</v>
      </c>
      <c r="O54">
        <f>PI()*(H54/(2*1000))^2</f>
        <v>1.5904312808798326E-3</v>
      </c>
      <c r="P54">
        <f>PI()*(L54/(2*1000))^2</f>
        <v>0</v>
      </c>
    </row>
    <row r="55" spans="1:16" x14ac:dyDescent="0.25">
      <c r="A55">
        <v>1</v>
      </c>
      <c r="B55" t="s">
        <v>27</v>
      </c>
      <c r="C55">
        <v>6</v>
      </c>
      <c r="D55" t="s">
        <v>41</v>
      </c>
      <c r="E55">
        <v>1</v>
      </c>
      <c r="F55" t="s">
        <v>267</v>
      </c>
      <c r="G55">
        <v>1.3</v>
      </c>
      <c r="H55">
        <v>52</v>
      </c>
      <c r="N55">
        <v>4.5</v>
      </c>
      <c r="O55">
        <f>PI()*(H55/(2*1000))^2</f>
        <v>2.1237166338266998E-3</v>
      </c>
      <c r="P55">
        <f>PI()*(L55/(2*1000))^2</f>
        <v>0</v>
      </c>
    </row>
    <row r="56" spans="1:16" x14ac:dyDescent="0.25">
      <c r="A56">
        <v>1</v>
      </c>
      <c r="B56" t="s">
        <v>27</v>
      </c>
      <c r="C56">
        <v>6</v>
      </c>
      <c r="D56" t="s">
        <v>41</v>
      </c>
      <c r="E56">
        <v>2</v>
      </c>
      <c r="F56" t="s">
        <v>267</v>
      </c>
      <c r="G56">
        <v>1.9</v>
      </c>
      <c r="H56">
        <v>14.1</v>
      </c>
      <c r="N56">
        <v>2.5</v>
      </c>
      <c r="O56">
        <f>PI()*(H56/(2*1000))^2</f>
        <v>1.5614500886504669E-4</v>
      </c>
      <c r="P56">
        <f>PI()*(L56/(2*1000))^2</f>
        <v>0</v>
      </c>
    </row>
    <row r="57" spans="1:16" x14ac:dyDescent="0.25">
      <c r="A57">
        <v>1</v>
      </c>
      <c r="B57" t="s">
        <v>27</v>
      </c>
      <c r="C57">
        <v>6</v>
      </c>
      <c r="D57" t="s">
        <v>41</v>
      </c>
      <c r="E57">
        <v>3</v>
      </c>
      <c r="F57" t="s">
        <v>267</v>
      </c>
      <c r="G57">
        <v>2.4</v>
      </c>
      <c r="H57">
        <v>15</v>
      </c>
      <c r="N57">
        <v>2.2999999999999998</v>
      </c>
      <c r="O57">
        <f>PI()*(H57/(2*1000))^2</f>
        <v>1.7671458676442585E-4</v>
      </c>
      <c r="P57">
        <f>PI()*(L57/(2*1000))^2</f>
        <v>0</v>
      </c>
    </row>
    <row r="58" spans="1:16" x14ac:dyDescent="0.25">
      <c r="A58">
        <v>1</v>
      </c>
      <c r="B58" t="s">
        <v>27</v>
      </c>
      <c r="C58">
        <v>6</v>
      </c>
      <c r="D58" t="s">
        <v>41</v>
      </c>
      <c r="E58">
        <v>4</v>
      </c>
      <c r="F58" t="s">
        <v>267</v>
      </c>
      <c r="G58">
        <v>2</v>
      </c>
      <c r="H58">
        <v>58</v>
      </c>
      <c r="N58">
        <v>4.55</v>
      </c>
      <c r="O58">
        <f>PI()*(H58/(2*1000))^2</f>
        <v>2.6420794216690164E-3</v>
      </c>
      <c r="P58">
        <f>PI()*(L58/(2*1000))^2</f>
        <v>0</v>
      </c>
    </row>
    <row r="59" spans="1:16" x14ac:dyDescent="0.25">
      <c r="A59">
        <v>1</v>
      </c>
      <c r="B59" t="s">
        <v>27</v>
      </c>
      <c r="C59">
        <v>6</v>
      </c>
      <c r="D59" t="s">
        <v>41</v>
      </c>
      <c r="E59">
        <v>5</v>
      </c>
      <c r="F59" t="s">
        <v>267</v>
      </c>
      <c r="G59">
        <v>2.6</v>
      </c>
      <c r="H59">
        <v>33</v>
      </c>
      <c r="N59">
        <v>3.95</v>
      </c>
      <c r="O59">
        <f>PI()*(H59/(2*1000))^2</f>
        <v>8.5529859993982123E-4</v>
      </c>
      <c r="P59">
        <f>PI()*(L59/(2*1000))^2</f>
        <v>0</v>
      </c>
    </row>
    <row r="60" spans="1:16" x14ac:dyDescent="0.25">
      <c r="A60">
        <v>1</v>
      </c>
      <c r="B60" t="s">
        <v>27</v>
      </c>
      <c r="C60">
        <v>6</v>
      </c>
      <c r="D60" t="s">
        <v>41</v>
      </c>
      <c r="E60">
        <v>6</v>
      </c>
      <c r="F60" t="s">
        <v>267</v>
      </c>
      <c r="G60">
        <v>2.6</v>
      </c>
      <c r="H60">
        <v>22</v>
      </c>
      <c r="N60">
        <v>2.81</v>
      </c>
      <c r="O60">
        <f>PI()*(H60/(2*1000))^2</f>
        <v>3.8013271108436493E-4</v>
      </c>
      <c r="P60">
        <f>PI()*(L60/(2*1000))^2</f>
        <v>0</v>
      </c>
    </row>
    <row r="61" spans="1:16" x14ac:dyDescent="0.25">
      <c r="A61">
        <v>1</v>
      </c>
      <c r="B61" t="s">
        <v>27</v>
      </c>
      <c r="C61">
        <v>6</v>
      </c>
      <c r="D61" t="s">
        <v>41</v>
      </c>
      <c r="E61">
        <v>7</v>
      </c>
      <c r="F61" t="s">
        <v>267</v>
      </c>
      <c r="G61">
        <v>3.4</v>
      </c>
      <c r="H61">
        <v>67</v>
      </c>
      <c r="N61">
        <v>4.24</v>
      </c>
      <c r="O61">
        <f>PI()*(H61/(2*1000))^2</f>
        <v>3.5256523554911458E-3</v>
      </c>
      <c r="P61">
        <f>PI()*(L61/(2*1000))^2</f>
        <v>0</v>
      </c>
    </row>
    <row r="62" spans="1:16" x14ac:dyDescent="0.25">
      <c r="A62">
        <v>1</v>
      </c>
      <c r="B62" t="s">
        <v>27</v>
      </c>
      <c r="C62">
        <v>6</v>
      </c>
      <c r="D62" t="s">
        <v>41</v>
      </c>
      <c r="E62">
        <v>8</v>
      </c>
      <c r="F62" t="s">
        <v>267</v>
      </c>
      <c r="G62">
        <v>0.55000000000000004</v>
      </c>
      <c r="H62">
        <v>24</v>
      </c>
      <c r="N62">
        <v>2.37</v>
      </c>
      <c r="O62">
        <f>PI()*(H62/(2*1000))^2</f>
        <v>4.523893421169302E-4</v>
      </c>
      <c r="P62">
        <f>PI()*(L62/(2*1000))^2</f>
        <v>0</v>
      </c>
    </row>
    <row r="63" spans="1:16" x14ac:dyDescent="0.25">
      <c r="A63">
        <v>1</v>
      </c>
      <c r="B63" t="s">
        <v>27</v>
      </c>
      <c r="C63">
        <v>6</v>
      </c>
      <c r="D63" t="s">
        <v>41</v>
      </c>
      <c r="E63">
        <v>9</v>
      </c>
      <c r="F63" t="s">
        <v>267</v>
      </c>
      <c r="G63">
        <v>0.8</v>
      </c>
      <c r="H63">
        <v>15</v>
      </c>
      <c r="N63">
        <v>2.17</v>
      </c>
      <c r="O63">
        <f>PI()*(H63/(2*1000))^2</f>
        <v>1.7671458676442585E-4</v>
      </c>
      <c r="P63">
        <f>PI()*(L63/(2*1000))^2</f>
        <v>0</v>
      </c>
    </row>
    <row r="64" spans="1:16" x14ac:dyDescent="0.25">
      <c r="A64">
        <v>1</v>
      </c>
      <c r="B64" t="s">
        <v>27</v>
      </c>
      <c r="C64">
        <v>6</v>
      </c>
      <c r="D64" t="s">
        <v>41</v>
      </c>
      <c r="E64">
        <v>10</v>
      </c>
      <c r="F64" t="s">
        <v>267</v>
      </c>
      <c r="G64">
        <v>1.7</v>
      </c>
      <c r="H64">
        <v>38</v>
      </c>
      <c r="N64">
        <v>3.1</v>
      </c>
      <c r="O64">
        <f>PI()*(H64/(2*1000))^2</f>
        <v>1.1341149479459152E-3</v>
      </c>
      <c r="P64">
        <f>PI()*(L64/(2*1000))^2</f>
        <v>0</v>
      </c>
    </row>
    <row r="65" spans="1:16" x14ac:dyDescent="0.25">
      <c r="A65">
        <v>1</v>
      </c>
      <c r="B65" t="s">
        <v>27</v>
      </c>
      <c r="C65">
        <v>6</v>
      </c>
      <c r="D65" t="s">
        <v>41</v>
      </c>
      <c r="E65">
        <v>11</v>
      </c>
      <c r="F65" t="s">
        <v>267</v>
      </c>
      <c r="G65">
        <v>1.6</v>
      </c>
      <c r="H65">
        <v>37</v>
      </c>
      <c r="N65">
        <v>4</v>
      </c>
      <c r="O65">
        <f>PI()*(H65/(2*1000))^2</f>
        <v>1.0752100856911066E-3</v>
      </c>
      <c r="P65">
        <f>PI()*(L65/(2*1000))^2</f>
        <v>0</v>
      </c>
    </row>
    <row r="66" spans="1:16" x14ac:dyDescent="0.25">
      <c r="A66">
        <v>1</v>
      </c>
      <c r="B66" t="s">
        <v>27</v>
      </c>
      <c r="C66">
        <v>6</v>
      </c>
      <c r="D66" t="s">
        <v>41</v>
      </c>
      <c r="E66">
        <v>12</v>
      </c>
      <c r="F66" t="s">
        <v>267</v>
      </c>
      <c r="G66">
        <v>3.4</v>
      </c>
      <c r="H66">
        <f>K66/PI()</f>
        <v>111.40846016432674</v>
      </c>
      <c r="K66">
        <v>350</v>
      </c>
      <c r="N66">
        <v>6.6</v>
      </c>
      <c r="O66">
        <f>PI()*(H66/(2*1000))^2</f>
        <v>9.7482402643785885E-3</v>
      </c>
      <c r="P66">
        <f>PI()*(L66/(2*1000))^2</f>
        <v>0</v>
      </c>
    </row>
    <row r="67" spans="1:16" x14ac:dyDescent="0.25">
      <c r="A67">
        <v>1</v>
      </c>
      <c r="B67" t="s">
        <v>27</v>
      </c>
      <c r="C67">
        <v>6</v>
      </c>
      <c r="D67" t="s">
        <v>41</v>
      </c>
      <c r="E67">
        <v>13</v>
      </c>
      <c r="F67" t="s">
        <v>267</v>
      </c>
      <c r="G67">
        <v>3</v>
      </c>
      <c r="H67">
        <v>48</v>
      </c>
      <c r="N67">
        <v>4.75</v>
      </c>
      <c r="O67">
        <f>PI()*(H67/(2*1000))^2</f>
        <v>1.8095573684677208E-3</v>
      </c>
      <c r="P67">
        <f>PI()*(L67/(2*1000))^2</f>
        <v>0</v>
      </c>
    </row>
    <row r="68" spans="1:16" x14ac:dyDescent="0.25">
      <c r="A68">
        <v>1</v>
      </c>
      <c r="B68" t="s">
        <v>27</v>
      </c>
      <c r="C68">
        <v>6</v>
      </c>
      <c r="D68" t="s">
        <v>41</v>
      </c>
      <c r="E68">
        <v>14</v>
      </c>
      <c r="F68" t="s">
        <v>268</v>
      </c>
      <c r="G68">
        <v>3</v>
      </c>
      <c r="H68">
        <v>31</v>
      </c>
      <c r="N68">
        <v>4.25</v>
      </c>
      <c r="O68">
        <f>PI()*(H68/(2*1000))^2</f>
        <v>7.5476763502494771E-4</v>
      </c>
      <c r="P68">
        <f>PI()*(L68/(2*1000))^2</f>
        <v>0</v>
      </c>
    </row>
    <row r="69" spans="1:16" x14ac:dyDescent="0.25">
      <c r="A69">
        <v>1</v>
      </c>
      <c r="B69" t="s">
        <v>27</v>
      </c>
      <c r="C69">
        <v>6</v>
      </c>
      <c r="D69" t="s">
        <v>41</v>
      </c>
      <c r="E69">
        <v>15</v>
      </c>
      <c r="F69" t="s">
        <v>268</v>
      </c>
      <c r="G69">
        <v>1.2</v>
      </c>
      <c r="N69">
        <v>1</v>
      </c>
      <c r="O69">
        <f>PI()*(H69/(2*1000))^2</f>
        <v>0</v>
      </c>
      <c r="P69">
        <f>PI()*(L69/(2*1000))^2</f>
        <v>0</v>
      </c>
    </row>
    <row r="70" spans="1:16" x14ac:dyDescent="0.25">
      <c r="A70">
        <v>1</v>
      </c>
      <c r="B70" t="s">
        <v>27</v>
      </c>
      <c r="C70">
        <v>7</v>
      </c>
      <c r="D70" t="s">
        <v>42</v>
      </c>
      <c r="E70">
        <v>1</v>
      </c>
      <c r="F70" t="s">
        <v>267</v>
      </c>
      <c r="G70">
        <v>1.6</v>
      </c>
      <c r="H70">
        <v>24</v>
      </c>
      <c r="N70">
        <v>1.82</v>
      </c>
      <c r="O70">
        <f>PI()*(H70/(2*1000))^2</f>
        <v>4.523893421169302E-4</v>
      </c>
      <c r="P70">
        <f>PI()*(L70/(2*1000))^2</f>
        <v>0</v>
      </c>
    </row>
    <row r="71" spans="1:16" x14ac:dyDescent="0.25">
      <c r="A71">
        <v>1</v>
      </c>
      <c r="B71" t="s">
        <v>27</v>
      </c>
      <c r="C71">
        <v>7</v>
      </c>
      <c r="D71" t="s">
        <v>42</v>
      </c>
      <c r="E71">
        <v>2</v>
      </c>
      <c r="F71" t="s">
        <v>267</v>
      </c>
      <c r="G71">
        <v>1.9</v>
      </c>
      <c r="H71">
        <v>33</v>
      </c>
      <c r="N71">
        <v>2.48</v>
      </c>
      <c r="O71">
        <f>PI()*(H71/(2*1000))^2</f>
        <v>8.5529859993982123E-4</v>
      </c>
      <c r="P71">
        <f>PI()*(L71/(2*1000))^2</f>
        <v>0</v>
      </c>
    </row>
    <row r="72" spans="1:16" x14ac:dyDescent="0.25">
      <c r="A72">
        <v>1</v>
      </c>
      <c r="B72" t="s">
        <v>27</v>
      </c>
      <c r="C72">
        <v>7</v>
      </c>
      <c r="D72" t="s">
        <v>42</v>
      </c>
      <c r="E72">
        <v>3</v>
      </c>
      <c r="F72" t="s">
        <v>267</v>
      </c>
      <c r="G72">
        <v>2.4</v>
      </c>
      <c r="H72">
        <v>51</v>
      </c>
      <c r="N72">
        <v>3.86</v>
      </c>
      <c r="O72">
        <f>PI()*(H72/(2*1000))^2</f>
        <v>2.0428206229967626E-3</v>
      </c>
      <c r="P72">
        <f>PI()*(L72/(2*1000))^2</f>
        <v>0</v>
      </c>
    </row>
    <row r="73" spans="1:16" x14ac:dyDescent="0.25">
      <c r="A73">
        <v>1</v>
      </c>
      <c r="B73" t="s">
        <v>27</v>
      </c>
      <c r="C73">
        <v>7</v>
      </c>
      <c r="D73" t="s">
        <v>42</v>
      </c>
      <c r="E73">
        <v>4</v>
      </c>
      <c r="F73" t="s">
        <v>267</v>
      </c>
      <c r="G73">
        <v>2.1</v>
      </c>
      <c r="H73">
        <v>36</v>
      </c>
      <c r="N73">
        <v>3.73</v>
      </c>
      <c r="O73">
        <f>PI()*(H73/(2*1000))^2</f>
        <v>1.0178760197630929E-3</v>
      </c>
      <c r="P73">
        <f>PI()*(L73/(2*1000))^2</f>
        <v>0</v>
      </c>
    </row>
    <row r="74" spans="1:16" x14ac:dyDescent="0.25">
      <c r="A74">
        <v>1</v>
      </c>
      <c r="B74" t="s">
        <v>27</v>
      </c>
      <c r="C74">
        <v>7</v>
      </c>
      <c r="D74" t="s">
        <v>42</v>
      </c>
      <c r="E74">
        <v>5</v>
      </c>
      <c r="F74" t="s">
        <v>267</v>
      </c>
      <c r="G74">
        <v>3.2</v>
      </c>
      <c r="H74">
        <v>34</v>
      </c>
      <c r="N74">
        <v>3</v>
      </c>
      <c r="O74">
        <f>PI()*(H74/(2*1000))^2</f>
        <v>9.0792027688745035E-4</v>
      </c>
      <c r="P74">
        <f>PI()*(L74/(2*1000))^2</f>
        <v>0</v>
      </c>
    </row>
    <row r="75" spans="1:16" x14ac:dyDescent="0.25">
      <c r="A75">
        <v>1</v>
      </c>
      <c r="B75" t="s">
        <v>27</v>
      </c>
      <c r="C75">
        <v>7</v>
      </c>
      <c r="D75" t="s">
        <v>42</v>
      </c>
      <c r="E75">
        <v>6</v>
      </c>
      <c r="F75" t="s">
        <v>267</v>
      </c>
      <c r="G75">
        <v>2</v>
      </c>
      <c r="H75">
        <v>40</v>
      </c>
      <c r="N75">
        <v>3.05</v>
      </c>
      <c r="O75">
        <f>PI()*(H75/(2*1000))^2</f>
        <v>1.2566370614359172E-3</v>
      </c>
      <c r="P75">
        <f>PI()*(L75/(2*1000))^2</f>
        <v>0</v>
      </c>
    </row>
    <row r="76" spans="1:16" x14ac:dyDescent="0.25">
      <c r="A76">
        <v>1</v>
      </c>
      <c r="B76" t="s">
        <v>27</v>
      </c>
      <c r="C76">
        <v>7</v>
      </c>
      <c r="D76" t="s">
        <v>42</v>
      </c>
      <c r="E76">
        <v>7</v>
      </c>
      <c r="F76" t="s">
        <v>267</v>
      </c>
      <c r="G76">
        <v>1.1000000000000001</v>
      </c>
      <c r="H76">
        <v>27</v>
      </c>
      <c r="N76">
        <v>2.1</v>
      </c>
      <c r="O76">
        <f>PI()*(H76/(2*1000))^2</f>
        <v>5.7255526111673976E-4</v>
      </c>
      <c r="P76">
        <f>PI()*(L76/(2*1000))^2</f>
        <v>0</v>
      </c>
    </row>
    <row r="77" spans="1:16" x14ac:dyDescent="0.25">
      <c r="A77">
        <v>1</v>
      </c>
      <c r="B77" t="s">
        <v>27</v>
      </c>
      <c r="C77">
        <v>7</v>
      </c>
      <c r="D77" t="s">
        <v>42</v>
      </c>
      <c r="E77">
        <v>8</v>
      </c>
      <c r="F77" t="s">
        <v>267</v>
      </c>
      <c r="G77">
        <v>3.4</v>
      </c>
      <c r="H77">
        <v>45.5</v>
      </c>
      <c r="N77">
        <v>3.8</v>
      </c>
      <c r="O77">
        <f>PI()*(H77/(2*1000))^2</f>
        <v>1.6259705477735674E-3</v>
      </c>
      <c r="P77">
        <f>PI()*(L77/(2*1000))^2</f>
        <v>0</v>
      </c>
    </row>
    <row r="78" spans="1:16" x14ac:dyDescent="0.25">
      <c r="A78">
        <v>1</v>
      </c>
      <c r="B78" t="s">
        <v>27</v>
      </c>
      <c r="C78">
        <v>7</v>
      </c>
      <c r="D78" t="s">
        <v>42</v>
      </c>
      <c r="E78">
        <v>9</v>
      </c>
      <c r="F78" t="s">
        <v>267</v>
      </c>
      <c r="G78">
        <v>2.1</v>
      </c>
      <c r="H78">
        <v>21.5</v>
      </c>
      <c r="N78">
        <v>2.65</v>
      </c>
      <c r="O78">
        <f>PI()*(H78/(2*1000))^2</f>
        <v>3.6305030103047042E-4</v>
      </c>
      <c r="P78">
        <f>PI()*(L78/(2*1000))^2</f>
        <v>0</v>
      </c>
    </row>
    <row r="79" spans="1:16" x14ac:dyDescent="0.25">
      <c r="A79">
        <v>1</v>
      </c>
      <c r="B79" t="s">
        <v>27</v>
      </c>
      <c r="C79">
        <v>8</v>
      </c>
      <c r="D79" t="s">
        <v>43</v>
      </c>
      <c r="E79">
        <v>1</v>
      </c>
      <c r="F79" t="s">
        <v>268</v>
      </c>
      <c r="G79">
        <v>1.5</v>
      </c>
      <c r="H79">
        <v>36.5</v>
      </c>
      <c r="N79">
        <v>2.67</v>
      </c>
      <c r="O79">
        <f>PI()*(H79/(2*1000))^2</f>
        <v>1.0463467031862504E-3</v>
      </c>
      <c r="P79">
        <f>PI()*(L79/(2*1000))^2</f>
        <v>0</v>
      </c>
    </row>
    <row r="80" spans="1:16" x14ac:dyDescent="0.25">
      <c r="A80">
        <v>1</v>
      </c>
      <c r="B80" t="s">
        <v>27</v>
      </c>
      <c r="C80">
        <v>8</v>
      </c>
      <c r="D80" t="s">
        <v>43</v>
      </c>
      <c r="E80">
        <v>2</v>
      </c>
      <c r="F80" t="s">
        <v>267</v>
      </c>
      <c r="G80">
        <v>1.1499999999999999</v>
      </c>
      <c r="H80">
        <v>34</v>
      </c>
      <c r="N80">
        <v>3.84</v>
      </c>
      <c r="O80">
        <f>PI()*(H80/(2*1000))^2</f>
        <v>9.0792027688745035E-4</v>
      </c>
      <c r="P80">
        <f>PI()*(L80/(2*1000))^2</f>
        <v>0</v>
      </c>
    </row>
    <row r="81" spans="1:16" x14ac:dyDescent="0.25">
      <c r="A81">
        <v>1</v>
      </c>
      <c r="B81" t="s">
        <v>27</v>
      </c>
      <c r="C81">
        <v>8</v>
      </c>
      <c r="D81" t="s">
        <v>43</v>
      </c>
      <c r="E81">
        <v>3</v>
      </c>
      <c r="F81" t="s">
        <v>268</v>
      </c>
      <c r="G81">
        <v>1.1000000000000001</v>
      </c>
      <c r="H81">
        <v>62</v>
      </c>
      <c r="N81">
        <v>3.33</v>
      </c>
      <c r="O81">
        <f>PI()*(H81/(2*1000))^2</f>
        <v>3.0190705400997908E-3</v>
      </c>
      <c r="P81">
        <f>PI()*(L81/(2*1000))^2</f>
        <v>0</v>
      </c>
    </row>
    <row r="82" spans="1:16" x14ac:dyDescent="0.25">
      <c r="A82">
        <v>1</v>
      </c>
      <c r="B82" t="s">
        <v>27</v>
      </c>
      <c r="C82">
        <v>8</v>
      </c>
      <c r="D82" t="s">
        <v>43</v>
      </c>
      <c r="E82">
        <v>4</v>
      </c>
      <c r="F82" t="s">
        <v>267</v>
      </c>
      <c r="G82">
        <v>0.9</v>
      </c>
      <c r="H82">
        <v>34</v>
      </c>
      <c r="N82">
        <v>3.83</v>
      </c>
      <c r="O82">
        <f>PI()*(H82/(2*1000))^2</f>
        <v>9.0792027688745035E-4</v>
      </c>
      <c r="P82">
        <f>PI()*(L82/(2*1000))^2</f>
        <v>0</v>
      </c>
    </row>
    <row r="83" spans="1:16" x14ac:dyDescent="0.25">
      <c r="A83">
        <v>1</v>
      </c>
      <c r="B83" t="s">
        <v>27</v>
      </c>
      <c r="C83">
        <v>8</v>
      </c>
      <c r="D83" t="s">
        <v>43</v>
      </c>
      <c r="E83">
        <v>5</v>
      </c>
      <c r="F83" t="s">
        <v>267</v>
      </c>
      <c r="G83">
        <v>0.77</v>
      </c>
      <c r="H83">
        <v>30</v>
      </c>
      <c r="N83">
        <v>3.01</v>
      </c>
      <c r="O83">
        <f>PI()*(H83/(2*1000))^2</f>
        <v>7.0685834705770342E-4</v>
      </c>
      <c r="P83">
        <f>PI()*(L83/(2*1000))^2</f>
        <v>0</v>
      </c>
    </row>
    <row r="84" spans="1:16" x14ac:dyDescent="0.25">
      <c r="A84">
        <v>1</v>
      </c>
      <c r="B84" t="s">
        <v>27</v>
      </c>
      <c r="C84">
        <v>8</v>
      </c>
      <c r="D84" t="s">
        <v>43</v>
      </c>
      <c r="E84">
        <v>6</v>
      </c>
      <c r="F84" t="s">
        <v>268</v>
      </c>
      <c r="G84">
        <v>0.71</v>
      </c>
      <c r="H84">
        <v>22</v>
      </c>
      <c r="N84">
        <v>1.8</v>
      </c>
      <c r="O84">
        <f>PI()*(H84/(2*1000))^2</f>
        <v>3.8013271108436493E-4</v>
      </c>
      <c r="P84">
        <f>PI()*(L84/(2*1000))^2</f>
        <v>0</v>
      </c>
    </row>
    <row r="85" spans="1:16" x14ac:dyDescent="0.25">
      <c r="A85">
        <v>1</v>
      </c>
      <c r="B85" t="s">
        <v>27</v>
      </c>
      <c r="C85">
        <v>8</v>
      </c>
      <c r="D85" t="s">
        <v>43</v>
      </c>
      <c r="E85">
        <v>7</v>
      </c>
      <c r="F85" t="s">
        <v>267</v>
      </c>
      <c r="G85">
        <v>0.8</v>
      </c>
      <c r="H85">
        <v>63</v>
      </c>
      <c r="N85">
        <v>4.95</v>
      </c>
      <c r="O85">
        <f>PI()*(H85/(2*1000))^2</f>
        <v>3.1172453105244723E-3</v>
      </c>
      <c r="P85">
        <f>PI()*(L85/(2*1000))^2</f>
        <v>0</v>
      </c>
    </row>
    <row r="86" spans="1:16" x14ac:dyDescent="0.25">
      <c r="A86">
        <v>1</v>
      </c>
      <c r="B86" t="s">
        <v>27</v>
      </c>
      <c r="C86">
        <v>8</v>
      </c>
      <c r="D86" t="s">
        <v>43</v>
      </c>
      <c r="E86">
        <v>8</v>
      </c>
      <c r="F86" t="s">
        <v>267</v>
      </c>
      <c r="G86">
        <v>2.15</v>
      </c>
      <c r="H86">
        <v>52</v>
      </c>
      <c r="N86">
        <v>5</v>
      </c>
      <c r="O86">
        <f>PI()*(H86/(2*1000))^2</f>
        <v>2.1237166338266998E-3</v>
      </c>
      <c r="P86">
        <f>PI()*(L86/(2*1000))^2</f>
        <v>0</v>
      </c>
    </row>
    <row r="87" spans="1:16" x14ac:dyDescent="0.25">
      <c r="A87">
        <v>1</v>
      </c>
      <c r="B87" t="s">
        <v>27</v>
      </c>
      <c r="C87">
        <v>8</v>
      </c>
      <c r="D87" t="s">
        <v>43</v>
      </c>
      <c r="E87">
        <v>9</v>
      </c>
      <c r="F87" t="s">
        <v>267</v>
      </c>
      <c r="G87">
        <v>2.9</v>
      </c>
      <c r="H87">
        <v>36</v>
      </c>
      <c r="N87">
        <v>2.94</v>
      </c>
      <c r="O87">
        <f>PI()*(H87/(2*1000))^2</f>
        <v>1.0178760197630929E-3</v>
      </c>
      <c r="P87">
        <f>PI()*(L87/(2*1000))^2</f>
        <v>0</v>
      </c>
    </row>
    <row r="88" spans="1:16" x14ac:dyDescent="0.25">
      <c r="A88">
        <v>1</v>
      </c>
      <c r="B88" t="s">
        <v>27</v>
      </c>
      <c r="C88">
        <v>8</v>
      </c>
      <c r="D88" t="s">
        <v>43</v>
      </c>
      <c r="E88">
        <v>10</v>
      </c>
      <c r="F88" t="s">
        <v>267</v>
      </c>
      <c r="G88">
        <v>1.85</v>
      </c>
      <c r="H88">
        <v>29</v>
      </c>
      <c r="N88">
        <v>3.08</v>
      </c>
      <c r="O88">
        <f>PI()*(H88/(2*1000))^2</f>
        <v>6.605198554172541E-4</v>
      </c>
      <c r="P88">
        <f>PI()*(L88/(2*1000))^2</f>
        <v>0</v>
      </c>
    </row>
    <row r="89" spans="1:16" x14ac:dyDescent="0.25">
      <c r="A89">
        <v>1</v>
      </c>
      <c r="B89" t="s">
        <v>27</v>
      </c>
      <c r="C89">
        <v>8</v>
      </c>
      <c r="D89" t="s">
        <v>43</v>
      </c>
      <c r="E89">
        <v>11</v>
      </c>
      <c r="F89" t="s">
        <v>267</v>
      </c>
      <c r="G89">
        <v>2.1</v>
      </c>
      <c r="H89">
        <v>28</v>
      </c>
      <c r="N89">
        <v>2.6</v>
      </c>
      <c r="O89">
        <f>PI()*(H89/(2*1000))^2</f>
        <v>6.1575216010359955E-4</v>
      </c>
      <c r="P89">
        <f>PI()*(L89/(2*1000))^2</f>
        <v>0</v>
      </c>
    </row>
    <row r="90" spans="1:16" x14ac:dyDescent="0.25">
      <c r="A90">
        <v>1</v>
      </c>
      <c r="B90" t="s">
        <v>27</v>
      </c>
      <c r="C90">
        <v>8</v>
      </c>
      <c r="D90" t="s">
        <v>43</v>
      </c>
      <c r="E90">
        <v>12</v>
      </c>
      <c r="F90" t="s">
        <v>267</v>
      </c>
      <c r="G90">
        <v>3.8</v>
      </c>
      <c r="H90">
        <f>K90/PI()</f>
        <v>92.309866993299295</v>
      </c>
      <c r="K90">
        <v>290</v>
      </c>
      <c r="N90">
        <v>3.65</v>
      </c>
      <c r="O90">
        <f>PI()*(H90/(2*1000))^2</f>
        <v>6.6924653570141993E-3</v>
      </c>
      <c r="P90">
        <f>PI()*(L90/(2*1000))^2</f>
        <v>0</v>
      </c>
    </row>
    <row r="91" spans="1:16" x14ac:dyDescent="0.25">
      <c r="A91">
        <v>1</v>
      </c>
      <c r="B91" t="s">
        <v>27</v>
      </c>
      <c r="C91">
        <v>9</v>
      </c>
      <c r="D91" t="s">
        <v>44</v>
      </c>
      <c r="E91">
        <v>1</v>
      </c>
      <c r="F91" t="s">
        <v>267</v>
      </c>
      <c r="G91">
        <v>0.55000000000000004</v>
      </c>
      <c r="H91">
        <v>13</v>
      </c>
      <c r="N91">
        <v>2.25</v>
      </c>
      <c r="O91">
        <f>PI()*(H91/(2*1000))^2</f>
        <v>1.3273228961416874E-4</v>
      </c>
      <c r="P91">
        <f>PI()*(L91/(2*1000))^2</f>
        <v>0</v>
      </c>
    </row>
    <row r="92" spans="1:16" x14ac:dyDescent="0.25">
      <c r="A92">
        <v>1</v>
      </c>
      <c r="B92" t="s">
        <v>27</v>
      </c>
      <c r="C92">
        <v>9</v>
      </c>
      <c r="D92" t="s">
        <v>44</v>
      </c>
      <c r="E92">
        <v>2</v>
      </c>
      <c r="F92" t="s">
        <v>267</v>
      </c>
      <c r="G92">
        <v>1.5</v>
      </c>
      <c r="H92">
        <v>29</v>
      </c>
      <c r="N92">
        <v>2.46</v>
      </c>
      <c r="O92">
        <f>PI()*(H92/(2*1000))^2</f>
        <v>6.605198554172541E-4</v>
      </c>
      <c r="P92">
        <f>PI()*(L92/(2*1000))^2</f>
        <v>0</v>
      </c>
    </row>
    <row r="93" spans="1:16" x14ac:dyDescent="0.25">
      <c r="A93">
        <v>1</v>
      </c>
      <c r="B93" t="s">
        <v>27</v>
      </c>
      <c r="C93">
        <v>9</v>
      </c>
      <c r="D93" t="s">
        <v>44</v>
      </c>
      <c r="E93">
        <v>3</v>
      </c>
      <c r="F93" t="s">
        <v>267</v>
      </c>
      <c r="G93">
        <v>1.6</v>
      </c>
      <c r="H93">
        <v>16</v>
      </c>
      <c r="N93">
        <v>2.6</v>
      </c>
      <c r="O93">
        <f>PI()*(H93/(2*1000))^2</f>
        <v>2.0106192982974675E-4</v>
      </c>
      <c r="P93">
        <f>PI()*(L93/(2*1000))^2</f>
        <v>0</v>
      </c>
    </row>
    <row r="94" spans="1:16" x14ac:dyDescent="0.25">
      <c r="A94">
        <v>1</v>
      </c>
      <c r="B94" t="s">
        <v>27</v>
      </c>
      <c r="C94">
        <v>9</v>
      </c>
      <c r="D94" t="s">
        <v>44</v>
      </c>
      <c r="E94">
        <v>4</v>
      </c>
      <c r="F94" t="s">
        <v>267</v>
      </c>
      <c r="G94">
        <v>1.05</v>
      </c>
      <c r="H94">
        <v>28</v>
      </c>
      <c r="N94">
        <v>2.35</v>
      </c>
      <c r="O94">
        <f>PI()*(H94/(2*1000))^2</f>
        <v>6.1575216010359955E-4</v>
      </c>
      <c r="P94">
        <f>PI()*(L94/(2*1000))^2</f>
        <v>0</v>
      </c>
    </row>
    <row r="95" spans="1:16" x14ac:dyDescent="0.25">
      <c r="A95">
        <v>1</v>
      </c>
      <c r="B95" t="s">
        <v>27</v>
      </c>
      <c r="C95">
        <v>9</v>
      </c>
      <c r="D95" t="s">
        <v>44</v>
      </c>
      <c r="E95">
        <v>5</v>
      </c>
      <c r="F95" t="s">
        <v>267</v>
      </c>
      <c r="G95">
        <v>0.75</v>
      </c>
      <c r="H95">
        <v>23</v>
      </c>
      <c r="N95">
        <v>2.9</v>
      </c>
      <c r="O95">
        <f>PI()*(H95/(2*1000))^2</f>
        <v>4.154756284372501E-4</v>
      </c>
      <c r="P95">
        <f>PI()*(L95/(2*1000))^2</f>
        <v>0</v>
      </c>
    </row>
    <row r="96" spans="1:16" x14ac:dyDescent="0.25">
      <c r="A96">
        <v>1</v>
      </c>
      <c r="B96" t="s">
        <v>27</v>
      </c>
      <c r="C96">
        <v>9</v>
      </c>
      <c r="D96" t="s">
        <v>44</v>
      </c>
      <c r="E96">
        <v>6</v>
      </c>
      <c r="F96" t="s">
        <v>267</v>
      </c>
      <c r="G96">
        <v>2.6</v>
      </c>
      <c r="H96">
        <v>48</v>
      </c>
      <c r="N96">
        <v>3.76</v>
      </c>
      <c r="O96">
        <f>PI()*(H96/(2*1000))^2</f>
        <v>1.8095573684677208E-3</v>
      </c>
      <c r="P96">
        <f>PI()*(L96/(2*1000))^2</f>
        <v>0</v>
      </c>
    </row>
    <row r="97" spans="1:16" x14ac:dyDescent="0.25">
      <c r="A97">
        <v>1</v>
      </c>
      <c r="B97" t="s">
        <v>27</v>
      </c>
      <c r="C97">
        <v>9</v>
      </c>
      <c r="D97" t="s">
        <v>44</v>
      </c>
      <c r="E97">
        <v>7</v>
      </c>
      <c r="F97" t="s">
        <v>267</v>
      </c>
      <c r="G97">
        <v>2.95</v>
      </c>
      <c r="H97">
        <v>41</v>
      </c>
      <c r="N97">
        <v>4.2</v>
      </c>
      <c r="O97">
        <f>PI()*(H97/(2*1000))^2</f>
        <v>1.3202543126711107E-3</v>
      </c>
      <c r="P97">
        <f>PI()*(L97/(2*1000))^2</f>
        <v>0</v>
      </c>
    </row>
    <row r="98" spans="1:16" x14ac:dyDescent="0.25">
      <c r="A98">
        <v>1</v>
      </c>
      <c r="B98" t="s">
        <v>27</v>
      </c>
      <c r="C98">
        <v>9</v>
      </c>
      <c r="D98" t="s">
        <v>44</v>
      </c>
      <c r="E98">
        <v>8</v>
      </c>
      <c r="F98" t="s">
        <v>267</v>
      </c>
      <c r="G98">
        <v>3.15</v>
      </c>
      <c r="H98">
        <v>33</v>
      </c>
      <c r="N98">
        <v>3.4</v>
      </c>
      <c r="O98">
        <f>PI()*(H98/(2*1000))^2</f>
        <v>8.5529859993982123E-4</v>
      </c>
      <c r="P98">
        <f>PI()*(L98/(2*1000))^2</f>
        <v>0</v>
      </c>
    </row>
    <row r="99" spans="1:16" x14ac:dyDescent="0.25">
      <c r="A99">
        <v>1</v>
      </c>
      <c r="B99" t="s">
        <v>27</v>
      </c>
      <c r="C99">
        <v>9</v>
      </c>
      <c r="D99" t="s">
        <v>44</v>
      </c>
      <c r="E99">
        <v>9</v>
      </c>
      <c r="F99" t="s">
        <v>269</v>
      </c>
      <c r="G99">
        <v>2.6</v>
      </c>
      <c r="N99">
        <v>2.2000000000000002</v>
      </c>
      <c r="O99">
        <f>PI()*(H99/(2*1000))^2</f>
        <v>0</v>
      </c>
      <c r="P99">
        <f>PI()*(L99/(2*1000))^2</f>
        <v>0</v>
      </c>
    </row>
    <row r="100" spans="1:16" x14ac:dyDescent="0.25">
      <c r="A100">
        <v>1</v>
      </c>
      <c r="B100" t="s">
        <v>27</v>
      </c>
      <c r="C100">
        <v>9</v>
      </c>
      <c r="D100" t="s">
        <v>44</v>
      </c>
      <c r="E100">
        <v>10</v>
      </c>
      <c r="F100" t="s">
        <v>271</v>
      </c>
      <c r="G100">
        <v>3</v>
      </c>
      <c r="H100">
        <v>23</v>
      </c>
      <c r="N100">
        <v>2.08</v>
      </c>
      <c r="O100">
        <f>PI()*(H100/(2*1000))^2</f>
        <v>4.154756284372501E-4</v>
      </c>
      <c r="P100">
        <f>PI()*(L100/(2*1000))^2</f>
        <v>0</v>
      </c>
    </row>
    <row r="101" spans="1:16" x14ac:dyDescent="0.25">
      <c r="A101">
        <v>1</v>
      </c>
      <c r="B101" t="s">
        <v>27</v>
      </c>
      <c r="C101">
        <v>9</v>
      </c>
      <c r="D101" t="s">
        <v>44</v>
      </c>
      <c r="E101">
        <v>11</v>
      </c>
      <c r="F101" t="s">
        <v>271</v>
      </c>
      <c r="G101">
        <v>2.6</v>
      </c>
      <c r="H101">
        <f>K101/PI()</f>
        <v>89.12676813146139</v>
      </c>
      <c r="K101">
        <v>280</v>
      </c>
      <c r="N101">
        <v>5</v>
      </c>
      <c r="O101">
        <f>PI()*(H101/(2*1000))^2</f>
        <v>6.2388737692022972E-3</v>
      </c>
      <c r="P101">
        <f>PI()*(L101/(2*1000))^2</f>
        <v>0</v>
      </c>
    </row>
    <row r="102" spans="1:16" x14ac:dyDescent="0.25">
      <c r="A102">
        <v>1</v>
      </c>
      <c r="B102" t="s">
        <v>27</v>
      </c>
      <c r="C102">
        <v>9</v>
      </c>
      <c r="D102" t="s">
        <v>44</v>
      </c>
      <c r="E102">
        <v>12</v>
      </c>
      <c r="F102" t="s">
        <v>271</v>
      </c>
      <c r="G102">
        <v>1.7</v>
      </c>
      <c r="H102">
        <v>31</v>
      </c>
      <c r="N102">
        <v>3.6</v>
      </c>
      <c r="O102">
        <f>PI()*(H102/(2*1000))^2</f>
        <v>7.5476763502494771E-4</v>
      </c>
      <c r="P102">
        <f>PI()*(L102/(2*1000))^2</f>
        <v>0</v>
      </c>
    </row>
    <row r="103" spans="1:16" x14ac:dyDescent="0.25">
      <c r="A103">
        <v>1</v>
      </c>
      <c r="B103" t="s">
        <v>27</v>
      </c>
      <c r="C103">
        <v>9</v>
      </c>
      <c r="D103" t="s">
        <v>44</v>
      </c>
      <c r="E103">
        <v>13</v>
      </c>
      <c r="F103" t="s">
        <v>271</v>
      </c>
      <c r="G103">
        <v>4.5</v>
      </c>
      <c r="H103">
        <v>41</v>
      </c>
      <c r="N103">
        <v>3.8</v>
      </c>
      <c r="O103">
        <f>PI()*(H103/(2*1000))^2</f>
        <v>1.3202543126711107E-3</v>
      </c>
      <c r="P103">
        <f>PI()*(L103/(2*1000))^2</f>
        <v>0</v>
      </c>
    </row>
    <row r="104" spans="1:16" x14ac:dyDescent="0.25">
      <c r="A104">
        <v>1</v>
      </c>
      <c r="B104" t="s">
        <v>27</v>
      </c>
      <c r="C104">
        <v>10</v>
      </c>
      <c r="D104" t="s">
        <v>45</v>
      </c>
      <c r="E104">
        <v>1</v>
      </c>
      <c r="F104" t="s">
        <v>268</v>
      </c>
      <c r="G104">
        <v>1.3</v>
      </c>
      <c r="H104">
        <v>36</v>
      </c>
      <c r="N104">
        <v>2.4</v>
      </c>
      <c r="O104">
        <f>PI()*(H104/(2*1000))^2</f>
        <v>1.0178760197630929E-3</v>
      </c>
      <c r="P104">
        <f>PI()*(L104/(2*1000))^2</f>
        <v>0</v>
      </c>
    </row>
    <row r="105" spans="1:16" x14ac:dyDescent="0.25">
      <c r="A105">
        <v>1</v>
      </c>
      <c r="B105" t="s">
        <v>27</v>
      </c>
      <c r="C105">
        <v>10</v>
      </c>
      <c r="D105" t="s">
        <v>45</v>
      </c>
      <c r="E105">
        <v>2</v>
      </c>
      <c r="F105" t="s">
        <v>271</v>
      </c>
      <c r="G105">
        <v>1.7</v>
      </c>
      <c r="H105">
        <v>22</v>
      </c>
      <c r="N105">
        <v>2.2999999999999998</v>
      </c>
      <c r="O105">
        <f>PI()*(H105/(2*1000))^2</f>
        <v>3.8013271108436493E-4</v>
      </c>
      <c r="P105">
        <f>PI()*(L105/(2*1000))^2</f>
        <v>0</v>
      </c>
    </row>
    <row r="106" spans="1:16" x14ac:dyDescent="0.25">
      <c r="A106">
        <v>1</v>
      </c>
      <c r="B106" t="s">
        <v>27</v>
      </c>
      <c r="C106">
        <v>10</v>
      </c>
      <c r="D106" t="s">
        <v>45</v>
      </c>
      <c r="E106">
        <v>3</v>
      </c>
      <c r="F106" t="s">
        <v>271</v>
      </c>
      <c r="G106">
        <v>2.2999999999999998</v>
      </c>
      <c r="H106">
        <v>33</v>
      </c>
      <c r="N106">
        <v>3.7</v>
      </c>
      <c r="O106">
        <f>PI()*(H106/(2*1000))^2</f>
        <v>8.5529859993982123E-4</v>
      </c>
      <c r="P106">
        <f>PI()*(L106/(2*1000))^2</f>
        <v>0</v>
      </c>
    </row>
    <row r="107" spans="1:16" x14ac:dyDescent="0.25">
      <c r="A107">
        <v>1</v>
      </c>
      <c r="B107" t="s">
        <v>27</v>
      </c>
      <c r="C107">
        <v>10</v>
      </c>
      <c r="D107" t="s">
        <v>45</v>
      </c>
      <c r="E107">
        <v>4</v>
      </c>
      <c r="F107" t="s">
        <v>271</v>
      </c>
      <c r="G107">
        <v>2.2999999999999998</v>
      </c>
      <c r="H107">
        <v>37</v>
      </c>
      <c r="N107">
        <v>4.5999999999999996</v>
      </c>
      <c r="O107">
        <f>PI()*(H107/(2*1000))^2</f>
        <v>1.0752100856911066E-3</v>
      </c>
      <c r="P107">
        <f>PI()*(L107/(2*1000))^2</f>
        <v>0</v>
      </c>
    </row>
    <row r="108" spans="1:16" x14ac:dyDescent="0.25">
      <c r="A108">
        <v>1</v>
      </c>
      <c r="B108" t="s">
        <v>27</v>
      </c>
      <c r="C108">
        <v>10</v>
      </c>
      <c r="D108" t="s">
        <v>45</v>
      </c>
      <c r="E108">
        <v>5</v>
      </c>
      <c r="F108" t="s">
        <v>271</v>
      </c>
      <c r="G108">
        <v>1.5</v>
      </c>
      <c r="H108">
        <v>33</v>
      </c>
      <c r="N108">
        <v>3.06</v>
      </c>
      <c r="O108">
        <f>PI()*(H108/(2*1000))^2</f>
        <v>8.5529859993982123E-4</v>
      </c>
      <c r="P108">
        <f>PI()*(L108/(2*1000))^2</f>
        <v>0</v>
      </c>
    </row>
    <row r="109" spans="1:16" x14ac:dyDescent="0.25">
      <c r="A109">
        <v>1</v>
      </c>
      <c r="B109" t="s">
        <v>27</v>
      </c>
      <c r="C109">
        <v>10</v>
      </c>
      <c r="D109" t="s">
        <v>45</v>
      </c>
      <c r="E109">
        <v>6</v>
      </c>
      <c r="F109" t="s">
        <v>271</v>
      </c>
      <c r="G109">
        <v>1.6</v>
      </c>
      <c r="H109">
        <v>39</v>
      </c>
      <c r="N109">
        <v>3.68</v>
      </c>
      <c r="O109">
        <f>PI()*(H109/(2*1000))^2</f>
        <v>1.1945906065275189E-3</v>
      </c>
      <c r="P109">
        <f>PI()*(L109/(2*1000))^2</f>
        <v>0</v>
      </c>
    </row>
    <row r="110" spans="1:16" x14ac:dyDescent="0.25">
      <c r="A110">
        <v>1</v>
      </c>
      <c r="B110" t="s">
        <v>27</v>
      </c>
      <c r="C110">
        <v>10</v>
      </c>
      <c r="D110" t="s">
        <v>45</v>
      </c>
      <c r="E110">
        <v>7</v>
      </c>
      <c r="F110" t="s">
        <v>271</v>
      </c>
      <c r="G110">
        <v>1.3</v>
      </c>
      <c r="H110">
        <v>31</v>
      </c>
      <c r="N110">
        <v>2.8</v>
      </c>
      <c r="O110">
        <f>PI()*(H110/(2*1000))^2</f>
        <v>7.5476763502494771E-4</v>
      </c>
      <c r="P110">
        <f>PI()*(L110/(2*1000))^2</f>
        <v>0</v>
      </c>
    </row>
    <row r="111" spans="1:16" x14ac:dyDescent="0.25">
      <c r="A111">
        <v>1</v>
      </c>
      <c r="B111" t="s">
        <v>27</v>
      </c>
      <c r="C111">
        <v>10</v>
      </c>
      <c r="D111" t="s">
        <v>45</v>
      </c>
      <c r="E111">
        <v>8</v>
      </c>
      <c r="F111" t="s">
        <v>271</v>
      </c>
      <c r="G111">
        <v>2.25</v>
      </c>
      <c r="H111">
        <v>54</v>
      </c>
      <c r="N111">
        <v>5.0999999999999996</v>
      </c>
      <c r="O111">
        <f>PI()*(H111/(2*1000))^2</f>
        <v>2.290221044466959E-3</v>
      </c>
      <c r="P111">
        <f>PI()*(L111/(2*1000))^2</f>
        <v>0</v>
      </c>
    </row>
    <row r="112" spans="1:16" x14ac:dyDescent="0.25">
      <c r="A112">
        <v>1</v>
      </c>
      <c r="B112" t="s">
        <v>27</v>
      </c>
      <c r="C112">
        <v>10</v>
      </c>
      <c r="D112" t="s">
        <v>45</v>
      </c>
      <c r="E112">
        <v>9</v>
      </c>
      <c r="F112" t="s">
        <v>268</v>
      </c>
      <c r="G112">
        <v>1.9</v>
      </c>
      <c r="H112">
        <v>13</v>
      </c>
      <c r="N112">
        <v>1.55</v>
      </c>
      <c r="O112">
        <f>PI()*(H112/(2*1000))^2</f>
        <v>1.3273228961416874E-4</v>
      </c>
      <c r="P112">
        <f>PI()*(L112/(2*1000))^2</f>
        <v>0</v>
      </c>
    </row>
    <row r="113" spans="1:16" x14ac:dyDescent="0.25">
      <c r="A113">
        <v>1</v>
      </c>
      <c r="B113" t="s">
        <v>27</v>
      </c>
      <c r="C113">
        <v>10</v>
      </c>
      <c r="D113" t="s">
        <v>45</v>
      </c>
      <c r="E113">
        <v>10</v>
      </c>
      <c r="F113" t="s">
        <v>271</v>
      </c>
      <c r="G113">
        <v>1.6</v>
      </c>
      <c r="H113">
        <v>49</v>
      </c>
      <c r="N113">
        <v>5</v>
      </c>
      <c r="O113">
        <f>PI()*(H113/(2*1000))^2</f>
        <v>1.8857409903172736E-3</v>
      </c>
      <c r="P113">
        <f>PI()*(L113/(2*1000))^2</f>
        <v>0</v>
      </c>
    </row>
    <row r="114" spans="1:16" x14ac:dyDescent="0.25">
      <c r="A114">
        <v>1</v>
      </c>
      <c r="B114" t="s">
        <v>27</v>
      </c>
      <c r="C114">
        <v>10</v>
      </c>
      <c r="D114" t="s">
        <v>45</v>
      </c>
      <c r="E114">
        <v>11</v>
      </c>
      <c r="F114" t="s">
        <v>268</v>
      </c>
      <c r="G114">
        <v>1.7</v>
      </c>
      <c r="H114">
        <v>21</v>
      </c>
      <c r="N114">
        <v>2</v>
      </c>
      <c r="O114">
        <f>PI()*(H114/(2*1000))^2</f>
        <v>3.4636059005827474E-4</v>
      </c>
      <c r="P114">
        <f>PI()*(L114/(2*1000))^2</f>
        <v>0</v>
      </c>
    </row>
    <row r="115" spans="1:16" x14ac:dyDescent="0.25">
      <c r="A115">
        <v>1</v>
      </c>
      <c r="B115" t="s">
        <v>27</v>
      </c>
      <c r="C115">
        <v>10</v>
      </c>
      <c r="D115" t="s">
        <v>45</v>
      </c>
      <c r="E115">
        <v>12</v>
      </c>
      <c r="F115" t="s">
        <v>271</v>
      </c>
      <c r="G115">
        <v>3.3</v>
      </c>
      <c r="H115">
        <v>53</v>
      </c>
      <c r="N115">
        <v>4.8</v>
      </c>
      <c r="O115">
        <f>PI()*(H115/(2*1000))^2</f>
        <v>2.2061834409834321E-3</v>
      </c>
      <c r="P115">
        <f>PI()*(L115/(2*1000))^2</f>
        <v>0</v>
      </c>
    </row>
    <row r="116" spans="1:16" x14ac:dyDescent="0.25">
      <c r="A116">
        <v>1</v>
      </c>
      <c r="B116" t="s">
        <v>27</v>
      </c>
      <c r="C116">
        <v>10</v>
      </c>
      <c r="D116" t="s">
        <v>45</v>
      </c>
      <c r="E116">
        <v>13</v>
      </c>
      <c r="F116" t="s">
        <v>271</v>
      </c>
      <c r="G116">
        <v>2.6</v>
      </c>
      <c r="H116">
        <v>54</v>
      </c>
      <c r="N116">
        <v>4.2</v>
      </c>
      <c r="O116">
        <f>PI()*(H116/(2*1000))^2</f>
        <v>2.290221044466959E-3</v>
      </c>
      <c r="P116">
        <f>PI()*(L116/(2*1000))^2</f>
        <v>0</v>
      </c>
    </row>
    <row r="117" spans="1:16" x14ac:dyDescent="0.25">
      <c r="A117">
        <v>1</v>
      </c>
      <c r="B117" t="s">
        <v>27</v>
      </c>
      <c r="C117">
        <v>11</v>
      </c>
      <c r="D117" t="s">
        <v>46</v>
      </c>
      <c r="E117">
        <v>1</v>
      </c>
      <c r="F117" t="s">
        <v>271</v>
      </c>
      <c r="G117">
        <v>0.9</v>
      </c>
      <c r="H117">
        <v>43</v>
      </c>
      <c r="N117">
        <v>3.7</v>
      </c>
      <c r="O117">
        <f>PI()*(H117/(2*1000))^2</f>
        <v>1.4522012041218817E-3</v>
      </c>
      <c r="P117">
        <f>PI()*(L117/(2*1000))^2</f>
        <v>0</v>
      </c>
    </row>
    <row r="118" spans="1:16" x14ac:dyDescent="0.25">
      <c r="A118">
        <v>1</v>
      </c>
      <c r="B118" t="s">
        <v>27</v>
      </c>
      <c r="C118">
        <v>11</v>
      </c>
      <c r="D118" t="s">
        <v>46</v>
      </c>
      <c r="E118">
        <v>2</v>
      </c>
      <c r="F118" t="s">
        <v>268</v>
      </c>
      <c r="G118">
        <v>1</v>
      </c>
      <c r="H118">
        <v>14.5</v>
      </c>
      <c r="N118">
        <v>1.7</v>
      </c>
      <c r="O118">
        <f>PI()*(H118/(2*1000))^2</f>
        <v>1.6512996385431353E-4</v>
      </c>
      <c r="P118">
        <f>PI()*(L118/(2*1000))^2</f>
        <v>0</v>
      </c>
    </row>
    <row r="119" spans="1:16" x14ac:dyDescent="0.25">
      <c r="A119">
        <v>1</v>
      </c>
      <c r="B119" t="s">
        <v>27</v>
      </c>
      <c r="C119">
        <v>11</v>
      </c>
      <c r="D119" t="s">
        <v>46</v>
      </c>
      <c r="E119">
        <v>3</v>
      </c>
      <c r="F119" t="s">
        <v>272</v>
      </c>
      <c r="G119">
        <v>0.3</v>
      </c>
      <c r="H119">
        <v>11</v>
      </c>
      <c r="N119">
        <v>1.7</v>
      </c>
      <c r="O119">
        <f>PI()*(H119/(2*1000))^2</f>
        <v>9.5033177771091233E-5</v>
      </c>
      <c r="P119">
        <f>PI()*(L119/(2*1000))^2</f>
        <v>0</v>
      </c>
    </row>
    <row r="120" spans="1:16" x14ac:dyDescent="0.25">
      <c r="A120">
        <v>1</v>
      </c>
      <c r="B120" t="s">
        <v>27</v>
      </c>
      <c r="C120">
        <v>11</v>
      </c>
      <c r="D120" t="s">
        <v>46</v>
      </c>
      <c r="E120">
        <v>4</v>
      </c>
      <c r="F120" t="s">
        <v>271</v>
      </c>
      <c r="G120">
        <v>1.5</v>
      </c>
      <c r="H120">
        <v>19</v>
      </c>
      <c r="N120">
        <v>2.65</v>
      </c>
      <c r="O120">
        <f>PI()*(H120/(2*1000))^2</f>
        <v>2.835287369864788E-4</v>
      </c>
      <c r="P120">
        <f>PI()*(L120/(2*1000))^2</f>
        <v>0</v>
      </c>
    </row>
    <row r="121" spans="1:16" x14ac:dyDescent="0.25">
      <c r="A121">
        <v>1</v>
      </c>
      <c r="B121" t="s">
        <v>27</v>
      </c>
      <c r="C121">
        <v>11</v>
      </c>
      <c r="D121" t="s">
        <v>46</v>
      </c>
      <c r="E121">
        <v>5</v>
      </c>
      <c r="F121" t="s">
        <v>268</v>
      </c>
      <c r="G121">
        <v>2.1</v>
      </c>
      <c r="H121">
        <v>30</v>
      </c>
      <c r="N121">
        <v>2.23</v>
      </c>
      <c r="O121">
        <f>PI()*(H121/(2*1000))^2</f>
        <v>7.0685834705770342E-4</v>
      </c>
      <c r="P121">
        <f>PI()*(L121/(2*1000))^2</f>
        <v>0</v>
      </c>
    </row>
    <row r="122" spans="1:16" x14ac:dyDescent="0.25">
      <c r="A122">
        <v>1</v>
      </c>
      <c r="B122" t="s">
        <v>27</v>
      </c>
      <c r="C122">
        <v>11</v>
      </c>
      <c r="D122" t="s">
        <v>46</v>
      </c>
      <c r="E122">
        <v>6</v>
      </c>
      <c r="F122" t="s">
        <v>271</v>
      </c>
      <c r="G122">
        <v>2.2999999999999998</v>
      </c>
      <c r="H122">
        <v>31</v>
      </c>
      <c r="N122">
        <v>3.53</v>
      </c>
      <c r="O122">
        <f>PI()*(H122/(2*1000))^2</f>
        <v>7.5476763502494771E-4</v>
      </c>
      <c r="P122">
        <f>PI()*(L122/(2*1000))^2</f>
        <v>0</v>
      </c>
    </row>
    <row r="123" spans="1:16" x14ac:dyDescent="0.25">
      <c r="A123">
        <v>1</v>
      </c>
      <c r="B123" t="s">
        <v>27</v>
      </c>
      <c r="C123">
        <v>11</v>
      </c>
      <c r="D123" t="s">
        <v>46</v>
      </c>
      <c r="E123">
        <v>7</v>
      </c>
      <c r="F123" t="s">
        <v>271</v>
      </c>
      <c r="G123">
        <v>2.8</v>
      </c>
      <c r="H123">
        <v>24</v>
      </c>
      <c r="N123">
        <v>3.1</v>
      </c>
      <c r="O123">
        <f>PI()*(H123/(2*1000))^2</f>
        <v>4.523893421169302E-4</v>
      </c>
      <c r="P123">
        <f>PI()*(L123/(2*1000))^2</f>
        <v>0</v>
      </c>
    </row>
    <row r="124" spans="1:16" x14ac:dyDescent="0.25">
      <c r="A124">
        <v>1</v>
      </c>
      <c r="B124" t="s">
        <v>27</v>
      </c>
      <c r="C124">
        <v>11</v>
      </c>
      <c r="D124" t="s">
        <v>46</v>
      </c>
      <c r="E124">
        <v>8</v>
      </c>
      <c r="F124" t="s">
        <v>267</v>
      </c>
      <c r="G124">
        <v>2.2000000000000002</v>
      </c>
      <c r="H124">
        <v>7</v>
      </c>
      <c r="N124">
        <v>1.9</v>
      </c>
      <c r="O124">
        <f>PI()*(H124/(2*1000))^2</f>
        <v>3.8484510006474972E-5</v>
      </c>
      <c r="P124">
        <f>PI()*(L124/(2*1000))^2</f>
        <v>0</v>
      </c>
    </row>
    <row r="125" spans="1:16" x14ac:dyDescent="0.25">
      <c r="A125">
        <v>1</v>
      </c>
      <c r="B125" t="s">
        <v>27</v>
      </c>
      <c r="C125">
        <v>11</v>
      </c>
      <c r="D125" t="s">
        <v>46</v>
      </c>
      <c r="E125">
        <v>9</v>
      </c>
      <c r="F125" t="s">
        <v>271</v>
      </c>
      <c r="G125">
        <v>3.3</v>
      </c>
      <c r="H125">
        <v>28</v>
      </c>
      <c r="N125">
        <v>2.6</v>
      </c>
      <c r="O125">
        <f>PI()*(H125/(2*1000))^2</f>
        <v>6.1575216010359955E-4</v>
      </c>
      <c r="P125">
        <f>PI()*(L125/(2*1000))^2</f>
        <v>0</v>
      </c>
    </row>
    <row r="126" spans="1:16" x14ac:dyDescent="0.25">
      <c r="A126">
        <v>1</v>
      </c>
      <c r="B126" t="s">
        <v>27</v>
      </c>
      <c r="C126">
        <v>11</v>
      </c>
      <c r="D126" t="s">
        <v>46</v>
      </c>
      <c r="E126">
        <v>10</v>
      </c>
      <c r="F126" t="s">
        <v>267</v>
      </c>
      <c r="G126">
        <v>2.4</v>
      </c>
      <c r="H126">
        <v>43</v>
      </c>
      <c r="N126">
        <v>3.6</v>
      </c>
      <c r="O126">
        <f>PI()*(H126/(2*1000))^2</f>
        <v>1.4522012041218817E-3</v>
      </c>
      <c r="P126">
        <f>PI()*(L126/(2*1000))^2</f>
        <v>0</v>
      </c>
    </row>
    <row r="127" spans="1:16" x14ac:dyDescent="0.25">
      <c r="A127">
        <v>1</v>
      </c>
      <c r="B127" t="s">
        <v>27</v>
      </c>
      <c r="C127">
        <v>11</v>
      </c>
      <c r="D127" t="s">
        <v>46</v>
      </c>
      <c r="E127">
        <v>11</v>
      </c>
      <c r="F127" t="s">
        <v>269</v>
      </c>
      <c r="G127">
        <v>1.9</v>
      </c>
      <c r="H127">
        <v>28</v>
      </c>
      <c r="N127">
        <v>2.5</v>
      </c>
      <c r="O127">
        <f>PI()*(H127/(2*1000))^2</f>
        <v>6.1575216010359955E-4</v>
      </c>
      <c r="P127">
        <f>PI()*(L127/(2*1000))^2</f>
        <v>0</v>
      </c>
    </row>
    <row r="128" spans="1:16" x14ac:dyDescent="0.25">
      <c r="A128">
        <v>1</v>
      </c>
      <c r="B128" t="s">
        <v>27</v>
      </c>
      <c r="C128">
        <v>11</v>
      </c>
      <c r="D128" t="s">
        <v>46</v>
      </c>
      <c r="E128">
        <v>12</v>
      </c>
      <c r="F128" t="s">
        <v>269</v>
      </c>
      <c r="G128">
        <v>2</v>
      </c>
      <c r="H128">
        <v>21</v>
      </c>
      <c r="N128">
        <v>1.8</v>
      </c>
      <c r="O128">
        <f>PI()*(H128/(2*1000))^2</f>
        <v>3.4636059005827474E-4</v>
      </c>
      <c r="P128">
        <f>PI()*(L128/(2*1000))^2</f>
        <v>0</v>
      </c>
    </row>
    <row r="129" spans="1:16" x14ac:dyDescent="0.25">
      <c r="A129">
        <v>1</v>
      </c>
      <c r="B129" t="s">
        <v>27</v>
      </c>
      <c r="C129">
        <v>11</v>
      </c>
      <c r="D129" t="s">
        <v>46</v>
      </c>
      <c r="E129">
        <v>13</v>
      </c>
      <c r="F129" t="s">
        <v>267</v>
      </c>
      <c r="G129">
        <v>3.1</v>
      </c>
      <c r="H129">
        <v>56</v>
      </c>
      <c r="N129">
        <v>5.2</v>
      </c>
      <c r="O129">
        <f>PI()*(H129/(2*1000))^2</f>
        <v>2.4630086404143982E-3</v>
      </c>
      <c r="P129">
        <f>PI()*(L129/(2*1000))^2</f>
        <v>0</v>
      </c>
    </row>
    <row r="130" spans="1:16" x14ac:dyDescent="0.25">
      <c r="A130">
        <v>1</v>
      </c>
      <c r="B130" t="s">
        <v>27</v>
      </c>
      <c r="C130">
        <v>11</v>
      </c>
      <c r="D130" t="s">
        <v>46</v>
      </c>
      <c r="E130">
        <v>14</v>
      </c>
      <c r="F130" t="s">
        <v>267</v>
      </c>
      <c r="G130">
        <v>3.5</v>
      </c>
      <c r="H130">
        <v>46</v>
      </c>
      <c r="N130">
        <v>5</v>
      </c>
      <c r="O130">
        <f>PI()*(H130/(2*1000))^2</f>
        <v>1.6619025137490004E-3</v>
      </c>
      <c r="P130">
        <f>PI()*(L130/(2*1000))^2</f>
        <v>0</v>
      </c>
    </row>
    <row r="131" spans="1:16" x14ac:dyDescent="0.25">
      <c r="A131">
        <v>1</v>
      </c>
      <c r="B131" t="s">
        <v>27</v>
      </c>
      <c r="C131">
        <v>11</v>
      </c>
      <c r="D131" t="s">
        <v>46</v>
      </c>
      <c r="E131">
        <v>15</v>
      </c>
      <c r="F131" t="s">
        <v>267</v>
      </c>
      <c r="G131">
        <v>3.5</v>
      </c>
      <c r="H131">
        <f>K131/PI()</f>
        <v>89.12676813146139</v>
      </c>
      <c r="K131">
        <v>280</v>
      </c>
      <c r="N131">
        <v>8</v>
      </c>
      <c r="O131">
        <f>PI()*(H131/(2*1000))^2</f>
        <v>6.2388737692022972E-3</v>
      </c>
      <c r="P131">
        <f>PI()*(L131/(2*1000))^2</f>
        <v>0</v>
      </c>
    </row>
    <row r="132" spans="1:16" x14ac:dyDescent="0.25">
      <c r="A132">
        <v>1</v>
      </c>
      <c r="B132" t="s">
        <v>27</v>
      </c>
      <c r="C132">
        <v>11</v>
      </c>
      <c r="D132" t="s">
        <v>46</v>
      </c>
      <c r="E132">
        <v>16</v>
      </c>
      <c r="F132" t="s">
        <v>267</v>
      </c>
      <c r="G132">
        <v>2.7</v>
      </c>
      <c r="H132">
        <v>13.8</v>
      </c>
      <c r="N132">
        <v>2.2999999999999998</v>
      </c>
      <c r="O132">
        <f>PI()*(H132/(2*1000))^2</f>
        <v>1.4957122623741008E-4</v>
      </c>
      <c r="P132">
        <f>PI()*(L132/(2*1000))^2</f>
        <v>0</v>
      </c>
    </row>
    <row r="133" spans="1:16" x14ac:dyDescent="0.25">
      <c r="A133">
        <v>1</v>
      </c>
      <c r="B133" t="s">
        <v>27</v>
      </c>
      <c r="C133">
        <v>11</v>
      </c>
      <c r="D133" t="s">
        <v>46</v>
      </c>
      <c r="E133">
        <v>17</v>
      </c>
      <c r="F133" t="s">
        <v>271</v>
      </c>
      <c r="G133">
        <v>0.8</v>
      </c>
      <c r="H133">
        <v>41</v>
      </c>
      <c r="N133">
        <v>3.4</v>
      </c>
      <c r="O133">
        <f>PI()*(H133/(2*1000))^2</f>
        <v>1.3202543126711107E-3</v>
      </c>
      <c r="P133">
        <f>PI()*(L133/(2*1000))^2</f>
        <v>0</v>
      </c>
    </row>
    <row r="134" spans="1:16" x14ac:dyDescent="0.25">
      <c r="A134">
        <v>1</v>
      </c>
      <c r="B134" t="s">
        <v>27</v>
      </c>
      <c r="C134">
        <v>12</v>
      </c>
      <c r="D134" t="s">
        <v>47</v>
      </c>
      <c r="E134">
        <v>1</v>
      </c>
      <c r="F134" t="s">
        <v>268</v>
      </c>
      <c r="G134">
        <v>3.07</v>
      </c>
      <c r="H134">
        <v>28</v>
      </c>
      <c r="N134">
        <v>2.0699999999999998</v>
      </c>
      <c r="O134">
        <f>PI()*(H134/(2*1000))^2</f>
        <v>6.1575216010359955E-4</v>
      </c>
      <c r="P134">
        <f>PI()*(L134/(2*1000))^2</f>
        <v>0</v>
      </c>
    </row>
    <row r="135" spans="1:16" x14ac:dyDescent="0.25">
      <c r="A135">
        <v>1</v>
      </c>
      <c r="B135" t="s">
        <v>27</v>
      </c>
      <c r="C135">
        <v>12</v>
      </c>
      <c r="D135" t="s">
        <v>47</v>
      </c>
      <c r="E135">
        <v>2</v>
      </c>
      <c r="F135" t="s">
        <v>268</v>
      </c>
      <c r="G135">
        <v>2.85</v>
      </c>
      <c r="H135">
        <v>31</v>
      </c>
      <c r="N135">
        <v>2.2000000000000002</v>
      </c>
      <c r="O135">
        <f>PI()*(H135/(2*1000))^2</f>
        <v>7.5476763502494771E-4</v>
      </c>
      <c r="P135">
        <f>PI()*(L135/(2*1000))^2</f>
        <v>0</v>
      </c>
    </row>
    <row r="136" spans="1:16" x14ac:dyDescent="0.25">
      <c r="A136">
        <v>1</v>
      </c>
      <c r="B136" t="s">
        <v>27</v>
      </c>
      <c r="C136">
        <v>12</v>
      </c>
      <c r="D136" t="s">
        <v>47</v>
      </c>
      <c r="E136">
        <v>3</v>
      </c>
      <c r="F136" t="s">
        <v>268</v>
      </c>
      <c r="G136">
        <v>3.55</v>
      </c>
      <c r="H136">
        <v>69</v>
      </c>
      <c r="N136">
        <v>2.82</v>
      </c>
      <c r="O136">
        <f>PI()*(H136/(2*1000))^2</f>
        <v>3.7392806559352516E-3</v>
      </c>
      <c r="P136">
        <f>PI()*(L136/(2*1000))^2</f>
        <v>0</v>
      </c>
    </row>
    <row r="137" spans="1:16" x14ac:dyDescent="0.25">
      <c r="A137">
        <v>1</v>
      </c>
      <c r="B137" t="s">
        <v>27</v>
      </c>
      <c r="C137">
        <v>12</v>
      </c>
      <c r="D137" t="s">
        <v>47</v>
      </c>
      <c r="E137">
        <v>4</v>
      </c>
      <c r="F137" t="s">
        <v>267</v>
      </c>
      <c r="G137">
        <v>2.65</v>
      </c>
      <c r="H137">
        <v>64</v>
      </c>
      <c r="N137">
        <v>5.0999999999999996</v>
      </c>
      <c r="O137">
        <f>PI()*(H137/(2*1000))^2</f>
        <v>3.2169908772759479E-3</v>
      </c>
      <c r="P137">
        <f>PI()*(L137/(2*1000))^2</f>
        <v>0</v>
      </c>
    </row>
    <row r="138" spans="1:16" x14ac:dyDescent="0.25">
      <c r="A138">
        <v>1</v>
      </c>
      <c r="B138" t="s">
        <v>27</v>
      </c>
      <c r="C138">
        <v>12</v>
      </c>
      <c r="D138" t="s">
        <v>47</v>
      </c>
      <c r="E138">
        <v>5</v>
      </c>
      <c r="F138" t="s">
        <v>267</v>
      </c>
      <c r="G138">
        <v>3.8</v>
      </c>
      <c r="H138">
        <v>73</v>
      </c>
      <c r="N138">
        <v>4.5999999999999996</v>
      </c>
      <c r="O138">
        <f>PI()*(H138/(2*1000))^2</f>
        <v>4.1853868127450016E-3</v>
      </c>
      <c r="P138">
        <f>PI()*(L138/(2*1000))^2</f>
        <v>0</v>
      </c>
    </row>
    <row r="139" spans="1:16" x14ac:dyDescent="0.25">
      <c r="A139">
        <v>1</v>
      </c>
      <c r="B139" t="s">
        <v>27</v>
      </c>
      <c r="C139">
        <v>12</v>
      </c>
      <c r="D139" t="s">
        <v>47</v>
      </c>
      <c r="E139">
        <v>6</v>
      </c>
      <c r="F139" t="s">
        <v>267</v>
      </c>
      <c r="G139">
        <v>0.9</v>
      </c>
      <c r="H139">
        <v>45</v>
      </c>
      <c r="N139">
        <v>3.83</v>
      </c>
      <c r="O139">
        <f>PI()*(H139/(2*1000))^2</f>
        <v>1.5904312808798326E-3</v>
      </c>
      <c r="P139">
        <f>PI()*(L139/(2*1000))^2</f>
        <v>0</v>
      </c>
    </row>
    <row r="140" spans="1:16" x14ac:dyDescent="0.25">
      <c r="A140">
        <v>1</v>
      </c>
      <c r="B140" t="s">
        <v>27</v>
      </c>
      <c r="C140">
        <v>12</v>
      </c>
      <c r="D140" t="s">
        <v>47</v>
      </c>
      <c r="E140">
        <v>7</v>
      </c>
      <c r="F140" t="s">
        <v>267</v>
      </c>
      <c r="G140">
        <v>0.86</v>
      </c>
      <c r="H140">
        <v>42</v>
      </c>
      <c r="N140">
        <v>4.2</v>
      </c>
      <c r="O140">
        <f>PI()*(H140/(2*1000))^2</f>
        <v>1.385442360233099E-3</v>
      </c>
      <c r="P140">
        <f>PI()*(L140/(2*1000))^2</f>
        <v>0</v>
      </c>
    </row>
    <row r="141" spans="1:16" x14ac:dyDescent="0.25">
      <c r="A141">
        <v>1</v>
      </c>
      <c r="B141" t="s">
        <v>27</v>
      </c>
      <c r="C141">
        <v>12</v>
      </c>
      <c r="D141" t="s">
        <v>47</v>
      </c>
      <c r="E141">
        <v>8</v>
      </c>
      <c r="F141" t="s">
        <v>267</v>
      </c>
      <c r="G141">
        <v>4</v>
      </c>
      <c r="H141">
        <v>71</v>
      </c>
      <c r="N141">
        <v>4.7</v>
      </c>
      <c r="O141">
        <f>PI()*(H141/(2*1000))^2</f>
        <v>3.959192141686536E-3</v>
      </c>
      <c r="P141">
        <f>PI()*(L141/(2*1000))^2</f>
        <v>0</v>
      </c>
    </row>
    <row r="142" spans="1:16" x14ac:dyDescent="0.25">
      <c r="A142">
        <v>1</v>
      </c>
      <c r="B142" t="s">
        <v>27</v>
      </c>
      <c r="C142">
        <v>12</v>
      </c>
      <c r="D142" t="s">
        <v>47</v>
      </c>
      <c r="E142">
        <v>9</v>
      </c>
      <c r="F142" t="s">
        <v>267</v>
      </c>
      <c r="G142">
        <v>3.6</v>
      </c>
      <c r="H142">
        <v>58</v>
      </c>
      <c r="N142">
        <v>4.4000000000000004</v>
      </c>
      <c r="O142">
        <f>PI()*(H142/(2*1000))^2</f>
        <v>2.6420794216690164E-3</v>
      </c>
      <c r="P142">
        <f>PI()*(L142/(2*1000))^2</f>
        <v>0</v>
      </c>
    </row>
    <row r="143" spans="1:16" x14ac:dyDescent="0.25">
      <c r="A143">
        <v>1</v>
      </c>
      <c r="B143" t="s">
        <v>27</v>
      </c>
      <c r="C143">
        <v>13</v>
      </c>
      <c r="D143" t="s">
        <v>48</v>
      </c>
      <c r="E143">
        <v>1</v>
      </c>
      <c r="F143" t="s">
        <v>268</v>
      </c>
      <c r="G143">
        <v>1.3</v>
      </c>
      <c r="H143">
        <v>53</v>
      </c>
      <c r="N143">
        <v>3</v>
      </c>
      <c r="O143">
        <f>PI()*(H143/(2*1000))^2</f>
        <v>2.2061834409834321E-3</v>
      </c>
      <c r="P143">
        <f>PI()*(L143/(2*1000))^2</f>
        <v>0</v>
      </c>
    </row>
    <row r="144" spans="1:16" x14ac:dyDescent="0.25">
      <c r="A144">
        <v>1</v>
      </c>
      <c r="B144" t="s">
        <v>27</v>
      </c>
      <c r="C144">
        <v>13</v>
      </c>
      <c r="D144" t="s">
        <v>48</v>
      </c>
      <c r="E144">
        <v>2</v>
      </c>
      <c r="F144" t="s">
        <v>267</v>
      </c>
      <c r="G144">
        <v>1.7</v>
      </c>
      <c r="H144">
        <v>25</v>
      </c>
      <c r="N144">
        <v>3.07</v>
      </c>
      <c r="O144">
        <f>PI()*(H144/(2*1000))^2</f>
        <v>4.9087385212340522E-4</v>
      </c>
      <c r="P144">
        <f>PI()*(L144/(2*1000))^2</f>
        <v>0</v>
      </c>
    </row>
    <row r="145" spans="1:16" x14ac:dyDescent="0.25">
      <c r="A145">
        <v>1</v>
      </c>
      <c r="B145" t="s">
        <v>27</v>
      </c>
      <c r="C145">
        <v>13</v>
      </c>
      <c r="D145" t="s">
        <v>48</v>
      </c>
      <c r="E145">
        <v>3</v>
      </c>
      <c r="F145" t="s">
        <v>267</v>
      </c>
      <c r="G145">
        <v>2</v>
      </c>
      <c r="H145">
        <v>55</v>
      </c>
      <c r="N145">
        <v>4.0199999999999996</v>
      </c>
      <c r="O145">
        <f>PI()*(H145/(2*1000))^2</f>
        <v>2.3758294442772811E-3</v>
      </c>
      <c r="P145">
        <f>PI()*(L145/(2*1000))^2</f>
        <v>0</v>
      </c>
    </row>
    <row r="146" spans="1:16" x14ac:dyDescent="0.25">
      <c r="A146">
        <v>1</v>
      </c>
      <c r="B146" t="s">
        <v>27</v>
      </c>
      <c r="C146">
        <v>13</v>
      </c>
      <c r="D146" t="s">
        <v>48</v>
      </c>
      <c r="E146">
        <v>4</v>
      </c>
      <c r="F146" t="s">
        <v>267</v>
      </c>
      <c r="G146">
        <v>2.7</v>
      </c>
      <c r="H146">
        <v>46</v>
      </c>
      <c r="N146">
        <v>3.75</v>
      </c>
      <c r="O146">
        <f>PI()*(H146/(2*1000))^2</f>
        <v>1.6619025137490004E-3</v>
      </c>
      <c r="P146">
        <f>PI()*(L146/(2*1000))^2</f>
        <v>0</v>
      </c>
    </row>
    <row r="147" spans="1:16" x14ac:dyDescent="0.25">
      <c r="A147">
        <v>1</v>
      </c>
      <c r="B147" t="s">
        <v>27</v>
      </c>
      <c r="C147">
        <v>13</v>
      </c>
      <c r="D147" t="s">
        <v>48</v>
      </c>
      <c r="E147">
        <v>5</v>
      </c>
      <c r="F147" t="s">
        <v>267</v>
      </c>
      <c r="G147">
        <v>2.75</v>
      </c>
      <c r="H147">
        <v>48</v>
      </c>
      <c r="N147">
        <v>3.5</v>
      </c>
      <c r="O147">
        <f>PI()*(H147/(2*1000))^2</f>
        <v>1.8095573684677208E-3</v>
      </c>
      <c r="P147">
        <f>PI()*(L147/(2*1000))^2</f>
        <v>0</v>
      </c>
    </row>
    <row r="148" spans="1:16" x14ac:dyDescent="0.25">
      <c r="A148">
        <v>1</v>
      </c>
      <c r="B148" t="s">
        <v>27</v>
      </c>
      <c r="C148">
        <v>13</v>
      </c>
      <c r="D148" t="s">
        <v>48</v>
      </c>
      <c r="E148">
        <v>6</v>
      </c>
      <c r="F148" t="s">
        <v>267</v>
      </c>
      <c r="G148">
        <v>2.65</v>
      </c>
      <c r="H148">
        <v>67</v>
      </c>
      <c r="N148">
        <v>3.95</v>
      </c>
      <c r="O148">
        <f>PI()*(H148/(2*1000))^2</f>
        <v>3.5256523554911458E-3</v>
      </c>
      <c r="P148">
        <f>PI()*(L148/(2*1000))^2</f>
        <v>0</v>
      </c>
    </row>
    <row r="149" spans="1:16" x14ac:dyDescent="0.25">
      <c r="A149">
        <v>1</v>
      </c>
      <c r="B149" t="s">
        <v>27</v>
      </c>
      <c r="C149">
        <v>13</v>
      </c>
      <c r="D149" t="s">
        <v>48</v>
      </c>
      <c r="E149">
        <v>7</v>
      </c>
      <c r="F149" t="s">
        <v>267</v>
      </c>
      <c r="G149">
        <v>2.1</v>
      </c>
      <c r="H149">
        <v>27</v>
      </c>
      <c r="N149">
        <v>2.63</v>
      </c>
      <c r="O149">
        <f>PI()*(H149/(2*1000))^2</f>
        <v>5.7255526111673976E-4</v>
      </c>
      <c r="P149">
        <f>PI()*(L149/(2*1000))^2</f>
        <v>0</v>
      </c>
    </row>
    <row r="150" spans="1:16" x14ac:dyDescent="0.25">
      <c r="A150">
        <v>1</v>
      </c>
      <c r="B150" t="s">
        <v>27</v>
      </c>
      <c r="C150">
        <v>13</v>
      </c>
      <c r="D150" t="s">
        <v>48</v>
      </c>
      <c r="E150">
        <v>8</v>
      </c>
      <c r="F150" t="s">
        <v>267</v>
      </c>
      <c r="G150">
        <v>3.5</v>
      </c>
      <c r="H150">
        <v>33</v>
      </c>
      <c r="N150">
        <v>2.6</v>
      </c>
      <c r="O150">
        <f>PI()*(H150/(2*1000))^2</f>
        <v>8.5529859993982123E-4</v>
      </c>
      <c r="P150">
        <f>PI()*(L150/(2*1000))^2</f>
        <v>0</v>
      </c>
    </row>
    <row r="151" spans="1:16" x14ac:dyDescent="0.25">
      <c r="A151">
        <v>1</v>
      </c>
      <c r="B151" t="s">
        <v>27</v>
      </c>
      <c r="C151">
        <v>13</v>
      </c>
      <c r="D151" t="s">
        <v>48</v>
      </c>
      <c r="E151">
        <v>9</v>
      </c>
      <c r="F151" t="s">
        <v>267</v>
      </c>
      <c r="G151">
        <v>3.9</v>
      </c>
      <c r="H151">
        <v>47</v>
      </c>
      <c r="N151">
        <v>4.0999999999999996</v>
      </c>
      <c r="O151">
        <f>PI()*(H151/(2*1000))^2</f>
        <v>1.7349445429449633E-3</v>
      </c>
      <c r="P151">
        <f>PI()*(L151/(2*1000))^2</f>
        <v>0</v>
      </c>
    </row>
    <row r="152" spans="1:16" x14ac:dyDescent="0.25">
      <c r="A152">
        <v>1</v>
      </c>
      <c r="B152" t="s">
        <v>27</v>
      </c>
      <c r="C152">
        <v>13</v>
      </c>
      <c r="D152" t="s">
        <v>48</v>
      </c>
      <c r="E152">
        <v>10</v>
      </c>
      <c r="F152" t="s">
        <v>267</v>
      </c>
      <c r="G152">
        <v>1.2</v>
      </c>
      <c r="H152">
        <v>37</v>
      </c>
      <c r="N152">
        <v>3.05</v>
      </c>
      <c r="O152">
        <f>PI()*(H152/(2*1000))^2</f>
        <v>1.0752100856911066E-3</v>
      </c>
      <c r="P152">
        <f>PI()*(L152/(2*1000))^2</f>
        <v>0</v>
      </c>
    </row>
    <row r="153" spans="1:16" x14ac:dyDescent="0.25">
      <c r="A153">
        <v>1</v>
      </c>
      <c r="B153" t="s">
        <v>27</v>
      </c>
      <c r="C153">
        <v>13</v>
      </c>
      <c r="D153" t="s">
        <v>48</v>
      </c>
      <c r="E153">
        <v>11</v>
      </c>
      <c r="F153" t="s">
        <v>267</v>
      </c>
      <c r="G153">
        <v>1.85</v>
      </c>
      <c r="H153">
        <v>36</v>
      </c>
      <c r="N153">
        <v>3.43</v>
      </c>
      <c r="O153">
        <f>PI()*(H153/(2*1000))^2</f>
        <v>1.0178760197630929E-3</v>
      </c>
      <c r="P153">
        <f>PI()*(L153/(2*1000))^2</f>
        <v>0</v>
      </c>
    </row>
    <row r="154" spans="1:16" x14ac:dyDescent="0.25">
      <c r="A154">
        <v>1</v>
      </c>
      <c r="B154" t="s">
        <v>27</v>
      </c>
      <c r="C154">
        <v>13</v>
      </c>
      <c r="D154" t="s">
        <v>48</v>
      </c>
      <c r="E154">
        <v>12</v>
      </c>
      <c r="F154" t="s">
        <v>267</v>
      </c>
      <c r="G154">
        <v>2.7</v>
      </c>
      <c r="H154">
        <v>93</v>
      </c>
      <c r="N154">
        <v>6</v>
      </c>
      <c r="O154">
        <f>PI()*(H154/(2*1000))^2</f>
        <v>6.7929087152245309E-3</v>
      </c>
      <c r="P154">
        <f>PI()*(L154/(2*1000))^2</f>
        <v>0</v>
      </c>
    </row>
    <row r="155" spans="1:16" x14ac:dyDescent="0.25">
      <c r="A155">
        <v>1</v>
      </c>
      <c r="B155" t="s">
        <v>27</v>
      </c>
      <c r="C155">
        <v>14</v>
      </c>
      <c r="D155" t="s">
        <v>49</v>
      </c>
      <c r="E155">
        <v>1</v>
      </c>
      <c r="F155" t="s">
        <v>268</v>
      </c>
      <c r="G155">
        <v>2.7</v>
      </c>
      <c r="H155">
        <f>K155/PI()</f>
        <v>111.40846016432674</v>
      </c>
      <c r="K155">
        <v>350</v>
      </c>
      <c r="N155">
        <v>4.6500000000000004</v>
      </c>
      <c r="O155">
        <f>PI()*(H155/(2*1000))^2</f>
        <v>9.7482402643785885E-3</v>
      </c>
      <c r="P155">
        <f>PI()*(L155/(2*1000))^2</f>
        <v>0</v>
      </c>
    </row>
    <row r="156" spans="1:16" x14ac:dyDescent="0.25">
      <c r="A156">
        <v>1</v>
      </c>
      <c r="B156" t="s">
        <v>27</v>
      </c>
      <c r="C156">
        <v>14</v>
      </c>
      <c r="D156" t="s">
        <v>49</v>
      </c>
      <c r="E156">
        <v>2</v>
      </c>
      <c r="F156" t="s">
        <v>267</v>
      </c>
      <c r="G156">
        <v>3.05</v>
      </c>
      <c r="H156">
        <v>66</v>
      </c>
      <c r="N156">
        <v>5.5</v>
      </c>
      <c r="O156">
        <f>PI()*(H156/(2*1000))^2</f>
        <v>3.4211943997592849E-3</v>
      </c>
      <c r="P156">
        <f>PI()*(L156/(2*1000))^2</f>
        <v>0</v>
      </c>
    </row>
    <row r="157" spans="1:16" x14ac:dyDescent="0.25">
      <c r="A157">
        <v>1</v>
      </c>
      <c r="B157" t="s">
        <v>27</v>
      </c>
      <c r="C157">
        <v>14</v>
      </c>
      <c r="D157" t="s">
        <v>49</v>
      </c>
      <c r="E157">
        <v>3</v>
      </c>
      <c r="F157" t="s">
        <v>267</v>
      </c>
      <c r="G157">
        <v>3.5</v>
      </c>
      <c r="H157">
        <v>64</v>
      </c>
      <c r="N157">
        <v>4.8</v>
      </c>
      <c r="O157">
        <f>PI()*(H157/(2*1000))^2</f>
        <v>3.2169908772759479E-3</v>
      </c>
      <c r="P157">
        <f>PI()*(L157/(2*1000))^2</f>
        <v>0</v>
      </c>
    </row>
    <row r="158" spans="1:16" x14ac:dyDescent="0.25">
      <c r="A158">
        <v>1</v>
      </c>
      <c r="B158" t="s">
        <v>27</v>
      </c>
      <c r="C158">
        <v>14</v>
      </c>
      <c r="D158" t="s">
        <v>49</v>
      </c>
      <c r="E158">
        <v>4</v>
      </c>
      <c r="F158" t="s">
        <v>267</v>
      </c>
      <c r="G158">
        <v>3.4</v>
      </c>
      <c r="H158">
        <v>45</v>
      </c>
      <c r="N158">
        <v>3.45</v>
      </c>
      <c r="O158">
        <f>PI()*(H158/(2*1000))^2</f>
        <v>1.5904312808798326E-3</v>
      </c>
      <c r="P158">
        <f>PI()*(L158/(2*1000))^2</f>
        <v>0</v>
      </c>
    </row>
    <row r="159" spans="1:16" x14ac:dyDescent="0.25">
      <c r="A159">
        <v>1</v>
      </c>
      <c r="B159" t="s">
        <v>27</v>
      </c>
      <c r="C159">
        <v>14</v>
      </c>
      <c r="D159" t="s">
        <v>49</v>
      </c>
      <c r="E159">
        <v>5</v>
      </c>
      <c r="F159" t="s">
        <v>267</v>
      </c>
      <c r="G159">
        <v>3.7</v>
      </c>
      <c r="H159">
        <v>44</v>
      </c>
      <c r="N159">
        <v>3.7</v>
      </c>
      <c r="O159">
        <f>PI()*(H159/(2*1000))^2</f>
        <v>1.5205308443374597E-3</v>
      </c>
      <c r="P159">
        <f>PI()*(L159/(2*1000))^2</f>
        <v>0</v>
      </c>
    </row>
    <row r="160" spans="1:16" x14ac:dyDescent="0.25">
      <c r="A160">
        <v>1</v>
      </c>
      <c r="B160" t="s">
        <v>27</v>
      </c>
      <c r="C160">
        <v>14</v>
      </c>
      <c r="D160" t="s">
        <v>49</v>
      </c>
      <c r="E160">
        <v>6</v>
      </c>
      <c r="F160" t="s">
        <v>267</v>
      </c>
      <c r="G160">
        <v>3</v>
      </c>
      <c r="H160">
        <v>66</v>
      </c>
      <c r="N160">
        <v>4.3</v>
      </c>
      <c r="O160">
        <f>PI()*(H160/(2*1000))^2</f>
        <v>3.4211943997592849E-3</v>
      </c>
      <c r="P160">
        <f>PI()*(L160/(2*1000))^2</f>
        <v>0</v>
      </c>
    </row>
    <row r="161" spans="1:16" x14ac:dyDescent="0.25">
      <c r="A161">
        <v>1</v>
      </c>
      <c r="B161" t="s">
        <v>27</v>
      </c>
      <c r="C161">
        <v>14</v>
      </c>
      <c r="D161" t="s">
        <v>49</v>
      </c>
      <c r="E161">
        <v>7</v>
      </c>
      <c r="F161" t="s">
        <v>267</v>
      </c>
      <c r="G161">
        <v>2.1</v>
      </c>
      <c r="H161">
        <f>K161/PI()</f>
        <v>114.59155902616465</v>
      </c>
      <c r="K161">
        <v>360</v>
      </c>
      <c r="N161">
        <v>7</v>
      </c>
      <c r="O161">
        <f>PI()*(H161/(2*1000))^2</f>
        <v>1.0313240312354819E-2</v>
      </c>
      <c r="P161">
        <f>PI()*(L161/(2*1000))^2</f>
        <v>0</v>
      </c>
    </row>
    <row r="162" spans="1:16" x14ac:dyDescent="0.25">
      <c r="A162">
        <v>1</v>
      </c>
      <c r="B162" t="s">
        <v>27</v>
      </c>
      <c r="C162">
        <v>14</v>
      </c>
      <c r="D162" t="s">
        <v>49</v>
      </c>
      <c r="E162">
        <v>8</v>
      </c>
      <c r="F162" t="s">
        <v>267</v>
      </c>
      <c r="G162">
        <v>3.7</v>
      </c>
      <c r="H162">
        <v>56</v>
      </c>
      <c r="N162">
        <v>4.63</v>
      </c>
      <c r="O162">
        <f>PI()*(H162/(2*1000))^2</f>
        <v>2.4630086404143982E-3</v>
      </c>
      <c r="P162">
        <f>PI()*(L162/(2*1000))^2</f>
        <v>0</v>
      </c>
    </row>
    <row r="163" spans="1:16" x14ac:dyDescent="0.25">
      <c r="A163">
        <v>1</v>
      </c>
      <c r="B163" t="s">
        <v>27</v>
      </c>
      <c r="C163">
        <v>15</v>
      </c>
      <c r="D163" t="s">
        <v>50</v>
      </c>
      <c r="E163">
        <v>1</v>
      </c>
      <c r="F163" t="s">
        <v>271</v>
      </c>
      <c r="G163">
        <v>1</v>
      </c>
      <c r="H163">
        <v>40</v>
      </c>
      <c r="N163">
        <v>3.7</v>
      </c>
      <c r="O163">
        <f>PI()*(H163/(2*1000))^2</f>
        <v>1.2566370614359172E-3</v>
      </c>
      <c r="P163">
        <f>PI()*(L163/(2*1000))^2</f>
        <v>0</v>
      </c>
    </row>
    <row r="164" spans="1:16" x14ac:dyDescent="0.25">
      <c r="A164">
        <v>1</v>
      </c>
      <c r="B164" t="s">
        <v>27</v>
      </c>
      <c r="C164">
        <v>15</v>
      </c>
      <c r="D164" t="s">
        <v>50</v>
      </c>
      <c r="E164">
        <v>2</v>
      </c>
      <c r="F164" t="s">
        <v>271</v>
      </c>
      <c r="G164">
        <v>1.7</v>
      </c>
      <c r="H164">
        <v>34</v>
      </c>
      <c r="N164">
        <v>3.23</v>
      </c>
      <c r="O164">
        <f>PI()*(H164/(2*1000))^2</f>
        <v>9.0792027688745035E-4</v>
      </c>
      <c r="P164">
        <f>PI()*(L164/(2*1000))^2</f>
        <v>0</v>
      </c>
    </row>
    <row r="165" spans="1:16" x14ac:dyDescent="0.25">
      <c r="A165">
        <v>1</v>
      </c>
      <c r="B165" t="s">
        <v>27</v>
      </c>
      <c r="C165">
        <v>15</v>
      </c>
      <c r="D165" t="s">
        <v>50</v>
      </c>
      <c r="E165">
        <v>3</v>
      </c>
      <c r="F165" t="s">
        <v>267</v>
      </c>
      <c r="G165">
        <v>1.2</v>
      </c>
      <c r="H165">
        <v>32</v>
      </c>
      <c r="N165">
        <v>3.62</v>
      </c>
      <c r="O165">
        <f>PI()*(H165/(2*1000))^2</f>
        <v>8.0424771931898698E-4</v>
      </c>
      <c r="P165">
        <f>PI()*(L165/(2*1000))^2</f>
        <v>0</v>
      </c>
    </row>
    <row r="166" spans="1:16" x14ac:dyDescent="0.25">
      <c r="A166">
        <v>1</v>
      </c>
      <c r="B166" t="s">
        <v>27</v>
      </c>
      <c r="C166">
        <v>15</v>
      </c>
      <c r="D166" t="s">
        <v>50</v>
      </c>
      <c r="E166">
        <v>4</v>
      </c>
      <c r="F166" t="s">
        <v>271</v>
      </c>
      <c r="G166">
        <v>2.15</v>
      </c>
      <c r="H166">
        <v>24.5</v>
      </c>
      <c r="N166">
        <v>3.9</v>
      </c>
      <c r="O166">
        <f>PI()*(H166/(2*1000))^2</f>
        <v>4.714352475793184E-4</v>
      </c>
      <c r="P166">
        <f>PI()*(L166/(2*1000))^2</f>
        <v>0</v>
      </c>
    </row>
    <row r="167" spans="1:16" x14ac:dyDescent="0.25">
      <c r="A167">
        <v>1</v>
      </c>
      <c r="B167" t="s">
        <v>27</v>
      </c>
      <c r="C167">
        <v>15</v>
      </c>
      <c r="D167" t="s">
        <v>50</v>
      </c>
      <c r="E167">
        <v>5</v>
      </c>
      <c r="F167" t="s">
        <v>271</v>
      </c>
      <c r="G167">
        <v>2.65</v>
      </c>
      <c r="H167">
        <v>31</v>
      </c>
      <c r="N167">
        <v>3.6</v>
      </c>
      <c r="O167">
        <f>PI()*(H167/(2*1000))^2</f>
        <v>7.5476763502494771E-4</v>
      </c>
      <c r="P167">
        <f>PI()*(L167/(2*1000))^2</f>
        <v>0</v>
      </c>
    </row>
    <row r="168" spans="1:16" x14ac:dyDescent="0.25">
      <c r="A168">
        <v>1</v>
      </c>
      <c r="B168" t="s">
        <v>27</v>
      </c>
      <c r="C168">
        <v>15</v>
      </c>
      <c r="D168" t="s">
        <v>50</v>
      </c>
      <c r="E168">
        <v>6</v>
      </c>
      <c r="F168" t="s">
        <v>271</v>
      </c>
      <c r="G168">
        <v>1.9</v>
      </c>
      <c r="H168">
        <v>38</v>
      </c>
      <c r="N168">
        <v>3.37</v>
      </c>
      <c r="O168">
        <f>PI()*(H168/(2*1000))^2</f>
        <v>1.1341149479459152E-3</v>
      </c>
      <c r="P168">
        <f>PI()*(L168/(2*1000))^2</f>
        <v>0</v>
      </c>
    </row>
    <row r="169" spans="1:16" x14ac:dyDescent="0.25">
      <c r="A169">
        <v>1</v>
      </c>
      <c r="B169" t="s">
        <v>27</v>
      </c>
      <c r="C169">
        <v>15</v>
      </c>
      <c r="D169" t="s">
        <v>50</v>
      </c>
      <c r="E169">
        <v>7</v>
      </c>
      <c r="F169" t="s">
        <v>267</v>
      </c>
      <c r="G169">
        <v>1.6</v>
      </c>
      <c r="H169">
        <v>69</v>
      </c>
      <c r="N169">
        <v>4.46</v>
      </c>
      <c r="O169">
        <f>PI()*(H169/(2*1000))^2</f>
        <v>3.7392806559352516E-3</v>
      </c>
      <c r="P169">
        <f>PI()*(L169/(2*1000))^2</f>
        <v>0</v>
      </c>
    </row>
    <row r="170" spans="1:16" x14ac:dyDescent="0.25">
      <c r="A170">
        <v>1</v>
      </c>
      <c r="B170" t="s">
        <v>27</v>
      </c>
      <c r="C170">
        <v>15</v>
      </c>
      <c r="D170" t="s">
        <v>50</v>
      </c>
      <c r="E170">
        <v>8</v>
      </c>
      <c r="F170" t="s">
        <v>267</v>
      </c>
      <c r="G170">
        <v>1.75</v>
      </c>
      <c r="H170">
        <v>50</v>
      </c>
      <c r="N170">
        <v>3.98</v>
      </c>
      <c r="O170">
        <f>PI()*(H170/(2*1000))^2</f>
        <v>1.9634954084936209E-3</v>
      </c>
      <c r="P170">
        <f>PI()*(L170/(2*1000))^2</f>
        <v>0</v>
      </c>
    </row>
    <row r="171" spans="1:16" x14ac:dyDescent="0.25">
      <c r="A171">
        <v>1</v>
      </c>
      <c r="B171" t="s">
        <v>27</v>
      </c>
      <c r="C171">
        <v>15</v>
      </c>
      <c r="D171" t="s">
        <v>50</v>
      </c>
      <c r="E171">
        <v>9</v>
      </c>
      <c r="F171" t="s">
        <v>271</v>
      </c>
      <c r="G171">
        <v>2.8</v>
      </c>
      <c r="H171">
        <v>27</v>
      </c>
      <c r="N171">
        <v>3.37</v>
      </c>
      <c r="O171">
        <f>PI()*(H171/(2*1000))^2</f>
        <v>5.7255526111673976E-4</v>
      </c>
      <c r="P171">
        <f>PI()*(L171/(2*1000))^2</f>
        <v>0</v>
      </c>
    </row>
    <row r="172" spans="1:16" x14ac:dyDescent="0.25">
      <c r="A172">
        <v>1</v>
      </c>
      <c r="B172" t="s">
        <v>27</v>
      </c>
      <c r="C172">
        <v>15</v>
      </c>
      <c r="D172" t="s">
        <v>50</v>
      </c>
      <c r="E172">
        <v>10</v>
      </c>
      <c r="F172" t="s">
        <v>271</v>
      </c>
      <c r="G172">
        <v>2.7</v>
      </c>
      <c r="H172">
        <v>16</v>
      </c>
      <c r="N172">
        <v>2.68</v>
      </c>
      <c r="O172">
        <f>PI()*(H172/(2*1000))^2</f>
        <v>2.0106192982974675E-4</v>
      </c>
      <c r="P172">
        <f>PI()*(L172/(2*1000))^2</f>
        <v>0</v>
      </c>
    </row>
    <row r="173" spans="1:16" x14ac:dyDescent="0.25">
      <c r="A173">
        <v>1</v>
      </c>
      <c r="B173" t="s">
        <v>27</v>
      </c>
      <c r="C173">
        <v>15</v>
      </c>
      <c r="D173" t="s">
        <v>50</v>
      </c>
      <c r="E173">
        <v>11</v>
      </c>
      <c r="F173" t="s">
        <v>271</v>
      </c>
      <c r="G173">
        <v>2.6</v>
      </c>
      <c r="H173">
        <v>24</v>
      </c>
      <c r="N173">
        <v>3.15</v>
      </c>
      <c r="O173">
        <f>PI()*(H173/(2*1000))^2</f>
        <v>4.523893421169302E-4</v>
      </c>
      <c r="P173">
        <f>PI()*(L173/(2*1000))^2</f>
        <v>0</v>
      </c>
    </row>
    <row r="174" spans="1:16" x14ac:dyDescent="0.25">
      <c r="A174">
        <v>1</v>
      </c>
      <c r="B174" t="s">
        <v>27</v>
      </c>
      <c r="C174">
        <v>15</v>
      </c>
      <c r="D174" t="s">
        <v>50</v>
      </c>
      <c r="E174">
        <v>12</v>
      </c>
      <c r="F174" t="s">
        <v>271</v>
      </c>
      <c r="G174">
        <v>2.2999999999999998</v>
      </c>
      <c r="H174">
        <v>26</v>
      </c>
      <c r="N174">
        <v>3.6</v>
      </c>
      <c r="O174">
        <f>PI()*(H174/(2*1000))^2</f>
        <v>5.3092915845667494E-4</v>
      </c>
      <c r="P174">
        <f>PI()*(L174/(2*1000))^2</f>
        <v>0</v>
      </c>
    </row>
    <row r="175" spans="1:16" x14ac:dyDescent="0.25">
      <c r="A175">
        <v>1</v>
      </c>
      <c r="B175" t="s">
        <v>27</v>
      </c>
      <c r="C175">
        <v>15</v>
      </c>
      <c r="D175" t="s">
        <v>50</v>
      </c>
      <c r="E175">
        <v>13</v>
      </c>
      <c r="F175" t="s">
        <v>268</v>
      </c>
      <c r="G175">
        <v>2.2000000000000002</v>
      </c>
      <c r="H175">
        <v>29</v>
      </c>
      <c r="N175">
        <v>2.4</v>
      </c>
      <c r="O175">
        <f>PI()*(H175/(2*1000))^2</f>
        <v>6.605198554172541E-4</v>
      </c>
      <c r="P175">
        <f>PI()*(L175/(2*1000))^2</f>
        <v>0</v>
      </c>
    </row>
    <row r="176" spans="1:16" x14ac:dyDescent="0.25">
      <c r="A176">
        <v>1</v>
      </c>
      <c r="B176" t="s">
        <v>27</v>
      </c>
      <c r="C176">
        <v>15</v>
      </c>
      <c r="D176" t="s">
        <v>50</v>
      </c>
      <c r="E176">
        <v>14</v>
      </c>
      <c r="F176" t="s">
        <v>271</v>
      </c>
      <c r="G176">
        <v>3.5</v>
      </c>
      <c r="H176">
        <v>45.5</v>
      </c>
      <c r="N176">
        <v>4.82</v>
      </c>
      <c r="O176">
        <f>PI()*(H176/(2*1000))^2</f>
        <v>1.6259705477735674E-3</v>
      </c>
      <c r="P176">
        <f>PI()*(L176/(2*1000))^2</f>
        <v>0</v>
      </c>
    </row>
    <row r="177" spans="1:16" x14ac:dyDescent="0.25">
      <c r="A177">
        <v>1</v>
      </c>
      <c r="B177" t="s">
        <v>27</v>
      </c>
      <c r="C177">
        <v>16</v>
      </c>
      <c r="D177" t="s">
        <v>52</v>
      </c>
      <c r="E177">
        <v>1</v>
      </c>
      <c r="F177" t="s">
        <v>271</v>
      </c>
      <c r="G177">
        <v>3.55</v>
      </c>
      <c r="H177">
        <v>45.5</v>
      </c>
      <c r="N177">
        <v>4.82</v>
      </c>
      <c r="O177">
        <f>PI()*(H177/(2*1000))^2</f>
        <v>1.6259705477735674E-3</v>
      </c>
      <c r="P177">
        <f>PI()*(L177/(2*1000))^2</f>
        <v>0</v>
      </c>
    </row>
    <row r="178" spans="1:16" x14ac:dyDescent="0.25">
      <c r="A178">
        <v>1</v>
      </c>
      <c r="B178" t="s">
        <v>27</v>
      </c>
      <c r="C178">
        <v>16</v>
      </c>
      <c r="D178" t="s">
        <v>52</v>
      </c>
      <c r="E178">
        <v>2</v>
      </c>
      <c r="F178" t="s">
        <v>271</v>
      </c>
      <c r="G178">
        <v>0.5</v>
      </c>
      <c r="H178">
        <v>43</v>
      </c>
      <c r="N178">
        <v>4.75</v>
      </c>
      <c r="O178">
        <f>PI()*(H178/(2*1000))^2</f>
        <v>1.4522012041218817E-3</v>
      </c>
      <c r="P178">
        <f>PI()*(L178/(2*1000))^2</f>
        <v>0</v>
      </c>
    </row>
    <row r="179" spans="1:16" x14ac:dyDescent="0.25">
      <c r="A179">
        <v>1</v>
      </c>
      <c r="B179" t="s">
        <v>27</v>
      </c>
      <c r="C179">
        <v>16</v>
      </c>
      <c r="D179" t="s">
        <v>52</v>
      </c>
      <c r="E179">
        <v>3</v>
      </c>
      <c r="F179" t="s">
        <v>271</v>
      </c>
      <c r="G179">
        <v>1.7</v>
      </c>
      <c r="H179">
        <v>64</v>
      </c>
      <c r="N179">
        <v>5.3</v>
      </c>
      <c r="O179">
        <f>PI()*(H179/(2*1000))^2</f>
        <v>3.2169908772759479E-3</v>
      </c>
      <c r="P179">
        <f>PI()*(L179/(2*1000))^2</f>
        <v>0</v>
      </c>
    </row>
    <row r="180" spans="1:16" x14ac:dyDescent="0.25">
      <c r="A180">
        <v>1</v>
      </c>
      <c r="B180" t="s">
        <v>27</v>
      </c>
      <c r="C180">
        <v>16</v>
      </c>
      <c r="D180" t="s">
        <v>52</v>
      </c>
      <c r="E180">
        <v>4</v>
      </c>
      <c r="F180" t="s">
        <v>271</v>
      </c>
      <c r="G180">
        <v>0.9</v>
      </c>
      <c r="H180">
        <v>48</v>
      </c>
      <c r="N180">
        <v>4.8099999999999996</v>
      </c>
      <c r="O180">
        <f>PI()*(H180/(2*1000))^2</f>
        <v>1.8095573684677208E-3</v>
      </c>
      <c r="P180">
        <f>PI()*(L180/(2*1000))^2</f>
        <v>0</v>
      </c>
    </row>
    <row r="181" spans="1:16" x14ac:dyDescent="0.25">
      <c r="A181">
        <v>1</v>
      </c>
      <c r="B181" t="s">
        <v>27</v>
      </c>
      <c r="C181">
        <v>16</v>
      </c>
      <c r="D181" t="s">
        <v>52</v>
      </c>
      <c r="E181">
        <v>5</v>
      </c>
      <c r="F181" t="s">
        <v>271</v>
      </c>
      <c r="G181">
        <v>1.1000000000000001</v>
      </c>
      <c r="H181">
        <v>61</v>
      </c>
      <c r="N181">
        <v>5.3</v>
      </c>
      <c r="O181">
        <f>PI()*(H181/(2*1000))^2</f>
        <v>2.9224665660019049E-3</v>
      </c>
      <c r="P181">
        <f>PI()*(L181/(2*1000))^2</f>
        <v>0</v>
      </c>
    </row>
    <row r="182" spans="1:16" x14ac:dyDescent="0.25">
      <c r="A182">
        <v>1</v>
      </c>
      <c r="B182" t="s">
        <v>27</v>
      </c>
      <c r="C182">
        <v>16</v>
      </c>
      <c r="D182" t="s">
        <v>52</v>
      </c>
      <c r="E182">
        <v>6</v>
      </c>
      <c r="F182" t="s">
        <v>271</v>
      </c>
      <c r="G182">
        <v>0.9</v>
      </c>
      <c r="H182">
        <v>55</v>
      </c>
      <c r="N182">
        <v>5.3</v>
      </c>
      <c r="O182">
        <f>PI()*(H182/(2*1000))^2</f>
        <v>2.3758294442772811E-3</v>
      </c>
      <c r="P182">
        <f>PI()*(L182/(2*1000))^2</f>
        <v>0</v>
      </c>
    </row>
    <row r="183" spans="1:16" x14ac:dyDescent="0.25">
      <c r="A183">
        <v>1</v>
      </c>
      <c r="B183" t="s">
        <v>27</v>
      </c>
      <c r="C183">
        <v>16</v>
      </c>
      <c r="D183" t="s">
        <v>52</v>
      </c>
      <c r="E183">
        <v>7</v>
      </c>
      <c r="F183" t="s">
        <v>271</v>
      </c>
      <c r="G183">
        <v>1.49</v>
      </c>
      <c r="H183">
        <v>44</v>
      </c>
      <c r="N183">
        <v>3.5</v>
      </c>
      <c r="O183">
        <f>PI()*(H183/(2*1000))^2</f>
        <v>1.5205308443374597E-3</v>
      </c>
      <c r="P183">
        <f>PI()*(L183/(2*1000))^2</f>
        <v>0</v>
      </c>
    </row>
    <row r="184" spans="1:16" x14ac:dyDescent="0.25">
      <c r="A184">
        <v>1</v>
      </c>
      <c r="B184" t="s">
        <v>27</v>
      </c>
      <c r="C184">
        <v>16</v>
      </c>
      <c r="D184" t="s">
        <v>52</v>
      </c>
      <c r="E184">
        <v>8</v>
      </c>
      <c r="F184" t="s">
        <v>271</v>
      </c>
      <c r="H184">
        <v>90.5</v>
      </c>
      <c r="N184">
        <v>6.2</v>
      </c>
      <c r="O184">
        <f>PI()*(H184/(2*1000))^2</f>
        <v>6.4326073077659507E-3</v>
      </c>
      <c r="P184">
        <f>PI()*(L184/(2*1000))^2</f>
        <v>0</v>
      </c>
    </row>
    <row r="185" spans="1:16" x14ac:dyDescent="0.25">
      <c r="A185">
        <v>1</v>
      </c>
      <c r="B185" t="s">
        <v>27</v>
      </c>
      <c r="C185">
        <v>16</v>
      </c>
      <c r="D185" t="s">
        <v>52</v>
      </c>
      <c r="E185">
        <v>9</v>
      </c>
      <c r="F185" t="s">
        <v>271</v>
      </c>
      <c r="G185">
        <v>1.3</v>
      </c>
      <c r="H185">
        <v>40</v>
      </c>
      <c r="N185">
        <v>4.5199999999999996</v>
      </c>
      <c r="O185">
        <f>PI()*(H185/(2*1000))^2</f>
        <v>1.2566370614359172E-3</v>
      </c>
      <c r="P185">
        <f>PI()*(L185/(2*1000))^2</f>
        <v>0</v>
      </c>
    </row>
    <row r="186" spans="1:16" x14ac:dyDescent="0.25">
      <c r="A186">
        <v>1</v>
      </c>
      <c r="B186" t="s">
        <v>27</v>
      </c>
      <c r="C186">
        <v>16</v>
      </c>
      <c r="D186" t="s">
        <v>52</v>
      </c>
      <c r="E186">
        <v>10</v>
      </c>
      <c r="F186" t="s">
        <v>271</v>
      </c>
      <c r="G186">
        <v>1.1000000000000001</v>
      </c>
      <c r="H186">
        <v>49</v>
      </c>
      <c r="N186">
        <v>4.5999999999999996</v>
      </c>
      <c r="O186">
        <f>PI()*(H186/(2*1000))^2</f>
        <v>1.8857409903172736E-3</v>
      </c>
      <c r="P186">
        <f>PI()*(L186/(2*1000))^2</f>
        <v>0</v>
      </c>
    </row>
    <row r="187" spans="1:16" x14ac:dyDescent="0.25">
      <c r="A187">
        <v>1</v>
      </c>
      <c r="B187" t="s">
        <v>27</v>
      </c>
      <c r="C187">
        <v>16</v>
      </c>
      <c r="D187" t="s">
        <v>52</v>
      </c>
      <c r="E187">
        <v>11</v>
      </c>
      <c r="F187" t="s">
        <v>271</v>
      </c>
      <c r="G187">
        <v>1.65</v>
      </c>
      <c r="H187">
        <v>40</v>
      </c>
      <c r="N187">
        <v>3.07</v>
      </c>
      <c r="O187">
        <f>PI()*(H187/(2*1000))^2</f>
        <v>1.2566370614359172E-3</v>
      </c>
      <c r="P187">
        <f>PI()*(L187/(2*1000))^2</f>
        <v>0</v>
      </c>
    </row>
    <row r="188" spans="1:16" x14ac:dyDescent="0.25">
      <c r="A188">
        <v>1</v>
      </c>
      <c r="B188" t="s">
        <v>27</v>
      </c>
      <c r="C188">
        <v>16</v>
      </c>
      <c r="D188" t="s">
        <v>52</v>
      </c>
      <c r="E188">
        <v>12</v>
      </c>
      <c r="F188" t="s">
        <v>271</v>
      </c>
      <c r="G188">
        <v>2.75</v>
      </c>
      <c r="H188">
        <v>58</v>
      </c>
      <c r="N188">
        <v>4.37</v>
      </c>
      <c r="O188">
        <f>PI()*(H188/(2*1000))^2</f>
        <v>2.6420794216690164E-3</v>
      </c>
      <c r="P188">
        <f>PI()*(L188/(2*1000))^2</f>
        <v>0</v>
      </c>
    </row>
    <row r="189" spans="1:16" x14ac:dyDescent="0.25">
      <c r="A189">
        <v>1</v>
      </c>
      <c r="B189" t="s">
        <v>27</v>
      </c>
      <c r="C189">
        <v>17</v>
      </c>
      <c r="D189" t="s">
        <v>53</v>
      </c>
      <c r="E189">
        <v>1</v>
      </c>
      <c r="F189" t="s">
        <v>268</v>
      </c>
      <c r="G189">
        <v>1.3</v>
      </c>
      <c r="H189">
        <v>37</v>
      </c>
      <c r="N189">
        <v>2.2000000000000002</v>
      </c>
      <c r="O189">
        <f>PI()*(H189/(2*1000))^2</f>
        <v>1.0752100856911066E-3</v>
      </c>
      <c r="P189">
        <f>PI()*(L189/(2*1000))^2</f>
        <v>0</v>
      </c>
    </row>
    <row r="190" spans="1:16" x14ac:dyDescent="0.25">
      <c r="A190">
        <v>1</v>
      </c>
      <c r="B190" t="s">
        <v>27</v>
      </c>
      <c r="C190">
        <v>17</v>
      </c>
      <c r="D190" t="s">
        <v>53</v>
      </c>
      <c r="E190">
        <v>2</v>
      </c>
      <c r="F190" t="s">
        <v>268</v>
      </c>
      <c r="G190">
        <v>2.8</v>
      </c>
      <c r="H190">
        <v>66</v>
      </c>
      <c r="N190">
        <v>3.35</v>
      </c>
      <c r="O190">
        <f>PI()*(H190/(2*1000))^2</f>
        <v>3.4211943997592849E-3</v>
      </c>
      <c r="P190">
        <f>PI()*(L190/(2*1000))^2</f>
        <v>0</v>
      </c>
    </row>
    <row r="191" spans="1:16" x14ac:dyDescent="0.25">
      <c r="A191">
        <v>1</v>
      </c>
      <c r="B191" t="s">
        <v>27</v>
      </c>
      <c r="C191">
        <v>17</v>
      </c>
      <c r="D191" t="s">
        <v>53</v>
      </c>
      <c r="E191">
        <v>3</v>
      </c>
      <c r="F191" t="s">
        <v>267</v>
      </c>
      <c r="G191">
        <v>2.4</v>
      </c>
      <c r="H191">
        <v>27</v>
      </c>
      <c r="N191">
        <v>2.4</v>
      </c>
      <c r="O191">
        <f>PI()*(H191/(2*1000))^2</f>
        <v>5.7255526111673976E-4</v>
      </c>
      <c r="P191">
        <f>PI()*(L191/(2*1000))^2</f>
        <v>0</v>
      </c>
    </row>
    <row r="192" spans="1:16" x14ac:dyDescent="0.25">
      <c r="A192">
        <v>1</v>
      </c>
      <c r="B192" t="s">
        <v>27</v>
      </c>
      <c r="C192">
        <v>17</v>
      </c>
      <c r="D192" t="s">
        <v>53</v>
      </c>
      <c r="E192">
        <v>4</v>
      </c>
      <c r="F192" t="s">
        <v>267</v>
      </c>
      <c r="G192">
        <v>1.1499999999999999</v>
      </c>
      <c r="H192">
        <v>20</v>
      </c>
      <c r="N192">
        <v>1.65</v>
      </c>
      <c r="O192">
        <f>PI()*(H192/(2*1000))^2</f>
        <v>3.1415926535897931E-4</v>
      </c>
      <c r="P192">
        <f>PI()*(L192/(2*1000))^2</f>
        <v>0</v>
      </c>
    </row>
    <row r="193" spans="1:16" x14ac:dyDescent="0.25">
      <c r="A193">
        <v>1</v>
      </c>
      <c r="B193" t="s">
        <v>27</v>
      </c>
      <c r="C193">
        <v>17</v>
      </c>
      <c r="D193" t="s">
        <v>53</v>
      </c>
      <c r="E193">
        <v>5</v>
      </c>
      <c r="F193" t="s">
        <v>267</v>
      </c>
      <c r="G193">
        <v>1.8</v>
      </c>
      <c r="H193">
        <v>19</v>
      </c>
      <c r="N193">
        <v>1.58</v>
      </c>
      <c r="O193">
        <f>PI()*(H193/(2*1000))^2</f>
        <v>2.835287369864788E-4</v>
      </c>
      <c r="P193">
        <f>PI()*(L193/(2*1000))^2</f>
        <v>0</v>
      </c>
    </row>
    <row r="194" spans="1:16" x14ac:dyDescent="0.25">
      <c r="A194">
        <v>1</v>
      </c>
      <c r="B194" t="s">
        <v>27</v>
      </c>
      <c r="C194">
        <v>18</v>
      </c>
      <c r="D194" t="s">
        <v>54</v>
      </c>
      <c r="E194">
        <v>1</v>
      </c>
      <c r="F194" t="s">
        <v>267</v>
      </c>
      <c r="G194">
        <v>0.9</v>
      </c>
      <c r="H194">
        <v>21.5</v>
      </c>
      <c r="N194">
        <v>2.4500000000000002</v>
      </c>
      <c r="O194">
        <f>PI()*(H194/(2*1000))^2</f>
        <v>3.6305030103047042E-4</v>
      </c>
      <c r="P194">
        <f>PI()*(L194/(2*1000))^2</f>
        <v>0</v>
      </c>
    </row>
    <row r="195" spans="1:16" x14ac:dyDescent="0.25">
      <c r="A195">
        <v>1</v>
      </c>
      <c r="B195" t="s">
        <v>27</v>
      </c>
      <c r="C195">
        <v>18</v>
      </c>
      <c r="D195" t="s">
        <v>54</v>
      </c>
      <c r="E195">
        <v>2</v>
      </c>
      <c r="F195" t="s">
        <v>267</v>
      </c>
      <c r="G195">
        <v>0.45</v>
      </c>
      <c r="H195">
        <v>15</v>
      </c>
      <c r="N195">
        <v>1.83</v>
      </c>
      <c r="O195">
        <f>PI()*(H195/(2*1000))^2</f>
        <v>1.7671458676442585E-4</v>
      </c>
      <c r="P195">
        <f>PI()*(L195/(2*1000))^2</f>
        <v>0</v>
      </c>
    </row>
    <row r="196" spans="1:16" x14ac:dyDescent="0.25">
      <c r="A196">
        <v>1</v>
      </c>
      <c r="B196" t="s">
        <v>27</v>
      </c>
      <c r="C196">
        <v>18</v>
      </c>
      <c r="D196" t="s">
        <v>54</v>
      </c>
      <c r="E196">
        <v>3</v>
      </c>
      <c r="F196" t="s">
        <v>267</v>
      </c>
      <c r="G196">
        <v>1.7</v>
      </c>
      <c r="H196">
        <v>9.8000000000000007</v>
      </c>
      <c r="N196">
        <v>1.58</v>
      </c>
      <c r="O196">
        <f>PI()*(H196/(2*1000))^2</f>
        <v>7.5429639612690949E-5</v>
      </c>
      <c r="P196">
        <f>PI()*(L196/(2*1000))^2</f>
        <v>0</v>
      </c>
    </row>
    <row r="197" spans="1:16" x14ac:dyDescent="0.25">
      <c r="A197">
        <v>1</v>
      </c>
      <c r="B197" t="s">
        <v>27</v>
      </c>
      <c r="C197">
        <v>18</v>
      </c>
      <c r="D197" t="s">
        <v>54</v>
      </c>
      <c r="E197">
        <v>4</v>
      </c>
      <c r="F197" t="s">
        <v>267</v>
      </c>
      <c r="G197">
        <v>2.2000000000000002</v>
      </c>
      <c r="H197">
        <v>37</v>
      </c>
      <c r="N197">
        <v>3.5</v>
      </c>
      <c r="O197">
        <f>PI()*(H197/(2*1000))^2</f>
        <v>1.0752100856911066E-3</v>
      </c>
      <c r="P197">
        <f>PI()*(L197/(2*1000))^2</f>
        <v>0</v>
      </c>
    </row>
    <row r="198" spans="1:16" x14ac:dyDescent="0.25">
      <c r="A198">
        <v>1</v>
      </c>
      <c r="B198" t="s">
        <v>27</v>
      </c>
      <c r="C198">
        <v>18</v>
      </c>
      <c r="D198" t="s">
        <v>54</v>
      </c>
      <c r="E198">
        <v>5</v>
      </c>
      <c r="F198" t="s">
        <v>271</v>
      </c>
      <c r="G198">
        <v>2</v>
      </c>
      <c r="H198">
        <v>14</v>
      </c>
      <c r="N198">
        <v>1.85</v>
      </c>
      <c r="O198">
        <f>PI()*(H198/(2*1000))^2</f>
        <v>1.5393804002589989E-4</v>
      </c>
      <c r="P198">
        <f>PI()*(L198/(2*1000))^2</f>
        <v>0</v>
      </c>
    </row>
    <row r="199" spans="1:16" x14ac:dyDescent="0.25">
      <c r="A199">
        <v>1</v>
      </c>
      <c r="B199" t="s">
        <v>27</v>
      </c>
      <c r="C199">
        <v>18</v>
      </c>
      <c r="D199" t="s">
        <v>54</v>
      </c>
      <c r="E199">
        <v>6</v>
      </c>
      <c r="F199" t="s">
        <v>267</v>
      </c>
      <c r="G199">
        <v>0.9</v>
      </c>
      <c r="H199">
        <v>25</v>
      </c>
      <c r="N199">
        <v>3.1</v>
      </c>
      <c r="O199">
        <f>PI()*(H199/(2*1000))^2</f>
        <v>4.9087385212340522E-4</v>
      </c>
      <c r="P199">
        <f>PI()*(L199/(2*1000))^2</f>
        <v>0</v>
      </c>
    </row>
    <row r="200" spans="1:16" x14ac:dyDescent="0.25">
      <c r="A200">
        <v>1</v>
      </c>
      <c r="B200" t="s">
        <v>27</v>
      </c>
      <c r="C200">
        <v>18</v>
      </c>
      <c r="D200" t="s">
        <v>54</v>
      </c>
      <c r="E200">
        <v>7</v>
      </c>
      <c r="F200" t="s">
        <v>268</v>
      </c>
      <c r="G200">
        <v>1.3</v>
      </c>
      <c r="H200">
        <v>26</v>
      </c>
      <c r="N200">
        <v>2.0499999999999998</v>
      </c>
      <c r="O200">
        <f>PI()*(H200/(2*1000))^2</f>
        <v>5.3092915845667494E-4</v>
      </c>
      <c r="P200">
        <f>PI()*(L200/(2*1000))^2</f>
        <v>0</v>
      </c>
    </row>
    <row r="201" spans="1:16" x14ac:dyDescent="0.25">
      <c r="A201">
        <v>1</v>
      </c>
      <c r="B201" t="s">
        <v>27</v>
      </c>
      <c r="C201">
        <v>18</v>
      </c>
      <c r="D201" t="s">
        <v>54</v>
      </c>
      <c r="E201">
        <v>8</v>
      </c>
      <c r="F201" t="s">
        <v>271</v>
      </c>
      <c r="G201">
        <v>1.7</v>
      </c>
      <c r="H201">
        <v>12</v>
      </c>
      <c r="N201">
        <v>1.6</v>
      </c>
      <c r="O201">
        <f>PI()*(H201/(2*1000))^2</f>
        <v>1.1309733552923255E-4</v>
      </c>
      <c r="P201">
        <f>PI()*(L201/(2*1000))^2</f>
        <v>0</v>
      </c>
    </row>
    <row r="202" spans="1:16" x14ac:dyDescent="0.25">
      <c r="A202">
        <v>1</v>
      </c>
      <c r="B202" t="s">
        <v>27</v>
      </c>
      <c r="C202">
        <v>18</v>
      </c>
      <c r="D202" t="s">
        <v>54</v>
      </c>
      <c r="E202">
        <v>9</v>
      </c>
      <c r="F202" t="s">
        <v>271</v>
      </c>
      <c r="G202">
        <v>2.1</v>
      </c>
      <c r="H202">
        <v>30</v>
      </c>
      <c r="N202">
        <v>2.95</v>
      </c>
      <c r="O202">
        <f>PI()*(H202/(2*1000))^2</f>
        <v>7.0685834705770342E-4</v>
      </c>
      <c r="P202">
        <f>PI()*(L202/(2*1000))^2</f>
        <v>0</v>
      </c>
    </row>
    <row r="203" spans="1:16" x14ac:dyDescent="0.25">
      <c r="A203">
        <v>1</v>
      </c>
      <c r="B203" t="s">
        <v>27</v>
      </c>
      <c r="C203">
        <v>18</v>
      </c>
      <c r="D203" t="s">
        <v>54</v>
      </c>
      <c r="E203">
        <v>10</v>
      </c>
      <c r="F203" t="s">
        <v>267</v>
      </c>
      <c r="G203">
        <v>2</v>
      </c>
      <c r="H203">
        <v>11</v>
      </c>
      <c r="N203">
        <v>1.9</v>
      </c>
      <c r="O203">
        <f>PI()*(H203/(2*1000))^2</f>
        <v>9.5033177771091233E-5</v>
      </c>
      <c r="P203">
        <f>PI()*(L203/(2*1000))^2</f>
        <v>0</v>
      </c>
    </row>
    <row r="204" spans="1:16" x14ac:dyDescent="0.25">
      <c r="A204">
        <v>1</v>
      </c>
      <c r="B204" t="s">
        <v>27</v>
      </c>
      <c r="C204">
        <v>18</v>
      </c>
      <c r="D204" t="s">
        <v>54</v>
      </c>
      <c r="E204">
        <v>11</v>
      </c>
      <c r="F204" t="s">
        <v>271</v>
      </c>
      <c r="G204">
        <v>2.7</v>
      </c>
      <c r="H204">
        <v>22</v>
      </c>
      <c r="N204">
        <v>2.16</v>
      </c>
      <c r="O204">
        <f>PI()*(H204/(2*1000))^2</f>
        <v>3.8013271108436493E-4</v>
      </c>
      <c r="P204">
        <f>PI()*(L204/(2*1000))^2</f>
        <v>0</v>
      </c>
    </row>
    <row r="205" spans="1:16" x14ac:dyDescent="0.25">
      <c r="A205">
        <v>1</v>
      </c>
      <c r="B205" t="s">
        <v>27</v>
      </c>
      <c r="C205">
        <v>19</v>
      </c>
      <c r="D205" t="s">
        <v>55</v>
      </c>
      <c r="E205">
        <v>1</v>
      </c>
      <c r="F205" t="s">
        <v>267</v>
      </c>
      <c r="G205">
        <v>2.4500000000000002</v>
      </c>
      <c r="H205">
        <v>39</v>
      </c>
      <c r="N205">
        <v>3.55</v>
      </c>
      <c r="O205">
        <f>PI()*(H205/(2*1000))^2</f>
        <v>1.1945906065275189E-3</v>
      </c>
      <c r="P205">
        <f>PI()*(L205/(2*1000))^2</f>
        <v>0</v>
      </c>
    </row>
    <row r="206" spans="1:16" x14ac:dyDescent="0.25">
      <c r="A206">
        <v>1</v>
      </c>
      <c r="B206" t="s">
        <v>27</v>
      </c>
      <c r="C206">
        <v>19</v>
      </c>
      <c r="D206" t="s">
        <v>55</v>
      </c>
      <c r="E206">
        <v>2</v>
      </c>
      <c r="F206" t="s">
        <v>267</v>
      </c>
      <c r="G206">
        <v>3.5</v>
      </c>
      <c r="H206">
        <v>40</v>
      </c>
      <c r="N206">
        <v>3.9</v>
      </c>
      <c r="O206">
        <f>PI()*(H206/(2*1000))^2</f>
        <v>1.2566370614359172E-3</v>
      </c>
      <c r="P206">
        <f>PI()*(L206/(2*1000))^2</f>
        <v>0</v>
      </c>
    </row>
    <row r="207" spans="1:16" x14ac:dyDescent="0.25">
      <c r="A207">
        <v>1</v>
      </c>
      <c r="B207" t="s">
        <v>27</v>
      </c>
      <c r="C207">
        <v>19</v>
      </c>
      <c r="D207" t="s">
        <v>55</v>
      </c>
      <c r="E207">
        <v>3</v>
      </c>
      <c r="F207" t="s">
        <v>267</v>
      </c>
      <c r="G207">
        <v>2.5</v>
      </c>
      <c r="H207">
        <v>45</v>
      </c>
      <c r="N207">
        <v>3.6</v>
      </c>
      <c r="O207">
        <f>PI()*(H207/(2*1000))^2</f>
        <v>1.5904312808798326E-3</v>
      </c>
      <c r="P207">
        <f>PI()*(L207/(2*1000))^2</f>
        <v>0</v>
      </c>
    </row>
    <row r="208" spans="1:16" x14ac:dyDescent="0.25">
      <c r="A208">
        <v>1</v>
      </c>
      <c r="B208" t="s">
        <v>27</v>
      </c>
      <c r="C208">
        <v>19</v>
      </c>
      <c r="D208" t="s">
        <v>55</v>
      </c>
      <c r="E208">
        <v>4</v>
      </c>
      <c r="F208" t="s">
        <v>267</v>
      </c>
      <c r="G208">
        <v>2.5</v>
      </c>
      <c r="H208">
        <v>55</v>
      </c>
      <c r="N208">
        <v>3.5</v>
      </c>
      <c r="O208">
        <f>PI()*(H208/(2*1000))^2</f>
        <v>2.3758294442772811E-3</v>
      </c>
      <c r="P208">
        <f>PI()*(L208/(2*1000))^2</f>
        <v>0</v>
      </c>
    </row>
    <row r="209" spans="1:16" x14ac:dyDescent="0.25">
      <c r="A209">
        <v>1</v>
      </c>
      <c r="B209" t="s">
        <v>27</v>
      </c>
      <c r="C209">
        <v>19</v>
      </c>
      <c r="D209" t="s">
        <v>55</v>
      </c>
      <c r="E209">
        <v>5</v>
      </c>
      <c r="F209" t="s">
        <v>267</v>
      </c>
      <c r="G209">
        <v>2.9</v>
      </c>
      <c r="H209">
        <v>49</v>
      </c>
      <c r="N209">
        <v>3.8</v>
      </c>
      <c r="O209">
        <f>PI()*(H209/(2*1000))^2</f>
        <v>1.8857409903172736E-3</v>
      </c>
      <c r="P209">
        <f>PI()*(L209/(2*1000))^2</f>
        <v>0</v>
      </c>
    </row>
    <row r="210" spans="1:16" x14ac:dyDescent="0.25">
      <c r="A210">
        <v>1</v>
      </c>
      <c r="B210" t="s">
        <v>27</v>
      </c>
      <c r="C210">
        <v>19</v>
      </c>
      <c r="D210" t="s">
        <v>55</v>
      </c>
      <c r="E210">
        <v>6</v>
      </c>
      <c r="F210" t="s">
        <v>267</v>
      </c>
      <c r="G210">
        <v>2.1</v>
      </c>
      <c r="H210">
        <v>62</v>
      </c>
      <c r="N210">
        <v>3.72</v>
      </c>
      <c r="O210">
        <f>PI()*(H210/(2*1000))^2</f>
        <v>3.0190705400997908E-3</v>
      </c>
      <c r="P210">
        <f>PI()*(L210/(2*1000))^2</f>
        <v>0</v>
      </c>
    </row>
    <row r="211" spans="1:16" x14ac:dyDescent="0.25">
      <c r="A211">
        <v>1</v>
      </c>
      <c r="B211" t="s">
        <v>27</v>
      </c>
      <c r="C211">
        <v>19</v>
      </c>
      <c r="D211" t="s">
        <v>55</v>
      </c>
      <c r="E211">
        <v>7</v>
      </c>
      <c r="F211" t="s">
        <v>271</v>
      </c>
      <c r="G211">
        <v>1.9</v>
      </c>
      <c r="H211">
        <v>56</v>
      </c>
      <c r="N211">
        <v>4.05</v>
      </c>
      <c r="O211">
        <f>PI()*(H211/(2*1000))^2</f>
        <v>2.4630086404143982E-3</v>
      </c>
      <c r="P211">
        <f>PI()*(L211/(2*1000))^2</f>
        <v>0</v>
      </c>
    </row>
    <row r="212" spans="1:16" x14ac:dyDescent="0.25">
      <c r="A212">
        <v>1</v>
      </c>
      <c r="B212" t="s">
        <v>27</v>
      </c>
      <c r="C212">
        <v>19</v>
      </c>
      <c r="D212" t="s">
        <v>55</v>
      </c>
      <c r="E212">
        <v>8</v>
      </c>
      <c r="F212" t="s">
        <v>271</v>
      </c>
      <c r="G212">
        <v>3.8</v>
      </c>
      <c r="H212">
        <v>37</v>
      </c>
      <c r="N212">
        <v>3.82</v>
      </c>
      <c r="O212">
        <f>PI()*(H212/(2*1000))^2</f>
        <v>1.0752100856911066E-3</v>
      </c>
      <c r="P212">
        <f>PI()*(L212/(2*1000))^2</f>
        <v>0</v>
      </c>
    </row>
    <row r="213" spans="1:16" x14ac:dyDescent="0.25">
      <c r="A213">
        <v>1</v>
      </c>
      <c r="B213" t="s">
        <v>27</v>
      </c>
      <c r="C213">
        <v>20</v>
      </c>
      <c r="D213" t="s">
        <v>56</v>
      </c>
      <c r="E213">
        <v>1</v>
      </c>
      <c r="F213" t="s">
        <v>267</v>
      </c>
      <c r="G213">
        <v>3.4</v>
      </c>
      <c r="H213">
        <v>37</v>
      </c>
      <c r="N213">
        <v>2.73</v>
      </c>
      <c r="O213">
        <f>PI()*(H213/(2*1000))^2</f>
        <v>1.0752100856911066E-3</v>
      </c>
      <c r="P213">
        <f>PI()*(L213/(2*1000))^2</f>
        <v>0</v>
      </c>
    </row>
    <row r="214" spans="1:16" x14ac:dyDescent="0.25">
      <c r="A214">
        <v>1</v>
      </c>
      <c r="B214" t="s">
        <v>27</v>
      </c>
      <c r="C214">
        <v>20</v>
      </c>
      <c r="D214" t="s">
        <v>56</v>
      </c>
      <c r="E214">
        <v>2</v>
      </c>
      <c r="F214" t="s">
        <v>271</v>
      </c>
      <c r="G214">
        <v>2.8</v>
      </c>
      <c r="H214">
        <v>62</v>
      </c>
      <c r="N214">
        <v>3.93</v>
      </c>
      <c r="O214">
        <f>PI()*(H214/(2*1000))^2</f>
        <v>3.0190705400997908E-3</v>
      </c>
      <c r="P214">
        <f>PI()*(L214/(2*1000))^2</f>
        <v>0</v>
      </c>
    </row>
    <row r="215" spans="1:16" x14ac:dyDescent="0.25">
      <c r="A215">
        <v>1</v>
      </c>
      <c r="B215" t="s">
        <v>27</v>
      </c>
      <c r="C215">
        <v>20</v>
      </c>
      <c r="D215" t="s">
        <v>56</v>
      </c>
      <c r="E215">
        <v>3</v>
      </c>
      <c r="F215" t="s">
        <v>271</v>
      </c>
      <c r="G215">
        <v>1.9</v>
      </c>
      <c r="H215">
        <v>45</v>
      </c>
      <c r="N215">
        <v>3.97</v>
      </c>
      <c r="O215">
        <f>PI()*(H215/(2*1000))^2</f>
        <v>1.5904312808798326E-3</v>
      </c>
      <c r="P215">
        <f>PI()*(L215/(2*1000))^2</f>
        <v>0</v>
      </c>
    </row>
    <row r="216" spans="1:16" x14ac:dyDescent="0.25">
      <c r="A216">
        <v>1</v>
      </c>
      <c r="B216" t="s">
        <v>27</v>
      </c>
      <c r="C216">
        <v>20</v>
      </c>
      <c r="D216" t="s">
        <v>56</v>
      </c>
      <c r="E216">
        <v>4</v>
      </c>
      <c r="F216" t="s">
        <v>268</v>
      </c>
      <c r="G216">
        <v>3.6</v>
      </c>
      <c r="H216">
        <v>28</v>
      </c>
      <c r="N216">
        <v>2.25</v>
      </c>
      <c r="O216">
        <f>PI()*(H216/(2*1000))^2</f>
        <v>6.1575216010359955E-4</v>
      </c>
      <c r="P216">
        <f>PI()*(L216/(2*1000))^2</f>
        <v>0</v>
      </c>
    </row>
    <row r="217" spans="1:16" x14ac:dyDescent="0.25">
      <c r="A217">
        <v>1</v>
      </c>
      <c r="B217" t="s">
        <v>27</v>
      </c>
      <c r="C217">
        <v>21</v>
      </c>
      <c r="D217" t="s">
        <v>57</v>
      </c>
      <c r="E217">
        <v>1</v>
      </c>
      <c r="F217" t="s">
        <v>267</v>
      </c>
      <c r="G217">
        <v>2.2999999999999998</v>
      </c>
      <c r="H217">
        <v>51</v>
      </c>
      <c r="N217">
        <v>3.85</v>
      </c>
      <c r="O217">
        <f>PI()*(H217/(2*1000))^2</f>
        <v>2.0428206229967626E-3</v>
      </c>
      <c r="P217">
        <f>PI()*(L217/(2*1000))^2</f>
        <v>0</v>
      </c>
    </row>
    <row r="218" spans="1:16" x14ac:dyDescent="0.25">
      <c r="A218">
        <v>1</v>
      </c>
      <c r="B218" t="s">
        <v>27</v>
      </c>
      <c r="C218">
        <v>21</v>
      </c>
      <c r="D218" t="s">
        <v>57</v>
      </c>
      <c r="E218">
        <v>2</v>
      </c>
      <c r="F218" t="s">
        <v>267</v>
      </c>
      <c r="G218">
        <v>2.6</v>
      </c>
      <c r="H218">
        <v>64</v>
      </c>
      <c r="N218">
        <v>5.4</v>
      </c>
      <c r="O218">
        <f>PI()*(H218/(2*1000))^2</f>
        <v>3.2169908772759479E-3</v>
      </c>
      <c r="P218">
        <f>PI()*(L218/(2*1000))^2</f>
        <v>0</v>
      </c>
    </row>
    <row r="219" spans="1:16" x14ac:dyDescent="0.25">
      <c r="A219">
        <v>1</v>
      </c>
      <c r="B219" t="s">
        <v>27</v>
      </c>
      <c r="C219">
        <v>21</v>
      </c>
      <c r="D219" t="s">
        <v>57</v>
      </c>
      <c r="E219">
        <v>3</v>
      </c>
      <c r="F219" t="s">
        <v>267</v>
      </c>
      <c r="G219">
        <v>2.2000000000000002</v>
      </c>
      <c r="H219">
        <v>55</v>
      </c>
      <c r="N219">
        <v>3.75</v>
      </c>
      <c r="O219">
        <f>PI()*(H219/(2*1000))^2</f>
        <v>2.3758294442772811E-3</v>
      </c>
      <c r="P219">
        <f>PI()*(L219/(2*1000))^2</f>
        <v>0</v>
      </c>
    </row>
    <row r="220" spans="1:16" x14ac:dyDescent="0.25">
      <c r="A220">
        <v>1</v>
      </c>
      <c r="B220" t="s">
        <v>27</v>
      </c>
      <c r="C220">
        <v>21</v>
      </c>
      <c r="D220" t="s">
        <v>57</v>
      </c>
      <c r="E220">
        <v>4</v>
      </c>
      <c r="F220" t="s">
        <v>267</v>
      </c>
      <c r="G220">
        <v>2</v>
      </c>
      <c r="H220">
        <v>20</v>
      </c>
      <c r="N220">
        <v>1.9</v>
      </c>
      <c r="O220">
        <f>PI()*(H220/(2*1000))^2</f>
        <v>3.1415926535897931E-4</v>
      </c>
      <c r="P220">
        <f>PI()*(L220/(2*1000))^2</f>
        <v>0</v>
      </c>
    </row>
    <row r="221" spans="1:16" x14ac:dyDescent="0.25">
      <c r="A221">
        <v>1</v>
      </c>
      <c r="B221" t="s">
        <v>27</v>
      </c>
      <c r="C221">
        <v>21</v>
      </c>
      <c r="D221" t="s">
        <v>57</v>
      </c>
      <c r="E221">
        <v>5</v>
      </c>
      <c r="F221" t="s">
        <v>267</v>
      </c>
      <c r="G221">
        <v>2.1</v>
      </c>
      <c r="H221">
        <v>28</v>
      </c>
      <c r="N221">
        <v>2.0499999999999998</v>
      </c>
      <c r="O221">
        <f>PI()*(H221/(2*1000))^2</f>
        <v>6.1575216010359955E-4</v>
      </c>
      <c r="P221">
        <f>PI()*(L221/(2*1000))^2</f>
        <v>0</v>
      </c>
    </row>
    <row r="222" spans="1:16" x14ac:dyDescent="0.25">
      <c r="A222">
        <v>1</v>
      </c>
      <c r="B222" t="s">
        <v>27</v>
      </c>
      <c r="C222">
        <v>21</v>
      </c>
      <c r="D222" t="s">
        <v>57</v>
      </c>
      <c r="E222">
        <v>6</v>
      </c>
      <c r="F222" t="s">
        <v>267</v>
      </c>
      <c r="G222">
        <v>2.2000000000000002</v>
      </c>
      <c r="H222">
        <v>35</v>
      </c>
      <c r="N222">
        <v>2.4500000000000002</v>
      </c>
      <c r="O222">
        <f>PI()*(H222/(2*1000))^2</f>
        <v>9.6211275016187424E-4</v>
      </c>
      <c r="P222">
        <f>PI()*(L222/(2*1000))^2</f>
        <v>0</v>
      </c>
    </row>
    <row r="223" spans="1:16" x14ac:dyDescent="0.25">
      <c r="A223">
        <v>1</v>
      </c>
      <c r="B223" t="s">
        <v>27</v>
      </c>
      <c r="C223">
        <v>21</v>
      </c>
      <c r="D223" t="s">
        <v>57</v>
      </c>
      <c r="E223">
        <v>7</v>
      </c>
      <c r="F223" t="s">
        <v>268</v>
      </c>
      <c r="G223">
        <v>1.7</v>
      </c>
      <c r="H223">
        <v>60</v>
      </c>
      <c r="N223">
        <v>3.3</v>
      </c>
      <c r="O223">
        <f>PI()*(H223/(2*1000))^2</f>
        <v>2.8274333882308137E-3</v>
      </c>
      <c r="P223">
        <f>PI()*(L223/(2*1000))^2</f>
        <v>0</v>
      </c>
    </row>
    <row r="224" spans="1:16" x14ac:dyDescent="0.25">
      <c r="A224">
        <v>1</v>
      </c>
      <c r="B224" t="s">
        <v>27</v>
      </c>
      <c r="C224">
        <v>21</v>
      </c>
      <c r="D224" t="s">
        <v>57</v>
      </c>
      <c r="E224">
        <v>8</v>
      </c>
      <c r="F224" t="s">
        <v>271</v>
      </c>
      <c r="G224">
        <v>2</v>
      </c>
      <c r="H224">
        <v>31</v>
      </c>
      <c r="N224">
        <v>3.3</v>
      </c>
      <c r="O224">
        <f>PI()*(H224/(2*1000))^2</f>
        <v>7.5476763502494771E-4</v>
      </c>
      <c r="P224">
        <f>PI()*(L224/(2*1000))^2</f>
        <v>0</v>
      </c>
    </row>
    <row r="225" spans="1:16" x14ac:dyDescent="0.25">
      <c r="A225">
        <v>1</v>
      </c>
      <c r="B225" t="s">
        <v>27</v>
      </c>
      <c r="C225">
        <v>21</v>
      </c>
      <c r="D225" t="s">
        <v>57</v>
      </c>
      <c r="E225">
        <v>9</v>
      </c>
      <c r="F225" t="s">
        <v>271</v>
      </c>
      <c r="G225">
        <v>3.3</v>
      </c>
      <c r="H225">
        <v>41</v>
      </c>
      <c r="N225">
        <v>3.35</v>
      </c>
      <c r="O225">
        <f>PI()*(H225/(2*1000))^2</f>
        <v>1.3202543126711107E-3</v>
      </c>
      <c r="P225">
        <f>PI()*(L225/(2*1000))^2</f>
        <v>0</v>
      </c>
    </row>
    <row r="226" spans="1:16" x14ac:dyDescent="0.25">
      <c r="A226">
        <v>1</v>
      </c>
      <c r="B226" t="s">
        <v>27</v>
      </c>
      <c r="C226">
        <v>22</v>
      </c>
      <c r="D226" t="s">
        <v>58</v>
      </c>
      <c r="E226">
        <v>1</v>
      </c>
      <c r="F226" t="s">
        <v>267</v>
      </c>
      <c r="G226">
        <v>0.8</v>
      </c>
      <c r="H226">
        <v>31</v>
      </c>
      <c r="N226">
        <v>3.1</v>
      </c>
      <c r="O226">
        <f>PI()*(H226/(2*1000))^2</f>
        <v>7.5476763502494771E-4</v>
      </c>
      <c r="P226">
        <f>PI()*(L226/(2*1000))^2</f>
        <v>0</v>
      </c>
    </row>
    <row r="227" spans="1:16" x14ac:dyDescent="0.25">
      <c r="A227">
        <v>1</v>
      </c>
      <c r="B227" t="s">
        <v>27</v>
      </c>
      <c r="C227">
        <v>22</v>
      </c>
      <c r="D227" t="s">
        <v>58</v>
      </c>
      <c r="E227">
        <v>2</v>
      </c>
      <c r="F227" t="s">
        <v>267</v>
      </c>
      <c r="G227">
        <v>1</v>
      </c>
      <c r="H227">
        <v>34</v>
      </c>
      <c r="N227">
        <v>3.9</v>
      </c>
      <c r="O227">
        <f>PI()*(H227/(2*1000))^2</f>
        <v>9.0792027688745035E-4</v>
      </c>
      <c r="P227">
        <f>PI()*(L227/(2*1000))^2</f>
        <v>0</v>
      </c>
    </row>
    <row r="228" spans="1:16" x14ac:dyDescent="0.25">
      <c r="A228">
        <v>1</v>
      </c>
      <c r="B228" t="s">
        <v>27</v>
      </c>
      <c r="C228">
        <v>22</v>
      </c>
      <c r="D228" t="s">
        <v>58</v>
      </c>
      <c r="E228">
        <v>3</v>
      </c>
      <c r="F228" t="s">
        <v>268</v>
      </c>
      <c r="G228">
        <v>1.7</v>
      </c>
      <c r="H228">
        <v>80</v>
      </c>
      <c r="N228">
        <v>3.42</v>
      </c>
      <c r="O228">
        <f>PI()*(H228/(2*1000))^2</f>
        <v>5.0265482457436689E-3</v>
      </c>
      <c r="P228">
        <f>PI()*(L228/(2*1000))^2</f>
        <v>0</v>
      </c>
    </row>
    <row r="229" spans="1:16" x14ac:dyDescent="0.25">
      <c r="A229">
        <v>1</v>
      </c>
      <c r="B229" t="s">
        <v>27</v>
      </c>
      <c r="C229">
        <v>22</v>
      </c>
      <c r="D229" t="s">
        <v>58</v>
      </c>
      <c r="E229">
        <v>4</v>
      </c>
      <c r="F229" t="s">
        <v>267</v>
      </c>
      <c r="G229">
        <v>1.2</v>
      </c>
      <c r="H229">
        <v>20</v>
      </c>
      <c r="N229">
        <v>2.4300000000000002</v>
      </c>
      <c r="O229">
        <f>PI()*(H229/(2*1000))^2</f>
        <v>3.1415926535897931E-4</v>
      </c>
      <c r="P229">
        <f>PI()*(L229/(2*1000))^2</f>
        <v>0</v>
      </c>
    </row>
    <row r="230" spans="1:16" x14ac:dyDescent="0.25">
      <c r="A230">
        <v>1</v>
      </c>
      <c r="B230" t="s">
        <v>27</v>
      </c>
      <c r="C230">
        <v>22</v>
      </c>
      <c r="D230" t="s">
        <v>58</v>
      </c>
      <c r="E230">
        <v>5</v>
      </c>
      <c r="F230" t="s">
        <v>267</v>
      </c>
      <c r="G230">
        <v>1.45</v>
      </c>
      <c r="H230">
        <v>35</v>
      </c>
      <c r="N230">
        <v>2.65</v>
      </c>
      <c r="O230">
        <f>PI()*(H230/(2*1000))^2</f>
        <v>9.6211275016187424E-4</v>
      </c>
      <c r="P230">
        <f>PI()*(L230/(2*1000))^2</f>
        <v>0</v>
      </c>
    </row>
    <row r="231" spans="1:16" x14ac:dyDescent="0.25">
      <c r="A231">
        <v>1</v>
      </c>
      <c r="B231" t="s">
        <v>27</v>
      </c>
      <c r="C231">
        <v>22</v>
      </c>
      <c r="D231" t="s">
        <v>58</v>
      </c>
      <c r="E231">
        <v>6</v>
      </c>
      <c r="F231" t="s">
        <v>267</v>
      </c>
      <c r="G231">
        <v>1.6</v>
      </c>
      <c r="H231">
        <v>41</v>
      </c>
      <c r="N231">
        <v>3.15</v>
      </c>
      <c r="O231">
        <f>PI()*(H231/(2*1000))^2</f>
        <v>1.3202543126711107E-3</v>
      </c>
      <c r="P231">
        <f>PI()*(L231/(2*1000))^2</f>
        <v>0</v>
      </c>
    </row>
    <row r="232" spans="1:16" x14ac:dyDescent="0.25">
      <c r="A232">
        <v>1</v>
      </c>
      <c r="B232" t="s">
        <v>27</v>
      </c>
      <c r="C232">
        <v>22</v>
      </c>
      <c r="D232" t="s">
        <v>58</v>
      </c>
      <c r="E232">
        <v>7</v>
      </c>
      <c r="F232" t="s">
        <v>267</v>
      </c>
      <c r="G232">
        <v>2.2000000000000002</v>
      </c>
      <c r="H232">
        <v>40</v>
      </c>
      <c r="N232">
        <v>3.83</v>
      </c>
      <c r="O232">
        <f>PI()*(H232/(2*1000))^2</f>
        <v>1.2566370614359172E-3</v>
      </c>
      <c r="P232">
        <f>PI()*(L232/(2*1000))^2</f>
        <v>0</v>
      </c>
    </row>
    <row r="233" spans="1:16" x14ac:dyDescent="0.25">
      <c r="A233">
        <v>1</v>
      </c>
      <c r="B233" t="s">
        <v>27</v>
      </c>
      <c r="C233">
        <v>22</v>
      </c>
      <c r="D233" t="s">
        <v>58</v>
      </c>
      <c r="E233">
        <v>8</v>
      </c>
      <c r="F233" t="s">
        <v>271</v>
      </c>
      <c r="G233">
        <v>2.7</v>
      </c>
      <c r="H233">
        <v>26</v>
      </c>
      <c r="N233">
        <v>3.3</v>
      </c>
      <c r="O233">
        <f>PI()*(H233/(2*1000))^2</f>
        <v>5.3092915845667494E-4</v>
      </c>
      <c r="P233">
        <f>PI()*(L233/(2*1000))^2</f>
        <v>0</v>
      </c>
    </row>
    <row r="234" spans="1:16" x14ac:dyDescent="0.25">
      <c r="A234">
        <v>1</v>
      </c>
      <c r="B234" t="s">
        <v>27</v>
      </c>
      <c r="C234">
        <v>22</v>
      </c>
      <c r="D234" t="s">
        <v>58</v>
      </c>
      <c r="E234">
        <v>9</v>
      </c>
      <c r="F234" t="s">
        <v>267</v>
      </c>
      <c r="G234">
        <v>2.6</v>
      </c>
      <c r="H234">
        <v>42</v>
      </c>
      <c r="N234">
        <v>3.6</v>
      </c>
      <c r="O234">
        <f>PI()*(H234/(2*1000))^2</f>
        <v>1.385442360233099E-3</v>
      </c>
      <c r="P234">
        <f>PI()*(L234/(2*1000))^2</f>
        <v>0</v>
      </c>
    </row>
    <row r="235" spans="1:16" x14ac:dyDescent="0.25">
      <c r="A235">
        <v>1</v>
      </c>
      <c r="B235" t="s">
        <v>27</v>
      </c>
      <c r="C235">
        <v>23</v>
      </c>
      <c r="D235" t="s">
        <v>60</v>
      </c>
      <c r="E235">
        <v>1</v>
      </c>
      <c r="F235" t="s">
        <v>271</v>
      </c>
      <c r="G235">
        <v>1.6</v>
      </c>
      <c r="H235">
        <v>28</v>
      </c>
      <c r="L235">
        <v>53</v>
      </c>
      <c r="N235">
        <v>3.07</v>
      </c>
      <c r="O235">
        <f>PI()*(H235/(2*1000))^2</f>
        <v>6.1575216010359955E-4</v>
      </c>
      <c r="P235">
        <f>PI()*(L235/(2*1000))^2</f>
        <v>2.2061834409834321E-3</v>
      </c>
    </row>
    <row r="236" spans="1:16" x14ac:dyDescent="0.25">
      <c r="A236">
        <v>1</v>
      </c>
      <c r="B236" t="s">
        <v>27</v>
      </c>
      <c r="C236">
        <v>23</v>
      </c>
      <c r="D236" t="s">
        <v>60</v>
      </c>
      <c r="E236">
        <v>2</v>
      </c>
      <c r="F236" t="s">
        <v>271</v>
      </c>
      <c r="G236">
        <v>1.8</v>
      </c>
      <c r="H236">
        <v>9</v>
      </c>
      <c r="L236">
        <v>27</v>
      </c>
      <c r="N236">
        <v>1.83</v>
      </c>
      <c r="O236">
        <f>PI()*(H236/(2*1000))^2</f>
        <v>6.3617251235193305E-5</v>
      </c>
      <c r="P236">
        <f>PI()*(L236/(2*1000))^2</f>
        <v>5.7255526111673976E-4</v>
      </c>
    </row>
    <row r="237" spans="1:16" x14ac:dyDescent="0.25">
      <c r="A237">
        <v>1</v>
      </c>
      <c r="B237" t="s">
        <v>27</v>
      </c>
      <c r="C237">
        <v>23</v>
      </c>
      <c r="D237" t="s">
        <v>60</v>
      </c>
      <c r="E237">
        <v>3</v>
      </c>
      <c r="F237" t="s">
        <v>271</v>
      </c>
      <c r="G237">
        <v>2.4</v>
      </c>
      <c r="H237">
        <v>28</v>
      </c>
      <c r="L237">
        <v>40</v>
      </c>
      <c r="N237">
        <v>3.23</v>
      </c>
      <c r="O237">
        <f>PI()*(H237/(2*1000))^2</f>
        <v>6.1575216010359955E-4</v>
      </c>
      <c r="P237">
        <f>PI()*(L237/(2*1000))^2</f>
        <v>1.2566370614359172E-3</v>
      </c>
    </row>
    <row r="238" spans="1:16" x14ac:dyDescent="0.25">
      <c r="A238">
        <v>1</v>
      </c>
      <c r="B238" t="s">
        <v>27</v>
      </c>
      <c r="C238">
        <v>23</v>
      </c>
      <c r="D238" t="s">
        <v>60</v>
      </c>
      <c r="E238">
        <v>4</v>
      </c>
      <c r="F238" t="s">
        <v>271</v>
      </c>
      <c r="G238">
        <v>2.6</v>
      </c>
      <c r="H238">
        <v>23</v>
      </c>
      <c r="L238">
        <v>61</v>
      </c>
      <c r="N238">
        <v>2.64</v>
      </c>
      <c r="O238">
        <f>PI()*(H238/(2*1000))^2</f>
        <v>4.154756284372501E-4</v>
      </c>
      <c r="P238">
        <f>PI()*(L238/(2*1000))^2</f>
        <v>2.9224665660019049E-3</v>
      </c>
    </row>
    <row r="239" spans="1:16" x14ac:dyDescent="0.25">
      <c r="A239">
        <v>1</v>
      </c>
      <c r="B239" t="s">
        <v>27</v>
      </c>
      <c r="C239">
        <v>23</v>
      </c>
      <c r="D239" t="s">
        <v>60</v>
      </c>
      <c r="E239">
        <v>5</v>
      </c>
      <c r="F239" t="s">
        <v>267</v>
      </c>
      <c r="G239">
        <v>2.5</v>
      </c>
      <c r="H239">
        <v>10</v>
      </c>
      <c r="L239">
        <v>26</v>
      </c>
      <c r="N239">
        <v>1.74</v>
      </c>
      <c r="O239">
        <f>PI()*(H239/(2*1000))^2</f>
        <v>7.8539816339744827E-5</v>
      </c>
      <c r="P239">
        <f>PI()*(L239/(2*1000))^2</f>
        <v>5.3092915845667494E-4</v>
      </c>
    </row>
    <row r="240" spans="1:16" x14ac:dyDescent="0.25">
      <c r="A240">
        <v>1</v>
      </c>
      <c r="B240" t="s">
        <v>27</v>
      </c>
      <c r="C240">
        <v>23</v>
      </c>
      <c r="D240" t="s">
        <v>60</v>
      </c>
      <c r="E240">
        <v>6</v>
      </c>
      <c r="F240" t="s">
        <v>267</v>
      </c>
      <c r="G240">
        <v>2.4500000000000002</v>
      </c>
      <c r="H240">
        <v>44</v>
      </c>
      <c r="L240">
        <v>86</v>
      </c>
      <c r="N240">
        <v>4.41</v>
      </c>
      <c r="O240">
        <f>PI()*(H240/(2*1000))^2</f>
        <v>1.5205308443374597E-3</v>
      </c>
      <c r="P240">
        <f>PI()*(L240/(2*1000))^2</f>
        <v>5.8088048164875268E-3</v>
      </c>
    </row>
    <row r="241" spans="1:17" x14ac:dyDescent="0.25">
      <c r="A241">
        <v>1</v>
      </c>
      <c r="B241" t="s">
        <v>27</v>
      </c>
      <c r="C241">
        <v>23</v>
      </c>
      <c r="D241" t="s">
        <v>60</v>
      </c>
      <c r="E241">
        <v>7</v>
      </c>
      <c r="F241" t="s">
        <v>267</v>
      </c>
      <c r="G241">
        <v>2.8</v>
      </c>
      <c r="H241">
        <v>41</v>
      </c>
      <c r="L241">
        <v>81</v>
      </c>
      <c r="N241">
        <v>3.1</v>
      </c>
      <c r="O241">
        <f>PI()*(H241/(2*1000))^2</f>
        <v>1.3202543126711107E-3</v>
      </c>
      <c r="P241">
        <f>PI()*(L241/(2*1000))^2</f>
        <v>5.152997350050658E-3</v>
      </c>
    </row>
    <row r="242" spans="1:17" x14ac:dyDescent="0.25">
      <c r="A242">
        <v>1</v>
      </c>
      <c r="B242" t="s">
        <v>27</v>
      </c>
      <c r="C242">
        <v>23</v>
      </c>
      <c r="D242" t="s">
        <v>60</v>
      </c>
      <c r="E242">
        <v>8</v>
      </c>
      <c r="F242" t="s">
        <v>267</v>
      </c>
      <c r="G242">
        <v>2.8</v>
      </c>
      <c r="H242">
        <v>56</v>
      </c>
      <c r="L242">
        <v>69</v>
      </c>
      <c r="N242">
        <v>3.02</v>
      </c>
      <c r="O242">
        <f>PI()*(H242/(2*1000))^2</f>
        <v>2.4630086404143982E-3</v>
      </c>
      <c r="P242">
        <f>PI()*(L242/(2*1000))^2</f>
        <v>3.7392806559352516E-3</v>
      </c>
    </row>
    <row r="243" spans="1:17" x14ac:dyDescent="0.25">
      <c r="A243">
        <v>1</v>
      </c>
      <c r="B243" t="s">
        <v>27</v>
      </c>
      <c r="C243">
        <v>23</v>
      </c>
      <c r="D243" t="s">
        <v>60</v>
      </c>
      <c r="E243">
        <v>9</v>
      </c>
      <c r="F243" t="s">
        <v>267</v>
      </c>
      <c r="G243">
        <v>3.2</v>
      </c>
      <c r="H243">
        <v>48</v>
      </c>
      <c r="L243">
        <v>77</v>
      </c>
      <c r="N243">
        <v>3.76</v>
      </c>
      <c r="O243">
        <f>PI()*(H243/(2*1000))^2</f>
        <v>1.8095573684677208E-3</v>
      </c>
      <c r="P243">
        <f>PI()*(L243/(2*1000))^2</f>
        <v>4.6566257107834713E-3</v>
      </c>
      <c r="Q243" t="s">
        <v>273</v>
      </c>
    </row>
    <row r="244" spans="1:17" x14ac:dyDescent="0.25">
      <c r="A244">
        <v>1</v>
      </c>
      <c r="B244" t="s">
        <v>27</v>
      </c>
      <c r="C244">
        <v>23</v>
      </c>
      <c r="D244" t="s">
        <v>60</v>
      </c>
      <c r="E244">
        <v>10</v>
      </c>
      <c r="F244" t="s">
        <v>267</v>
      </c>
      <c r="G244">
        <v>3.2</v>
      </c>
      <c r="H244">
        <v>41</v>
      </c>
      <c r="L244">
        <v>59</v>
      </c>
      <c r="N244">
        <v>4.2</v>
      </c>
      <c r="O244">
        <f>PI()*(H244/(2*1000))^2</f>
        <v>1.3202543126711107E-3</v>
      </c>
      <c r="P244">
        <f>PI()*(L244/(2*1000))^2</f>
        <v>2.7339710067865171E-3</v>
      </c>
      <c r="Q244" t="s">
        <v>274</v>
      </c>
    </row>
    <row r="245" spans="1:17" x14ac:dyDescent="0.25">
      <c r="A245">
        <v>1</v>
      </c>
      <c r="B245" t="s">
        <v>27</v>
      </c>
      <c r="C245">
        <v>23</v>
      </c>
      <c r="D245" t="s">
        <v>60</v>
      </c>
      <c r="E245">
        <v>11</v>
      </c>
      <c r="F245" t="s">
        <v>271</v>
      </c>
      <c r="G245">
        <v>3.2</v>
      </c>
      <c r="H245">
        <v>33</v>
      </c>
      <c r="L245">
        <v>60</v>
      </c>
      <c r="N245">
        <v>3.4</v>
      </c>
      <c r="O245">
        <f>PI()*(H245/(2*1000))^2</f>
        <v>8.5529859993982123E-4</v>
      </c>
      <c r="P245">
        <f>PI()*(L245/(2*1000))^2</f>
        <v>2.8274333882308137E-3</v>
      </c>
      <c r="Q245" t="s">
        <v>275</v>
      </c>
    </row>
    <row r="246" spans="1:17" x14ac:dyDescent="0.25">
      <c r="A246">
        <v>1</v>
      </c>
      <c r="B246" t="s">
        <v>27</v>
      </c>
      <c r="C246">
        <v>24</v>
      </c>
      <c r="D246" t="s">
        <v>61</v>
      </c>
      <c r="E246">
        <v>1</v>
      </c>
      <c r="F246" t="s">
        <v>268</v>
      </c>
      <c r="G246">
        <v>2</v>
      </c>
      <c r="H246">
        <v>28</v>
      </c>
      <c r="L246">
        <v>67</v>
      </c>
      <c r="N246">
        <v>2.0699999999999998</v>
      </c>
      <c r="O246">
        <f>PI()*(H246/(2*1000))^2</f>
        <v>6.1575216010359955E-4</v>
      </c>
      <c r="P246">
        <f>PI()*(L246/(2*1000))^2</f>
        <v>3.5256523554911458E-3</v>
      </c>
      <c r="Q246" t="s">
        <v>276</v>
      </c>
    </row>
    <row r="247" spans="1:17" x14ac:dyDescent="0.25">
      <c r="A247">
        <v>1</v>
      </c>
      <c r="B247" t="s">
        <v>27</v>
      </c>
      <c r="C247">
        <v>24</v>
      </c>
      <c r="D247" t="s">
        <v>61</v>
      </c>
      <c r="E247">
        <v>2</v>
      </c>
      <c r="F247" t="s">
        <v>268</v>
      </c>
      <c r="G247">
        <v>2.6</v>
      </c>
      <c r="H247">
        <v>31</v>
      </c>
      <c r="L247">
        <v>62</v>
      </c>
      <c r="N247">
        <v>2.2000000000000002</v>
      </c>
      <c r="O247">
        <f>PI()*(H247/(2*1000))^2</f>
        <v>7.5476763502494771E-4</v>
      </c>
      <c r="P247">
        <f>PI()*(L247/(2*1000))^2</f>
        <v>3.0190705400997908E-3</v>
      </c>
    </row>
    <row r="248" spans="1:17" x14ac:dyDescent="0.25">
      <c r="A248">
        <v>1</v>
      </c>
      <c r="B248" t="s">
        <v>27</v>
      </c>
      <c r="C248">
        <v>24</v>
      </c>
      <c r="D248" t="s">
        <v>61</v>
      </c>
      <c r="E248">
        <v>3</v>
      </c>
      <c r="F248" t="s">
        <v>267</v>
      </c>
      <c r="G248">
        <v>1.6</v>
      </c>
      <c r="H248">
        <v>63</v>
      </c>
      <c r="L248">
        <v>87</v>
      </c>
      <c r="N248">
        <v>5.25</v>
      </c>
      <c r="O248">
        <f>PI()*(H248/(2*1000))^2</f>
        <v>3.1172453105244723E-3</v>
      </c>
      <c r="P248">
        <f>PI()*(L248/(2*1000))^2</f>
        <v>5.9446786987552855E-3</v>
      </c>
    </row>
    <row r="249" spans="1:17" x14ac:dyDescent="0.25">
      <c r="A249">
        <v>1</v>
      </c>
      <c r="B249" t="s">
        <v>27</v>
      </c>
      <c r="C249">
        <v>24</v>
      </c>
      <c r="D249" t="s">
        <v>61</v>
      </c>
      <c r="E249">
        <v>4</v>
      </c>
      <c r="F249" t="s">
        <v>267</v>
      </c>
      <c r="G249">
        <v>1.85</v>
      </c>
      <c r="H249">
        <v>40</v>
      </c>
      <c r="L249">
        <v>61</v>
      </c>
      <c r="N249">
        <v>3.25</v>
      </c>
      <c r="O249">
        <f>PI()*(H249/(2*1000))^2</f>
        <v>1.2566370614359172E-3</v>
      </c>
      <c r="P249">
        <f>PI()*(L249/(2*1000))^2</f>
        <v>2.9224665660019049E-3</v>
      </c>
    </row>
    <row r="250" spans="1:17" x14ac:dyDescent="0.25">
      <c r="A250">
        <v>1</v>
      </c>
      <c r="B250" t="s">
        <v>27</v>
      </c>
      <c r="C250">
        <v>24</v>
      </c>
      <c r="D250" t="s">
        <v>61</v>
      </c>
      <c r="E250">
        <v>5</v>
      </c>
      <c r="F250" t="s">
        <v>268</v>
      </c>
      <c r="G250">
        <v>2.4</v>
      </c>
      <c r="H250">
        <v>18</v>
      </c>
      <c r="L250">
        <v>47</v>
      </c>
      <c r="N250">
        <v>1.6</v>
      </c>
      <c r="O250">
        <f>PI()*(H250/(2*1000))^2</f>
        <v>2.5446900494077322E-4</v>
      </c>
      <c r="P250">
        <f>PI()*(L250/(2*1000))^2</f>
        <v>1.7349445429449633E-3</v>
      </c>
    </row>
    <row r="251" spans="1:17" x14ac:dyDescent="0.25">
      <c r="A251">
        <v>1</v>
      </c>
      <c r="B251" t="s">
        <v>27</v>
      </c>
      <c r="C251">
        <v>24</v>
      </c>
      <c r="D251" t="s">
        <v>61</v>
      </c>
      <c r="E251">
        <v>6</v>
      </c>
      <c r="F251" t="s">
        <v>267</v>
      </c>
      <c r="G251">
        <v>2.6</v>
      </c>
      <c r="H251">
        <v>18</v>
      </c>
      <c r="L251">
        <v>49</v>
      </c>
      <c r="N251">
        <v>2.11</v>
      </c>
      <c r="O251">
        <f>PI()*(H251/(2*1000))^2</f>
        <v>2.5446900494077322E-4</v>
      </c>
      <c r="P251">
        <f>PI()*(L251/(2*1000))^2</f>
        <v>1.8857409903172736E-3</v>
      </c>
    </row>
    <row r="252" spans="1:17" x14ac:dyDescent="0.25">
      <c r="A252">
        <v>1</v>
      </c>
      <c r="B252" t="s">
        <v>27</v>
      </c>
      <c r="C252">
        <v>24</v>
      </c>
      <c r="D252" t="s">
        <v>61</v>
      </c>
      <c r="E252">
        <v>7</v>
      </c>
      <c r="F252" t="s">
        <v>267</v>
      </c>
      <c r="G252">
        <v>2.5</v>
      </c>
      <c r="H252">
        <v>49</v>
      </c>
      <c r="L252">
        <v>85</v>
      </c>
      <c r="N252">
        <v>4.55</v>
      </c>
      <c r="O252">
        <f>PI()*(H252/(2*1000))^2</f>
        <v>1.8857409903172736E-3</v>
      </c>
      <c r="P252">
        <f>PI()*(L252/(2*1000))^2</f>
        <v>5.6745017305465653E-3</v>
      </c>
    </row>
    <row r="253" spans="1:17" x14ac:dyDescent="0.25">
      <c r="A253">
        <v>1</v>
      </c>
      <c r="B253" t="s">
        <v>27</v>
      </c>
      <c r="C253">
        <v>25</v>
      </c>
      <c r="D253" t="s">
        <v>62</v>
      </c>
      <c r="E253">
        <v>1</v>
      </c>
      <c r="F253" t="s">
        <v>268</v>
      </c>
      <c r="G253">
        <v>1.8</v>
      </c>
      <c r="L253">
        <v>46</v>
      </c>
      <c r="N253">
        <v>1.27</v>
      </c>
      <c r="O253">
        <f>PI()*(H253/(2*1000))^2</f>
        <v>0</v>
      </c>
      <c r="P253">
        <f>PI()*(L253/(2*1000))^2</f>
        <v>1.6619025137490004E-3</v>
      </c>
    </row>
    <row r="254" spans="1:17" x14ac:dyDescent="0.25">
      <c r="A254">
        <v>1</v>
      </c>
      <c r="B254" t="s">
        <v>27</v>
      </c>
      <c r="C254">
        <v>25</v>
      </c>
      <c r="D254" t="s">
        <v>62</v>
      </c>
      <c r="E254">
        <v>2</v>
      </c>
      <c r="F254" t="s">
        <v>267</v>
      </c>
      <c r="G254">
        <v>2.2999999999999998</v>
      </c>
      <c r="H254">
        <v>57</v>
      </c>
      <c r="L254">
        <v>84</v>
      </c>
      <c r="N254">
        <v>4.3</v>
      </c>
      <c r="O254">
        <f>PI()*(H254/(2*1000))^2</f>
        <v>2.5517586328783095E-3</v>
      </c>
      <c r="P254">
        <f>PI()*(L254/(2*1000))^2</f>
        <v>5.5417694409323958E-3</v>
      </c>
    </row>
    <row r="255" spans="1:17" x14ac:dyDescent="0.25">
      <c r="A255">
        <v>1</v>
      </c>
      <c r="B255" t="s">
        <v>27</v>
      </c>
      <c r="C255">
        <v>25</v>
      </c>
      <c r="D255" t="s">
        <v>62</v>
      </c>
      <c r="E255">
        <v>3</v>
      </c>
      <c r="F255" t="s">
        <v>271</v>
      </c>
      <c r="G255">
        <v>2.9</v>
      </c>
      <c r="H255">
        <v>18</v>
      </c>
      <c r="L255">
        <v>32</v>
      </c>
      <c r="N255">
        <v>1.8</v>
      </c>
      <c r="O255">
        <f>PI()*(H255/(2*1000))^2</f>
        <v>2.5446900494077322E-4</v>
      </c>
      <c r="P255">
        <f>PI()*(L255/(2*1000))^2</f>
        <v>8.0424771931898698E-4</v>
      </c>
    </row>
    <row r="256" spans="1:17" x14ac:dyDescent="0.25">
      <c r="A256">
        <v>1</v>
      </c>
      <c r="B256" t="s">
        <v>27</v>
      </c>
      <c r="C256">
        <v>25</v>
      </c>
      <c r="D256" t="s">
        <v>62</v>
      </c>
      <c r="E256">
        <v>4</v>
      </c>
      <c r="F256" t="s">
        <v>267</v>
      </c>
      <c r="G256">
        <v>1.55</v>
      </c>
      <c r="H256">
        <v>17</v>
      </c>
      <c r="L256">
        <v>35.5</v>
      </c>
      <c r="N256">
        <v>2.5</v>
      </c>
      <c r="O256">
        <f>PI()*(H256/(2*1000))^2</f>
        <v>2.2698006922186259E-4</v>
      </c>
      <c r="P256">
        <f>PI()*(L256/(2*1000))^2</f>
        <v>9.8979803542163401E-4</v>
      </c>
    </row>
    <row r="257" spans="1:16" x14ac:dyDescent="0.25">
      <c r="A257">
        <v>1</v>
      </c>
      <c r="B257" t="s">
        <v>27</v>
      </c>
      <c r="C257">
        <v>25</v>
      </c>
      <c r="D257" t="s">
        <v>62</v>
      </c>
      <c r="E257">
        <v>5</v>
      </c>
      <c r="F257" t="s">
        <v>267</v>
      </c>
      <c r="G257">
        <v>2.85</v>
      </c>
      <c r="H257">
        <v>31</v>
      </c>
      <c r="L257">
        <v>49</v>
      </c>
      <c r="N257">
        <v>2.95</v>
      </c>
      <c r="O257">
        <f>PI()*(H257/(2*1000))^2</f>
        <v>7.5476763502494771E-4</v>
      </c>
      <c r="P257">
        <f>PI()*(L257/(2*1000))^2</f>
        <v>1.8857409903172736E-3</v>
      </c>
    </row>
    <row r="258" spans="1:16" x14ac:dyDescent="0.25">
      <c r="A258">
        <v>1</v>
      </c>
      <c r="B258" t="s">
        <v>27</v>
      </c>
      <c r="C258">
        <v>25</v>
      </c>
      <c r="D258" t="s">
        <v>62</v>
      </c>
      <c r="E258">
        <v>6</v>
      </c>
      <c r="F258" t="s">
        <v>267</v>
      </c>
      <c r="G258">
        <v>2.7</v>
      </c>
      <c r="H258">
        <v>43</v>
      </c>
      <c r="L258">
        <v>73</v>
      </c>
      <c r="N258">
        <v>3.66</v>
      </c>
      <c r="O258">
        <f>PI()*(H258/(2*1000))^2</f>
        <v>1.4522012041218817E-3</v>
      </c>
      <c r="P258">
        <f>PI()*(L258/(2*1000))^2</f>
        <v>4.1853868127450016E-3</v>
      </c>
    </row>
    <row r="259" spans="1:16" x14ac:dyDescent="0.25">
      <c r="A259">
        <v>1</v>
      </c>
      <c r="B259" t="s">
        <v>27</v>
      </c>
      <c r="C259">
        <v>25</v>
      </c>
      <c r="D259" t="s">
        <v>62</v>
      </c>
      <c r="E259">
        <v>7</v>
      </c>
      <c r="F259" t="s">
        <v>267</v>
      </c>
      <c r="G259">
        <v>2.1</v>
      </c>
      <c r="H259">
        <v>54</v>
      </c>
      <c r="L259">
        <v>82</v>
      </c>
      <c r="N259">
        <v>4.75</v>
      </c>
      <c r="O259">
        <f>PI()*(H259/(2*1000))^2</f>
        <v>2.290221044466959E-3</v>
      </c>
      <c r="P259">
        <f>PI()*(L259/(2*1000))^2</f>
        <v>5.2810172506844427E-3</v>
      </c>
    </row>
    <row r="260" spans="1:16" x14ac:dyDescent="0.25">
      <c r="A260">
        <v>1</v>
      </c>
      <c r="B260" t="s">
        <v>27</v>
      </c>
      <c r="C260">
        <v>25</v>
      </c>
      <c r="D260" t="s">
        <v>62</v>
      </c>
      <c r="E260">
        <v>8</v>
      </c>
      <c r="F260" t="s">
        <v>267</v>
      </c>
      <c r="G260">
        <v>2.6</v>
      </c>
      <c r="H260">
        <v>34</v>
      </c>
      <c r="L260">
        <v>55</v>
      </c>
      <c r="N260">
        <v>2.7</v>
      </c>
      <c r="O260">
        <f>PI()*(H260/(2*1000))^2</f>
        <v>9.0792027688745035E-4</v>
      </c>
      <c r="P260">
        <f>PI()*(L260/(2*1000))^2</f>
        <v>2.3758294442772811E-3</v>
      </c>
    </row>
    <row r="261" spans="1:16" x14ac:dyDescent="0.25">
      <c r="A261">
        <v>1</v>
      </c>
      <c r="B261" t="s">
        <v>27</v>
      </c>
      <c r="C261">
        <v>25</v>
      </c>
      <c r="D261" t="s">
        <v>62</v>
      </c>
      <c r="E261">
        <v>9</v>
      </c>
      <c r="F261" t="s">
        <v>267</v>
      </c>
      <c r="G261">
        <v>1.3</v>
      </c>
      <c r="H261">
        <v>14</v>
      </c>
      <c r="L261">
        <v>27</v>
      </c>
      <c r="N261">
        <v>1.6</v>
      </c>
      <c r="O261">
        <f>PI()*(H261/(2*1000))^2</f>
        <v>1.5393804002589989E-4</v>
      </c>
      <c r="P261">
        <f>PI()*(L261/(2*1000))^2</f>
        <v>5.7255526111673976E-4</v>
      </c>
    </row>
    <row r="262" spans="1:16" x14ac:dyDescent="0.25">
      <c r="A262">
        <v>1</v>
      </c>
      <c r="B262" t="s">
        <v>27</v>
      </c>
      <c r="C262">
        <v>25</v>
      </c>
      <c r="D262" t="s">
        <v>62</v>
      </c>
      <c r="E262">
        <v>10</v>
      </c>
      <c r="F262" t="s">
        <v>271</v>
      </c>
      <c r="G262">
        <v>3.1</v>
      </c>
      <c r="H262">
        <v>44</v>
      </c>
      <c r="L262">
        <v>80</v>
      </c>
      <c r="N262">
        <v>4.7</v>
      </c>
      <c r="O262">
        <f>PI()*(H262/(2*1000))^2</f>
        <v>1.5205308443374597E-3</v>
      </c>
      <c r="P262">
        <f>PI()*(L262/(2*1000))^2</f>
        <v>5.0265482457436689E-3</v>
      </c>
    </row>
    <row r="263" spans="1:16" x14ac:dyDescent="0.25">
      <c r="A263">
        <v>1</v>
      </c>
      <c r="B263" t="s">
        <v>27</v>
      </c>
      <c r="C263">
        <v>25</v>
      </c>
      <c r="D263" t="s">
        <v>62</v>
      </c>
      <c r="E263">
        <v>11</v>
      </c>
      <c r="F263" t="s">
        <v>267</v>
      </c>
      <c r="G263">
        <v>2.6</v>
      </c>
      <c r="H263">
        <v>19</v>
      </c>
      <c r="L263">
        <v>52</v>
      </c>
      <c r="N263">
        <v>2.5</v>
      </c>
      <c r="O263">
        <f>PI()*(H263/(2*1000))^2</f>
        <v>2.835287369864788E-4</v>
      </c>
      <c r="P263">
        <f>PI()*(L263/(2*1000))^2</f>
        <v>2.1237166338266998E-3</v>
      </c>
    </row>
    <row r="264" spans="1:16" x14ac:dyDescent="0.25">
      <c r="A264">
        <v>1</v>
      </c>
      <c r="B264" t="s">
        <v>27</v>
      </c>
      <c r="C264">
        <v>25</v>
      </c>
      <c r="D264" t="s">
        <v>62</v>
      </c>
      <c r="E264">
        <v>12</v>
      </c>
      <c r="F264" t="s">
        <v>267</v>
      </c>
      <c r="G264">
        <v>2.4</v>
      </c>
      <c r="H264">
        <v>41</v>
      </c>
      <c r="L264">
        <v>65</v>
      </c>
      <c r="N264">
        <v>3.9</v>
      </c>
      <c r="O264">
        <f>PI()*(H264/(2*1000))^2</f>
        <v>1.3202543126711107E-3</v>
      </c>
      <c r="P264">
        <f>PI()*(L264/(2*1000))^2</f>
        <v>3.3183072403542195E-3</v>
      </c>
    </row>
    <row r="265" spans="1:16" x14ac:dyDescent="0.25">
      <c r="A265">
        <v>1</v>
      </c>
      <c r="B265" t="s">
        <v>27</v>
      </c>
      <c r="C265">
        <v>25</v>
      </c>
      <c r="D265" t="s">
        <v>62</v>
      </c>
      <c r="E265">
        <v>13</v>
      </c>
      <c r="F265" t="s">
        <v>271</v>
      </c>
      <c r="G265">
        <v>3.1</v>
      </c>
      <c r="H265">
        <v>43</v>
      </c>
      <c r="L265">
        <v>64</v>
      </c>
      <c r="N265">
        <v>3.48</v>
      </c>
      <c r="O265">
        <f>PI()*(H265/(2*1000))^2</f>
        <v>1.4522012041218817E-3</v>
      </c>
      <c r="P265">
        <f>PI()*(L265/(2*1000))^2</f>
        <v>3.2169908772759479E-3</v>
      </c>
    </row>
    <row r="266" spans="1:16" x14ac:dyDescent="0.25">
      <c r="A266">
        <v>1</v>
      </c>
      <c r="B266" t="s">
        <v>27</v>
      </c>
      <c r="C266">
        <v>25</v>
      </c>
      <c r="D266" t="s">
        <v>62</v>
      </c>
      <c r="E266">
        <v>14</v>
      </c>
      <c r="F266" t="s">
        <v>267</v>
      </c>
      <c r="G266">
        <v>2.4500000000000002</v>
      </c>
      <c r="H266">
        <v>12</v>
      </c>
      <c r="L266">
        <v>21</v>
      </c>
      <c r="N266">
        <v>1.7</v>
      </c>
      <c r="O266">
        <f>PI()*(H266/(2*1000))^2</f>
        <v>1.1309733552923255E-4</v>
      </c>
      <c r="P266">
        <f>PI()*(L266/(2*1000))^2</f>
        <v>3.4636059005827474E-4</v>
      </c>
    </row>
    <row r="267" spans="1:16" x14ac:dyDescent="0.25">
      <c r="A267">
        <v>1</v>
      </c>
      <c r="B267" t="s">
        <v>27</v>
      </c>
      <c r="C267">
        <v>25</v>
      </c>
      <c r="D267" t="s">
        <v>62</v>
      </c>
      <c r="E267">
        <v>15</v>
      </c>
      <c r="F267" t="s">
        <v>271</v>
      </c>
      <c r="G267">
        <v>1.25</v>
      </c>
      <c r="H267">
        <v>17</v>
      </c>
      <c r="L267">
        <v>42</v>
      </c>
      <c r="N267">
        <v>1.76</v>
      </c>
      <c r="O267">
        <f>PI()*(H267/(2*1000))^2</f>
        <v>2.2698006922186259E-4</v>
      </c>
      <c r="P267">
        <f>PI()*(L267/(2*1000))^2</f>
        <v>1.385442360233099E-3</v>
      </c>
    </row>
    <row r="268" spans="1:16" x14ac:dyDescent="0.25">
      <c r="A268">
        <v>1</v>
      </c>
      <c r="B268" t="s">
        <v>27</v>
      </c>
      <c r="C268">
        <v>26</v>
      </c>
      <c r="D268" t="s">
        <v>63</v>
      </c>
      <c r="E268">
        <v>1</v>
      </c>
      <c r="F268" t="s">
        <v>268</v>
      </c>
      <c r="G268">
        <v>1.4</v>
      </c>
      <c r="L268">
        <v>26</v>
      </c>
      <c r="N268">
        <v>1.1499999999999999</v>
      </c>
      <c r="O268">
        <f>PI()*(H268/(2*1000))^2</f>
        <v>0</v>
      </c>
      <c r="P268">
        <f>PI()*(L268/(2*1000))^2</f>
        <v>5.3092915845667494E-4</v>
      </c>
    </row>
    <row r="269" spans="1:16" x14ac:dyDescent="0.25">
      <c r="A269">
        <v>1</v>
      </c>
      <c r="B269" t="s">
        <v>27</v>
      </c>
      <c r="C269">
        <v>26</v>
      </c>
      <c r="D269" t="s">
        <v>63</v>
      </c>
      <c r="E269">
        <v>2</v>
      </c>
      <c r="F269" t="s">
        <v>271</v>
      </c>
      <c r="G269">
        <v>1.2</v>
      </c>
      <c r="H269">
        <v>45</v>
      </c>
      <c r="L269">
        <v>64</v>
      </c>
      <c r="N269">
        <v>3.3</v>
      </c>
      <c r="O269">
        <f>PI()*(H269/(2*1000))^2</f>
        <v>1.5904312808798326E-3</v>
      </c>
      <c r="P269">
        <f>PI()*(L269/(2*1000))^2</f>
        <v>3.2169908772759479E-3</v>
      </c>
    </row>
    <row r="270" spans="1:16" x14ac:dyDescent="0.25">
      <c r="A270">
        <v>1</v>
      </c>
      <c r="B270" t="s">
        <v>27</v>
      </c>
      <c r="C270">
        <v>26</v>
      </c>
      <c r="D270" t="s">
        <v>63</v>
      </c>
      <c r="E270">
        <v>3</v>
      </c>
      <c r="F270" t="s">
        <v>267</v>
      </c>
      <c r="G270">
        <v>1.6</v>
      </c>
      <c r="H270">
        <v>26</v>
      </c>
      <c r="L270">
        <v>47</v>
      </c>
      <c r="N270">
        <v>2.95</v>
      </c>
      <c r="O270">
        <f>PI()*(H270/(2*1000))^2</f>
        <v>5.3092915845667494E-4</v>
      </c>
      <c r="P270">
        <f>PI()*(L270/(2*1000))^2</f>
        <v>1.7349445429449633E-3</v>
      </c>
    </row>
    <row r="271" spans="1:16" x14ac:dyDescent="0.25">
      <c r="A271">
        <v>1</v>
      </c>
      <c r="B271" t="s">
        <v>27</v>
      </c>
      <c r="C271">
        <v>26</v>
      </c>
      <c r="D271" t="s">
        <v>63</v>
      </c>
      <c r="E271">
        <v>4</v>
      </c>
      <c r="F271" t="s">
        <v>267</v>
      </c>
      <c r="G271">
        <v>1.8</v>
      </c>
      <c r="H271">
        <v>48</v>
      </c>
      <c r="L271">
        <v>75</v>
      </c>
      <c r="N271">
        <v>4</v>
      </c>
      <c r="O271">
        <f>PI()*(H271/(2*1000))^2</f>
        <v>1.8095573684677208E-3</v>
      </c>
      <c r="P271">
        <f>PI()*(L271/(2*1000))^2</f>
        <v>4.4178646691106467E-3</v>
      </c>
    </row>
    <row r="272" spans="1:16" x14ac:dyDescent="0.25">
      <c r="A272">
        <v>1</v>
      </c>
      <c r="B272" t="s">
        <v>27</v>
      </c>
      <c r="C272">
        <v>26</v>
      </c>
      <c r="D272" t="s">
        <v>63</v>
      </c>
      <c r="E272">
        <v>5</v>
      </c>
      <c r="F272" t="s">
        <v>271</v>
      </c>
      <c r="G272">
        <v>2.5</v>
      </c>
      <c r="H272">
        <v>36</v>
      </c>
      <c r="L272">
        <v>59</v>
      </c>
      <c r="N272">
        <v>3.75</v>
      </c>
      <c r="O272">
        <f>PI()*(H272/(2*1000))^2</f>
        <v>1.0178760197630929E-3</v>
      </c>
      <c r="P272">
        <f>PI()*(L272/(2*1000))^2</f>
        <v>2.7339710067865171E-3</v>
      </c>
    </row>
    <row r="273" spans="1:16" x14ac:dyDescent="0.25">
      <c r="A273">
        <v>1</v>
      </c>
      <c r="B273" t="s">
        <v>27</v>
      </c>
      <c r="C273">
        <v>26</v>
      </c>
      <c r="D273" t="s">
        <v>63</v>
      </c>
      <c r="E273">
        <v>6</v>
      </c>
      <c r="F273" t="s">
        <v>267</v>
      </c>
      <c r="G273">
        <v>2.5</v>
      </c>
      <c r="H273">
        <v>25</v>
      </c>
      <c r="L273">
        <v>45</v>
      </c>
      <c r="N273">
        <v>2.5</v>
      </c>
      <c r="O273">
        <f>PI()*(H273/(2*1000))^2</f>
        <v>4.9087385212340522E-4</v>
      </c>
      <c r="P273">
        <f>PI()*(L273/(2*1000))^2</f>
        <v>1.5904312808798326E-3</v>
      </c>
    </row>
    <row r="274" spans="1:16" x14ac:dyDescent="0.25">
      <c r="A274">
        <v>1</v>
      </c>
      <c r="B274" t="s">
        <v>27</v>
      </c>
      <c r="C274">
        <v>26</v>
      </c>
      <c r="D274" t="s">
        <v>63</v>
      </c>
      <c r="E274">
        <v>7</v>
      </c>
      <c r="F274" t="s">
        <v>271</v>
      </c>
      <c r="G274">
        <v>2.9</v>
      </c>
      <c r="H274">
        <v>20</v>
      </c>
      <c r="L274">
        <v>38</v>
      </c>
      <c r="N274">
        <v>2.5499999999999998</v>
      </c>
      <c r="O274">
        <f>PI()*(H274/(2*1000))^2</f>
        <v>3.1415926535897931E-4</v>
      </c>
      <c r="P274">
        <f>PI()*(L274/(2*1000))^2</f>
        <v>1.1341149479459152E-3</v>
      </c>
    </row>
    <row r="275" spans="1:16" x14ac:dyDescent="0.25">
      <c r="A275">
        <v>1</v>
      </c>
      <c r="B275" t="s">
        <v>27</v>
      </c>
      <c r="C275">
        <v>26</v>
      </c>
      <c r="D275" t="s">
        <v>63</v>
      </c>
      <c r="E275">
        <v>8</v>
      </c>
      <c r="F275" t="s">
        <v>267</v>
      </c>
      <c r="G275">
        <v>2.6</v>
      </c>
      <c r="H275">
        <v>23</v>
      </c>
      <c r="L275">
        <v>32</v>
      </c>
      <c r="N275">
        <v>2.4500000000000002</v>
      </c>
      <c r="O275">
        <f>PI()*(H275/(2*1000))^2</f>
        <v>4.154756284372501E-4</v>
      </c>
      <c r="P275">
        <f>PI()*(L275/(2*1000))^2</f>
        <v>8.0424771931898698E-4</v>
      </c>
    </row>
    <row r="276" spans="1:16" x14ac:dyDescent="0.25">
      <c r="A276">
        <v>1</v>
      </c>
      <c r="B276" t="s">
        <v>27</v>
      </c>
      <c r="C276">
        <v>26</v>
      </c>
      <c r="D276" t="s">
        <v>63</v>
      </c>
      <c r="E276">
        <v>9</v>
      </c>
      <c r="F276" t="s">
        <v>267</v>
      </c>
      <c r="G276">
        <v>2.85</v>
      </c>
      <c r="H276">
        <v>27</v>
      </c>
      <c r="L276">
        <v>41</v>
      </c>
      <c r="N276">
        <v>2.35</v>
      </c>
      <c r="O276">
        <f>PI()*(H276/(2*1000))^2</f>
        <v>5.7255526111673976E-4</v>
      </c>
      <c r="P276">
        <f>PI()*(L276/(2*1000))^2</f>
        <v>1.3202543126711107E-3</v>
      </c>
    </row>
    <row r="277" spans="1:16" x14ac:dyDescent="0.25">
      <c r="A277">
        <v>1</v>
      </c>
      <c r="B277" t="s">
        <v>27</v>
      </c>
      <c r="C277">
        <v>26</v>
      </c>
      <c r="D277" t="s">
        <v>63</v>
      </c>
      <c r="E277">
        <v>10</v>
      </c>
      <c r="F277" t="s">
        <v>267</v>
      </c>
      <c r="G277">
        <v>3.1</v>
      </c>
      <c r="H277">
        <v>32</v>
      </c>
      <c r="L277">
        <v>62</v>
      </c>
      <c r="N277">
        <v>3.3</v>
      </c>
      <c r="O277">
        <f>PI()*(H277/(2*1000))^2</f>
        <v>8.0424771931898698E-4</v>
      </c>
      <c r="P277">
        <f>PI()*(L277/(2*1000))^2</f>
        <v>3.0190705400997908E-3</v>
      </c>
    </row>
    <row r="278" spans="1:16" x14ac:dyDescent="0.25">
      <c r="A278">
        <v>1</v>
      </c>
      <c r="B278" t="s">
        <v>27</v>
      </c>
      <c r="C278">
        <v>26</v>
      </c>
      <c r="D278" t="s">
        <v>63</v>
      </c>
      <c r="E278">
        <v>11</v>
      </c>
      <c r="F278" t="s">
        <v>267</v>
      </c>
      <c r="G278">
        <v>2.5</v>
      </c>
      <c r="H278">
        <v>15</v>
      </c>
      <c r="L278">
        <v>25</v>
      </c>
      <c r="N278">
        <v>1.92</v>
      </c>
      <c r="O278">
        <f>PI()*(H278/(2*1000))^2</f>
        <v>1.7671458676442585E-4</v>
      </c>
      <c r="P278">
        <f>PI()*(L278/(2*1000))^2</f>
        <v>4.9087385212340522E-4</v>
      </c>
    </row>
    <row r="279" spans="1:16" x14ac:dyDescent="0.25">
      <c r="A279">
        <v>1</v>
      </c>
      <c r="B279" t="s">
        <v>27</v>
      </c>
      <c r="C279">
        <v>26</v>
      </c>
      <c r="D279" t="s">
        <v>63</v>
      </c>
      <c r="E279">
        <v>12</v>
      </c>
      <c r="F279" t="s">
        <v>267</v>
      </c>
      <c r="G279">
        <v>3.3</v>
      </c>
      <c r="H279">
        <v>48</v>
      </c>
      <c r="L279">
        <v>77</v>
      </c>
      <c r="N279">
        <v>2.8</v>
      </c>
      <c r="O279">
        <f>PI()*(H279/(2*1000))^2</f>
        <v>1.8095573684677208E-3</v>
      </c>
      <c r="P279">
        <f>PI()*(L279/(2*1000))^2</f>
        <v>4.6566257107834713E-3</v>
      </c>
    </row>
    <row r="280" spans="1:16" x14ac:dyDescent="0.25">
      <c r="A280">
        <v>1</v>
      </c>
      <c r="B280" t="s">
        <v>27</v>
      </c>
      <c r="C280">
        <v>27</v>
      </c>
      <c r="D280" t="s">
        <v>65</v>
      </c>
      <c r="E280">
        <v>1</v>
      </c>
      <c r="F280" t="s">
        <v>267</v>
      </c>
      <c r="G280">
        <v>0.8</v>
      </c>
      <c r="H280">
        <v>15</v>
      </c>
      <c r="L280">
        <v>29</v>
      </c>
      <c r="N280">
        <v>2.5499999999999998</v>
      </c>
      <c r="O280">
        <f>PI()*(H280/(2*1000))^2</f>
        <v>1.7671458676442585E-4</v>
      </c>
      <c r="P280">
        <f>PI()*(L280/(2*1000))^2</f>
        <v>6.605198554172541E-4</v>
      </c>
    </row>
    <row r="281" spans="1:16" x14ac:dyDescent="0.25">
      <c r="A281">
        <v>1</v>
      </c>
      <c r="B281" t="s">
        <v>27</v>
      </c>
      <c r="C281">
        <v>27</v>
      </c>
      <c r="D281" t="s">
        <v>65</v>
      </c>
      <c r="E281">
        <v>2</v>
      </c>
      <c r="F281" t="s">
        <v>271</v>
      </c>
      <c r="G281">
        <v>0.85</v>
      </c>
      <c r="H281">
        <v>40</v>
      </c>
      <c r="L281">
        <v>64</v>
      </c>
      <c r="N281">
        <v>2.85</v>
      </c>
      <c r="O281">
        <f>PI()*(H281/(2*1000))^2</f>
        <v>1.2566370614359172E-3</v>
      </c>
      <c r="P281">
        <f>PI()*(L281/(2*1000))^2</f>
        <v>3.2169908772759479E-3</v>
      </c>
    </row>
    <row r="282" spans="1:16" x14ac:dyDescent="0.25">
      <c r="A282">
        <v>1</v>
      </c>
      <c r="B282" t="s">
        <v>27</v>
      </c>
      <c r="C282">
        <v>27</v>
      </c>
      <c r="D282" t="s">
        <v>65</v>
      </c>
      <c r="E282">
        <v>3</v>
      </c>
      <c r="F282" t="s">
        <v>267</v>
      </c>
      <c r="G282">
        <v>0.9</v>
      </c>
      <c r="H282">
        <v>21</v>
      </c>
      <c r="L282">
        <v>40</v>
      </c>
      <c r="N282">
        <v>2.38</v>
      </c>
      <c r="O282">
        <f>PI()*(H282/(2*1000))^2</f>
        <v>3.4636059005827474E-4</v>
      </c>
      <c r="P282">
        <f>PI()*(L282/(2*1000))^2</f>
        <v>1.2566370614359172E-3</v>
      </c>
    </row>
    <row r="283" spans="1:16" x14ac:dyDescent="0.25">
      <c r="A283">
        <v>1</v>
      </c>
      <c r="B283" t="s">
        <v>27</v>
      </c>
      <c r="C283">
        <v>27</v>
      </c>
      <c r="D283" t="s">
        <v>65</v>
      </c>
      <c r="E283">
        <v>4</v>
      </c>
      <c r="F283" t="s">
        <v>271</v>
      </c>
      <c r="G283">
        <v>0.4</v>
      </c>
      <c r="H283">
        <v>9</v>
      </c>
      <c r="L283">
        <v>12</v>
      </c>
      <c r="N283">
        <v>1.6</v>
      </c>
      <c r="O283">
        <f>PI()*(H283/(2*1000))^2</f>
        <v>6.3617251235193305E-5</v>
      </c>
      <c r="P283">
        <f>PI()*(L283/(2*1000))^2</f>
        <v>1.1309733552923255E-4</v>
      </c>
    </row>
    <row r="284" spans="1:16" x14ac:dyDescent="0.25">
      <c r="A284">
        <v>1</v>
      </c>
      <c r="B284" t="s">
        <v>27</v>
      </c>
      <c r="C284">
        <v>27</v>
      </c>
      <c r="D284" t="s">
        <v>65</v>
      </c>
      <c r="E284">
        <v>5</v>
      </c>
      <c r="F284" t="s">
        <v>271</v>
      </c>
      <c r="G284">
        <v>1.7</v>
      </c>
      <c r="H284">
        <v>41</v>
      </c>
      <c r="L284">
        <v>62</v>
      </c>
      <c r="N284">
        <v>3.3</v>
      </c>
      <c r="O284">
        <f>PI()*(H284/(2*1000))^2</f>
        <v>1.3202543126711107E-3</v>
      </c>
      <c r="P284">
        <f>PI()*(L284/(2*1000))^2</f>
        <v>3.0190705400997908E-3</v>
      </c>
    </row>
    <row r="285" spans="1:16" x14ac:dyDescent="0.25">
      <c r="A285">
        <v>1</v>
      </c>
      <c r="B285" t="s">
        <v>27</v>
      </c>
      <c r="C285">
        <v>27</v>
      </c>
      <c r="D285" t="s">
        <v>65</v>
      </c>
      <c r="E285">
        <v>6</v>
      </c>
      <c r="F285" t="s">
        <v>267</v>
      </c>
      <c r="G285">
        <v>2.2000000000000002</v>
      </c>
      <c r="H285">
        <v>11</v>
      </c>
      <c r="L285">
        <v>24</v>
      </c>
      <c r="N285">
        <v>2.2000000000000002</v>
      </c>
      <c r="O285">
        <f>PI()*(H285/(2*1000))^2</f>
        <v>9.5033177771091233E-5</v>
      </c>
      <c r="P285">
        <f>PI()*(L285/(2*1000))^2</f>
        <v>4.523893421169302E-4</v>
      </c>
    </row>
    <row r="286" spans="1:16" x14ac:dyDescent="0.25">
      <c r="A286">
        <v>1</v>
      </c>
      <c r="B286" t="s">
        <v>27</v>
      </c>
      <c r="C286">
        <v>27</v>
      </c>
      <c r="D286" t="s">
        <v>65</v>
      </c>
      <c r="E286">
        <v>7</v>
      </c>
      <c r="F286" t="s">
        <v>267</v>
      </c>
      <c r="G286">
        <v>2.6</v>
      </c>
      <c r="H286">
        <v>25</v>
      </c>
      <c r="L286">
        <v>42</v>
      </c>
      <c r="N286">
        <v>2.95</v>
      </c>
      <c r="O286">
        <f>PI()*(H286/(2*1000))^2</f>
        <v>4.9087385212340522E-4</v>
      </c>
      <c r="P286">
        <f>PI()*(L286/(2*1000))^2</f>
        <v>1.385442360233099E-3</v>
      </c>
    </row>
    <row r="287" spans="1:16" x14ac:dyDescent="0.25">
      <c r="A287">
        <v>1</v>
      </c>
      <c r="B287" t="s">
        <v>27</v>
      </c>
      <c r="C287">
        <v>27</v>
      </c>
      <c r="D287" t="s">
        <v>65</v>
      </c>
      <c r="E287">
        <v>8</v>
      </c>
      <c r="F287" t="s">
        <v>272</v>
      </c>
      <c r="G287">
        <v>2.8</v>
      </c>
      <c r="H287">
        <v>34</v>
      </c>
      <c r="L287">
        <v>79</v>
      </c>
      <c r="N287">
        <v>2.8</v>
      </c>
      <c r="O287">
        <f>PI()*(H287/(2*1000))^2</f>
        <v>9.0792027688745035E-4</v>
      </c>
      <c r="P287">
        <f>PI()*(L287/(2*1000))^2</f>
        <v>4.9016699377634745E-3</v>
      </c>
    </row>
    <row r="288" spans="1:16" x14ac:dyDescent="0.25">
      <c r="A288">
        <v>1</v>
      </c>
      <c r="B288" t="s">
        <v>27</v>
      </c>
      <c r="C288">
        <v>27</v>
      </c>
      <c r="D288" t="s">
        <v>65</v>
      </c>
      <c r="E288">
        <v>9</v>
      </c>
      <c r="F288" t="s">
        <v>267</v>
      </c>
      <c r="G288">
        <v>2.5</v>
      </c>
      <c r="H288">
        <v>14</v>
      </c>
      <c r="L288">
        <v>30</v>
      </c>
      <c r="N288">
        <v>1.58</v>
      </c>
      <c r="O288">
        <f>PI()*(H288/(2*1000))^2</f>
        <v>1.5393804002589989E-4</v>
      </c>
      <c r="P288">
        <f>PI()*(L288/(2*1000))^2</f>
        <v>7.0685834705770342E-4</v>
      </c>
    </row>
    <row r="289" spans="1:16" x14ac:dyDescent="0.25">
      <c r="A289">
        <v>1</v>
      </c>
      <c r="B289" t="s">
        <v>27</v>
      </c>
      <c r="C289">
        <v>27</v>
      </c>
      <c r="D289" t="s">
        <v>65</v>
      </c>
      <c r="E289">
        <v>10</v>
      </c>
      <c r="F289" t="s">
        <v>267</v>
      </c>
      <c r="G289">
        <v>3</v>
      </c>
      <c r="H289">
        <v>34</v>
      </c>
      <c r="L289">
        <v>64</v>
      </c>
      <c r="N289">
        <v>3.22</v>
      </c>
      <c r="O289">
        <f>PI()*(H289/(2*1000))^2</f>
        <v>9.0792027688745035E-4</v>
      </c>
      <c r="P289">
        <f>PI()*(L289/(2*1000))^2</f>
        <v>3.2169908772759479E-3</v>
      </c>
    </row>
    <row r="290" spans="1:16" x14ac:dyDescent="0.25">
      <c r="A290">
        <v>1</v>
      </c>
      <c r="B290" t="s">
        <v>27</v>
      </c>
      <c r="C290">
        <v>27</v>
      </c>
      <c r="D290" t="s">
        <v>65</v>
      </c>
      <c r="E290">
        <v>11</v>
      </c>
      <c r="F290" t="s">
        <v>267</v>
      </c>
      <c r="G290">
        <v>1.65</v>
      </c>
      <c r="H290">
        <v>27</v>
      </c>
      <c r="L290">
        <v>46</v>
      </c>
      <c r="N290">
        <v>3.15</v>
      </c>
      <c r="O290">
        <f>PI()*(H290/(2*1000))^2</f>
        <v>5.7255526111673976E-4</v>
      </c>
      <c r="P290">
        <f>PI()*(L290/(2*1000))^2</f>
        <v>1.6619025137490004E-3</v>
      </c>
    </row>
    <row r="291" spans="1:16" x14ac:dyDescent="0.25">
      <c r="A291">
        <v>1</v>
      </c>
      <c r="B291" t="s">
        <v>27</v>
      </c>
      <c r="C291">
        <v>27</v>
      </c>
      <c r="D291" t="s">
        <v>65</v>
      </c>
      <c r="E291">
        <v>12</v>
      </c>
      <c r="F291" t="s">
        <v>267</v>
      </c>
      <c r="G291">
        <v>2.1</v>
      </c>
      <c r="H291">
        <v>42</v>
      </c>
      <c r="L291">
        <v>63</v>
      </c>
      <c r="N291">
        <v>3.6</v>
      </c>
      <c r="O291">
        <f>PI()*(H291/(2*1000))^2</f>
        <v>1.385442360233099E-3</v>
      </c>
      <c r="P291">
        <f>PI()*(L291/(2*1000))^2</f>
        <v>3.1172453105244723E-3</v>
      </c>
    </row>
    <row r="292" spans="1:16" x14ac:dyDescent="0.25">
      <c r="A292">
        <v>1</v>
      </c>
      <c r="B292" t="s">
        <v>27</v>
      </c>
      <c r="C292">
        <v>27</v>
      </c>
      <c r="D292" t="s">
        <v>65</v>
      </c>
      <c r="E292">
        <v>13</v>
      </c>
      <c r="F292" t="s">
        <v>267</v>
      </c>
      <c r="G292">
        <v>2.7</v>
      </c>
      <c r="H292">
        <v>11</v>
      </c>
      <c r="L292">
        <v>31</v>
      </c>
      <c r="N292">
        <v>1.9</v>
      </c>
      <c r="O292">
        <f>PI()*(H292/(2*1000))^2</f>
        <v>9.5033177771091233E-5</v>
      </c>
      <c r="P292">
        <f>PI()*(L292/(2*1000))^2</f>
        <v>7.5476763502494771E-4</v>
      </c>
    </row>
    <row r="293" spans="1:16" x14ac:dyDescent="0.25">
      <c r="A293">
        <v>1</v>
      </c>
      <c r="B293" t="s">
        <v>27</v>
      </c>
      <c r="C293">
        <v>28</v>
      </c>
      <c r="D293" t="s">
        <v>66</v>
      </c>
      <c r="E293">
        <v>1</v>
      </c>
      <c r="F293" t="s">
        <v>268</v>
      </c>
      <c r="G293">
        <v>0.85</v>
      </c>
      <c r="L293">
        <v>23</v>
      </c>
      <c r="N293">
        <v>1.35</v>
      </c>
      <c r="O293">
        <f>PI()*(H293/(2*1000))^2</f>
        <v>0</v>
      </c>
      <c r="P293">
        <f>PI()*(L293/(2*1000))^2</f>
        <v>4.154756284372501E-4</v>
      </c>
    </row>
    <row r="294" spans="1:16" x14ac:dyDescent="0.25">
      <c r="A294">
        <v>1</v>
      </c>
      <c r="B294" t="s">
        <v>27</v>
      </c>
      <c r="C294">
        <v>28</v>
      </c>
      <c r="D294" t="s">
        <v>66</v>
      </c>
      <c r="E294">
        <v>2</v>
      </c>
      <c r="F294" t="s">
        <v>271</v>
      </c>
      <c r="G294">
        <v>0.7</v>
      </c>
      <c r="H294">
        <v>27</v>
      </c>
      <c r="L294">
        <v>38</v>
      </c>
      <c r="N294">
        <v>3.3</v>
      </c>
      <c r="O294">
        <f>PI()*(H294/(2*1000))^2</f>
        <v>5.7255526111673976E-4</v>
      </c>
      <c r="P294">
        <f>PI()*(L294/(2*1000))^2</f>
        <v>1.1341149479459152E-3</v>
      </c>
    </row>
    <row r="295" spans="1:16" x14ac:dyDescent="0.25">
      <c r="A295">
        <v>1</v>
      </c>
      <c r="B295" t="s">
        <v>27</v>
      </c>
      <c r="C295">
        <v>28</v>
      </c>
      <c r="D295" t="s">
        <v>66</v>
      </c>
      <c r="E295">
        <v>3</v>
      </c>
      <c r="F295" t="s">
        <v>271</v>
      </c>
      <c r="G295">
        <v>1.3</v>
      </c>
      <c r="H295">
        <v>26</v>
      </c>
      <c r="L295">
        <v>42</v>
      </c>
      <c r="N295">
        <v>3.2</v>
      </c>
      <c r="O295">
        <f>PI()*(H295/(2*1000))^2</f>
        <v>5.3092915845667494E-4</v>
      </c>
      <c r="P295">
        <f>PI()*(L295/(2*1000))^2</f>
        <v>1.385442360233099E-3</v>
      </c>
    </row>
    <row r="296" spans="1:16" x14ac:dyDescent="0.25">
      <c r="A296">
        <v>1</v>
      </c>
      <c r="B296" t="s">
        <v>27</v>
      </c>
      <c r="C296">
        <v>28</v>
      </c>
      <c r="D296" t="s">
        <v>66</v>
      </c>
      <c r="E296">
        <v>4</v>
      </c>
      <c r="F296" t="s">
        <v>267</v>
      </c>
      <c r="G296">
        <v>2</v>
      </c>
      <c r="H296">
        <v>40</v>
      </c>
      <c r="L296">
        <v>67</v>
      </c>
      <c r="N296">
        <v>4</v>
      </c>
      <c r="O296">
        <f>PI()*(H296/(2*1000))^2</f>
        <v>1.2566370614359172E-3</v>
      </c>
      <c r="P296">
        <f>PI()*(L296/(2*1000))^2</f>
        <v>3.5256523554911458E-3</v>
      </c>
    </row>
    <row r="297" spans="1:16" x14ac:dyDescent="0.25">
      <c r="A297">
        <v>1</v>
      </c>
      <c r="B297" t="s">
        <v>27</v>
      </c>
      <c r="C297">
        <v>28</v>
      </c>
      <c r="D297" t="s">
        <v>66</v>
      </c>
      <c r="E297">
        <v>5</v>
      </c>
      <c r="F297" t="s">
        <v>271</v>
      </c>
      <c r="G297">
        <v>2</v>
      </c>
      <c r="H297">
        <v>47</v>
      </c>
      <c r="L297">
        <v>71</v>
      </c>
      <c r="N297">
        <v>3.85</v>
      </c>
      <c r="O297">
        <f>PI()*(H297/(2*1000))^2</f>
        <v>1.7349445429449633E-3</v>
      </c>
      <c r="P297">
        <f>PI()*(L297/(2*1000))^2</f>
        <v>3.959192141686536E-3</v>
      </c>
    </row>
    <row r="298" spans="1:16" x14ac:dyDescent="0.25">
      <c r="A298">
        <v>1</v>
      </c>
      <c r="B298" t="s">
        <v>27</v>
      </c>
      <c r="C298">
        <v>28</v>
      </c>
      <c r="D298" t="s">
        <v>66</v>
      </c>
      <c r="E298">
        <v>6</v>
      </c>
      <c r="F298" t="s">
        <v>267</v>
      </c>
      <c r="G298">
        <v>2.7</v>
      </c>
      <c r="H298">
        <v>25</v>
      </c>
      <c r="L298">
        <v>43</v>
      </c>
      <c r="N298">
        <v>2.75</v>
      </c>
      <c r="O298">
        <f>PI()*(H298/(2*1000))^2</f>
        <v>4.9087385212340522E-4</v>
      </c>
      <c r="P298">
        <f>PI()*(L298/(2*1000))^2</f>
        <v>1.4522012041218817E-3</v>
      </c>
    </row>
    <row r="299" spans="1:16" x14ac:dyDescent="0.25">
      <c r="A299">
        <v>1</v>
      </c>
      <c r="B299" t="s">
        <v>27</v>
      </c>
      <c r="C299">
        <v>28</v>
      </c>
      <c r="D299" t="s">
        <v>66</v>
      </c>
      <c r="E299">
        <v>7</v>
      </c>
      <c r="F299" t="s">
        <v>267</v>
      </c>
      <c r="G299">
        <v>1.55</v>
      </c>
      <c r="H299">
        <v>43</v>
      </c>
      <c r="L299">
        <v>70</v>
      </c>
      <c r="N299">
        <v>4.5</v>
      </c>
      <c r="O299">
        <f>PI()*(H299/(2*1000))^2</f>
        <v>1.4522012041218817E-3</v>
      </c>
      <c r="P299">
        <f>PI()*(L299/(2*1000))^2</f>
        <v>3.8484510006474969E-3</v>
      </c>
    </row>
    <row r="300" spans="1:16" x14ac:dyDescent="0.25">
      <c r="A300">
        <v>1</v>
      </c>
      <c r="B300" t="s">
        <v>27</v>
      </c>
      <c r="C300">
        <v>28</v>
      </c>
      <c r="D300" t="s">
        <v>66</v>
      </c>
      <c r="E300">
        <v>8</v>
      </c>
      <c r="F300" t="s">
        <v>267</v>
      </c>
      <c r="G300">
        <v>3</v>
      </c>
      <c r="H300">
        <v>36</v>
      </c>
      <c r="L300">
        <v>58</v>
      </c>
      <c r="N300">
        <v>3.6</v>
      </c>
      <c r="O300">
        <f>PI()*(H300/(2*1000))^2</f>
        <v>1.0178760197630929E-3</v>
      </c>
      <c r="P300">
        <f>PI()*(L300/(2*1000))^2</f>
        <v>2.6420794216690164E-3</v>
      </c>
    </row>
    <row r="301" spans="1:16" x14ac:dyDescent="0.25">
      <c r="A301">
        <v>1</v>
      </c>
      <c r="B301" t="s">
        <v>27</v>
      </c>
      <c r="C301">
        <v>28</v>
      </c>
      <c r="D301" t="s">
        <v>66</v>
      </c>
      <c r="E301">
        <v>9</v>
      </c>
      <c r="F301" t="s">
        <v>268</v>
      </c>
      <c r="G301">
        <v>2.1</v>
      </c>
      <c r="L301">
        <v>31</v>
      </c>
      <c r="N301">
        <v>1.3</v>
      </c>
      <c r="O301">
        <f>PI()*(H301/(2*1000))^2</f>
        <v>0</v>
      </c>
      <c r="P301">
        <f>PI()*(L301/(2*1000))^2</f>
        <v>7.5476763502494771E-4</v>
      </c>
    </row>
    <row r="302" spans="1:16" x14ac:dyDescent="0.25">
      <c r="A302">
        <v>1</v>
      </c>
      <c r="B302" t="s">
        <v>27</v>
      </c>
      <c r="C302">
        <v>28</v>
      </c>
      <c r="D302" t="s">
        <v>66</v>
      </c>
      <c r="E302">
        <v>10</v>
      </c>
      <c r="F302" t="s">
        <v>271</v>
      </c>
      <c r="G302">
        <v>2.25</v>
      </c>
      <c r="H302">
        <v>11</v>
      </c>
      <c r="L302">
        <v>27</v>
      </c>
      <c r="N302">
        <v>1.8</v>
      </c>
      <c r="O302">
        <f>PI()*(H302/(2*1000))^2</f>
        <v>9.5033177771091233E-5</v>
      </c>
      <c r="P302">
        <f>PI()*(L302/(2*1000))^2</f>
        <v>5.7255526111673976E-4</v>
      </c>
    </row>
    <row r="303" spans="1:16" x14ac:dyDescent="0.25">
      <c r="A303">
        <v>1</v>
      </c>
      <c r="B303" t="s">
        <v>27</v>
      </c>
      <c r="C303">
        <v>28</v>
      </c>
      <c r="D303" t="s">
        <v>66</v>
      </c>
      <c r="E303">
        <v>11</v>
      </c>
      <c r="F303" t="s">
        <v>271</v>
      </c>
      <c r="G303">
        <v>2.6</v>
      </c>
      <c r="H303">
        <v>36</v>
      </c>
      <c r="L303">
        <v>53</v>
      </c>
      <c r="N303">
        <v>3.2</v>
      </c>
      <c r="O303">
        <f>PI()*(H303/(2*1000))^2</f>
        <v>1.0178760197630929E-3</v>
      </c>
      <c r="P303">
        <f>PI()*(L303/(2*1000))^2</f>
        <v>2.2061834409834321E-3</v>
      </c>
    </row>
    <row r="304" spans="1:16" x14ac:dyDescent="0.25">
      <c r="A304">
        <v>1</v>
      </c>
      <c r="B304" t="s">
        <v>27</v>
      </c>
      <c r="C304">
        <v>28</v>
      </c>
      <c r="D304" t="s">
        <v>66</v>
      </c>
      <c r="E304">
        <v>12</v>
      </c>
      <c r="F304" t="s">
        <v>267</v>
      </c>
      <c r="G304">
        <v>2.25</v>
      </c>
      <c r="H304">
        <v>24</v>
      </c>
      <c r="L304">
        <v>32</v>
      </c>
      <c r="N304">
        <v>2.8</v>
      </c>
      <c r="O304">
        <f>PI()*(H304/(2*1000))^2</f>
        <v>4.523893421169302E-4</v>
      </c>
      <c r="P304">
        <f>PI()*(L304/(2*1000))^2</f>
        <v>8.0424771931898698E-4</v>
      </c>
    </row>
    <row r="305" spans="1:16" x14ac:dyDescent="0.25">
      <c r="A305">
        <v>1</v>
      </c>
      <c r="B305" t="s">
        <v>27</v>
      </c>
      <c r="C305">
        <v>28</v>
      </c>
      <c r="D305" t="s">
        <v>66</v>
      </c>
      <c r="E305">
        <v>13</v>
      </c>
      <c r="F305" t="s">
        <v>267</v>
      </c>
      <c r="G305">
        <v>2.15</v>
      </c>
      <c r="H305">
        <v>24</v>
      </c>
      <c r="L305">
        <v>40</v>
      </c>
      <c r="N305">
        <v>3.25</v>
      </c>
      <c r="O305">
        <f>PI()*(H305/(2*1000))^2</f>
        <v>4.523893421169302E-4</v>
      </c>
      <c r="P305">
        <f>PI()*(L305/(2*1000))^2</f>
        <v>1.2566370614359172E-3</v>
      </c>
    </row>
    <row r="306" spans="1:16" x14ac:dyDescent="0.25">
      <c r="A306">
        <v>1</v>
      </c>
      <c r="B306" t="s">
        <v>27</v>
      </c>
      <c r="C306">
        <v>28</v>
      </c>
      <c r="D306" t="s">
        <v>66</v>
      </c>
      <c r="E306">
        <v>14</v>
      </c>
      <c r="F306" t="s">
        <v>267</v>
      </c>
      <c r="G306">
        <v>2.4</v>
      </c>
      <c r="H306">
        <v>40</v>
      </c>
      <c r="L306">
        <v>56</v>
      </c>
      <c r="N306">
        <v>4.5</v>
      </c>
      <c r="O306">
        <f>PI()*(H306/(2*1000))^2</f>
        <v>1.2566370614359172E-3</v>
      </c>
      <c r="P306">
        <f>PI()*(L306/(2*1000))^2</f>
        <v>2.4630086404143982E-3</v>
      </c>
    </row>
    <row r="307" spans="1:16" x14ac:dyDescent="0.25">
      <c r="A307">
        <v>1</v>
      </c>
      <c r="B307" t="s">
        <v>27</v>
      </c>
      <c r="C307">
        <v>28</v>
      </c>
      <c r="D307" t="s">
        <v>66</v>
      </c>
      <c r="E307">
        <v>15</v>
      </c>
      <c r="F307" t="s">
        <v>267</v>
      </c>
      <c r="G307">
        <v>2.7</v>
      </c>
      <c r="H307">
        <v>45</v>
      </c>
      <c r="L307">
        <v>66</v>
      </c>
      <c r="N307">
        <v>3.85</v>
      </c>
      <c r="O307">
        <f>PI()*(H307/(2*1000))^2</f>
        <v>1.5904312808798326E-3</v>
      </c>
      <c r="P307">
        <f>PI()*(L307/(2*1000))^2</f>
        <v>3.4211943997592849E-3</v>
      </c>
    </row>
    <row r="308" spans="1:16" x14ac:dyDescent="0.25">
      <c r="A308">
        <v>1</v>
      </c>
      <c r="B308" t="s">
        <v>27</v>
      </c>
      <c r="C308">
        <v>28</v>
      </c>
      <c r="D308" t="s">
        <v>66</v>
      </c>
      <c r="E308">
        <v>16</v>
      </c>
      <c r="F308" t="s">
        <v>267</v>
      </c>
      <c r="G308">
        <v>2.4</v>
      </c>
      <c r="H308">
        <v>58</v>
      </c>
      <c r="L308">
        <v>80</v>
      </c>
      <c r="N308">
        <v>4.8</v>
      </c>
      <c r="O308">
        <f>PI()*(H308/(2*1000))^2</f>
        <v>2.6420794216690164E-3</v>
      </c>
      <c r="P308">
        <f>PI()*(L308/(2*1000))^2</f>
        <v>5.0265482457436689E-3</v>
      </c>
    </row>
    <row r="309" spans="1:16" x14ac:dyDescent="0.25">
      <c r="A309">
        <v>1</v>
      </c>
      <c r="B309" t="s">
        <v>27</v>
      </c>
      <c r="C309">
        <v>28</v>
      </c>
      <c r="D309" t="s">
        <v>66</v>
      </c>
      <c r="E309">
        <v>17</v>
      </c>
      <c r="F309" t="s">
        <v>267</v>
      </c>
      <c r="G309">
        <v>2.4</v>
      </c>
      <c r="H309">
        <v>26</v>
      </c>
      <c r="L309">
        <v>53</v>
      </c>
      <c r="N309">
        <v>2</v>
      </c>
      <c r="O309">
        <f>PI()*(H309/(2*1000))^2</f>
        <v>5.3092915845667494E-4</v>
      </c>
      <c r="P309">
        <f>PI()*(L309/(2*1000))^2</f>
        <v>2.2061834409834321E-3</v>
      </c>
    </row>
    <row r="310" spans="1:16" x14ac:dyDescent="0.25">
      <c r="A310">
        <v>1</v>
      </c>
      <c r="B310" t="s">
        <v>27</v>
      </c>
      <c r="C310">
        <v>28</v>
      </c>
      <c r="D310" t="s">
        <v>66</v>
      </c>
      <c r="E310">
        <v>18</v>
      </c>
      <c r="F310" t="s">
        <v>271</v>
      </c>
      <c r="G310">
        <v>1.55</v>
      </c>
      <c r="H310">
        <v>37</v>
      </c>
      <c r="L310">
        <v>58</v>
      </c>
      <c r="N310">
        <v>3.1</v>
      </c>
      <c r="O310">
        <f>PI()*(H310/(2*1000))^2</f>
        <v>1.0752100856911066E-3</v>
      </c>
      <c r="P310">
        <f>PI()*(L310/(2*1000))^2</f>
        <v>2.6420794216690164E-3</v>
      </c>
    </row>
    <row r="311" spans="1:16" x14ac:dyDescent="0.25">
      <c r="A311">
        <v>1</v>
      </c>
      <c r="B311" t="s">
        <v>27</v>
      </c>
      <c r="C311">
        <v>28</v>
      </c>
      <c r="D311" t="s">
        <v>66</v>
      </c>
      <c r="E311">
        <v>19</v>
      </c>
      <c r="F311" t="s">
        <v>267</v>
      </c>
      <c r="G311">
        <v>2.2999999999999998</v>
      </c>
      <c r="H311">
        <v>12</v>
      </c>
      <c r="L311">
        <v>27</v>
      </c>
      <c r="N311">
        <v>1.7</v>
      </c>
      <c r="O311">
        <f>PI()*(H311/(2*1000))^2</f>
        <v>1.1309733552923255E-4</v>
      </c>
      <c r="P311">
        <f>PI()*(L311/(2*1000))^2</f>
        <v>5.7255526111673976E-4</v>
      </c>
    </row>
    <row r="312" spans="1:16" x14ac:dyDescent="0.25">
      <c r="A312">
        <v>1</v>
      </c>
      <c r="B312" t="s">
        <v>27</v>
      </c>
      <c r="C312">
        <v>28</v>
      </c>
      <c r="D312" t="s">
        <v>66</v>
      </c>
      <c r="E312">
        <v>20</v>
      </c>
      <c r="F312" t="s">
        <v>267</v>
      </c>
      <c r="G312">
        <v>3.5</v>
      </c>
      <c r="H312">
        <v>50</v>
      </c>
      <c r="L312">
        <v>74</v>
      </c>
      <c r="N312">
        <v>4.1500000000000004</v>
      </c>
      <c r="O312">
        <f>PI()*(H312/(2*1000))^2</f>
        <v>1.9634954084936209E-3</v>
      </c>
      <c r="P312">
        <f>PI()*(L312/(2*1000))^2</f>
        <v>4.3008403427644264E-3</v>
      </c>
    </row>
    <row r="313" spans="1:16" x14ac:dyDescent="0.25">
      <c r="A313">
        <v>1</v>
      </c>
      <c r="B313" t="s">
        <v>27</v>
      </c>
      <c r="C313">
        <v>29</v>
      </c>
      <c r="D313" t="s">
        <v>67</v>
      </c>
      <c r="E313">
        <v>1</v>
      </c>
      <c r="F313" t="s">
        <v>268</v>
      </c>
      <c r="G313">
        <v>1.7</v>
      </c>
      <c r="H313">
        <v>7</v>
      </c>
      <c r="L313">
        <v>38</v>
      </c>
      <c r="N313">
        <v>1.52</v>
      </c>
      <c r="O313">
        <f>PI()*(H313/(2*1000))^2</f>
        <v>3.8484510006474972E-5</v>
      </c>
      <c r="P313">
        <f>PI()*(L313/(2*1000))^2</f>
        <v>1.1341149479459152E-3</v>
      </c>
    </row>
    <row r="314" spans="1:16" x14ac:dyDescent="0.25">
      <c r="A314">
        <v>1</v>
      </c>
      <c r="B314" t="s">
        <v>27</v>
      </c>
      <c r="C314">
        <v>29</v>
      </c>
      <c r="D314" t="s">
        <v>67</v>
      </c>
      <c r="E314">
        <v>2</v>
      </c>
      <c r="F314" t="s">
        <v>267</v>
      </c>
      <c r="G314">
        <v>2.4</v>
      </c>
      <c r="H314">
        <v>15</v>
      </c>
      <c r="L314">
        <v>35</v>
      </c>
      <c r="N314">
        <v>2.2000000000000002</v>
      </c>
      <c r="O314">
        <f>PI()*(H314/(2*1000))^2</f>
        <v>1.7671458676442585E-4</v>
      </c>
      <c r="P314">
        <f>PI()*(L314/(2*1000))^2</f>
        <v>9.6211275016187424E-4</v>
      </c>
    </row>
    <row r="315" spans="1:16" x14ac:dyDescent="0.25">
      <c r="A315">
        <v>1</v>
      </c>
      <c r="B315" t="s">
        <v>27</v>
      </c>
      <c r="C315">
        <v>29</v>
      </c>
      <c r="D315" t="s">
        <v>67</v>
      </c>
      <c r="E315">
        <v>3</v>
      </c>
      <c r="F315" t="s">
        <v>271</v>
      </c>
      <c r="G315">
        <v>1.2</v>
      </c>
      <c r="H315">
        <v>37</v>
      </c>
      <c r="I315">
        <v>37</v>
      </c>
      <c r="L315">
        <f>M315/PI()</f>
        <v>79.577471545947674</v>
      </c>
      <c r="M315">
        <v>250</v>
      </c>
      <c r="N315">
        <v>3.87</v>
      </c>
      <c r="O315">
        <f>2*PI()*(37/(2*1000))^2</f>
        <v>2.1504201713822132E-3</v>
      </c>
      <c r="P315">
        <f>PI()*(L315/(2*1000))^2</f>
        <v>4.9735919716217296E-3</v>
      </c>
    </row>
    <row r="316" spans="1:16" x14ac:dyDescent="0.25">
      <c r="A316">
        <v>1</v>
      </c>
      <c r="B316" t="s">
        <v>27</v>
      </c>
      <c r="C316">
        <v>29</v>
      </c>
      <c r="D316" t="s">
        <v>67</v>
      </c>
      <c r="E316">
        <v>4</v>
      </c>
      <c r="F316" t="s">
        <v>271</v>
      </c>
      <c r="G316">
        <v>1.5</v>
      </c>
      <c r="H316">
        <v>24</v>
      </c>
      <c r="L316">
        <v>41</v>
      </c>
      <c r="N316">
        <v>2.4500000000000002</v>
      </c>
      <c r="O316">
        <f>PI()*(H316/(2*1000))^2</f>
        <v>4.523893421169302E-4</v>
      </c>
      <c r="P316">
        <f>PI()*(L316/(2*1000))^2</f>
        <v>1.3202543126711107E-3</v>
      </c>
    </row>
    <row r="317" spans="1:16" x14ac:dyDescent="0.25">
      <c r="A317">
        <v>1</v>
      </c>
      <c r="B317" t="s">
        <v>27</v>
      </c>
      <c r="C317">
        <v>29</v>
      </c>
      <c r="D317" t="s">
        <v>67</v>
      </c>
      <c r="E317">
        <v>5</v>
      </c>
      <c r="F317" t="s">
        <v>267</v>
      </c>
      <c r="G317">
        <v>1.6</v>
      </c>
      <c r="H317">
        <v>25</v>
      </c>
      <c r="L317">
        <v>44</v>
      </c>
      <c r="N317">
        <v>2.4</v>
      </c>
      <c r="O317">
        <f>PI()*(H317/(2*1000))^2</f>
        <v>4.9087385212340522E-4</v>
      </c>
      <c r="P317">
        <f>PI()*(L317/(2*1000))^2</f>
        <v>1.5205308443374597E-3</v>
      </c>
    </row>
    <row r="318" spans="1:16" x14ac:dyDescent="0.25">
      <c r="A318">
        <v>1</v>
      </c>
      <c r="B318" t="s">
        <v>27</v>
      </c>
      <c r="C318">
        <v>29</v>
      </c>
      <c r="D318" t="s">
        <v>67</v>
      </c>
      <c r="E318">
        <v>6</v>
      </c>
      <c r="F318" t="s">
        <v>271</v>
      </c>
      <c r="G318">
        <v>1.1000000000000001</v>
      </c>
      <c r="H318">
        <v>42</v>
      </c>
      <c r="L318">
        <v>67</v>
      </c>
      <c r="N318">
        <v>4.0999999999999996</v>
      </c>
      <c r="O318">
        <f>PI()*(H318/(2*1000))^2</f>
        <v>1.385442360233099E-3</v>
      </c>
      <c r="P318">
        <f>PI()*(L318/(2*1000))^2</f>
        <v>3.5256523554911458E-3</v>
      </c>
    </row>
    <row r="319" spans="1:16" x14ac:dyDescent="0.25">
      <c r="A319">
        <v>1</v>
      </c>
      <c r="B319" t="s">
        <v>27</v>
      </c>
      <c r="C319">
        <v>29</v>
      </c>
      <c r="D319" t="s">
        <v>67</v>
      </c>
      <c r="E319">
        <v>7</v>
      </c>
      <c r="F319" t="s">
        <v>268</v>
      </c>
      <c r="G319">
        <v>0.7</v>
      </c>
      <c r="H319">
        <v>13</v>
      </c>
      <c r="L319">
        <v>44</v>
      </c>
      <c r="N319">
        <v>1.65</v>
      </c>
      <c r="O319">
        <f>PI()*(H319/(2*1000))^2</f>
        <v>1.3273228961416874E-4</v>
      </c>
      <c r="P319">
        <f>PI()*(L319/(2*1000))^2</f>
        <v>1.5205308443374597E-3</v>
      </c>
    </row>
    <row r="320" spans="1:16" x14ac:dyDescent="0.25">
      <c r="A320">
        <v>1</v>
      </c>
      <c r="B320" t="s">
        <v>27</v>
      </c>
      <c r="C320">
        <v>29</v>
      </c>
      <c r="D320" t="s">
        <v>67</v>
      </c>
      <c r="E320">
        <v>8</v>
      </c>
      <c r="F320" t="s">
        <v>267</v>
      </c>
      <c r="G320">
        <v>2</v>
      </c>
      <c r="H320">
        <v>9</v>
      </c>
      <c r="L320">
        <v>29</v>
      </c>
      <c r="N320">
        <v>1.8</v>
      </c>
      <c r="O320">
        <f>PI()*(H320/(2*1000))^2</f>
        <v>6.3617251235193305E-5</v>
      </c>
      <c r="P320">
        <f>PI()*(L320/(2*1000))^2</f>
        <v>6.605198554172541E-4</v>
      </c>
    </row>
    <row r="321" spans="1:16" x14ac:dyDescent="0.25">
      <c r="A321">
        <v>1</v>
      </c>
      <c r="B321" t="s">
        <v>27</v>
      </c>
      <c r="C321">
        <v>29</v>
      </c>
      <c r="D321" t="s">
        <v>67</v>
      </c>
      <c r="E321">
        <v>9</v>
      </c>
      <c r="F321" t="s">
        <v>268</v>
      </c>
      <c r="G321">
        <v>2.5</v>
      </c>
      <c r="H321">
        <v>19</v>
      </c>
      <c r="L321">
        <v>33</v>
      </c>
      <c r="N321">
        <v>1.4</v>
      </c>
      <c r="O321">
        <f>PI()*(H321/(2*1000))^2</f>
        <v>2.835287369864788E-4</v>
      </c>
      <c r="P321">
        <f>PI()*(L321/(2*1000))^2</f>
        <v>8.5529859993982123E-4</v>
      </c>
    </row>
    <row r="322" spans="1:16" x14ac:dyDescent="0.25">
      <c r="A322">
        <v>1</v>
      </c>
      <c r="B322" t="s">
        <v>27</v>
      </c>
      <c r="C322">
        <v>29</v>
      </c>
      <c r="D322" t="s">
        <v>67</v>
      </c>
      <c r="E322">
        <v>10</v>
      </c>
      <c r="F322" t="s">
        <v>271</v>
      </c>
      <c r="G322">
        <v>2.95</v>
      </c>
      <c r="H322">
        <v>32</v>
      </c>
      <c r="L322">
        <v>46</v>
      </c>
      <c r="N322">
        <v>2.1</v>
      </c>
      <c r="O322">
        <f>PI()*(H322/(2*1000))^2</f>
        <v>8.0424771931898698E-4</v>
      </c>
      <c r="P322">
        <f>PI()*(L322/(2*1000))^2</f>
        <v>1.6619025137490004E-3</v>
      </c>
    </row>
    <row r="323" spans="1:16" x14ac:dyDescent="0.25">
      <c r="A323">
        <v>1</v>
      </c>
      <c r="B323" t="s">
        <v>27</v>
      </c>
      <c r="C323">
        <v>29</v>
      </c>
      <c r="D323" t="s">
        <v>67</v>
      </c>
      <c r="E323">
        <v>11</v>
      </c>
      <c r="F323" t="s">
        <v>267</v>
      </c>
      <c r="G323">
        <v>1.5</v>
      </c>
      <c r="H323">
        <v>32</v>
      </c>
      <c r="L323">
        <v>48</v>
      </c>
      <c r="N323">
        <v>3.7</v>
      </c>
      <c r="O323">
        <f>PI()*(H323/(2*1000))^2</f>
        <v>8.0424771931898698E-4</v>
      </c>
      <c r="P323">
        <f>PI()*(L323/(2*1000))^2</f>
        <v>1.8095573684677208E-3</v>
      </c>
    </row>
    <row r="324" spans="1:16" x14ac:dyDescent="0.25">
      <c r="A324">
        <v>1</v>
      </c>
      <c r="B324" t="s">
        <v>27</v>
      </c>
      <c r="C324">
        <v>29</v>
      </c>
      <c r="D324" t="s">
        <v>67</v>
      </c>
      <c r="E324">
        <v>12</v>
      </c>
      <c r="F324" t="s">
        <v>268</v>
      </c>
      <c r="G324">
        <v>2.2000000000000002</v>
      </c>
      <c r="H324">
        <v>60</v>
      </c>
      <c r="L324">
        <f>M324/PI()</f>
        <v>89.12676813146139</v>
      </c>
      <c r="M324">
        <v>280</v>
      </c>
      <c r="N324">
        <v>3.25</v>
      </c>
      <c r="O324">
        <f>PI()*(H324/(2*1000))^2</f>
        <v>2.8274333882308137E-3</v>
      </c>
      <c r="P324">
        <f>PI()*(L324/(2*1000))^2</f>
        <v>6.2388737692022972E-3</v>
      </c>
    </row>
    <row r="325" spans="1:16" x14ac:dyDescent="0.25">
      <c r="A325">
        <v>1</v>
      </c>
      <c r="B325" t="s">
        <v>27</v>
      </c>
      <c r="C325">
        <v>29</v>
      </c>
      <c r="D325" t="s">
        <v>67</v>
      </c>
      <c r="E325">
        <v>13</v>
      </c>
      <c r="F325" t="s">
        <v>267</v>
      </c>
      <c r="G325">
        <v>2.8</v>
      </c>
      <c r="H325">
        <v>26</v>
      </c>
      <c r="L325">
        <v>44</v>
      </c>
      <c r="N325">
        <v>3.5</v>
      </c>
      <c r="O325">
        <f>PI()*(H325/(2*1000))^2</f>
        <v>5.3092915845667494E-4</v>
      </c>
      <c r="P325">
        <f>PI()*(L325/(2*1000))^2</f>
        <v>1.5205308443374597E-3</v>
      </c>
    </row>
    <row r="326" spans="1:16" x14ac:dyDescent="0.25">
      <c r="A326">
        <v>1</v>
      </c>
      <c r="B326" t="s">
        <v>27</v>
      </c>
      <c r="C326">
        <v>29</v>
      </c>
      <c r="D326" t="s">
        <v>67</v>
      </c>
      <c r="E326">
        <v>14</v>
      </c>
      <c r="F326" t="s">
        <v>268</v>
      </c>
      <c r="G326">
        <v>2.6</v>
      </c>
      <c r="H326">
        <v>22</v>
      </c>
      <c r="L326">
        <v>35</v>
      </c>
      <c r="N326">
        <v>1.7</v>
      </c>
      <c r="O326">
        <f>PI()*(H326/(2*1000))^2</f>
        <v>3.8013271108436493E-4</v>
      </c>
      <c r="P326">
        <f>PI()*(L326/(2*1000))^2</f>
        <v>9.6211275016187424E-4</v>
      </c>
    </row>
    <row r="327" spans="1:16" x14ac:dyDescent="0.25">
      <c r="A327">
        <v>1</v>
      </c>
      <c r="B327" t="s">
        <v>27</v>
      </c>
      <c r="C327">
        <v>29</v>
      </c>
      <c r="D327" t="s">
        <v>67</v>
      </c>
      <c r="E327">
        <v>15</v>
      </c>
      <c r="F327" t="s">
        <v>268</v>
      </c>
      <c r="G327">
        <v>2.2999999999999998</v>
      </c>
      <c r="H327">
        <v>7</v>
      </c>
      <c r="L327">
        <v>25</v>
      </c>
      <c r="N327">
        <v>1.5</v>
      </c>
      <c r="O327">
        <f>PI()*(H327/(2*1000))^2</f>
        <v>3.8484510006474972E-5</v>
      </c>
      <c r="P327">
        <f>PI()*(L327/(2*1000))^2</f>
        <v>4.9087385212340522E-4</v>
      </c>
    </row>
    <row r="328" spans="1:16" x14ac:dyDescent="0.25">
      <c r="A328">
        <v>1</v>
      </c>
      <c r="B328" t="s">
        <v>27</v>
      </c>
      <c r="C328">
        <v>30</v>
      </c>
      <c r="D328" t="s">
        <v>68</v>
      </c>
      <c r="E328">
        <v>1</v>
      </c>
      <c r="F328" t="s">
        <v>267</v>
      </c>
      <c r="G328">
        <v>2.8</v>
      </c>
      <c r="H328">
        <v>35</v>
      </c>
      <c r="L328">
        <v>61</v>
      </c>
      <c r="N328">
        <v>3.6</v>
      </c>
      <c r="O328">
        <f>PI()*(H328/(2*1000))^2</f>
        <v>9.6211275016187424E-4</v>
      </c>
      <c r="P328">
        <f>PI()*(L328/(2*1000))^2</f>
        <v>2.9224665660019049E-3</v>
      </c>
    </row>
    <row r="329" spans="1:16" x14ac:dyDescent="0.25">
      <c r="A329">
        <v>1</v>
      </c>
      <c r="B329" t="s">
        <v>27</v>
      </c>
      <c r="C329">
        <v>30</v>
      </c>
      <c r="D329" t="s">
        <v>68</v>
      </c>
      <c r="E329">
        <v>2</v>
      </c>
      <c r="F329" t="s">
        <v>267</v>
      </c>
      <c r="G329">
        <v>1.8</v>
      </c>
      <c r="H329">
        <v>20</v>
      </c>
      <c r="L329">
        <v>44</v>
      </c>
      <c r="N329">
        <v>2</v>
      </c>
      <c r="O329">
        <f>PI()*(H329/(2*1000))^2</f>
        <v>3.1415926535897931E-4</v>
      </c>
      <c r="P329">
        <f>PI()*(L329/(2*1000))^2</f>
        <v>1.5205308443374597E-3</v>
      </c>
    </row>
    <row r="330" spans="1:16" x14ac:dyDescent="0.25">
      <c r="A330">
        <v>1</v>
      </c>
      <c r="B330" t="s">
        <v>27</v>
      </c>
      <c r="C330">
        <v>30</v>
      </c>
      <c r="D330" t="s">
        <v>68</v>
      </c>
      <c r="E330">
        <v>3</v>
      </c>
      <c r="F330" t="s">
        <v>271</v>
      </c>
      <c r="G330">
        <v>2.7</v>
      </c>
      <c r="H330">
        <v>24</v>
      </c>
      <c r="L330">
        <v>44</v>
      </c>
      <c r="N330">
        <v>2.25</v>
      </c>
      <c r="O330">
        <f>PI()*(H330/(2*1000))^2</f>
        <v>4.523893421169302E-4</v>
      </c>
      <c r="P330">
        <f>PI()*(L330/(2*1000))^2</f>
        <v>1.5205308443374597E-3</v>
      </c>
    </row>
    <row r="331" spans="1:16" x14ac:dyDescent="0.25">
      <c r="A331">
        <v>1</v>
      </c>
      <c r="B331" t="s">
        <v>27</v>
      </c>
      <c r="C331">
        <v>30</v>
      </c>
      <c r="D331" t="s">
        <v>68</v>
      </c>
      <c r="E331">
        <v>4</v>
      </c>
      <c r="F331" t="s">
        <v>267</v>
      </c>
      <c r="G331">
        <v>2.2999999999999998</v>
      </c>
      <c r="H331">
        <v>21</v>
      </c>
      <c r="L331">
        <v>37</v>
      </c>
      <c r="N331">
        <v>2.35</v>
      </c>
      <c r="O331">
        <f>PI()*(H331/(2*1000))^2</f>
        <v>3.4636059005827474E-4</v>
      </c>
      <c r="P331">
        <f>PI()*(L331/(2*1000))^2</f>
        <v>1.0752100856911066E-3</v>
      </c>
    </row>
    <row r="332" spans="1:16" x14ac:dyDescent="0.25">
      <c r="A332">
        <v>1</v>
      </c>
      <c r="B332" t="s">
        <v>27</v>
      </c>
      <c r="C332">
        <v>30</v>
      </c>
      <c r="D332" t="s">
        <v>68</v>
      </c>
      <c r="E332">
        <v>5</v>
      </c>
      <c r="F332" t="s">
        <v>271</v>
      </c>
      <c r="G332">
        <v>2.7</v>
      </c>
      <c r="H332">
        <v>23</v>
      </c>
      <c r="L332">
        <v>44</v>
      </c>
      <c r="N332">
        <v>2.5</v>
      </c>
      <c r="O332">
        <f>PI()*(H332/(2*1000))^2</f>
        <v>4.154756284372501E-4</v>
      </c>
      <c r="P332">
        <f>PI()*(L332/(2*1000))^2</f>
        <v>1.5205308443374597E-3</v>
      </c>
    </row>
    <row r="333" spans="1:16" x14ac:dyDescent="0.25">
      <c r="A333">
        <v>1</v>
      </c>
      <c r="B333" t="s">
        <v>27</v>
      </c>
      <c r="C333">
        <v>30</v>
      </c>
      <c r="D333" t="s">
        <v>68</v>
      </c>
      <c r="E333">
        <v>6</v>
      </c>
      <c r="F333" t="s">
        <v>267</v>
      </c>
      <c r="G333">
        <v>1.9</v>
      </c>
      <c r="H333">
        <v>21</v>
      </c>
      <c r="L333">
        <v>35</v>
      </c>
      <c r="N333">
        <v>2.35</v>
      </c>
      <c r="O333">
        <f>PI()*(H333/(2*1000))^2</f>
        <v>3.4636059005827474E-4</v>
      </c>
      <c r="P333">
        <f>PI()*(L333/(2*1000))^2</f>
        <v>9.6211275016187424E-4</v>
      </c>
    </row>
    <row r="334" spans="1:16" x14ac:dyDescent="0.25">
      <c r="A334">
        <v>1</v>
      </c>
      <c r="B334" t="s">
        <v>27</v>
      </c>
      <c r="C334">
        <v>30</v>
      </c>
      <c r="D334" t="s">
        <v>68</v>
      </c>
      <c r="E334">
        <v>7</v>
      </c>
      <c r="F334" t="s">
        <v>267</v>
      </c>
      <c r="G334">
        <v>1.3</v>
      </c>
      <c r="L334">
        <v>16</v>
      </c>
      <c r="N334">
        <v>1.25</v>
      </c>
      <c r="O334">
        <f>PI()*(H334/(2*1000))^2</f>
        <v>0</v>
      </c>
      <c r="P334">
        <f>PI()*(L334/(2*1000))^2</f>
        <v>2.0106192982974675E-4</v>
      </c>
    </row>
    <row r="335" spans="1:16" x14ac:dyDescent="0.25">
      <c r="A335">
        <v>1</v>
      </c>
      <c r="B335" t="s">
        <v>27</v>
      </c>
      <c r="C335">
        <v>30</v>
      </c>
      <c r="D335" t="s">
        <v>68</v>
      </c>
      <c r="E335">
        <v>8</v>
      </c>
      <c r="F335" t="s">
        <v>267</v>
      </c>
      <c r="G335">
        <v>1.4</v>
      </c>
      <c r="H335">
        <v>11</v>
      </c>
      <c r="L335">
        <v>27</v>
      </c>
      <c r="N335">
        <v>2.2000000000000002</v>
      </c>
      <c r="O335">
        <f>PI()*(H335/(2*1000))^2</f>
        <v>9.5033177771091233E-5</v>
      </c>
      <c r="P335">
        <f>PI()*(L335/(2*1000))^2</f>
        <v>5.7255526111673976E-4</v>
      </c>
    </row>
    <row r="336" spans="1:16" x14ac:dyDescent="0.25">
      <c r="A336">
        <v>1</v>
      </c>
      <c r="B336" t="s">
        <v>27</v>
      </c>
      <c r="C336">
        <v>30</v>
      </c>
      <c r="D336" t="s">
        <v>68</v>
      </c>
      <c r="E336">
        <v>9</v>
      </c>
      <c r="F336" t="s">
        <v>271</v>
      </c>
      <c r="G336">
        <v>1.8</v>
      </c>
      <c r="H336">
        <v>33</v>
      </c>
      <c r="L336">
        <v>64</v>
      </c>
      <c r="N336">
        <v>3.35</v>
      </c>
      <c r="O336">
        <f>PI()*(H336/(2*1000))^2</f>
        <v>8.5529859993982123E-4</v>
      </c>
      <c r="P336">
        <f>PI()*(L336/(2*1000))^2</f>
        <v>3.2169908772759479E-3</v>
      </c>
    </row>
    <row r="337" spans="1:16" x14ac:dyDescent="0.25">
      <c r="A337">
        <v>1</v>
      </c>
      <c r="B337" t="s">
        <v>27</v>
      </c>
      <c r="C337">
        <v>30</v>
      </c>
      <c r="D337" t="s">
        <v>68</v>
      </c>
      <c r="E337">
        <v>10</v>
      </c>
      <c r="F337" t="s">
        <v>268</v>
      </c>
      <c r="G337">
        <v>2.8</v>
      </c>
      <c r="H337">
        <v>45</v>
      </c>
      <c r="L337">
        <v>87</v>
      </c>
      <c r="N337">
        <v>2.65</v>
      </c>
      <c r="O337">
        <f>PI()*(H337/(2*1000))^2</f>
        <v>1.5904312808798326E-3</v>
      </c>
      <c r="P337">
        <f>PI()*(L337/(2*1000))^2</f>
        <v>5.9446786987552855E-3</v>
      </c>
    </row>
    <row r="338" spans="1:16" x14ac:dyDescent="0.25">
      <c r="A338">
        <v>1</v>
      </c>
      <c r="B338" t="s">
        <v>27</v>
      </c>
      <c r="C338">
        <v>30</v>
      </c>
      <c r="D338" t="s">
        <v>68</v>
      </c>
      <c r="E338">
        <v>11</v>
      </c>
      <c r="F338" t="s">
        <v>268</v>
      </c>
      <c r="G338">
        <v>2</v>
      </c>
      <c r="H338">
        <v>34</v>
      </c>
      <c r="L338">
        <v>53</v>
      </c>
      <c r="N338">
        <v>2.2999999999999998</v>
      </c>
      <c r="O338">
        <f>PI()*(H338/(2*1000))^2</f>
        <v>9.0792027688745035E-4</v>
      </c>
      <c r="P338">
        <f>PI()*(L338/(2*1000))^2</f>
        <v>2.2061834409834321E-3</v>
      </c>
    </row>
    <row r="339" spans="1:16" x14ac:dyDescent="0.25">
      <c r="A339">
        <v>1</v>
      </c>
      <c r="B339" t="s">
        <v>27</v>
      </c>
      <c r="C339">
        <v>30</v>
      </c>
      <c r="D339" t="s">
        <v>68</v>
      </c>
      <c r="E339">
        <v>12</v>
      </c>
      <c r="F339" t="s">
        <v>269</v>
      </c>
      <c r="G339">
        <v>2</v>
      </c>
      <c r="H339" t="s">
        <v>277</v>
      </c>
      <c r="L339" t="s">
        <v>278</v>
      </c>
      <c r="N339">
        <v>2.4</v>
      </c>
      <c r="O339">
        <f>7*PI()*(18/(2*1000))^2</f>
        <v>1.7812830345854125E-3</v>
      </c>
      <c r="P339">
        <f>7*PI()*(32/(2*1000))^2</f>
        <v>5.6297340352329094E-3</v>
      </c>
    </row>
    <row r="340" spans="1:16" x14ac:dyDescent="0.25">
      <c r="A340">
        <v>1</v>
      </c>
      <c r="B340" t="s">
        <v>27</v>
      </c>
      <c r="C340">
        <v>31</v>
      </c>
      <c r="D340" t="s">
        <v>70</v>
      </c>
      <c r="E340">
        <v>1</v>
      </c>
      <c r="F340" t="s">
        <v>271</v>
      </c>
      <c r="G340">
        <v>0.9</v>
      </c>
      <c r="H340">
        <v>64</v>
      </c>
      <c r="I340">
        <v>43</v>
      </c>
      <c r="L340">
        <f>M340/PI()</f>
        <v>111.40846016432674</v>
      </c>
      <c r="M340">
        <v>350</v>
      </c>
      <c r="N340">
        <v>4.7</v>
      </c>
      <c r="O340">
        <f>PI()*(H340/(2*1000))^2+PI()*(I340/(2*1000))^2</f>
        <v>4.6691920813978294E-3</v>
      </c>
      <c r="P340">
        <f>PI()*(L340/(2*1000))^2</f>
        <v>9.7482402643785885E-3</v>
      </c>
    </row>
    <row r="341" spans="1:16" x14ac:dyDescent="0.25">
      <c r="A341">
        <v>1</v>
      </c>
      <c r="B341" t="s">
        <v>27</v>
      </c>
      <c r="C341">
        <v>31</v>
      </c>
      <c r="D341" t="s">
        <v>70</v>
      </c>
      <c r="E341">
        <v>2</v>
      </c>
      <c r="F341" t="s">
        <v>271</v>
      </c>
      <c r="G341">
        <v>1.7</v>
      </c>
      <c r="H341">
        <v>35</v>
      </c>
      <c r="L341">
        <v>61</v>
      </c>
      <c r="N341">
        <v>3.85</v>
      </c>
      <c r="O341">
        <f>PI()*(H341/(2*1000))^2</f>
        <v>9.6211275016187424E-4</v>
      </c>
      <c r="P341">
        <f>PI()*(L341/(2*1000))^2</f>
        <v>2.9224665660019049E-3</v>
      </c>
    </row>
    <row r="342" spans="1:16" x14ac:dyDescent="0.25">
      <c r="A342">
        <v>1</v>
      </c>
      <c r="B342" t="s">
        <v>27</v>
      </c>
      <c r="C342">
        <v>31</v>
      </c>
      <c r="D342" t="s">
        <v>70</v>
      </c>
      <c r="E342">
        <v>3</v>
      </c>
      <c r="F342" t="s">
        <v>271</v>
      </c>
      <c r="G342">
        <v>1.8</v>
      </c>
      <c r="H342">
        <v>53</v>
      </c>
      <c r="L342">
        <v>71</v>
      </c>
      <c r="N342">
        <v>4.45</v>
      </c>
      <c r="O342">
        <f>PI()*(H342/(2*1000))^2</f>
        <v>2.2061834409834321E-3</v>
      </c>
      <c r="P342">
        <f>PI()*(L342/(2*1000))^2</f>
        <v>3.959192141686536E-3</v>
      </c>
    </row>
    <row r="343" spans="1:16" x14ac:dyDescent="0.25">
      <c r="A343">
        <v>1</v>
      </c>
      <c r="B343" t="s">
        <v>27</v>
      </c>
      <c r="C343">
        <v>31</v>
      </c>
      <c r="D343" t="s">
        <v>70</v>
      </c>
      <c r="E343">
        <v>4</v>
      </c>
      <c r="F343" t="s">
        <v>271</v>
      </c>
      <c r="G343">
        <v>2.7</v>
      </c>
      <c r="H343">
        <v>38</v>
      </c>
      <c r="L343">
        <v>53</v>
      </c>
      <c r="N343">
        <v>3.05</v>
      </c>
      <c r="O343">
        <f>PI()*(H343/(2*1000))^2</f>
        <v>1.1341149479459152E-3</v>
      </c>
      <c r="P343">
        <f>PI()*(L343/(2*1000))^2</f>
        <v>2.2061834409834321E-3</v>
      </c>
    </row>
    <row r="344" spans="1:16" x14ac:dyDescent="0.25">
      <c r="A344">
        <v>1</v>
      </c>
      <c r="B344" t="s">
        <v>27</v>
      </c>
      <c r="C344">
        <v>31</v>
      </c>
      <c r="D344" t="s">
        <v>70</v>
      </c>
      <c r="E344">
        <v>5</v>
      </c>
      <c r="F344" t="s">
        <v>267</v>
      </c>
      <c r="G344">
        <v>2.6</v>
      </c>
      <c r="H344">
        <v>29</v>
      </c>
      <c r="L344">
        <v>40</v>
      </c>
      <c r="N344">
        <v>3.45</v>
      </c>
      <c r="O344">
        <f>PI()*(H344/(2*1000))^2</f>
        <v>6.605198554172541E-4</v>
      </c>
      <c r="P344">
        <f>PI()*(L344/(2*1000))^2</f>
        <v>1.2566370614359172E-3</v>
      </c>
    </row>
    <row r="345" spans="1:16" x14ac:dyDescent="0.25">
      <c r="A345">
        <v>1</v>
      </c>
      <c r="B345" t="s">
        <v>27</v>
      </c>
      <c r="C345">
        <v>31</v>
      </c>
      <c r="D345" t="s">
        <v>70</v>
      </c>
      <c r="E345">
        <v>6</v>
      </c>
      <c r="F345" t="s">
        <v>267</v>
      </c>
      <c r="G345">
        <v>3.4</v>
      </c>
      <c r="H345">
        <v>66</v>
      </c>
      <c r="L345">
        <f>M345/PI()</f>
        <v>101.85916357881302</v>
      </c>
      <c r="M345">
        <v>320</v>
      </c>
      <c r="N345">
        <v>4</v>
      </c>
      <c r="O345">
        <f>PI()*(H345/(2*1000))^2</f>
        <v>3.4211943997592849E-3</v>
      </c>
      <c r="P345">
        <f>PI()*(L345/(2*1000))^2</f>
        <v>8.148733086305043E-3</v>
      </c>
    </row>
    <row r="346" spans="1:16" x14ac:dyDescent="0.25">
      <c r="A346">
        <v>1</v>
      </c>
      <c r="B346" t="s">
        <v>27</v>
      </c>
      <c r="C346">
        <v>31</v>
      </c>
      <c r="D346" t="s">
        <v>70</v>
      </c>
      <c r="E346">
        <v>7</v>
      </c>
      <c r="F346" t="s">
        <v>267</v>
      </c>
      <c r="G346">
        <v>2.9</v>
      </c>
      <c r="H346">
        <v>35</v>
      </c>
      <c r="L346">
        <v>50</v>
      </c>
      <c r="N346">
        <v>3.65</v>
      </c>
      <c r="O346">
        <f>PI()*(H346/(2*1000))^2</f>
        <v>9.6211275016187424E-4</v>
      </c>
      <c r="P346">
        <f>PI()*(L346/(2*1000))^2</f>
        <v>1.9634954084936209E-3</v>
      </c>
    </row>
    <row r="347" spans="1:16" x14ac:dyDescent="0.25">
      <c r="A347">
        <v>1</v>
      </c>
      <c r="B347" t="s">
        <v>27</v>
      </c>
      <c r="C347">
        <v>31</v>
      </c>
      <c r="D347" t="s">
        <v>70</v>
      </c>
      <c r="E347">
        <v>8</v>
      </c>
      <c r="F347" t="s">
        <v>267</v>
      </c>
      <c r="G347">
        <v>2.1</v>
      </c>
      <c r="H347">
        <v>38</v>
      </c>
      <c r="L347">
        <v>65</v>
      </c>
      <c r="N347">
        <v>2.9</v>
      </c>
      <c r="O347">
        <f>PI()*(H347/(2*1000))^2</f>
        <v>1.1341149479459152E-3</v>
      </c>
      <c r="P347">
        <f>PI()*(L347/(2*1000))^2</f>
        <v>3.3183072403542195E-3</v>
      </c>
    </row>
    <row r="348" spans="1:16" x14ac:dyDescent="0.25">
      <c r="A348">
        <v>1</v>
      </c>
      <c r="B348" t="s">
        <v>27</v>
      </c>
      <c r="C348">
        <v>31</v>
      </c>
      <c r="D348" t="s">
        <v>70</v>
      </c>
      <c r="E348">
        <v>9</v>
      </c>
      <c r="F348" t="s">
        <v>268</v>
      </c>
      <c r="G348">
        <v>1.9</v>
      </c>
      <c r="H348">
        <v>8</v>
      </c>
      <c r="L348">
        <v>35</v>
      </c>
      <c r="N348">
        <v>1.33</v>
      </c>
      <c r="O348">
        <f>PI()*(H348/(2*1000))^2</f>
        <v>5.0265482457436686E-5</v>
      </c>
      <c r="P348">
        <f>PI()*(L348/(2*1000))^2</f>
        <v>9.6211275016187424E-4</v>
      </c>
    </row>
    <row r="349" spans="1:16" x14ac:dyDescent="0.25">
      <c r="A349">
        <v>1</v>
      </c>
      <c r="B349" t="s">
        <v>27</v>
      </c>
      <c r="C349">
        <v>31</v>
      </c>
      <c r="D349" t="s">
        <v>70</v>
      </c>
      <c r="E349">
        <v>10</v>
      </c>
      <c r="F349" t="s">
        <v>267</v>
      </c>
      <c r="G349">
        <v>1.5</v>
      </c>
      <c r="H349">
        <v>10</v>
      </c>
      <c r="L349">
        <v>19</v>
      </c>
      <c r="N349">
        <v>1.6</v>
      </c>
      <c r="O349">
        <f>PI()*(H349/(2*1000))^2</f>
        <v>7.8539816339744827E-5</v>
      </c>
      <c r="P349">
        <f>PI()*(L349/(2*1000))^2</f>
        <v>2.835287369864788E-4</v>
      </c>
    </row>
    <row r="350" spans="1:16" x14ac:dyDescent="0.25">
      <c r="A350">
        <v>1</v>
      </c>
      <c r="B350" t="s">
        <v>27</v>
      </c>
      <c r="C350">
        <v>31</v>
      </c>
      <c r="D350" t="s">
        <v>70</v>
      </c>
      <c r="E350">
        <v>11</v>
      </c>
      <c r="F350" t="s">
        <v>267</v>
      </c>
      <c r="G350">
        <v>3.6</v>
      </c>
      <c r="H350">
        <v>63</v>
      </c>
      <c r="L350">
        <v>85</v>
      </c>
      <c r="N350">
        <v>3.65</v>
      </c>
      <c r="O350">
        <f>PI()*(H350/(2*1000))^2</f>
        <v>3.1172453105244723E-3</v>
      </c>
      <c r="P350">
        <f>PI()*(L350/(2*1000))^2</f>
        <v>5.6745017305465653E-3</v>
      </c>
    </row>
    <row r="351" spans="1:16" x14ac:dyDescent="0.25">
      <c r="A351">
        <v>1</v>
      </c>
      <c r="B351" t="s">
        <v>27</v>
      </c>
      <c r="C351">
        <v>31</v>
      </c>
      <c r="D351" t="s">
        <v>70</v>
      </c>
      <c r="E351">
        <v>12</v>
      </c>
      <c r="F351" t="s">
        <v>267</v>
      </c>
      <c r="G351">
        <v>3.5</v>
      </c>
      <c r="H351">
        <v>43</v>
      </c>
      <c r="L351">
        <v>67</v>
      </c>
      <c r="N351">
        <v>3.05</v>
      </c>
      <c r="O351">
        <f>PI()*(H351/(2*1000))^2</f>
        <v>1.4522012041218817E-3</v>
      </c>
      <c r="P351">
        <f>PI()*(L351/(2*1000))^2</f>
        <v>3.5256523554911458E-3</v>
      </c>
    </row>
    <row r="352" spans="1:16" x14ac:dyDescent="0.25">
      <c r="A352">
        <v>1</v>
      </c>
      <c r="B352" t="s">
        <v>27</v>
      </c>
      <c r="C352">
        <v>31</v>
      </c>
      <c r="D352" t="s">
        <v>70</v>
      </c>
      <c r="E352">
        <v>13</v>
      </c>
      <c r="F352" t="s">
        <v>268</v>
      </c>
      <c r="G352">
        <v>2.6</v>
      </c>
      <c r="H352">
        <v>79</v>
      </c>
      <c r="L352">
        <v>106</v>
      </c>
      <c r="N352">
        <v>3.4</v>
      </c>
      <c r="O352">
        <f>PI()*(H352/(2*1000))^2</f>
        <v>4.9016699377634745E-3</v>
      </c>
      <c r="P352">
        <f>PI()*(L352/(2*1000))^2</f>
        <v>8.8247337639337283E-3</v>
      </c>
    </row>
    <row r="353" spans="1:16" x14ac:dyDescent="0.25">
      <c r="A353">
        <v>2</v>
      </c>
      <c r="B353" t="s">
        <v>71</v>
      </c>
      <c r="C353">
        <v>1</v>
      </c>
      <c r="D353" t="s">
        <v>72</v>
      </c>
      <c r="E353">
        <v>1</v>
      </c>
      <c r="F353" t="s">
        <v>267</v>
      </c>
      <c r="G353">
        <v>0.9</v>
      </c>
      <c r="H353">
        <v>12.4</v>
      </c>
      <c r="L353">
        <v>37.6</v>
      </c>
      <c r="N353">
        <v>2.57</v>
      </c>
      <c r="O353">
        <f>PI()*(H353/(2*1000))^2</f>
        <v>1.2076282160399163E-4</v>
      </c>
      <c r="P353">
        <f>PI()*(L353/(2*1000))^2</f>
        <v>1.1103645074847764E-3</v>
      </c>
    </row>
    <row r="354" spans="1:16" x14ac:dyDescent="0.25">
      <c r="A354">
        <v>2</v>
      </c>
      <c r="B354" t="s">
        <v>71</v>
      </c>
      <c r="C354">
        <v>1</v>
      </c>
      <c r="D354" t="s">
        <v>72</v>
      </c>
      <c r="E354">
        <v>2</v>
      </c>
      <c r="F354" t="s">
        <v>279</v>
      </c>
      <c r="G354">
        <v>1.25</v>
      </c>
      <c r="H354">
        <v>27</v>
      </c>
      <c r="L354">
        <v>45</v>
      </c>
      <c r="N354">
        <v>3.45</v>
      </c>
      <c r="O354">
        <f>PI()*(H354/(2*1000))^2</f>
        <v>5.7255526111673976E-4</v>
      </c>
      <c r="P354">
        <f>PI()*(L354/(2*1000))^2</f>
        <v>1.5904312808798326E-3</v>
      </c>
    </row>
    <row r="355" spans="1:16" x14ac:dyDescent="0.25">
      <c r="A355">
        <v>2</v>
      </c>
      <c r="B355" t="s">
        <v>71</v>
      </c>
      <c r="C355">
        <v>1</v>
      </c>
      <c r="D355" t="s">
        <v>72</v>
      </c>
      <c r="E355">
        <v>3</v>
      </c>
      <c r="F355" t="s">
        <v>267</v>
      </c>
      <c r="G355">
        <v>1.55</v>
      </c>
      <c r="H355">
        <v>24</v>
      </c>
      <c r="L355">
        <v>52</v>
      </c>
      <c r="N355">
        <v>2.42</v>
      </c>
      <c r="O355">
        <f>PI()*(H355/(2*1000))^2</f>
        <v>4.523893421169302E-4</v>
      </c>
      <c r="P355">
        <f>PI()*(L355/(2*1000))^2</f>
        <v>2.1237166338266998E-3</v>
      </c>
    </row>
    <row r="356" spans="1:16" x14ac:dyDescent="0.25">
      <c r="A356">
        <v>2</v>
      </c>
      <c r="B356" t="s">
        <v>71</v>
      </c>
      <c r="C356">
        <v>1</v>
      </c>
      <c r="D356" t="s">
        <v>72</v>
      </c>
      <c r="E356">
        <v>4</v>
      </c>
      <c r="F356" t="s">
        <v>267</v>
      </c>
      <c r="G356">
        <v>2.15</v>
      </c>
      <c r="H356">
        <v>15</v>
      </c>
      <c r="L356">
        <v>34.5</v>
      </c>
      <c r="N356">
        <v>2.0699999999999998</v>
      </c>
      <c r="O356">
        <f>PI()*(H356/(2*1000))^2</f>
        <v>1.7671458676442585E-4</v>
      </c>
      <c r="P356">
        <f>PI()*(L356/(2*1000))^2</f>
        <v>9.3482016398381291E-4</v>
      </c>
    </row>
    <row r="357" spans="1:16" x14ac:dyDescent="0.25">
      <c r="A357">
        <v>2</v>
      </c>
      <c r="B357" t="s">
        <v>71</v>
      </c>
      <c r="C357">
        <v>1</v>
      </c>
      <c r="D357" t="s">
        <v>72</v>
      </c>
      <c r="E357">
        <v>5</v>
      </c>
      <c r="F357" t="s">
        <v>267</v>
      </c>
      <c r="G357">
        <v>3.6</v>
      </c>
      <c r="H357">
        <f>K357/PI()</f>
        <v>101.85916357881302</v>
      </c>
      <c r="K357">
        <v>320</v>
      </c>
      <c r="L357">
        <f>M357/PI()</f>
        <v>143.23944878270581</v>
      </c>
      <c r="M357">
        <v>450</v>
      </c>
      <c r="N357">
        <v>5.4</v>
      </c>
      <c r="O357">
        <f>PI()*(H357/(2*1000))^2</f>
        <v>8.148733086305043E-3</v>
      </c>
      <c r="P357">
        <f>PI()*(L357/(2*1000))^2</f>
        <v>1.6114437988054401E-2</v>
      </c>
    </row>
    <row r="358" spans="1:16" x14ac:dyDescent="0.25">
      <c r="A358">
        <v>2</v>
      </c>
      <c r="B358" t="s">
        <v>71</v>
      </c>
      <c r="C358">
        <v>1</v>
      </c>
      <c r="D358" t="s">
        <v>72</v>
      </c>
      <c r="E358">
        <v>6</v>
      </c>
      <c r="F358" t="s">
        <v>267</v>
      </c>
      <c r="G358">
        <v>1.2</v>
      </c>
      <c r="H358">
        <v>35</v>
      </c>
      <c r="L358">
        <v>61</v>
      </c>
      <c r="N358">
        <v>3.65</v>
      </c>
      <c r="O358">
        <f>PI()*(H358/(2*1000))^2</f>
        <v>9.6211275016187424E-4</v>
      </c>
      <c r="P358">
        <f>PI()*(L358/(2*1000))^2</f>
        <v>2.9224665660019049E-3</v>
      </c>
    </row>
    <row r="359" spans="1:16" x14ac:dyDescent="0.25">
      <c r="A359">
        <v>2</v>
      </c>
      <c r="B359" t="s">
        <v>71</v>
      </c>
      <c r="C359">
        <v>1</v>
      </c>
      <c r="D359" t="s">
        <v>72</v>
      </c>
      <c r="E359">
        <v>7</v>
      </c>
      <c r="F359" t="s">
        <v>267</v>
      </c>
      <c r="G359">
        <v>1.45</v>
      </c>
      <c r="H359">
        <v>50</v>
      </c>
      <c r="L359">
        <v>69</v>
      </c>
      <c r="N359">
        <v>4.4000000000000004</v>
      </c>
      <c r="O359">
        <f>PI()*(H359/(2*1000))^2</f>
        <v>1.9634954084936209E-3</v>
      </c>
      <c r="P359">
        <f>PI()*(L359/(2*1000))^2</f>
        <v>3.7392806559352516E-3</v>
      </c>
    </row>
    <row r="360" spans="1:16" x14ac:dyDescent="0.25">
      <c r="A360">
        <v>2</v>
      </c>
      <c r="B360" t="s">
        <v>71</v>
      </c>
      <c r="C360">
        <v>1</v>
      </c>
      <c r="D360" t="s">
        <v>72</v>
      </c>
      <c r="E360">
        <v>8</v>
      </c>
      <c r="F360" t="s">
        <v>267</v>
      </c>
      <c r="G360">
        <v>2.2999999999999998</v>
      </c>
      <c r="H360">
        <v>40</v>
      </c>
      <c r="L360">
        <v>75</v>
      </c>
      <c r="N360">
        <v>3.35</v>
      </c>
      <c r="O360">
        <f>PI()*(H360/(2*1000))^2</f>
        <v>1.2566370614359172E-3</v>
      </c>
      <c r="P360">
        <f>PI()*(L360/(2*1000))^2</f>
        <v>4.4178646691106467E-3</v>
      </c>
    </row>
    <row r="361" spans="1:16" x14ac:dyDescent="0.25">
      <c r="A361">
        <v>2</v>
      </c>
      <c r="B361" t="s">
        <v>71</v>
      </c>
      <c r="C361">
        <v>1</v>
      </c>
      <c r="D361" t="s">
        <v>72</v>
      </c>
      <c r="E361">
        <v>9</v>
      </c>
      <c r="F361" t="s">
        <v>267</v>
      </c>
      <c r="G361">
        <v>2.1</v>
      </c>
      <c r="H361">
        <v>17</v>
      </c>
      <c r="L361">
        <v>38</v>
      </c>
      <c r="N361">
        <v>2.2000000000000002</v>
      </c>
      <c r="O361">
        <f>PI()*(H361/(2*1000))^2</f>
        <v>2.2698006922186259E-4</v>
      </c>
      <c r="P361">
        <f>PI()*(L361/(2*1000))^2</f>
        <v>1.1341149479459152E-3</v>
      </c>
    </row>
    <row r="362" spans="1:16" x14ac:dyDescent="0.25">
      <c r="A362">
        <v>2</v>
      </c>
      <c r="B362" t="s">
        <v>71</v>
      </c>
      <c r="C362">
        <v>1</v>
      </c>
      <c r="D362" t="s">
        <v>72</v>
      </c>
      <c r="E362">
        <v>10</v>
      </c>
      <c r="F362" t="s">
        <v>280</v>
      </c>
      <c r="G362">
        <v>1.6</v>
      </c>
      <c r="H362">
        <v>55.5</v>
      </c>
      <c r="I362">
        <v>62</v>
      </c>
      <c r="L362">
        <v>110</v>
      </c>
      <c r="N362">
        <v>4.3</v>
      </c>
      <c r="O362">
        <f>PI()*(H362/(2*1000))^2+PI()*(I362/(2*1000))^2</f>
        <v>5.4382932329047808E-3</v>
      </c>
      <c r="P362">
        <f>PI()*(L362/(2*1000))^2</f>
        <v>9.5033177771091243E-3</v>
      </c>
    </row>
    <row r="363" spans="1:16" x14ac:dyDescent="0.25">
      <c r="A363">
        <v>2</v>
      </c>
      <c r="B363" t="s">
        <v>71</v>
      </c>
      <c r="C363">
        <v>1</v>
      </c>
      <c r="D363" t="s">
        <v>72</v>
      </c>
      <c r="E363">
        <v>11</v>
      </c>
      <c r="F363" t="s">
        <v>267</v>
      </c>
      <c r="G363">
        <v>1.1000000000000001</v>
      </c>
      <c r="H363">
        <v>33</v>
      </c>
      <c r="L363">
        <v>53</v>
      </c>
      <c r="N363">
        <v>2.64</v>
      </c>
      <c r="O363">
        <f>PI()*(H363/(2*1000))^2</f>
        <v>8.5529859993982123E-4</v>
      </c>
      <c r="P363">
        <f>PI()*(L363/(2*1000))^2</f>
        <v>2.2061834409834321E-3</v>
      </c>
    </row>
    <row r="364" spans="1:16" x14ac:dyDescent="0.25">
      <c r="A364">
        <v>2</v>
      </c>
      <c r="B364" t="s">
        <v>71</v>
      </c>
      <c r="C364">
        <v>1</v>
      </c>
      <c r="D364" t="s">
        <v>72</v>
      </c>
      <c r="E364">
        <v>12</v>
      </c>
      <c r="F364" t="s">
        <v>267</v>
      </c>
      <c r="G364">
        <v>1.75</v>
      </c>
      <c r="H364">
        <v>42</v>
      </c>
      <c r="L364">
        <v>55</v>
      </c>
      <c r="N364">
        <v>3.3</v>
      </c>
      <c r="O364">
        <f>PI()*(H364/(2*1000))^2</f>
        <v>1.385442360233099E-3</v>
      </c>
      <c r="P364">
        <f>PI()*(L364/(2*1000))^2</f>
        <v>2.3758294442772811E-3</v>
      </c>
    </row>
    <row r="365" spans="1:16" x14ac:dyDescent="0.25">
      <c r="A365">
        <v>2</v>
      </c>
      <c r="B365" t="s">
        <v>71</v>
      </c>
      <c r="C365">
        <v>1</v>
      </c>
      <c r="D365" t="s">
        <v>72</v>
      </c>
      <c r="E365">
        <v>13</v>
      </c>
      <c r="F365" t="s">
        <v>267</v>
      </c>
      <c r="G365">
        <v>2.5</v>
      </c>
      <c r="H365">
        <v>11.5</v>
      </c>
      <c r="I365">
        <v>11.3</v>
      </c>
      <c r="L365">
        <v>28</v>
      </c>
      <c r="N365">
        <v>2.7</v>
      </c>
      <c r="O365">
        <f>PI()*(H365/(2*1000))^2+PI()*(I365/(2*1000))^2</f>
        <v>2.0415639859353271E-4</v>
      </c>
      <c r="P365">
        <f>PI()*(L365/(2*1000))^2</f>
        <v>6.1575216010359955E-4</v>
      </c>
    </row>
    <row r="366" spans="1:16" x14ac:dyDescent="0.25">
      <c r="A366">
        <v>2</v>
      </c>
      <c r="B366" t="s">
        <v>71</v>
      </c>
      <c r="C366">
        <v>1</v>
      </c>
      <c r="D366" t="s">
        <v>72</v>
      </c>
      <c r="E366">
        <v>14</v>
      </c>
      <c r="F366" t="s">
        <v>267</v>
      </c>
      <c r="G366">
        <v>2.2999999999999998</v>
      </c>
      <c r="H366">
        <v>33.5</v>
      </c>
      <c r="L366">
        <v>43</v>
      </c>
      <c r="N366">
        <v>3</v>
      </c>
      <c r="O366">
        <f>PI()*(H366/(2*1000))^2</f>
        <v>8.8141308887278646E-4</v>
      </c>
      <c r="P366">
        <f>PI()*(L366/(2*1000))^2</f>
        <v>1.4522012041218817E-3</v>
      </c>
    </row>
    <row r="367" spans="1:16" x14ac:dyDescent="0.25">
      <c r="A367">
        <v>2</v>
      </c>
      <c r="B367" t="s">
        <v>71</v>
      </c>
      <c r="C367">
        <v>1</v>
      </c>
      <c r="D367" t="s">
        <v>72</v>
      </c>
      <c r="E367">
        <v>15</v>
      </c>
      <c r="F367" t="s">
        <v>280</v>
      </c>
      <c r="G367">
        <v>3.4</v>
      </c>
      <c r="H367">
        <v>61</v>
      </c>
      <c r="L367">
        <v>79</v>
      </c>
      <c r="N367">
        <v>4.17</v>
      </c>
      <c r="O367">
        <f>PI()*(H367/(2*1000))^2</f>
        <v>2.9224665660019049E-3</v>
      </c>
      <c r="P367">
        <f>PI()*(L367/(2*1000))^2</f>
        <v>4.9016699377634745E-3</v>
      </c>
    </row>
    <row r="368" spans="1:16" x14ac:dyDescent="0.25">
      <c r="A368">
        <v>2</v>
      </c>
      <c r="B368" t="s">
        <v>71</v>
      </c>
      <c r="C368">
        <v>1</v>
      </c>
      <c r="D368" t="s">
        <v>72</v>
      </c>
      <c r="E368">
        <v>16</v>
      </c>
      <c r="F368" t="s">
        <v>267</v>
      </c>
      <c r="G368">
        <v>3.2</v>
      </c>
      <c r="H368">
        <v>42</v>
      </c>
      <c r="L368">
        <v>58.5</v>
      </c>
      <c r="N368">
        <v>3.23</v>
      </c>
      <c r="O368">
        <f>PI()*(H368/(2*1000))^2</f>
        <v>1.385442360233099E-3</v>
      </c>
      <c r="P368">
        <f>PI()*(L368/(2*1000))^2</f>
        <v>2.6878288646869177E-3</v>
      </c>
    </row>
    <row r="369" spans="1:16" x14ac:dyDescent="0.25">
      <c r="A369">
        <v>2</v>
      </c>
      <c r="B369" t="s">
        <v>71</v>
      </c>
      <c r="C369">
        <v>2</v>
      </c>
      <c r="D369" t="s">
        <v>74</v>
      </c>
      <c r="E369">
        <v>1</v>
      </c>
      <c r="F369" t="s">
        <v>281</v>
      </c>
      <c r="G369">
        <v>1.3</v>
      </c>
      <c r="N369">
        <v>1.98</v>
      </c>
      <c r="O369">
        <f>PI()*(H369/(2*1000))^2</f>
        <v>0</v>
      </c>
      <c r="P369">
        <f>PI()*(L369/(2*1000))^2</f>
        <v>0</v>
      </c>
    </row>
    <row r="370" spans="1:16" x14ac:dyDescent="0.25">
      <c r="A370">
        <v>2</v>
      </c>
      <c r="B370" t="s">
        <v>71</v>
      </c>
      <c r="C370">
        <v>2</v>
      </c>
      <c r="D370" t="s">
        <v>74</v>
      </c>
      <c r="E370">
        <v>2</v>
      </c>
      <c r="F370" t="s">
        <v>267</v>
      </c>
      <c r="G370">
        <v>1.35</v>
      </c>
      <c r="H370">
        <v>5.5</v>
      </c>
      <c r="L370">
        <v>29.5</v>
      </c>
      <c r="N370">
        <v>1.95</v>
      </c>
      <c r="O370">
        <f>PI()*(H370/(2*1000))^2</f>
        <v>2.3758294442772808E-5</v>
      </c>
      <c r="P370">
        <f>PI()*(L370/(2*1000))^2</f>
        <v>6.8349275169662927E-4</v>
      </c>
    </row>
    <row r="371" spans="1:16" x14ac:dyDescent="0.25">
      <c r="A371">
        <v>2</v>
      </c>
      <c r="B371" t="s">
        <v>71</v>
      </c>
      <c r="C371">
        <v>2</v>
      </c>
      <c r="D371" t="s">
        <v>74</v>
      </c>
      <c r="E371">
        <v>3</v>
      </c>
      <c r="F371" t="s">
        <v>271</v>
      </c>
      <c r="G371">
        <v>2.75</v>
      </c>
      <c r="H371">
        <v>21</v>
      </c>
      <c r="L371">
        <v>57.5</v>
      </c>
      <c r="N371">
        <v>2</v>
      </c>
      <c r="O371">
        <f>PI()*(H371/(2*1000))^2</f>
        <v>3.4636059005827474E-4</v>
      </c>
      <c r="P371">
        <f>PI()*(L371/(2*1000))^2</f>
        <v>2.5967226777328135E-3</v>
      </c>
    </row>
    <row r="372" spans="1:16" x14ac:dyDescent="0.25">
      <c r="A372">
        <v>2</v>
      </c>
      <c r="B372" t="s">
        <v>71</v>
      </c>
      <c r="C372">
        <v>2</v>
      </c>
      <c r="D372" t="s">
        <v>74</v>
      </c>
      <c r="E372">
        <v>4</v>
      </c>
      <c r="F372" t="s">
        <v>267</v>
      </c>
      <c r="G372">
        <v>3</v>
      </c>
      <c r="H372">
        <v>48</v>
      </c>
      <c r="L372">
        <f>M372/PI()</f>
        <v>92.309866993299295</v>
      </c>
      <c r="M372">
        <v>290</v>
      </c>
      <c r="N372">
        <v>3.8</v>
      </c>
      <c r="O372">
        <f>PI()*(H372/(2*1000))^2</f>
        <v>1.8095573684677208E-3</v>
      </c>
      <c r="P372">
        <f>PI()*(L372/(2*1000))^2</f>
        <v>6.6924653570141993E-3</v>
      </c>
    </row>
    <row r="373" spans="1:16" x14ac:dyDescent="0.25">
      <c r="A373">
        <v>2</v>
      </c>
      <c r="B373" t="s">
        <v>71</v>
      </c>
      <c r="C373">
        <v>2</v>
      </c>
      <c r="D373" t="s">
        <v>74</v>
      </c>
      <c r="E373">
        <v>5</v>
      </c>
      <c r="F373" t="s">
        <v>267</v>
      </c>
      <c r="G373">
        <v>2.5</v>
      </c>
      <c r="H373">
        <v>32.5</v>
      </c>
      <c r="L373">
        <v>53.5</v>
      </c>
      <c r="N373">
        <v>2.85</v>
      </c>
      <c r="O373">
        <f>PI()*(H373/(2*1000))^2</f>
        <v>8.2957681008855489E-4</v>
      </c>
      <c r="P373">
        <f>PI()*(L373/(2*1000))^2</f>
        <v>2.2480058931843463E-3</v>
      </c>
    </row>
    <row r="374" spans="1:16" x14ac:dyDescent="0.25">
      <c r="A374">
        <v>2</v>
      </c>
      <c r="B374" t="s">
        <v>71</v>
      </c>
      <c r="C374">
        <v>2</v>
      </c>
      <c r="D374" t="s">
        <v>74</v>
      </c>
      <c r="E374">
        <v>6</v>
      </c>
      <c r="F374" t="s">
        <v>280</v>
      </c>
      <c r="G374">
        <v>1.25</v>
      </c>
      <c r="H374">
        <v>28.5</v>
      </c>
      <c r="L374">
        <v>38</v>
      </c>
      <c r="N374">
        <v>2.2799999999999998</v>
      </c>
      <c r="O374">
        <f>PI()*(H374/(2*1000))^2</f>
        <v>6.3793965821957739E-4</v>
      </c>
      <c r="P374">
        <f>PI()*(L374/(2*1000))^2</f>
        <v>1.1341149479459152E-3</v>
      </c>
    </row>
    <row r="375" spans="1:16" x14ac:dyDescent="0.25">
      <c r="A375">
        <v>2</v>
      </c>
      <c r="B375" t="s">
        <v>71</v>
      </c>
      <c r="C375">
        <v>2</v>
      </c>
      <c r="D375" t="s">
        <v>74</v>
      </c>
      <c r="E375">
        <v>7</v>
      </c>
      <c r="F375" t="s">
        <v>280</v>
      </c>
      <c r="G375">
        <v>1.75</v>
      </c>
      <c r="H375">
        <v>16</v>
      </c>
      <c r="L375">
        <v>22</v>
      </c>
      <c r="N375">
        <v>1.65</v>
      </c>
      <c r="O375">
        <f>PI()*(H375/(2*1000))^2</f>
        <v>2.0106192982974675E-4</v>
      </c>
      <c r="P375">
        <f>PI()*(L375/(2*1000))^2</f>
        <v>3.8013271108436493E-4</v>
      </c>
    </row>
    <row r="376" spans="1:16" x14ac:dyDescent="0.25">
      <c r="A376">
        <v>2</v>
      </c>
      <c r="B376" t="s">
        <v>71</v>
      </c>
      <c r="C376">
        <v>2</v>
      </c>
      <c r="D376" t="s">
        <v>74</v>
      </c>
      <c r="E376">
        <v>8</v>
      </c>
      <c r="F376" t="s">
        <v>267</v>
      </c>
      <c r="G376">
        <v>1.67</v>
      </c>
      <c r="H376">
        <v>44</v>
      </c>
      <c r="L376">
        <v>62</v>
      </c>
      <c r="N376">
        <v>4.5</v>
      </c>
      <c r="O376">
        <f>PI()*(H376/(2*1000))^2</f>
        <v>1.5205308443374597E-3</v>
      </c>
      <c r="P376">
        <f>PI()*(L376/(2*1000))^2</f>
        <v>3.0190705400997908E-3</v>
      </c>
    </row>
    <row r="377" spans="1:16" x14ac:dyDescent="0.25">
      <c r="A377">
        <v>2</v>
      </c>
      <c r="B377" t="s">
        <v>71</v>
      </c>
      <c r="C377">
        <v>2</v>
      </c>
      <c r="D377" t="s">
        <v>74</v>
      </c>
      <c r="E377">
        <v>9</v>
      </c>
      <c r="F377" t="s">
        <v>267</v>
      </c>
      <c r="G377">
        <v>1.3</v>
      </c>
      <c r="H377">
        <v>20.5</v>
      </c>
      <c r="L377">
        <v>41.5</v>
      </c>
      <c r="N377">
        <v>2.2999999999999998</v>
      </c>
      <c r="O377">
        <f>PI()*(H377/(2*1000))^2</f>
        <v>3.3006357816777767E-4</v>
      </c>
      <c r="P377">
        <f>PI()*(L377/(2*1000))^2</f>
        <v>1.3526519869112555E-3</v>
      </c>
    </row>
    <row r="378" spans="1:16" x14ac:dyDescent="0.25">
      <c r="A378">
        <v>2</v>
      </c>
      <c r="B378" t="s">
        <v>71</v>
      </c>
      <c r="C378">
        <v>2</v>
      </c>
      <c r="D378" t="s">
        <v>74</v>
      </c>
      <c r="E378">
        <v>10</v>
      </c>
      <c r="F378" t="s">
        <v>267</v>
      </c>
      <c r="G378">
        <v>1.65</v>
      </c>
      <c r="H378">
        <v>13.6</v>
      </c>
      <c r="L378">
        <v>28</v>
      </c>
      <c r="N378">
        <v>2.1</v>
      </c>
      <c r="O378">
        <f>PI()*(H378/(2*1000))^2</f>
        <v>1.4526724430199202E-4</v>
      </c>
      <c r="P378">
        <f>PI()*(L378/(2*1000))^2</f>
        <v>6.1575216010359955E-4</v>
      </c>
    </row>
    <row r="379" spans="1:16" x14ac:dyDescent="0.25">
      <c r="A379">
        <v>2</v>
      </c>
      <c r="B379" t="s">
        <v>71</v>
      </c>
      <c r="C379">
        <v>2</v>
      </c>
      <c r="D379" t="s">
        <v>74</v>
      </c>
      <c r="E379">
        <v>11</v>
      </c>
      <c r="F379" t="s">
        <v>271</v>
      </c>
      <c r="G379">
        <v>2.2000000000000002</v>
      </c>
      <c r="H379">
        <v>56</v>
      </c>
      <c r="L379">
        <v>83</v>
      </c>
      <c r="N379">
        <v>3.65</v>
      </c>
      <c r="O379">
        <f>PI()*(H379/(2*1000))^2</f>
        <v>2.4630086404143982E-3</v>
      </c>
      <c r="P379">
        <f>PI()*(L379/(2*1000))^2</f>
        <v>5.4106079476450219E-3</v>
      </c>
    </row>
    <row r="380" spans="1:16" x14ac:dyDescent="0.25">
      <c r="A380">
        <v>2</v>
      </c>
      <c r="B380" t="s">
        <v>71</v>
      </c>
      <c r="C380">
        <v>3</v>
      </c>
      <c r="D380" t="s">
        <v>75</v>
      </c>
      <c r="E380">
        <v>12</v>
      </c>
      <c r="F380" t="s">
        <v>268</v>
      </c>
      <c r="G380">
        <v>3.55</v>
      </c>
      <c r="H380">
        <v>72</v>
      </c>
      <c r="L380">
        <f>M380/PI()</f>
        <v>117.77465788800255</v>
      </c>
      <c r="M380">
        <v>370</v>
      </c>
      <c r="N380">
        <v>3.55</v>
      </c>
      <c r="O380">
        <f>PI()*(H380/(2*1000))^2</f>
        <v>4.0715040790523715E-3</v>
      </c>
      <c r="P380">
        <f>PI()*(L380/(2*1000))^2</f>
        <v>1.0894155854640236E-2</v>
      </c>
    </row>
    <row r="381" spans="1:16" x14ac:dyDescent="0.25">
      <c r="A381">
        <v>2</v>
      </c>
      <c r="B381" t="s">
        <v>71</v>
      </c>
      <c r="C381">
        <v>3</v>
      </c>
      <c r="D381" t="s">
        <v>75</v>
      </c>
      <c r="E381">
        <v>13</v>
      </c>
      <c r="F381" t="s">
        <v>267</v>
      </c>
      <c r="G381">
        <v>1.97</v>
      </c>
      <c r="H381">
        <v>43</v>
      </c>
      <c r="L381">
        <v>66.5</v>
      </c>
      <c r="N381">
        <v>4.8099999999999996</v>
      </c>
      <c r="O381">
        <f>PI()*(H381/(2*1000))^2</f>
        <v>1.4522012041218817E-3</v>
      </c>
      <c r="P381">
        <f>PI()*(L381/(2*1000))^2</f>
        <v>3.4732270280843662E-3</v>
      </c>
    </row>
    <row r="382" spans="1:16" x14ac:dyDescent="0.25">
      <c r="A382">
        <v>2</v>
      </c>
      <c r="B382" t="s">
        <v>71</v>
      </c>
      <c r="C382">
        <v>3</v>
      </c>
      <c r="D382" t="s">
        <v>75</v>
      </c>
      <c r="E382">
        <v>14</v>
      </c>
      <c r="F382" t="s">
        <v>267</v>
      </c>
      <c r="G382">
        <v>1.8</v>
      </c>
      <c r="H382">
        <v>48</v>
      </c>
      <c r="L382">
        <v>81</v>
      </c>
      <c r="N382">
        <v>4.0599999999999996</v>
      </c>
      <c r="O382">
        <f>PI()*(H382/(2*1000))^2</f>
        <v>1.8095573684677208E-3</v>
      </c>
      <c r="P382">
        <f>PI()*(L382/(2*1000))^2</f>
        <v>5.152997350050658E-3</v>
      </c>
    </row>
    <row r="383" spans="1:16" x14ac:dyDescent="0.25">
      <c r="A383">
        <v>2</v>
      </c>
      <c r="B383" t="s">
        <v>71</v>
      </c>
      <c r="C383">
        <v>3</v>
      </c>
      <c r="D383" t="s">
        <v>75</v>
      </c>
      <c r="E383">
        <v>15</v>
      </c>
      <c r="F383" t="s">
        <v>267</v>
      </c>
      <c r="G383">
        <v>1</v>
      </c>
      <c r="H383">
        <v>57</v>
      </c>
      <c r="L383">
        <v>34</v>
      </c>
      <c r="N383">
        <v>4.93</v>
      </c>
      <c r="O383">
        <f>PI()*(H383/(2*1000))^2</f>
        <v>2.5517586328783095E-3</v>
      </c>
      <c r="P383">
        <f>PI()*(L383/(2*1000))^2</f>
        <v>9.0792027688745035E-4</v>
      </c>
    </row>
    <row r="384" spans="1:16" x14ac:dyDescent="0.25">
      <c r="A384">
        <v>2</v>
      </c>
      <c r="B384" t="s">
        <v>71</v>
      </c>
      <c r="C384">
        <v>3</v>
      </c>
      <c r="D384" t="s">
        <v>75</v>
      </c>
      <c r="E384">
        <v>16</v>
      </c>
      <c r="F384" t="s">
        <v>267</v>
      </c>
      <c r="G384">
        <v>1.75</v>
      </c>
      <c r="H384">
        <f>K384/PI()</f>
        <v>90.718317562380349</v>
      </c>
      <c r="K384">
        <v>285</v>
      </c>
      <c r="L384">
        <f>M384/PI()</f>
        <v>116.18310845708361</v>
      </c>
      <c r="M384">
        <v>365</v>
      </c>
      <c r="N384">
        <v>5.2</v>
      </c>
      <c r="O384">
        <f>PI()*(H384/(2*1000))^2</f>
        <v>6.4636801263196E-3</v>
      </c>
      <c r="P384">
        <f>PI()*(L384/(2*1000))^2</f>
        <v>1.0601708646708879E-2</v>
      </c>
    </row>
    <row r="385" spans="1:16" x14ac:dyDescent="0.25">
      <c r="A385">
        <v>2</v>
      </c>
      <c r="B385" t="s">
        <v>71</v>
      </c>
      <c r="C385">
        <v>3</v>
      </c>
      <c r="D385" t="s">
        <v>75</v>
      </c>
      <c r="E385">
        <v>17</v>
      </c>
      <c r="F385" t="s">
        <v>267</v>
      </c>
      <c r="G385">
        <v>2.95</v>
      </c>
      <c r="H385">
        <v>66.5</v>
      </c>
      <c r="L385">
        <f>M385/PI()</f>
        <v>117.77465788800255</v>
      </c>
      <c r="M385">
        <v>370</v>
      </c>
      <c r="N385">
        <v>5.45</v>
      </c>
      <c r="O385">
        <f>PI()*(H385/(2*1000))^2</f>
        <v>3.4732270280843662E-3</v>
      </c>
      <c r="P385">
        <f>PI()*(L385/(2*1000))^2</f>
        <v>1.0894155854640236E-2</v>
      </c>
    </row>
    <row r="386" spans="1:16" x14ac:dyDescent="0.25">
      <c r="A386">
        <v>2</v>
      </c>
      <c r="B386" t="s">
        <v>71</v>
      </c>
      <c r="C386">
        <v>3</v>
      </c>
      <c r="D386" t="s">
        <v>75</v>
      </c>
      <c r="E386">
        <v>18</v>
      </c>
      <c r="F386" t="s">
        <v>271</v>
      </c>
      <c r="G386">
        <v>1.8</v>
      </c>
      <c r="H386">
        <v>75.5</v>
      </c>
      <c r="L386">
        <f>M386/PI()</f>
        <v>108.22536130248884</v>
      </c>
      <c r="M386">
        <v>340</v>
      </c>
      <c r="N386">
        <v>4.42</v>
      </c>
      <c r="O386">
        <f>PI()*(H386/(2*1000))^2</f>
        <v>4.4769658809063039E-3</v>
      </c>
      <c r="P386">
        <f>PI()*(L386/(2*1000))^2</f>
        <v>9.1991557107115509E-3</v>
      </c>
    </row>
    <row r="387" spans="1:16" x14ac:dyDescent="0.25">
      <c r="A387">
        <v>2</v>
      </c>
      <c r="B387" t="s">
        <v>71</v>
      </c>
      <c r="C387">
        <v>3</v>
      </c>
      <c r="D387" t="s">
        <v>75</v>
      </c>
      <c r="E387">
        <v>19</v>
      </c>
      <c r="F387" t="s">
        <v>267</v>
      </c>
      <c r="G387">
        <v>3.3</v>
      </c>
      <c r="H387">
        <v>59.5</v>
      </c>
      <c r="L387">
        <f>M387/PI()</f>
        <v>105.04226244065093</v>
      </c>
      <c r="M387">
        <v>330</v>
      </c>
      <c r="N387">
        <v>3.85</v>
      </c>
      <c r="O387">
        <f>PI()*(H387/(2*1000))^2</f>
        <v>2.7805058479678157E-3</v>
      </c>
      <c r="P387">
        <f>PI()*(L387/(2*1000))^2</f>
        <v>8.6659866513537007E-3</v>
      </c>
    </row>
    <row r="388" spans="1:16" x14ac:dyDescent="0.25">
      <c r="A388">
        <v>2</v>
      </c>
      <c r="B388" t="s">
        <v>71</v>
      </c>
      <c r="C388">
        <v>4</v>
      </c>
      <c r="D388" t="s">
        <v>76</v>
      </c>
      <c r="E388">
        <v>1</v>
      </c>
      <c r="F388" t="s">
        <v>267</v>
      </c>
      <c r="G388">
        <v>0.5</v>
      </c>
      <c r="H388">
        <v>36</v>
      </c>
      <c r="L388">
        <v>58</v>
      </c>
      <c r="N388">
        <v>3.11</v>
      </c>
      <c r="O388">
        <f>PI()*(H388/(2*1000))^2</f>
        <v>1.0178760197630929E-3</v>
      </c>
      <c r="P388">
        <f>PI()*(L388/(2*1000))^2</f>
        <v>2.6420794216690164E-3</v>
      </c>
    </row>
    <row r="389" spans="1:16" x14ac:dyDescent="0.25">
      <c r="A389">
        <v>2</v>
      </c>
      <c r="B389" t="s">
        <v>71</v>
      </c>
      <c r="C389">
        <v>4</v>
      </c>
      <c r="D389" t="s">
        <v>76</v>
      </c>
      <c r="E389">
        <v>2</v>
      </c>
      <c r="F389" t="s">
        <v>267</v>
      </c>
      <c r="G389">
        <v>0.9</v>
      </c>
      <c r="H389">
        <v>35.5</v>
      </c>
      <c r="L389">
        <v>55</v>
      </c>
      <c r="N389">
        <v>2.9</v>
      </c>
      <c r="O389">
        <f>PI()*(H389/(2*1000))^2</f>
        <v>9.8979803542163401E-4</v>
      </c>
      <c r="P389">
        <f>PI()*(L389/(2*1000))^2</f>
        <v>2.3758294442772811E-3</v>
      </c>
    </row>
    <row r="390" spans="1:16" x14ac:dyDescent="0.25">
      <c r="A390">
        <v>2</v>
      </c>
      <c r="B390" t="s">
        <v>71</v>
      </c>
      <c r="C390">
        <v>4</v>
      </c>
      <c r="D390" t="s">
        <v>76</v>
      </c>
      <c r="E390">
        <v>3</v>
      </c>
      <c r="F390" t="s">
        <v>267</v>
      </c>
      <c r="G390">
        <v>2.8</v>
      </c>
      <c r="H390">
        <v>20.5</v>
      </c>
      <c r="L390">
        <v>38</v>
      </c>
      <c r="N390">
        <v>2.5</v>
      </c>
      <c r="O390">
        <f>PI()*(H390/(2*1000))^2</f>
        <v>3.3006357816777767E-4</v>
      </c>
      <c r="P390">
        <f>PI()*(L390/(2*1000))^2</f>
        <v>1.1341149479459152E-3</v>
      </c>
    </row>
    <row r="391" spans="1:16" x14ac:dyDescent="0.25">
      <c r="A391">
        <v>2</v>
      </c>
      <c r="B391" t="s">
        <v>71</v>
      </c>
      <c r="C391">
        <v>4</v>
      </c>
      <c r="D391" t="s">
        <v>76</v>
      </c>
      <c r="E391">
        <v>4</v>
      </c>
      <c r="F391" t="s">
        <v>267</v>
      </c>
      <c r="G391">
        <v>3.1</v>
      </c>
      <c r="H391">
        <v>29.5</v>
      </c>
      <c r="L391">
        <v>54</v>
      </c>
      <c r="N391">
        <v>3.34</v>
      </c>
      <c r="O391">
        <f>PI()*(H391/(2*1000))^2</f>
        <v>6.8349275169662927E-4</v>
      </c>
      <c r="P391">
        <f>PI()*(L391/(2*1000))^2</f>
        <v>2.290221044466959E-3</v>
      </c>
    </row>
    <row r="392" spans="1:16" x14ac:dyDescent="0.25">
      <c r="A392">
        <v>2</v>
      </c>
      <c r="B392" t="s">
        <v>71</v>
      </c>
      <c r="C392">
        <v>4</v>
      </c>
      <c r="D392" t="s">
        <v>76</v>
      </c>
      <c r="E392">
        <v>5</v>
      </c>
      <c r="F392" t="s">
        <v>268</v>
      </c>
      <c r="G392">
        <v>2.8</v>
      </c>
      <c r="H392">
        <v>31</v>
      </c>
      <c r="L392">
        <v>62</v>
      </c>
      <c r="N392">
        <v>2.1800000000000002</v>
      </c>
      <c r="O392">
        <f>PI()*(H392/(2*1000))^2</f>
        <v>7.5476763502494771E-4</v>
      </c>
      <c r="P392">
        <f>PI()*(L392/(2*1000))^2</f>
        <v>3.0190705400997908E-3</v>
      </c>
    </row>
    <row r="393" spans="1:16" x14ac:dyDescent="0.25">
      <c r="A393">
        <v>2</v>
      </c>
      <c r="B393" t="s">
        <v>71</v>
      </c>
      <c r="C393">
        <v>4</v>
      </c>
      <c r="D393" t="s">
        <v>76</v>
      </c>
      <c r="E393">
        <v>6</v>
      </c>
      <c r="F393" t="s">
        <v>268</v>
      </c>
      <c r="G393">
        <v>2.2999999999999998</v>
      </c>
      <c r="H393">
        <v>38</v>
      </c>
      <c r="L393">
        <v>66</v>
      </c>
      <c r="N393">
        <v>2.31</v>
      </c>
      <c r="O393">
        <f>PI()*(H393/(2*1000))^2</f>
        <v>1.1341149479459152E-3</v>
      </c>
      <c r="P393">
        <f>PI()*(L393/(2*1000))^2</f>
        <v>3.4211943997592849E-3</v>
      </c>
    </row>
    <row r="394" spans="1:16" x14ac:dyDescent="0.25">
      <c r="A394">
        <v>2</v>
      </c>
      <c r="B394" t="s">
        <v>71</v>
      </c>
      <c r="C394">
        <v>4</v>
      </c>
      <c r="D394" t="s">
        <v>76</v>
      </c>
      <c r="E394">
        <v>7</v>
      </c>
      <c r="F394" t="s">
        <v>271</v>
      </c>
      <c r="G394">
        <v>2.25</v>
      </c>
      <c r="H394">
        <v>18.5</v>
      </c>
      <c r="L394">
        <v>47</v>
      </c>
      <c r="N394">
        <v>2.17</v>
      </c>
      <c r="O394">
        <f>PI()*(H394/(2*1000))^2</f>
        <v>2.6880252142277665E-4</v>
      </c>
      <c r="P394">
        <f>PI()*(L394/(2*1000))^2</f>
        <v>1.7349445429449633E-3</v>
      </c>
    </row>
    <row r="395" spans="1:16" x14ac:dyDescent="0.25">
      <c r="A395">
        <v>2</v>
      </c>
      <c r="B395" t="s">
        <v>71</v>
      </c>
      <c r="C395">
        <v>4</v>
      </c>
      <c r="D395" t="s">
        <v>76</v>
      </c>
      <c r="E395">
        <v>8</v>
      </c>
      <c r="F395" t="s">
        <v>271</v>
      </c>
      <c r="G395">
        <v>2.9</v>
      </c>
      <c r="H395">
        <v>20.5</v>
      </c>
      <c r="L395">
        <v>43</v>
      </c>
      <c r="N395">
        <v>2.1</v>
      </c>
      <c r="O395">
        <f>PI()*(H395/(2*1000))^2</f>
        <v>3.3006357816777767E-4</v>
      </c>
      <c r="P395">
        <f>PI()*(L395/(2*1000))^2</f>
        <v>1.4522012041218817E-3</v>
      </c>
    </row>
    <row r="396" spans="1:16" x14ac:dyDescent="0.25">
      <c r="A396">
        <v>2</v>
      </c>
      <c r="B396" t="s">
        <v>71</v>
      </c>
      <c r="C396">
        <v>4</v>
      </c>
      <c r="D396" t="s">
        <v>76</v>
      </c>
      <c r="E396">
        <v>9</v>
      </c>
      <c r="F396" t="s">
        <v>267</v>
      </c>
      <c r="G396">
        <v>3.65</v>
      </c>
      <c r="H396">
        <v>36.5</v>
      </c>
      <c r="L396">
        <v>63.5</v>
      </c>
      <c r="N396">
        <v>3.35</v>
      </c>
      <c r="O396">
        <f>PI()*(H396/(2*1000))^2</f>
        <v>1.0463467031862504E-3</v>
      </c>
      <c r="P396">
        <f>PI()*(L396/(2*1000))^2</f>
        <v>3.1669217443593611E-3</v>
      </c>
    </row>
    <row r="397" spans="1:16" x14ac:dyDescent="0.25">
      <c r="A397">
        <v>2</v>
      </c>
      <c r="B397" t="s">
        <v>71</v>
      </c>
      <c r="C397">
        <v>4</v>
      </c>
      <c r="D397" t="s">
        <v>76</v>
      </c>
      <c r="E397">
        <v>10</v>
      </c>
      <c r="F397" t="s">
        <v>271</v>
      </c>
      <c r="G397">
        <v>2.6</v>
      </c>
      <c r="H397">
        <v>25</v>
      </c>
      <c r="L397">
        <v>46</v>
      </c>
      <c r="N397">
        <v>2.52</v>
      </c>
      <c r="O397">
        <f>PI()*(H397/(2*1000))^2</f>
        <v>4.9087385212340522E-4</v>
      </c>
      <c r="P397">
        <f>PI()*(L397/(2*1000))^2</f>
        <v>1.6619025137490004E-3</v>
      </c>
    </row>
    <row r="398" spans="1:16" x14ac:dyDescent="0.25">
      <c r="A398">
        <v>2</v>
      </c>
      <c r="B398" t="s">
        <v>71</v>
      </c>
      <c r="C398">
        <v>4</v>
      </c>
      <c r="D398" t="s">
        <v>76</v>
      </c>
      <c r="E398">
        <v>11</v>
      </c>
      <c r="F398" t="s">
        <v>271</v>
      </c>
      <c r="G398">
        <v>2.2999999999999998</v>
      </c>
      <c r="H398">
        <v>13</v>
      </c>
      <c r="L398">
        <v>28</v>
      </c>
      <c r="N398">
        <v>1.93</v>
      </c>
      <c r="O398">
        <f>PI()*(H398/(2*1000))^2</f>
        <v>1.3273228961416874E-4</v>
      </c>
      <c r="P398">
        <f>PI()*(L398/(2*1000))^2</f>
        <v>6.1575216010359955E-4</v>
      </c>
    </row>
    <row r="399" spans="1:16" x14ac:dyDescent="0.25">
      <c r="A399">
        <v>2</v>
      </c>
      <c r="B399" t="s">
        <v>71</v>
      </c>
      <c r="C399">
        <v>4</v>
      </c>
      <c r="D399" t="s">
        <v>76</v>
      </c>
      <c r="E399">
        <v>12</v>
      </c>
      <c r="F399" t="s">
        <v>268</v>
      </c>
      <c r="G399">
        <v>2.25</v>
      </c>
      <c r="H399">
        <v>22</v>
      </c>
      <c r="L399">
        <v>59</v>
      </c>
      <c r="N399">
        <v>2.23</v>
      </c>
      <c r="O399">
        <f>PI()*(H399/(2*1000))^2</f>
        <v>3.8013271108436493E-4</v>
      </c>
      <c r="P399">
        <f>PI()*(L399/(2*1000))^2</f>
        <v>2.7339710067865171E-3</v>
      </c>
    </row>
    <row r="400" spans="1:16" x14ac:dyDescent="0.25">
      <c r="A400">
        <v>2</v>
      </c>
      <c r="B400" t="s">
        <v>71</v>
      </c>
      <c r="C400">
        <v>4</v>
      </c>
      <c r="D400" t="s">
        <v>76</v>
      </c>
      <c r="E400">
        <v>13</v>
      </c>
      <c r="F400" t="s">
        <v>268</v>
      </c>
      <c r="G400">
        <v>2.35</v>
      </c>
      <c r="H400">
        <v>37</v>
      </c>
      <c r="L400">
        <v>68</v>
      </c>
      <c r="N400">
        <v>2.5499999999999998</v>
      </c>
      <c r="O400">
        <f>PI()*(H400/(2*1000))^2</f>
        <v>1.0752100856911066E-3</v>
      </c>
      <c r="P400">
        <f>PI()*(L400/(2*1000))^2</f>
        <v>3.6316811075498014E-3</v>
      </c>
    </row>
    <row r="401" spans="1:16" x14ac:dyDescent="0.25">
      <c r="A401">
        <v>2</v>
      </c>
      <c r="B401" t="s">
        <v>71</v>
      </c>
      <c r="C401">
        <v>4</v>
      </c>
      <c r="D401" t="s">
        <v>76</v>
      </c>
      <c r="E401">
        <v>14</v>
      </c>
      <c r="F401" t="s">
        <v>268</v>
      </c>
      <c r="G401">
        <v>2</v>
      </c>
      <c r="H401">
        <v>57</v>
      </c>
      <c r="L401">
        <v>88</v>
      </c>
      <c r="N401">
        <v>3.1</v>
      </c>
      <c r="O401">
        <f>PI()*(H401/(2*1000))^2</f>
        <v>2.5517586328783095E-3</v>
      </c>
      <c r="P401">
        <f>PI()*(L401/(2*1000))^2</f>
        <v>6.0821233773498389E-3</v>
      </c>
    </row>
    <row r="402" spans="1:16" x14ac:dyDescent="0.25">
      <c r="A402">
        <v>2</v>
      </c>
      <c r="B402" t="s">
        <v>71</v>
      </c>
      <c r="C402">
        <v>4</v>
      </c>
      <c r="D402" t="s">
        <v>76</v>
      </c>
      <c r="E402">
        <v>15</v>
      </c>
      <c r="F402" t="s">
        <v>268</v>
      </c>
      <c r="G402">
        <v>2.5499999999999998</v>
      </c>
      <c r="H402">
        <v>25</v>
      </c>
      <c r="L402">
        <v>49</v>
      </c>
      <c r="N402">
        <v>2.1</v>
      </c>
      <c r="O402">
        <f>PI()*(H402/(2*1000))^2</f>
        <v>4.9087385212340522E-4</v>
      </c>
      <c r="P402">
        <f>PI()*(L402/(2*1000))^2</f>
        <v>1.8857409903172736E-3</v>
      </c>
    </row>
    <row r="403" spans="1:16" x14ac:dyDescent="0.25">
      <c r="A403">
        <v>2</v>
      </c>
      <c r="B403" t="s">
        <v>71</v>
      </c>
      <c r="C403">
        <v>4</v>
      </c>
      <c r="D403" t="s">
        <v>76</v>
      </c>
      <c r="E403">
        <v>16</v>
      </c>
      <c r="F403" t="s">
        <v>271</v>
      </c>
      <c r="G403">
        <v>2.75</v>
      </c>
      <c r="H403">
        <v>30</v>
      </c>
      <c r="L403">
        <v>45</v>
      </c>
      <c r="N403">
        <v>3.3</v>
      </c>
      <c r="O403">
        <f>PI()*(H403/(2*1000))^2</f>
        <v>7.0685834705770342E-4</v>
      </c>
      <c r="P403">
        <f>PI()*(L403/(2*1000))^2</f>
        <v>1.5904312808798326E-3</v>
      </c>
    </row>
    <row r="404" spans="1:16" x14ac:dyDescent="0.25">
      <c r="A404">
        <v>2</v>
      </c>
      <c r="B404" t="s">
        <v>71</v>
      </c>
      <c r="C404">
        <v>4</v>
      </c>
      <c r="D404" t="s">
        <v>76</v>
      </c>
      <c r="E404">
        <v>17</v>
      </c>
      <c r="F404" t="s">
        <v>268</v>
      </c>
      <c r="G404">
        <v>3.6</v>
      </c>
      <c r="H404">
        <v>42</v>
      </c>
      <c r="L404">
        <v>88</v>
      </c>
      <c r="N404">
        <v>2.75</v>
      </c>
      <c r="O404">
        <f>PI()*(H404/(2*1000))^2</f>
        <v>1.385442360233099E-3</v>
      </c>
      <c r="P404">
        <f>PI()*(L404/(2*1000))^2</f>
        <v>6.0821233773498389E-3</v>
      </c>
    </row>
    <row r="405" spans="1:16" x14ac:dyDescent="0.25">
      <c r="A405">
        <v>2</v>
      </c>
      <c r="B405" t="s">
        <v>71</v>
      </c>
      <c r="C405">
        <v>5</v>
      </c>
      <c r="D405" t="s">
        <v>77</v>
      </c>
      <c r="E405">
        <v>1</v>
      </c>
      <c r="F405" t="s">
        <v>267</v>
      </c>
      <c r="G405">
        <v>0.7</v>
      </c>
      <c r="H405">
        <v>18</v>
      </c>
      <c r="I405">
        <v>21</v>
      </c>
      <c r="L405">
        <v>39</v>
      </c>
      <c r="N405">
        <v>2.4300000000000002</v>
      </c>
      <c r="O405">
        <f>PI()*(H405/(2*1000))^2+PI()*(I405/(2*1000))^2</f>
        <v>6.0082959499904796E-4</v>
      </c>
      <c r="P405">
        <f>PI()*(L405/(2*1000))^2</f>
        <v>1.1945906065275189E-3</v>
      </c>
    </row>
    <row r="406" spans="1:16" x14ac:dyDescent="0.25">
      <c r="A406">
        <v>2</v>
      </c>
      <c r="B406" t="s">
        <v>71</v>
      </c>
      <c r="C406">
        <v>5</v>
      </c>
      <c r="D406" t="s">
        <v>77</v>
      </c>
      <c r="E406">
        <v>2</v>
      </c>
      <c r="F406" t="s">
        <v>267</v>
      </c>
      <c r="G406">
        <v>0.2</v>
      </c>
      <c r="H406">
        <v>38</v>
      </c>
      <c r="L406">
        <v>67</v>
      </c>
      <c r="N406">
        <v>2.78</v>
      </c>
      <c r="O406">
        <f>PI()*(H406/(2*1000))^2</f>
        <v>1.1341149479459152E-3</v>
      </c>
      <c r="P406">
        <f>PI()*(L406/(2*1000))^2</f>
        <v>3.5256523554911458E-3</v>
      </c>
    </row>
    <row r="407" spans="1:16" x14ac:dyDescent="0.25">
      <c r="A407">
        <v>2</v>
      </c>
      <c r="B407" t="s">
        <v>71</v>
      </c>
      <c r="C407">
        <v>5</v>
      </c>
      <c r="D407" t="s">
        <v>77</v>
      </c>
      <c r="E407">
        <v>3</v>
      </c>
      <c r="F407" t="s">
        <v>267</v>
      </c>
      <c r="G407">
        <v>1.5</v>
      </c>
      <c r="H407">
        <v>25</v>
      </c>
      <c r="L407">
        <v>47</v>
      </c>
      <c r="N407">
        <v>2.78</v>
      </c>
      <c r="O407">
        <f>PI()*(H407/(2*1000))^2</f>
        <v>4.9087385212340522E-4</v>
      </c>
      <c r="P407">
        <f>PI()*(L407/(2*1000))^2</f>
        <v>1.7349445429449633E-3</v>
      </c>
    </row>
    <row r="408" spans="1:16" x14ac:dyDescent="0.25">
      <c r="A408">
        <v>2</v>
      </c>
      <c r="B408" t="s">
        <v>71</v>
      </c>
      <c r="C408">
        <v>5</v>
      </c>
      <c r="D408" t="s">
        <v>77</v>
      </c>
      <c r="E408">
        <v>4</v>
      </c>
      <c r="F408" t="s">
        <v>267</v>
      </c>
      <c r="G408">
        <v>2.2999999999999998</v>
      </c>
      <c r="H408">
        <v>30</v>
      </c>
      <c r="L408">
        <v>49</v>
      </c>
      <c r="N408">
        <v>3.38</v>
      </c>
      <c r="O408">
        <f>PI()*(H408/(2*1000))^2</f>
        <v>7.0685834705770342E-4</v>
      </c>
      <c r="P408">
        <f>PI()*(L408/(2*1000))^2</f>
        <v>1.8857409903172736E-3</v>
      </c>
    </row>
    <row r="409" spans="1:16" x14ac:dyDescent="0.25">
      <c r="A409">
        <v>2</v>
      </c>
      <c r="B409" t="s">
        <v>71</v>
      </c>
      <c r="C409">
        <v>5</v>
      </c>
      <c r="D409" t="s">
        <v>77</v>
      </c>
      <c r="E409">
        <v>5</v>
      </c>
      <c r="F409" t="s">
        <v>267</v>
      </c>
      <c r="G409">
        <v>2.6</v>
      </c>
      <c r="H409">
        <v>30</v>
      </c>
      <c r="L409">
        <v>48</v>
      </c>
      <c r="N409">
        <v>3.1</v>
      </c>
      <c r="O409">
        <f>PI()*(H409/(2*1000))^2</f>
        <v>7.0685834705770342E-4</v>
      </c>
      <c r="P409">
        <f>PI()*(L409/(2*1000))^2</f>
        <v>1.8095573684677208E-3</v>
      </c>
    </row>
    <row r="410" spans="1:16" x14ac:dyDescent="0.25">
      <c r="A410">
        <v>2</v>
      </c>
      <c r="B410" t="s">
        <v>71</v>
      </c>
      <c r="C410">
        <v>5</v>
      </c>
      <c r="D410" t="s">
        <v>77</v>
      </c>
      <c r="E410">
        <v>6</v>
      </c>
      <c r="F410" t="s">
        <v>271</v>
      </c>
      <c r="G410">
        <v>2</v>
      </c>
      <c r="H410">
        <v>22</v>
      </c>
      <c r="L410">
        <v>48</v>
      </c>
      <c r="N410">
        <v>2.04</v>
      </c>
      <c r="O410">
        <f>PI()*(H410/(2*1000))^2</f>
        <v>3.8013271108436493E-4</v>
      </c>
      <c r="P410">
        <f>PI()*(L410/(2*1000))^2</f>
        <v>1.8095573684677208E-3</v>
      </c>
    </row>
    <row r="411" spans="1:16" x14ac:dyDescent="0.25">
      <c r="A411">
        <v>2</v>
      </c>
      <c r="B411" t="s">
        <v>71</v>
      </c>
      <c r="C411">
        <v>5</v>
      </c>
      <c r="D411" t="s">
        <v>77</v>
      </c>
      <c r="E411">
        <v>7</v>
      </c>
      <c r="F411" t="s">
        <v>271</v>
      </c>
      <c r="G411">
        <v>2.8</v>
      </c>
      <c r="H411">
        <v>26</v>
      </c>
      <c r="L411">
        <v>40</v>
      </c>
      <c r="N411">
        <v>2.2799999999999998</v>
      </c>
      <c r="O411">
        <f>PI()*(H411/(2*1000))^2</f>
        <v>5.3092915845667494E-4</v>
      </c>
      <c r="P411">
        <f>PI()*(L411/(2*1000))^2</f>
        <v>1.2566370614359172E-3</v>
      </c>
    </row>
    <row r="412" spans="1:16" x14ac:dyDescent="0.25">
      <c r="A412">
        <v>2</v>
      </c>
      <c r="B412" t="s">
        <v>71</v>
      </c>
      <c r="C412">
        <v>5</v>
      </c>
      <c r="D412" t="s">
        <v>77</v>
      </c>
      <c r="E412">
        <v>8</v>
      </c>
      <c r="F412" t="s">
        <v>267</v>
      </c>
      <c r="G412">
        <v>0.65</v>
      </c>
      <c r="H412">
        <v>23.5</v>
      </c>
      <c r="L412">
        <v>54</v>
      </c>
      <c r="N412">
        <v>2.62</v>
      </c>
      <c r="O412">
        <f>PI()*(H412/(2*1000))^2</f>
        <v>4.3373613573624082E-4</v>
      </c>
      <c r="P412">
        <f>PI()*(L412/(2*1000))^2</f>
        <v>2.290221044466959E-3</v>
      </c>
    </row>
    <row r="413" spans="1:16" x14ac:dyDescent="0.25">
      <c r="A413">
        <v>2</v>
      </c>
      <c r="B413" t="s">
        <v>71</v>
      </c>
      <c r="C413">
        <v>5</v>
      </c>
      <c r="D413" t="s">
        <v>77</v>
      </c>
      <c r="E413">
        <v>9</v>
      </c>
      <c r="F413" t="s">
        <v>267</v>
      </c>
      <c r="G413">
        <v>1.2</v>
      </c>
      <c r="H413">
        <v>18</v>
      </c>
      <c r="L413">
        <v>32</v>
      </c>
      <c r="N413">
        <v>2.68</v>
      </c>
      <c r="O413">
        <f>PI()*(H413/(2*1000))^2</f>
        <v>2.5446900494077322E-4</v>
      </c>
      <c r="P413">
        <f>PI()*(L413/(2*1000))^2</f>
        <v>8.0424771931898698E-4</v>
      </c>
    </row>
    <row r="414" spans="1:16" x14ac:dyDescent="0.25">
      <c r="A414">
        <v>2</v>
      </c>
      <c r="B414" t="s">
        <v>71</v>
      </c>
      <c r="C414">
        <v>5</v>
      </c>
      <c r="D414" t="s">
        <v>77</v>
      </c>
      <c r="E414">
        <v>10</v>
      </c>
      <c r="F414" t="s">
        <v>267</v>
      </c>
      <c r="G414">
        <v>1.6</v>
      </c>
      <c r="H414">
        <v>20</v>
      </c>
      <c r="L414">
        <v>40</v>
      </c>
      <c r="N414">
        <v>2.6</v>
      </c>
      <c r="O414">
        <f>PI()*(H414/(2*1000))^2</f>
        <v>3.1415926535897931E-4</v>
      </c>
      <c r="P414">
        <f>PI()*(L414/(2*1000))^2</f>
        <v>1.2566370614359172E-3</v>
      </c>
    </row>
    <row r="415" spans="1:16" x14ac:dyDescent="0.25">
      <c r="A415">
        <v>2</v>
      </c>
      <c r="B415" t="s">
        <v>71</v>
      </c>
      <c r="C415">
        <v>5</v>
      </c>
      <c r="D415" t="s">
        <v>77</v>
      </c>
      <c r="E415">
        <v>11</v>
      </c>
      <c r="F415" t="s">
        <v>267</v>
      </c>
      <c r="G415">
        <v>1.75</v>
      </c>
      <c r="H415">
        <v>30</v>
      </c>
      <c r="L415">
        <v>54</v>
      </c>
      <c r="N415">
        <v>2.77</v>
      </c>
      <c r="O415">
        <f>PI()*(H415/(2*1000))^2</f>
        <v>7.0685834705770342E-4</v>
      </c>
      <c r="P415">
        <f>PI()*(L415/(2*1000))^2</f>
        <v>2.290221044466959E-3</v>
      </c>
    </row>
    <row r="416" spans="1:16" x14ac:dyDescent="0.25">
      <c r="A416">
        <v>2</v>
      </c>
      <c r="B416" t="s">
        <v>71</v>
      </c>
      <c r="C416">
        <v>5</v>
      </c>
      <c r="D416" t="s">
        <v>77</v>
      </c>
      <c r="E416">
        <v>12</v>
      </c>
      <c r="F416" t="s">
        <v>271</v>
      </c>
      <c r="G416">
        <v>2.7</v>
      </c>
      <c r="H416">
        <v>37</v>
      </c>
      <c r="L416">
        <v>54</v>
      </c>
      <c r="N416">
        <v>2.8</v>
      </c>
      <c r="O416">
        <f>PI()*(H416/(2*1000))^2</f>
        <v>1.0752100856911066E-3</v>
      </c>
      <c r="P416">
        <f>PI()*(L416/(2*1000))^2</f>
        <v>2.290221044466959E-3</v>
      </c>
    </row>
    <row r="417" spans="1:16" x14ac:dyDescent="0.25">
      <c r="A417">
        <v>2</v>
      </c>
      <c r="B417" t="s">
        <v>71</v>
      </c>
      <c r="C417">
        <v>5</v>
      </c>
      <c r="D417" t="s">
        <v>77</v>
      </c>
      <c r="E417">
        <v>13</v>
      </c>
      <c r="F417" t="s">
        <v>271</v>
      </c>
      <c r="G417">
        <v>0.6</v>
      </c>
      <c r="H417">
        <v>18.5</v>
      </c>
      <c r="L417">
        <v>43</v>
      </c>
      <c r="N417">
        <v>2.27</v>
      </c>
      <c r="O417">
        <f>PI()*(H417/(2*1000))^2</f>
        <v>2.6880252142277665E-4</v>
      </c>
      <c r="P417">
        <f>PI()*(L417/(2*1000))^2</f>
        <v>1.4522012041218817E-3</v>
      </c>
    </row>
    <row r="418" spans="1:16" x14ac:dyDescent="0.25">
      <c r="A418">
        <v>2</v>
      </c>
      <c r="B418" t="s">
        <v>71</v>
      </c>
      <c r="C418">
        <v>5</v>
      </c>
      <c r="D418" t="s">
        <v>77</v>
      </c>
      <c r="E418">
        <v>14</v>
      </c>
      <c r="F418" t="s">
        <v>271</v>
      </c>
      <c r="G418">
        <v>1.1000000000000001</v>
      </c>
      <c r="H418">
        <v>15</v>
      </c>
      <c r="L418">
        <v>34</v>
      </c>
      <c r="N418">
        <v>1.85</v>
      </c>
      <c r="O418">
        <f>PI()*(H418/(2*1000))^2</f>
        <v>1.7671458676442585E-4</v>
      </c>
      <c r="P418">
        <f>PI()*(L418/(2*1000))^2</f>
        <v>9.0792027688745035E-4</v>
      </c>
    </row>
    <row r="419" spans="1:16" x14ac:dyDescent="0.25">
      <c r="A419">
        <v>2</v>
      </c>
      <c r="B419" t="s">
        <v>71</v>
      </c>
      <c r="C419">
        <v>5</v>
      </c>
      <c r="D419" t="s">
        <v>77</v>
      </c>
      <c r="E419">
        <v>15</v>
      </c>
      <c r="F419" t="s">
        <v>271</v>
      </c>
      <c r="G419">
        <v>3.6</v>
      </c>
      <c r="H419">
        <v>41</v>
      </c>
      <c r="L419">
        <v>62</v>
      </c>
      <c r="N419">
        <v>3.2</v>
      </c>
      <c r="O419">
        <f>PI()*(H419/(2*1000))^2</f>
        <v>1.3202543126711107E-3</v>
      </c>
      <c r="P419">
        <f>PI()*(L419/(2*1000))^2</f>
        <v>3.0190705400997908E-3</v>
      </c>
    </row>
    <row r="420" spans="1:16" x14ac:dyDescent="0.25">
      <c r="A420">
        <v>2</v>
      </c>
      <c r="B420" t="s">
        <v>71</v>
      </c>
      <c r="C420">
        <v>6</v>
      </c>
      <c r="D420" t="s">
        <v>78</v>
      </c>
      <c r="E420">
        <v>1</v>
      </c>
      <c r="F420" t="s">
        <v>268</v>
      </c>
      <c r="G420">
        <v>3.3</v>
      </c>
      <c r="H420">
        <v>22</v>
      </c>
      <c r="L420">
        <v>59</v>
      </c>
      <c r="N420">
        <v>2.23</v>
      </c>
      <c r="O420">
        <f>PI()*(H420/(2*1000))^2</f>
        <v>3.8013271108436493E-4</v>
      </c>
      <c r="P420">
        <f>PI()*(L420/(2*1000))^2</f>
        <v>2.7339710067865171E-3</v>
      </c>
    </row>
    <row r="421" spans="1:16" x14ac:dyDescent="0.25">
      <c r="A421">
        <v>2</v>
      </c>
      <c r="B421" t="s">
        <v>71</v>
      </c>
      <c r="C421">
        <v>6</v>
      </c>
      <c r="D421" t="s">
        <v>78</v>
      </c>
      <c r="E421">
        <v>2</v>
      </c>
      <c r="F421" t="s">
        <v>268</v>
      </c>
      <c r="G421">
        <v>3.8</v>
      </c>
      <c r="H421">
        <v>37</v>
      </c>
      <c r="L421">
        <v>68</v>
      </c>
      <c r="N421">
        <v>2.5499999999999998</v>
      </c>
      <c r="O421">
        <f>PI()*(H421/(2*1000))^2</f>
        <v>1.0752100856911066E-3</v>
      </c>
      <c r="P421">
        <f>PI()*(L421/(2*1000))^2</f>
        <v>3.6316811075498014E-3</v>
      </c>
    </row>
    <row r="422" spans="1:16" x14ac:dyDescent="0.25">
      <c r="A422">
        <v>2</v>
      </c>
      <c r="B422" t="s">
        <v>71</v>
      </c>
      <c r="C422">
        <v>6</v>
      </c>
      <c r="D422" t="s">
        <v>78</v>
      </c>
      <c r="E422">
        <v>3</v>
      </c>
      <c r="F422" t="s">
        <v>267</v>
      </c>
      <c r="G422">
        <v>0.3</v>
      </c>
      <c r="H422">
        <v>25.7</v>
      </c>
      <c r="I422">
        <v>25.1</v>
      </c>
      <c r="L422">
        <v>59</v>
      </c>
      <c r="N422">
        <v>2.54</v>
      </c>
      <c r="O422">
        <f>PI()*(H422/(2*1000))^2+PI()*(I422/(2*1000))^2</f>
        <v>1.0135563298644071E-3</v>
      </c>
      <c r="P422">
        <f>PI()*(L422/(2*1000))^2</f>
        <v>2.7339710067865171E-3</v>
      </c>
    </row>
    <row r="423" spans="1:16" x14ac:dyDescent="0.25">
      <c r="A423">
        <v>2</v>
      </c>
      <c r="B423" t="s">
        <v>71</v>
      </c>
      <c r="C423">
        <v>6</v>
      </c>
      <c r="D423" t="s">
        <v>78</v>
      </c>
      <c r="E423">
        <v>4</v>
      </c>
      <c r="F423" t="s">
        <v>267</v>
      </c>
      <c r="G423">
        <v>2.2999999999999998</v>
      </c>
      <c r="H423">
        <v>30.3</v>
      </c>
      <c r="L423">
        <v>51.5</v>
      </c>
      <c r="N423">
        <v>3.1</v>
      </c>
      <c r="O423">
        <f>PI()*(H423/(2*1000))^2</f>
        <v>7.2106619983356324E-4</v>
      </c>
      <c r="P423">
        <f>PI()*(L423/(2*1000))^2</f>
        <v>2.0830722788708817E-3</v>
      </c>
    </row>
    <row r="424" spans="1:16" x14ac:dyDescent="0.25">
      <c r="A424">
        <v>2</v>
      </c>
      <c r="B424" t="s">
        <v>71</v>
      </c>
      <c r="C424">
        <v>6</v>
      </c>
      <c r="D424" t="s">
        <v>78</v>
      </c>
      <c r="E424">
        <v>5</v>
      </c>
      <c r="F424" t="s">
        <v>271</v>
      </c>
      <c r="G424">
        <v>2.95</v>
      </c>
      <c r="H424">
        <v>25</v>
      </c>
      <c r="L424">
        <v>46</v>
      </c>
      <c r="N424">
        <v>2.52</v>
      </c>
      <c r="O424">
        <f>PI()*(H424/(2*1000))^2</f>
        <v>4.9087385212340522E-4</v>
      </c>
      <c r="P424">
        <f>PI()*(L424/(2*1000))^2</f>
        <v>1.6619025137490004E-3</v>
      </c>
    </row>
    <row r="425" spans="1:16" x14ac:dyDescent="0.25">
      <c r="A425">
        <v>2</v>
      </c>
      <c r="B425" t="s">
        <v>71</v>
      </c>
      <c r="C425">
        <v>6</v>
      </c>
      <c r="D425" t="s">
        <v>78</v>
      </c>
      <c r="E425">
        <v>6</v>
      </c>
      <c r="F425" t="s">
        <v>267</v>
      </c>
      <c r="G425">
        <v>1.65</v>
      </c>
      <c r="H425">
        <v>23</v>
      </c>
      <c r="L425">
        <v>65</v>
      </c>
      <c r="N425">
        <v>2.91</v>
      </c>
      <c r="O425">
        <f>PI()*(H425/(2*1000))^2</f>
        <v>4.154756284372501E-4</v>
      </c>
      <c r="P425">
        <f>PI()*(L425/(2*1000))^2</f>
        <v>3.3183072403542195E-3</v>
      </c>
    </row>
    <row r="426" spans="1:16" x14ac:dyDescent="0.25">
      <c r="A426">
        <v>2</v>
      </c>
      <c r="B426" t="s">
        <v>71</v>
      </c>
      <c r="C426">
        <v>6</v>
      </c>
      <c r="D426" t="s">
        <v>78</v>
      </c>
      <c r="E426">
        <v>7</v>
      </c>
      <c r="F426" t="s">
        <v>268</v>
      </c>
      <c r="G426">
        <v>2.6</v>
      </c>
      <c r="H426">
        <v>74</v>
      </c>
      <c r="L426">
        <v>106</v>
      </c>
      <c r="N426">
        <v>3.56</v>
      </c>
      <c r="O426">
        <f>PI()*(H426/(2*1000))^2</f>
        <v>4.3008403427644264E-3</v>
      </c>
      <c r="P426">
        <f>PI()*(L426/(2*1000))^2</f>
        <v>8.8247337639337283E-3</v>
      </c>
    </row>
    <row r="427" spans="1:16" x14ac:dyDescent="0.25">
      <c r="A427">
        <v>2</v>
      </c>
      <c r="B427" t="s">
        <v>71</v>
      </c>
      <c r="C427">
        <v>6</v>
      </c>
      <c r="D427" t="s">
        <v>78</v>
      </c>
      <c r="E427">
        <v>8</v>
      </c>
      <c r="F427" t="s">
        <v>267</v>
      </c>
      <c r="G427">
        <v>1.3</v>
      </c>
      <c r="H427">
        <v>30</v>
      </c>
      <c r="L427">
        <v>48</v>
      </c>
      <c r="N427">
        <v>2.5</v>
      </c>
      <c r="O427">
        <f>PI()*(H427/(2*1000))^2</f>
        <v>7.0685834705770342E-4</v>
      </c>
      <c r="P427">
        <f>PI()*(L427/(2*1000))^2</f>
        <v>1.8095573684677208E-3</v>
      </c>
    </row>
    <row r="428" spans="1:16" x14ac:dyDescent="0.25">
      <c r="A428">
        <v>2</v>
      </c>
      <c r="B428" t="s">
        <v>71</v>
      </c>
      <c r="C428">
        <v>6</v>
      </c>
      <c r="D428" t="s">
        <v>78</v>
      </c>
      <c r="E428">
        <v>9</v>
      </c>
      <c r="F428" t="s">
        <v>271</v>
      </c>
      <c r="G428">
        <v>2.15</v>
      </c>
      <c r="H428">
        <v>18</v>
      </c>
      <c r="L428">
        <v>45</v>
      </c>
      <c r="N428">
        <v>2.92</v>
      </c>
      <c r="O428">
        <f>PI()*(H428/(2*1000))^2</f>
        <v>2.5446900494077322E-4</v>
      </c>
      <c r="P428">
        <f>PI()*(L428/(2*1000))^2</f>
        <v>1.5904312808798326E-3</v>
      </c>
    </row>
    <row r="429" spans="1:16" x14ac:dyDescent="0.25">
      <c r="A429">
        <v>2</v>
      </c>
      <c r="B429" t="s">
        <v>71</v>
      </c>
      <c r="C429">
        <v>6</v>
      </c>
      <c r="D429" t="s">
        <v>78</v>
      </c>
      <c r="E429">
        <v>10</v>
      </c>
      <c r="F429" t="s">
        <v>271</v>
      </c>
      <c r="G429">
        <v>2.35</v>
      </c>
      <c r="H429">
        <v>26</v>
      </c>
      <c r="L429">
        <v>45</v>
      </c>
      <c r="N429">
        <v>3.1</v>
      </c>
      <c r="O429">
        <f>PI()*(H429/(2*1000))^2</f>
        <v>5.3092915845667494E-4</v>
      </c>
      <c r="P429">
        <f>PI()*(L429/(2*1000))^2</f>
        <v>1.5904312808798326E-3</v>
      </c>
    </row>
    <row r="430" spans="1:16" x14ac:dyDescent="0.25">
      <c r="A430">
        <v>2</v>
      </c>
      <c r="B430" t="s">
        <v>71</v>
      </c>
      <c r="C430">
        <v>6</v>
      </c>
      <c r="D430" t="s">
        <v>78</v>
      </c>
      <c r="E430">
        <v>11</v>
      </c>
      <c r="F430" t="s">
        <v>267</v>
      </c>
      <c r="G430">
        <v>2.9</v>
      </c>
      <c r="H430">
        <v>41.3</v>
      </c>
      <c r="L430">
        <v>68</v>
      </c>
      <c r="N430">
        <v>2.56</v>
      </c>
      <c r="O430">
        <f>PI()*(H430/(2*1000))^2</f>
        <v>1.3396457933253934E-3</v>
      </c>
      <c r="P430">
        <f>PI()*(L430/(2*1000))^2</f>
        <v>3.6316811075498014E-3</v>
      </c>
    </row>
    <row r="431" spans="1:16" x14ac:dyDescent="0.25">
      <c r="A431">
        <v>2</v>
      </c>
      <c r="B431" t="s">
        <v>71</v>
      </c>
      <c r="C431">
        <v>6</v>
      </c>
      <c r="D431" t="s">
        <v>78</v>
      </c>
      <c r="E431">
        <v>12</v>
      </c>
      <c r="F431" t="s">
        <v>267</v>
      </c>
      <c r="G431">
        <v>2.5</v>
      </c>
      <c r="H431">
        <v>24</v>
      </c>
      <c r="L431">
        <v>45.5</v>
      </c>
      <c r="N431">
        <v>2.48</v>
      </c>
      <c r="O431">
        <f>PI()*(H431/(2*1000))^2</f>
        <v>4.523893421169302E-4</v>
      </c>
      <c r="P431">
        <f>PI()*(L431/(2*1000))^2</f>
        <v>1.6259705477735674E-3</v>
      </c>
    </row>
    <row r="432" spans="1:16" x14ac:dyDescent="0.25">
      <c r="A432">
        <v>2</v>
      </c>
      <c r="B432" t="s">
        <v>71</v>
      </c>
      <c r="C432">
        <v>7</v>
      </c>
      <c r="D432" t="s">
        <v>79</v>
      </c>
      <c r="E432">
        <v>1</v>
      </c>
      <c r="F432" t="s">
        <v>267</v>
      </c>
      <c r="G432">
        <v>0.55000000000000004</v>
      </c>
      <c r="H432">
        <v>48</v>
      </c>
      <c r="L432">
        <v>90</v>
      </c>
      <c r="N432">
        <v>4.03</v>
      </c>
      <c r="O432">
        <f>PI()*(H432/(2*1000))^2</f>
        <v>1.8095573684677208E-3</v>
      </c>
      <c r="P432">
        <f>PI()*(L432/(2*1000))^2</f>
        <v>6.3617251235193305E-3</v>
      </c>
    </row>
    <row r="433" spans="1:16" x14ac:dyDescent="0.25">
      <c r="A433">
        <v>2</v>
      </c>
      <c r="B433" t="s">
        <v>71</v>
      </c>
      <c r="C433">
        <v>7</v>
      </c>
      <c r="D433" t="s">
        <v>79</v>
      </c>
      <c r="E433">
        <v>2</v>
      </c>
      <c r="F433" t="s">
        <v>268</v>
      </c>
      <c r="G433">
        <v>1.5</v>
      </c>
      <c r="H433">
        <v>19</v>
      </c>
      <c r="L433">
        <v>56</v>
      </c>
      <c r="N433">
        <v>1.72</v>
      </c>
      <c r="O433">
        <f>PI()*(H433/(2*1000))^2</f>
        <v>2.835287369864788E-4</v>
      </c>
      <c r="P433">
        <f>PI()*(L433/(2*1000))^2</f>
        <v>2.4630086404143982E-3</v>
      </c>
    </row>
    <row r="434" spans="1:16" x14ac:dyDescent="0.25">
      <c r="A434">
        <v>2</v>
      </c>
      <c r="B434" t="s">
        <v>71</v>
      </c>
      <c r="C434">
        <v>7</v>
      </c>
      <c r="D434" t="s">
        <v>79</v>
      </c>
      <c r="E434">
        <v>3</v>
      </c>
      <c r="F434" t="s">
        <v>268</v>
      </c>
      <c r="G434">
        <v>2.6</v>
      </c>
      <c r="H434">
        <v>18</v>
      </c>
      <c r="L434">
        <v>59</v>
      </c>
      <c r="N434">
        <v>2.15</v>
      </c>
      <c r="O434">
        <f>PI()*(H434/(2*1000))^2</f>
        <v>2.5446900494077322E-4</v>
      </c>
      <c r="P434">
        <f>PI()*(L434/(2*1000))^2</f>
        <v>2.7339710067865171E-3</v>
      </c>
    </row>
    <row r="435" spans="1:16" x14ac:dyDescent="0.25">
      <c r="A435">
        <v>2</v>
      </c>
      <c r="B435" t="s">
        <v>71</v>
      </c>
      <c r="C435">
        <v>7</v>
      </c>
      <c r="D435" t="s">
        <v>79</v>
      </c>
      <c r="E435">
        <v>4</v>
      </c>
      <c r="F435" t="s">
        <v>268</v>
      </c>
      <c r="G435">
        <v>2.4</v>
      </c>
      <c r="H435">
        <v>42</v>
      </c>
      <c r="L435">
        <v>76</v>
      </c>
      <c r="N435">
        <v>3</v>
      </c>
      <c r="O435">
        <f>PI()*(H435/(2*1000))^2</f>
        <v>1.385442360233099E-3</v>
      </c>
      <c r="P435">
        <f>PI()*(L435/(2*1000))^2</f>
        <v>4.5364597917836608E-3</v>
      </c>
    </row>
    <row r="436" spans="1:16" x14ac:dyDescent="0.25">
      <c r="A436">
        <v>2</v>
      </c>
      <c r="B436" t="s">
        <v>71</v>
      </c>
      <c r="C436">
        <v>7</v>
      </c>
      <c r="D436" t="s">
        <v>79</v>
      </c>
      <c r="E436">
        <v>5</v>
      </c>
      <c r="F436" t="s">
        <v>268</v>
      </c>
      <c r="G436">
        <v>2.2999999999999998</v>
      </c>
      <c r="H436">
        <v>31</v>
      </c>
      <c r="L436">
        <v>54</v>
      </c>
      <c r="N436">
        <v>2.66</v>
      </c>
      <c r="O436">
        <f>PI()*(H436/(2*1000))^2</f>
        <v>7.5476763502494771E-4</v>
      </c>
      <c r="P436">
        <f>PI()*(L436/(2*1000))^2</f>
        <v>2.290221044466959E-3</v>
      </c>
    </row>
    <row r="437" spans="1:16" x14ac:dyDescent="0.25">
      <c r="A437">
        <v>2</v>
      </c>
      <c r="B437" t="s">
        <v>71</v>
      </c>
      <c r="C437">
        <v>7</v>
      </c>
      <c r="D437" t="s">
        <v>79</v>
      </c>
      <c r="E437">
        <v>6</v>
      </c>
      <c r="F437" t="s">
        <v>268</v>
      </c>
      <c r="G437">
        <v>2.8</v>
      </c>
      <c r="H437">
        <v>62</v>
      </c>
      <c r="L437">
        <v>100</v>
      </c>
      <c r="N437">
        <v>3.35</v>
      </c>
      <c r="O437">
        <f>PI()*(H437/(2*1000))^2</f>
        <v>3.0190705400997908E-3</v>
      </c>
      <c r="P437">
        <f>PI()*(L437/(2*1000))^2</f>
        <v>7.8539816339744835E-3</v>
      </c>
    </row>
    <row r="438" spans="1:16" x14ac:dyDescent="0.25">
      <c r="A438">
        <v>2</v>
      </c>
      <c r="B438" t="s">
        <v>71</v>
      </c>
      <c r="C438">
        <v>7</v>
      </c>
      <c r="D438" t="s">
        <v>79</v>
      </c>
      <c r="E438">
        <v>7</v>
      </c>
      <c r="F438" t="s">
        <v>271</v>
      </c>
      <c r="G438">
        <v>2.6</v>
      </c>
      <c r="H438">
        <v>14</v>
      </c>
      <c r="L438">
        <v>37</v>
      </c>
      <c r="N438">
        <v>2.0099999999999998</v>
      </c>
      <c r="O438">
        <f>PI()*(H438/(2*1000))^2</f>
        <v>1.5393804002589989E-4</v>
      </c>
      <c r="P438">
        <f>PI()*(L438/(2*1000))^2</f>
        <v>1.0752100856911066E-3</v>
      </c>
    </row>
    <row r="439" spans="1:16" x14ac:dyDescent="0.25">
      <c r="A439">
        <v>2</v>
      </c>
      <c r="B439" t="s">
        <v>71</v>
      </c>
      <c r="C439">
        <v>8</v>
      </c>
      <c r="D439" t="s">
        <v>80</v>
      </c>
      <c r="E439">
        <v>1</v>
      </c>
      <c r="F439" t="s">
        <v>267</v>
      </c>
      <c r="G439">
        <v>0.35</v>
      </c>
      <c r="H439">
        <v>47.5</v>
      </c>
      <c r="L439">
        <v>76</v>
      </c>
      <c r="N439">
        <v>4.8</v>
      </c>
      <c r="O439">
        <f>PI()*(H439/(2*1000))^2</f>
        <v>1.7720546061654927E-3</v>
      </c>
      <c r="P439">
        <f>PI()*(L439/(2*1000))^2</f>
        <v>4.5364597917836608E-3</v>
      </c>
    </row>
    <row r="440" spans="1:16" x14ac:dyDescent="0.25">
      <c r="A440">
        <v>2</v>
      </c>
      <c r="B440" t="s">
        <v>71</v>
      </c>
      <c r="C440">
        <v>8</v>
      </c>
      <c r="D440" t="s">
        <v>80</v>
      </c>
      <c r="E440">
        <v>2</v>
      </c>
      <c r="F440" t="s">
        <v>267</v>
      </c>
      <c r="G440">
        <v>0.23</v>
      </c>
      <c r="H440">
        <v>13</v>
      </c>
      <c r="L440">
        <v>32</v>
      </c>
      <c r="N440">
        <v>1.9</v>
      </c>
      <c r="O440">
        <f>PI()*(H440/(2*1000))^2</f>
        <v>1.3273228961416874E-4</v>
      </c>
      <c r="P440">
        <f>PI()*(L440/(2*1000))^2</f>
        <v>8.0424771931898698E-4</v>
      </c>
    </row>
    <row r="441" spans="1:16" x14ac:dyDescent="0.25">
      <c r="A441">
        <v>2</v>
      </c>
      <c r="B441" t="s">
        <v>71</v>
      </c>
      <c r="C441">
        <v>8</v>
      </c>
      <c r="D441" t="s">
        <v>80</v>
      </c>
      <c r="E441">
        <v>3</v>
      </c>
      <c r="F441" t="s">
        <v>267</v>
      </c>
      <c r="G441">
        <v>1.7</v>
      </c>
      <c r="H441">
        <v>13</v>
      </c>
      <c r="L441">
        <v>27</v>
      </c>
      <c r="N441">
        <v>2.21</v>
      </c>
      <c r="O441">
        <f>PI()*(H441/(2*1000))^2</f>
        <v>1.3273228961416874E-4</v>
      </c>
      <c r="P441">
        <f>PI()*(L441/(2*1000))^2</f>
        <v>5.7255526111673976E-4</v>
      </c>
    </row>
    <row r="442" spans="1:16" x14ac:dyDescent="0.25">
      <c r="A442">
        <v>2</v>
      </c>
      <c r="B442" t="s">
        <v>71</v>
      </c>
      <c r="C442">
        <v>8</v>
      </c>
      <c r="D442" t="s">
        <v>80</v>
      </c>
      <c r="E442">
        <v>4</v>
      </c>
      <c r="F442" t="s">
        <v>267</v>
      </c>
      <c r="G442">
        <v>1.65</v>
      </c>
      <c r="H442">
        <v>19</v>
      </c>
      <c r="L442">
        <v>43</v>
      </c>
      <c r="N442">
        <v>2.97</v>
      </c>
      <c r="O442">
        <f>PI()*(H442/(2*1000))^2</f>
        <v>2.835287369864788E-4</v>
      </c>
      <c r="P442">
        <f>PI()*(L442/(2*1000))^2</f>
        <v>1.4522012041218817E-3</v>
      </c>
    </row>
    <row r="443" spans="1:16" x14ac:dyDescent="0.25">
      <c r="A443">
        <v>2</v>
      </c>
      <c r="B443" t="s">
        <v>71</v>
      </c>
      <c r="C443">
        <v>8</v>
      </c>
      <c r="D443" t="s">
        <v>80</v>
      </c>
      <c r="E443">
        <v>5</v>
      </c>
      <c r="F443" t="s">
        <v>267</v>
      </c>
      <c r="G443">
        <v>1.65</v>
      </c>
      <c r="H443">
        <v>15.61</v>
      </c>
      <c r="L443">
        <v>36.5</v>
      </c>
      <c r="N443">
        <v>2.58</v>
      </c>
      <c r="O443">
        <f>PI()*(H443/(2*1000))^2</f>
        <v>1.9137961981119934E-4</v>
      </c>
      <c r="P443">
        <f>PI()*(L443/(2*1000))^2</f>
        <v>1.0463467031862504E-3</v>
      </c>
    </row>
    <row r="444" spans="1:16" x14ac:dyDescent="0.25">
      <c r="A444">
        <v>2</v>
      </c>
      <c r="B444" t="s">
        <v>71</v>
      </c>
      <c r="C444">
        <v>8</v>
      </c>
      <c r="D444" t="s">
        <v>80</v>
      </c>
      <c r="E444">
        <v>6</v>
      </c>
      <c r="F444" t="s">
        <v>271</v>
      </c>
      <c r="G444">
        <v>1.1499999999999999</v>
      </c>
      <c r="H444">
        <v>24</v>
      </c>
      <c r="L444">
        <v>45</v>
      </c>
      <c r="N444">
        <v>2.7</v>
      </c>
      <c r="O444">
        <f>PI()*(H444/(2*1000))^2</f>
        <v>4.523893421169302E-4</v>
      </c>
      <c r="P444">
        <f>PI()*(L444/(2*1000))^2</f>
        <v>1.5904312808798326E-3</v>
      </c>
    </row>
    <row r="445" spans="1:16" x14ac:dyDescent="0.25">
      <c r="A445">
        <v>2</v>
      </c>
      <c r="B445" t="s">
        <v>71</v>
      </c>
      <c r="C445">
        <v>8</v>
      </c>
      <c r="D445" t="s">
        <v>80</v>
      </c>
      <c r="E445">
        <v>7</v>
      </c>
      <c r="F445" t="s">
        <v>271</v>
      </c>
      <c r="G445">
        <v>1.3</v>
      </c>
      <c r="H445">
        <v>42</v>
      </c>
      <c r="L445">
        <v>77</v>
      </c>
      <c r="N445">
        <v>3.6</v>
      </c>
      <c r="O445">
        <f>PI()*(H445/(2*1000))^2</f>
        <v>1.385442360233099E-3</v>
      </c>
      <c r="P445">
        <f>PI()*(L445/(2*1000))^2</f>
        <v>4.6566257107834713E-3</v>
      </c>
    </row>
    <row r="446" spans="1:16" x14ac:dyDescent="0.25">
      <c r="A446">
        <v>2</v>
      </c>
      <c r="B446" t="s">
        <v>71</v>
      </c>
      <c r="C446">
        <v>8</v>
      </c>
      <c r="D446" t="s">
        <v>80</v>
      </c>
      <c r="E446">
        <v>8</v>
      </c>
      <c r="F446" t="s">
        <v>271</v>
      </c>
      <c r="G446">
        <v>3.2</v>
      </c>
      <c r="H446">
        <v>28</v>
      </c>
      <c r="L446">
        <v>56</v>
      </c>
      <c r="N446">
        <v>3.07</v>
      </c>
      <c r="O446">
        <f>PI()*(H446/(2*1000))^2</f>
        <v>6.1575216010359955E-4</v>
      </c>
      <c r="P446">
        <f>PI()*(L446/(2*1000))^2</f>
        <v>2.4630086404143982E-3</v>
      </c>
    </row>
    <row r="447" spans="1:16" x14ac:dyDescent="0.25">
      <c r="A447">
        <v>2</v>
      </c>
      <c r="B447" t="s">
        <v>71</v>
      </c>
      <c r="C447">
        <v>8</v>
      </c>
      <c r="D447" t="s">
        <v>80</v>
      </c>
      <c r="E447">
        <v>9</v>
      </c>
      <c r="F447" t="s">
        <v>267</v>
      </c>
      <c r="G447">
        <v>2.1</v>
      </c>
      <c r="H447">
        <v>9</v>
      </c>
      <c r="L447">
        <v>24</v>
      </c>
      <c r="N447">
        <v>1.84</v>
      </c>
      <c r="O447">
        <f>PI()*(H447/(2*1000))^2</f>
        <v>6.3617251235193305E-5</v>
      </c>
      <c r="P447">
        <f>PI()*(L447/(2*1000))^2</f>
        <v>4.523893421169302E-4</v>
      </c>
    </row>
    <row r="448" spans="1:16" x14ac:dyDescent="0.25">
      <c r="A448">
        <v>2</v>
      </c>
      <c r="B448" t="s">
        <v>71</v>
      </c>
      <c r="C448">
        <v>8</v>
      </c>
      <c r="D448" t="s">
        <v>80</v>
      </c>
      <c r="E448">
        <v>10</v>
      </c>
      <c r="F448" t="s">
        <v>267</v>
      </c>
      <c r="G448">
        <v>2.2999999999999998</v>
      </c>
      <c r="H448">
        <v>8</v>
      </c>
      <c r="L448">
        <v>22</v>
      </c>
      <c r="N448">
        <v>1.65</v>
      </c>
      <c r="O448">
        <f>PI()*(H448/(2*1000))^2</f>
        <v>5.0265482457436686E-5</v>
      </c>
      <c r="P448">
        <f>PI()*(L448/(2*1000))^2</f>
        <v>3.8013271108436493E-4</v>
      </c>
    </row>
    <row r="449" spans="1:16" x14ac:dyDescent="0.25">
      <c r="A449">
        <v>2</v>
      </c>
      <c r="B449" t="s">
        <v>71</v>
      </c>
      <c r="C449">
        <v>8</v>
      </c>
      <c r="D449" t="s">
        <v>80</v>
      </c>
      <c r="E449">
        <v>11</v>
      </c>
      <c r="F449" t="s">
        <v>271</v>
      </c>
      <c r="G449">
        <v>2.6</v>
      </c>
      <c r="H449">
        <v>35</v>
      </c>
      <c r="L449">
        <v>62</v>
      </c>
      <c r="N449">
        <v>3.77</v>
      </c>
      <c r="O449">
        <f>PI()*(H449/(2*1000))^2</f>
        <v>9.6211275016187424E-4</v>
      </c>
      <c r="P449">
        <f>PI()*(L449/(2*1000))^2</f>
        <v>3.0190705400997908E-3</v>
      </c>
    </row>
    <row r="450" spans="1:16" x14ac:dyDescent="0.25">
      <c r="A450">
        <v>2</v>
      </c>
      <c r="B450" t="s">
        <v>71</v>
      </c>
      <c r="C450">
        <v>8</v>
      </c>
      <c r="D450" t="s">
        <v>80</v>
      </c>
      <c r="E450">
        <v>12</v>
      </c>
      <c r="F450" t="s">
        <v>271</v>
      </c>
      <c r="G450">
        <v>3.2</v>
      </c>
      <c r="H450">
        <v>65.5</v>
      </c>
      <c r="L450">
        <v>103</v>
      </c>
      <c r="N450">
        <v>4.9000000000000004</v>
      </c>
      <c r="O450">
        <f>PI()*(H450/(2*1000))^2</f>
        <v>3.369554470515903E-3</v>
      </c>
      <c r="P450">
        <f>PI()*(L450/(2*1000))^2</f>
        <v>8.3322891154835269E-3</v>
      </c>
    </row>
    <row r="451" spans="1:16" x14ac:dyDescent="0.25">
      <c r="A451">
        <v>2</v>
      </c>
      <c r="B451" t="s">
        <v>71</v>
      </c>
      <c r="C451">
        <v>8</v>
      </c>
      <c r="D451" t="s">
        <v>80</v>
      </c>
      <c r="E451">
        <v>13</v>
      </c>
      <c r="F451" t="s">
        <v>267</v>
      </c>
      <c r="G451">
        <v>2.1</v>
      </c>
      <c r="H451">
        <v>12</v>
      </c>
      <c r="L451">
        <v>34</v>
      </c>
      <c r="N451">
        <v>1.95</v>
      </c>
      <c r="O451">
        <f>PI()*(H451/(2*1000))^2</f>
        <v>1.1309733552923255E-4</v>
      </c>
      <c r="P451">
        <f>PI()*(L451/(2*1000))^2</f>
        <v>9.0792027688745035E-4</v>
      </c>
    </row>
    <row r="452" spans="1:16" x14ac:dyDescent="0.25">
      <c r="A452">
        <v>2</v>
      </c>
      <c r="B452" t="s">
        <v>71</v>
      </c>
      <c r="C452">
        <v>8</v>
      </c>
      <c r="D452" t="s">
        <v>80</v>
      </c>
      <c r="E452">
        <v>14</v>
      </c>
      <c r="F452" t="s">
        <v>271</v>
      </c>
      <c r="G452">
        <v>2.6</v>
      </c>
      <c r="H452">
        <v>51</v>
      </c>
      <c r="L452">
        <v>78</v>
      </c>
      <c r="N452">
        <v>4.5</v>
      </c>
      <c r="O452">
        <f>PI()*(H452/(2*1000))^2</f>
        <v>2.0428206229967626E-3</v>
      </c>
      <c r="P452">
        <f>PI()*(L452/(2*1000))^2</f>
        <v>4.7783624261100756E-3</v>
      </c>
    </row>
    <row r="453" spans="1:16" x14ac:dyDescent="0.25">
      <c r="A453">
        <v>2</v>
      </c>
      <c r="B453" t="s">
        <v>71</v>
      </c>
      <c r="C453">
        <v>8</v>
      </c>
      <c r="D453" t="s">
        <v>80</v>
      </c>
      <c r="E453">
        <v>15</v>
      </c>
      <c r="F453" t="s">
        <v>271</v>
      </c>
      <c r="G453">
        <v>3.55</v>
      </c>
      <c r="H453">
        <v>46</v>
      </c>
      <c r="L453">
        <v>82</v>
      </c>
      <c r="N453">
        <v>3.8</v>
      </c>
      <c r="O453">
        <f>PI()*(H453/(2*1000))^2</f>
        <v>1.6619025137490004E-3</v>
      </c>
      <c r="P453">
        <f>PI()*(L453/(2*1000))^2</f>
        <v>5.2810172506844427E-3</v>
      </c>
    </row>
    <row r="454" spans="1:16" x14ac:dyDescent="0.25">
      <c r="A454">
        <v>2</v>
      </c>
      <c r="B454" t="s">
        <v>71</v>
      </c>
      <c r="C454">
        <v>8</v>
      </c>
      <c r="D454" t="s">
        <v>80</v>
      </c>
      <c r="E454">
        <v>16</v>
      </c>
      <c r="F454" t="s">
        <v>282</v>
      </c>
      <c r="G454">
        <v>0.9</v>
      </c>
      <c r="N454">
        <v>1.2</v>
      </c>
      <c r="O454">
        <f>PI()*(H454/(2*1000))^2</f>
        <v>0</v>
      </c>
      <c r="P454">
        <f>PI()*(L454/(2*1000))^2</f>
        <v>0</v>
      </c>
    </row>
    <row r="455" spans="1:16" x14ac:dyDescent="0.25">
      <c r="A455">
        <v>2</v>
      </c>
      <c r="B455" t="s">
        <v>71</v>
      </c>
      <c r="C455">
        <v>8</v>
      </c>
      <c r="D455" t="s">
        <v>80</v>
      </c>
      <c r="E455">
        <v>17</v>
      </c>
      <c r="F455" t="s">
        <v>282</v>
      </c>
      <c r="G455">
        <v>0.55000000000000004</v>
      </c>
      <c r="N455">
        <v>1.07</v>
      </c>
      <c r="O455">
        <f>PI()*(H455/(2*1000))^2</f>
        <v>0</v>
      </c>
      <c r="P455">
        <f>PI()*(L455/(2*1000))^2</f>
        <v>0</v>
      </c>
    </row>
    <row r="456" spans="1:16" x14ac:dyDescent="0.25">
      <c r="A456">
        <v>2</v>
      </c>
      <c r="B456" t="s">
        <v>71</v>
      </c>
      <c r="C456">
        <v>8</v>
      </c>
      <c r="D456" t="s">
        <v>80</v>
      </c>
      <c r="E456">
        <v>18</v>
      </c>
      <c r="F456" t="s">
        <v>267</v>
      </c>
      <c r="G456">
        <v>2.5</v>
      </c>
      <c r="H456">
        <v>29</v>
      </c>
      <c r="L456">
        <v>49</v>
      </c>
      <c r="N456">
        <v>3.65</v>
      </c>
      <c r="O456">
        <f>PI()*(H456/(2*1000))^2</f>
        <v>6.605198554172541E-4</v>
      </c>
      <c r="P456">
        <f>PI()*(L456/(2*1000))^2</f>
        <v>1.8857409903172736E-3</v>
      </c>
    </row>
    <row r="457" spans="1:16" x14ac:dyDescent="0.25">
      <c r="A457">
        <v>2</v>
      </c>
      <c r="B457" t="s">
        <v>71</v>
      </c>
      <c r="C457">
        <v>8</v>
      </c>
      <c r="D457" t="s">
        <v>80</v>
      </c>
      <c r="E457">
        <v>19</v>
      </c>
      <c r="F457" t="s">
        <v>271</v>
      </c>
      <c r="G457">
        <v>3.15</v>
      </c>
      <c r="H457">
        <v>63</v>
      </c>
      <c r="L457">
        <v>86</v>
      </c>
      <c r="N457">
        <v>5.7</v>
      </c>
      <c r="O457">
        <f>PI()*(H457/(2*1000))^2</f>
        <v>3.1172453105244723E-3</v>
      </c>
      <c r="P457">
        <f>PI()*(L457/(2*1000))^2</f>
        <v>5.8088048164875268E-3</v>
      </c>
    </row>
    <row r="458" spans="1:16" x14ac:dyDescent="0.25">
      <c r="A458">
        <v>2</v>
      </c>
      <c r="B458" t="s">
        <v>71</v>
      </c>
      <c r="C458">
        <v>8</v>
      </c>
      <c r="D458" t="s">
        <v>80</v>
      </c>
      <c r="E458">
        <v>20</v>
      </c>
      <c r="F458" t="s">
        <v>267</v>
      </c>
      <c r="G458">
        <v>2.85</v>
      </c>
      <c r="H458">
        <v>34</v>
      </c>
      <c r="L458">
        <v>62</v>
      </c>
      <c r="N458">
        <v>4</v>
      </c>
      <c r="O458">
        <f>PI()*(H458/(2*1000))^2</f>
        <v>9.0792027688745035E-4</v>
      </c>
      <c r="P458">
        <f>PI()*(L458/(2*1000))^2</f>
        <v>3.0190705400997908E-3</v>
      </c>
    </row>
    <row r="459" spans="1:16" x14ac:dyDescent="0.25">
      <c r="A459">
        <v>2</v>
      </c>
      <c r="B459" t="s">
        <v>71</v>
      </c>
      <c r="C459">
        <v>8</v>
      </c>
      <c r="D459" t="s">
        <v>80</v>
      </c>
      <c r="E459">
        <v>21</v>
      </c>
      <c r="F459" t="s">
        <v>267</v>
      </c>
      <c r="G459">
        <v>2.15</v>
      </c>
      <c r="H459">
        <v>39</v>
      </c>
      <c r="L459">
        <v>57</v>
      </c>
      <c r="N459">
        <v>3.85</v>
      </c>
      <c r="O459">
        <f>PI()*(H459/(2*1000))^2</f>
        <v>1.1945906065275189E-3</v>
      </c>
      <c r="P459">
        <f>PI()*(L459/(2*1000))^2</f>
        <v>2.5517586328783095E-3</v>
      </c>
    </row>
    <row r="460" spans="1:16" x14ac:dyDescent="0.25">
      <c r="A460">
        <v>2</v>
      </c>
      <c r="B460" t="s">
        <v>71</v>
      </c>
      <c r="C460">
        <v>8</v>
      </c>
      <c r="D460" t="s">
        <v>80</v>
      </c>
      <c r="E460">
        <v>22</v>
      </c>
      <c r="F460" t="s">
        <v>271</v>
      </c>
      <c r="G460">
        <v>1.65</v>
      </c>
      <c r="H460">
        <v>74</v>
      </c>
      <c r="L460">
        <f>M460/PI()</f>
        <v>124.14085561167836</v>
      </c>
      <c r="M460">
        <v>390</v>
      </c>
      <c r="N460">
        <v>5.05</v>
      </c>
      <c r="O460">
        <f>PI()*(H460/(2*1000))^2</f>
        <v>4.3008403427644264E-3</v>
      </c>
      <c r="P460">
        <f>PI()*(L460/(2*1000))^2</f>
        <v>1.2103733422138638E-2</v>
      </c>
    </row>
    <row r="461" spans="1:16" x14ac:dyDescent="0.25">
      <c r="A461">
        <v>2</v>
      </c>
      <c r="B461" t="s">
        <v>71</v>
      </c>
      <c r="C461">
        <v>8</v>
      </c>
      <c r="D461" t="s">
        <v>80</v>
      </c>
      <c r="E461">
        <v>23</v>
      </c>
      <c r="F461" t="s">
        <v>267</v>
      </c>
      <c r="G461">
        <v>2.15</v>
      </c>
      <c r="H461">
        <v>25</v>
      </c>
      <c r="L461">
        <v>48</v>
      </c>
      <c r="N461">
        <v>3.25</v>
      </c>
      <c r="O461">
        <f>PI()*(H461/(2*1000))^2</f>
        <v>4.9087385212340522E-4</v>
      </c>
      <c r="P461">
        <f>PI()*(L461/(2*1000))^2</f>
        <v>1.8095573684677208E-3</v>
      </c>
    </row>
    <row r="462" spans="1:16" x14ac:dyDescent="0.25">
      <c r="A462">
        <v>2</v>
      </c>
      <c r="B462" t="s">
        <v>71</v>
      </c>
      <c r="C462">
        <v>8</v>
      </c>
      <c r="D462" t="s">
        <v>80</v>
      </c>
      <c r="E462">
        <v>24</v>
      </c>
      <c r="F462" t="s">
        <v>267</v>
      </c>
      <c r="G462">
        <v>2.5</v>
      </c>
      <c r="H462">
        <v>16</v>
      </c>
      <c r="L462">
        <v>36</v>
      </c>
      <c r="N462">
        <v>2.2999999999999998</v>
      </c>
      <c r="O462">
        <f>PI()*(H462/(2*1000))^2</f>
        <v>2.0106192982974675E-4</v>
      </c>
      <c r="P462">
        <f>PI()*(L462/(2*1000))^2</f>
        <v>1.0178760197630929E-3</v>
      </c>
    </row>
    <row r="463" spans="1:16" x14ac:dyDescent="0.25">
      <c r="A463">
        <v>2</v>
      </c>
      <c r="B463" t="s">
        <v>71</v>
      </c>
      <c r="C463">
        <v>9</v>
      </c>
      <c r="D463" t="s">
        <v>81</v>
      </c>
      <c r="E463">
        <v>1</v>
      </c>
      <c r="F463" t="s">
        <v>267</v>
      </c>
      <c r="G463">
        <v>0.45</v>
      </c>
      <c r="H463">
        <v>12</v>
      </c>
      <c r="L463">
        <v>34</v>
      </c>
      <c r="N463">
        <v>2.0299999999999998</v>
      </c>
      <c r="O463">
        <f>PI()*(H463/(2*1000))^2</f>
        <v>1.1309733552923255E-4</v>
      </c>
      <c r="P463">
        <f>PI()*(L463/(2*1000))^2</f>
        <v>9.0792027688745035E-4</v>
      </c>
    </row>
    <row r="464" spans="1:16" x14ac:dyDescent="0.25">
      <c r="A464">
        <v>2</v>
      </c>
      <c r="B464" t="s">
        <v>71</v>
      </c>
      <c r="C464">
        <v>9</v>
      </c>
      <c r="D464" t="s">
        <v>81</v>
      </c>
      <c r="E464">
        <v>2</v>
      </c>
      <c r="F464" t="s">
        <v>267</v>
      </c>
      <c r="G464">
        <v>2.75</v>
      </c>
      <c r="H464">
        <v>20</v>
      </c>
      <c r="L464">
        <v>43</v>
      </c>
      <c r="N464">
        <v>2.46</v>
      </c>
      <c r="O464">
        <f>PI()*(H464/(2*1000))^2</f>
        <v>3.1415926535897931E-4</v>
      </c>
      <c r="P464">
        <f>PI()*(L464/(2*1000))^2</f>
        <v>1.4522012041218817E-3</v>
      </c>
    </row>
    <row r="465" spans="1:16" x14ac:dyDescent="0.25">
      <c r="A465">
        <v>2</v>
      </c>
      <c r="B465" t="s">
        <v>71</v>
      </c>
      <c r="C465">
        <v>9</v>
      </c>
      <c r="D465" t="s">
        <v>81</v>
      </c>
      <c r="E465">
        <v>3</v>
      </c>
      <c r="F465" t="s">
        <v>267</v>
      </c>
      <c r="G465">
        <v>3.3</v>
      </c>
      <c r="H465">
        <v>38</v>
      </c>
      <c r="L465">
        <v>67</v>
      </c>
      <c r="N465">
        <v>3.03</v>
      </c>
      <c r="O465">
        <f>PI()*(H465/(2*1000))^2</f>
        <v>1.1341149479459152E-3</v>
      </c>
      <c r="P465">
        <f>PI()*(L465/(2*1000))^2</f>
        <v>3.5256523554911458E-3</v>
      </c>
    </row>
    <row r="466" spans="1:16" x14ac:dyDescent="0.25">
      <c r="A466">
        <v>2</v>
      </c>
      <c r="B466" t="s">
        <v>71</v>
      </c>
      <c r="C466">
        <v>9</v>
      </c>
      <c r="D466" t="s">
        <v>81</v>
      </c>
      <c r="E466">
        <v>4</v>
      </c>
      <c r="F466" t="s">
        <v>271</v>
      </c>
      <c r="G466">
        <v>2.5</v>
      </c>
      <c r="H466">
        <v>16</v>
      </c>
      <c r="L466">
        <v>33</v>
      </c>
      <c r="N466">
        <v>2.57</v>
      </c>
      <c r="O466">
        <f>PI()*(H466/(2*1000))^2</f>
        <v>2.0106192982974675E-4</v>
      </c>
      <c r="P466">
        <f>PI()*(L466/(2*1000))^2</f>
        <v>8.5529859993982123E-4</v>
      </c>
    </row>
    <row r="467" spans="1:16" x14ac:dyDescent="0.25">
      <c r="A467">
        <v>2</v>
      </c>
      <c r="B467" t="s">
        <v>71</v>
      </c>
      <c r="C467">
        <v>9</v>
      </c>
      <c r="D467" t="s">
        <v>81</v>
      </c>
      <c r="E467">
        <v>5</v>
      </c>
      <c r="F467" t="s">
        <v>271</v>
      </c>
      <c r="G467">
        <v>2.7</v>
      </c>
      <c r="H467">
        <v>37</v>
      </c>
      <c r="L467">
        <v>65</v>
      </c>
      <c r="N467">
        <v>3.08</v>
      </c>
      <c r="O467">
        <f>PI()*(H467/(2*1000))^2</f>
        <v>1.0752100856911066E-3</v>
      </c>
      <c r="P467">
        <f>PI()*(L467/(2*1000))^2</f>
        <v>3.3183072403542195E-3</v>
      </c>
    </row>
    <row r="468" spans="1:16" x14ac:dyDescent="0.25">
      <c r="A468">
        <v>2</v>
      </c>
      <c r="B468" t="s">
        <v>71</v>
      </c>
      <c r="C468">
        <v>9</v>
      </c>
      <c r="D468" t="s">
        <v>81</v>
      </c>
      <c r="E468">
        <v>6</v>
      </c>
      <c r="F468" t="s">
        <v>267</v>
      </c>
      <c r="G468">
        <v>1.9</v>
      </c>
      <c r="H468">
        <v>10.4</v>
      </c>
      <c r="L468">
        <v>25.2</v>
      </c>
      <c r="N468">
        <v>1.6</v>
      </c>
      <c r="O468">
        <f>PI()*(H468/(2*1000))^2</f>
        <v>8.4948665353067998E-5</v>
      </c>
      <c r="P468">
        <f>PI()*(L468/(2*1000))^2</f>
        <v>4.9875924968391556E-4</v>
      </c>
    </row>
    <row r="469" spans="1:16" x14ac:dyDescent="0.25">
      <c r="A469">
        <v>2</v>
      </c>
      <c r="B469" t="s">
        <v>71</v>
      </c>
      <c r="C469">
        <v>9</v>
      </c>
      <c r="D469" t="s">
        <v>81</v>
      </c>
      <c r="E469">
        <v>7</v>
      </c>
      <c r="F469" t="s">
        <v>267</v>
      </c>
      <c r="G469">
        <v>1.65</v>
      </c>
      <c r="H469">
        <v>12</v>
      </c>
      <c r="L469">
        <v>32</v>
      </c>
      <c r="N469">
        <v>1.74</v>
      </c>
      <c r="O469">
        <f>PI()*(H469/(2*1000))^2</f>
        <v>1.1309733552923255E-4</v>
      </c>
      <c r="P469">
        <f>PI()*(L469/(2*1000))^2</f>
        <v>8.0424771931898698E-4</v>
      </c>
    </row>
    <row r="470" spans="1:16" x14ac:dyDescent="0.25">
      <c r="A470">
        <v>2</v>
      </c>
      <c r="B470" t="s">
        <v>71</v>
      </c>
      <c r="C470">
        <v>9</v>
      </c>
      <c r="D470" t="s">
        <v>81</v>
      </c>
      <c r="E470">
        <v>8</v>
      </c>
      <c r="F470" t="s">
        <v>267</v>
      </c>
      <c r="G470">
        <v>1</v>
      </c>
      <c r="H470">
        <v>12</v>
      </c>
      <c r="L470">
        <v>33</v>
      </c>
      <c r="N470">
        <v>1.78</v>
      </c>
      <c r="O470">
        <f>PI()*(H470/(2*1000))^2</f>
        <v>1.1309733552923255E-4</v>
      </c>
      <c r="P470">
        <f>PI()*(L470/(2*1000))^2</f>
        <v>8.5529859993982123E-4</v>
      </c>
    </row>
    <row r="471" spans="1:16" x14ac:dyDescent="0.25">
      <c r="A471">
        <v>2</v>
      </c>
      <c r="B471" t="s">
        <v>71</v>
      </c>
      <c r="C471">
        <v>9</v>
      </c>
      <c r="D471" t="s">
        <v>81</v>
      </c>
      <c r="E471">
        <v>9</v>
      </c>
      <c r="F471" t="s">
        <v>282</v>
      </c>
      <c r="G471">
        <v>0.35</v>
      </c>
      <c r="N471">
        <v>1.44</v>
      </c>
      <c r="O471">
        <f>PI()*(H471/(2*1000))^2</f>
        <v>0</v>
      </c>
      <c r="P471">
        <f>PI()*(L471/(2*1000))^2</f>
        <v>0</v>
      </c>
    </row>
    <row r="472" spans="1:16" x14ac:dyDescent="0.25">
      <c r="A472">
        <v>2</v>
      </c>
      <c r="B472" t="s">
        <v>71</v>
      </c>
      <c r="C472">
        <v>9</v>
      </c>
      <c r="D472" t="s">
        <v>81</v>
      </c>
      <c r="E472">
        <v>10</v>
      </c>
      <c r="F472" t="s">
        <v>271</v>
      </c>
      <c r="G472">
        <v>1</v>
      </c>
      <c r="H472">
        <v>12</v>
      </c>
      <c r="L472">
        <v>42</v>
      </c>
      <c r="N472">
        <v>1.8</v>
      </c>
      <c r="O472">
        <f>PI()*(H472/(2*1000))^2</f>
        <v>1.1309733552923255E-4</v>
      </c>
      <c r="P472">
        <f>PI()*(L472/(2*1000))^2</f>
        <v>1.385442360233099E-3</v>
      </c>
    </row>
    <row r="473" spans="1:16" x14ac:dyDescent="0.25">
      <c r="A473">
        <v>2</v>
      </c>
      <c r="B473" t="s">
        <v>71</v>
      </c>
      <c r="C473">
        <v>9</v>
      </c>
      <c r="D473" t="s">
        <v>81</v>
      </c>
      <c r="E473">
        <v>11</v>
      </c>
      <c r="F473" t="s">
        <v>271</v>
      </c>
      <c r="G473">
        <v>0.6</v>
      </c>
      <c r="H473">
        <v>32</v>
      </c>
      <c r="L473">
        <v>73</v>
      </c>
      <c r="N473">
        <v>2.73</v>
      </c>
      <c r="O473">
        <f>PI()*(H473/(2*1000))^2</f>
        <v>8.0424771931898698E-4</v>
      </c>
      <c r="P473">
        <f>PI()*(L473/(2*1000))^2</f>
        <v>4.1853868127450016E-3</v>
      </c>
    </row>
    <row r="474" spans="1:16" x14ac:dyDescent="0.25">
      <c r="A474">
        <v>2</v>
      </c>
      <c r="B474" t="s">
        <v>71</v>
      </c>
      <c r="C474">
        <v>9</v>
      </c>
      <c r="D474" t="s">
        <v>81</v>
      </c>
      <c r="E474">
        <v>12</v>
      </c>
      <c r="F474" t="s">
        <v>267</v>
      </c>
      <c r="G474">
        <v>0.95</v>
      </c>
      <c r="H474">
        <v>24</v>
      </c>
      <c r="L474">
        <v>40.5</v>
      </c>
      <c r="N474">
        <v>3</v>
      </c>
      <c r="O474">
        <f>PI()*(H474/(2*1000))^2</f>
        <v>4.523893421169302E-4</v>
      </c>
      <c r="P474">
        <f>PI()*(L474/(2*1000))^2</f>
        <v>1.2882493375126645E-3</v>
      </c>
    </row>
    <row r="475" spans="1:16" x14ac:dyDescent="0.25">
      <c r="A475">
        <v>2</v>
      </c>
      <c r="B475" t="s">
        <v>71</v>
      </c>
      <c r="C475">
        <v>9</v>
      </c>
      <c r="D475" t="s">
        <v>81</v>
      </c>
      <c r="E475">
        <v>13</v>
      </c>
      <c r="F475" t="s">
        <v>267</v>
      </c>
      <c r="G475">
        <v>1.6</v>
      </c>
      <c r="H475">
        <v>56</v>
      </c>
      <c r="L475">
        <v>87</v>
      </c>
      <c r="N475">
        <v>4.53</v>
      </c>
      <c r="O475">
        <f>PI()*(H475/(2*1000))^2</f>
        <v>2.4630086404143982E-3</v>
      </c>
      <c r="P475">
        <f>PI()*(L475/(2*1000))^2</f>
        <v>5.9446786987552855E-3</v>
      </c>
    </row>
    <row r="476" spans="1:16" x14ac:dyDescent="0.25">
      <c r="A476">
        <v>2</v>
      </c>
      <c r="B476" t="s">
        <v>71</v>
      </c>
      <c r="C476">
        <v>9</v>
      </c>
      <c r="D476" t="s">
        <v>81</v>
      </c>
      <c r="E476">
        <v>14</v>
      </c>
      <c r="F476" t="s">
        <v>271</v>
      </c>
      <c r="G476">
        <v>1.7</v>
      </c>
      <c r="H476">
        <v>11</v>
      </c>
      <c r="L476">
        <v>24</v>
      </c>
      <c r="N476">
        <v>1.95</v>
      </c>
      <c r="O476">
        <f>PI()*(H476/(2*1000))^2</f>
        <v>9.5033177771091233E-5</v>
      </c>
      <c r="P476">
        <f>PI()*(L476/(2*1000))^2</f>
        <v>4.523893421169302E-4</v>
      </c>
    </row>
    <row r="477" spans="1:16" x14ac:dyDescent="0.25">
      <c r="A477">
        <v>2</v>
      </c>
      <c r="B477" t="s">
        <v>71</v>
      </c>
      <c r="C477">
        <v>9</v>
      </c>
      <c r="D477" t="s">
        <v>81</v>
      </c>
      <c r="E477">
        <v>15</v>
      </c>
      <c r="F477" t="s">
        <v>282</v>
      </c>
      <c r="G477">
        <v>1.2</v>
      </c>
      <c r="L477">
        <v>26</v>
      </c>
      <c r="N477">
        <v>1.33</v>
      </c>
      <c r="O477">
        <f>PI()*(H477/(2*1000))^2</f>
        <v>0</v>
      </c>
      <c r="P477">
        <f>PI()*(L477/(2*1000))^2</f>
        <v>5.3092915845667494E-4</v>
      </c>
    </row>
    <row r="478" spans="1:16" x14ac:dyDescent="0.25">
      <c r="A478">
        <v>2</v>
      </c>
      <c r="B478" t="s">
        <v>71</v>
      </c>
      <c r="C478">
        <v>9</v>
      </c>
      <c r="D478" t="s">
        <v>81</v>
      </c>
      <c r="E478">
        <v>16</v>
      </c>
      <c r="F478" t="s">
        <v>271</v>
      </c>
      <c r="G478">
        <v>1.2</v>
      </c>
      <c r="L478">
        <v>30</v>
      </c>
      <c r="N478">
        <v>1.33</v>
      </c>
      <c r="O478">
        <f>PI()*(H478/(2*1000))^2</f>
        <v>0</v>
      </c>
      <c r="P478">
        <f>PI()*(L478/(2*1000))^2</f>
        <v>7.0685834705770342E-4</v>
      </c>
    </row>
    <row r="479" spans="1:16" x14ac:dyDescent="0.25">
      <c r="A479">
        <v>2</v>
      </c>
      <c r="B479" t="s">
        <v>71</v>
      </c>
      <c r="C479">
        <v>9</v>
      </c>
      <c r="D479" t="s">
        <v>81</v>
      </c>
      <c r="E479">
        <v>17</v>
      </c>
      <c r="F479" t="s">
        <v>267</v>
      </c>
      <c r="G479">
        <v>1.75</v>
      </c>
      <c r="H479">
        <v>17</v>
      </c>
      <c r="L479">
        <v>42</v>
      </c>
      <c r="N479">
        <v>2.15</v>
      </c>
      <c r="O479">
        <f>PI()*(H479/(2*1000))^2</f>
        <v>2.2698006922186259E-4</v>
      </c>
      <c r="P479">
        <f>PI()*(L479/(2*1000))^2</f>
        <v>1.385442360233099E-3</v>
      </c>
    </row>
    <row r="480" spans="1:16" x14ac:dyDescent="0.25">
      <c r="A480">
        <v>2</v>
      </c>
      <c r="B480" t="s">
        <v>71</v>
      </c>
      <c r="C480">
        <v>9</v>
      </c>
      <c r="D480" t="s">
        <v>81</v>
      </c>
      <c r="E480">
        <v>18</v>
      </c>
      <c r="F480" t="s">
        <v>267</v>
      </c>
      <c r="G480">
        <v>2.7</v>
      </c>
      <c r="H480">
        <v>26</v>
      </c>
      <c r="L480">
        <v>46</v>
      </c>
      <c r="N480">
        <v>2.6</v>
      </c>
      <c r="O480">
        <f>PI()*(H480/(2*1000))^2</f>
        <v>5.3092915845667494E-4</v>
      </c>
      <c r="P480">
        <f>PI()*(L480/(2*1000))^2</f>
        <v>1.6619025137490004E-3</v>
      </c>
    </row>
    <row r="481" spans="1:16" x14ac:dyDescent="0.25">
      <c r="A481">
        <v>2</v>
      </c>
      <c r="B481" t="s">
        <v>71</v>
      </c>
      <c r="C481">
        <v>10</v>
      </c>
      <c r="D481" t="s">
        <v>82</v>
      </c>
      <c r="E481">
        <v>1</v>
      </c>
      <c r="F481" t="s">
        <v>267</v>
      </c>
      <c r="G481">
        <v>0.3</v>
      </c>
      <c r="H481">
        <v>8</v>
      </c>
      <c r="L481">
        <v>20</v>
      </c>
      <c r="N481">
        <v>1.85</v>
      </c>
      <c r="O481">
        <f>PI()*(H481/(2*1000))^2</f>
        <v>5.0265482457436686E-5</v>
      </c>
      <c r="P481">
        <f>PI()*(L481/(2*1000))^2</f>
        <v>3.1415926535897931E-4</v>
      </c>
    </row>
    <row r="482" spans="1:16" x14ac:dyDescent="0.25">
      <c r="A482">
        <v>2</v>
      </c>
      <c r="B482" t="s">
        <v>71</v>
      </c>
      <c r="C482">
        <v>10</v>
      </c>
      <c r="D482" t="s">
        <v>82</v>
      </c>
      <c r="E482">
        <v>2</v>
      </c>
      <c r="F482" t="s">
        <v>267</v>
      </c>
      <c r="G482">
        <v>0.4</v>
      </c>
      <c r="H482">
        <v>8</v>
      </c>
      <c r="L482">
        <v>28</v>
      </c>
      <c r="N482">
        <v>1.75</v>
      </c>
      <c r="O482">
        <f>PI()*(H482/(2*1000))^2</f>
        <v>5.0265482457436686E-5</v>
      </c>
      <c r="P482">
        <f>PI()*(L482/(2*1000))^2</f>
        <v>6.1575216010359955E-4</v>
      </c>
    </row>
    <row r="483" spans="1:16" x14ac:dyDescent="0.25">
      <c r="A483">
        <v>2</v>
      </c>
      <c r="B483" t="s">
        <v>71</v>
      </c>
      <c r="C483">
        <v>10</v>
      </c>
      <c r="D483" t="s">
        <v>82</v>
      </c>
      <c r="E483">
        <v>3</v>
      </c>
      <c r="F483" t="s">
        <v>268</v>
      </c>
      <c r="G483">
        <v>0.9</v>
      </c>
      <c r="H483">
        <v>16</v>
      </c>
      <c r="L483">
        <v>37</v>
      </c>
      <c r="N483">
        <v>1.7</v>
      </c>
      <c r="O483">
        <f>PI()*(H483/(2*1000))^2</f>
        <v>2.0106192982974675E-4</v>
      </c>
      <c r="P483">
        <f>PI()*(L483/(2*1000))^2</f>
        <v>1.0752100856911066E-3</v>
      </c>
    </row>
    <row r="484" spans="1:16" x14ac:dyDescent="0.25">
      <c r="A484">
        <v>2</v>
      </c>
      <c r="B484" t="s">
        <v>71</v>
      </c>
      <c r="C484">
        <v>10</v>
      </c>
      <c r="D484" t="s">
        <v>82</v>
      </c>
      <c r="E484">
        <v>4</v>
      </c>
      <c r="F484" t="s">
        <v>267</v>
      </c>
      <c r="G484">
        <v>0.8</v>
      </c>
      <c r="H484">
        <v>19</v>
      </c>
      <c r="L484">
        <v>37</v>
      </c>
      <c r="N484">
        <v>1.42</v>
      </c>
      <c r="O484">
        <f>PI()*(H484/(2*1000))^2</f>
        <v>2.835287369864788E-4</v>
      </c>
      <c r="P484">
        <f>PI()*(L484/(2*1000))^2</f>
        <v>1.0752100856911066E-3</v>
      </c>
    </row>
    <row r="485" spans="1:16" x14ac:dyDescent="0.25">
      <c r="A485">
        <v>2</v>
      </c>
      <c r="B485" t="s">
        <v>71</v>
      </c>
      <c r="C485">
        <v>10</v>
      </c>
      <c r="D485" t="s">
        <v>82</v>
      </c>
      <c r="E485">
        <v>5</v>
      </c>
      <c r="F485" t="s">
        <v>271</v>
      </c>
      <c r="G485">
        <v>1.4</v>
      </c>
      <c r="H485">
        <v>17</v>
      </c>
      <c r="L485">
        <v>36</v>
      </c>
      <c r="N485">
        <v>2.5</v>
      </c>
      <c r="O485">
        <f>PI()*(H485/(2*1000))^2</f>
        <v>2.2698006922186259E-4</v>
      </c>
      <c r="P485">
        <f>PI()*(L485/(2*1000))^2</f>
        <v>1.0178760197630929E-3</v>
      </c>
    </row>
    <row r="486" spans="1:16" x14ac:dyDescent="0.25">
      <c r="A486">
        <v>2</v>
      </c>
      <c r="B486" t="s">
        <v>71</v>
      </c>
      <c r="C486">
        <v>10</v>
      </c>
      <c r="D486" t="s">
        <v>82</v>
      </c>
      <c r="E486">
        <v>6</v>
      </c>
      <c r="F486" t="s">
        <v>267</v>
      </c>
      <c r="G486">
        <v>1.75</v>
      </c>
      <c r="H486">
        <v>56</v>
      </c>
      <c r="L486">
        <v>80</v>
      </c>
      <c r="N486">
        <v>3.9</v>
      </c>
      <c r="O486">
        <f>PI()*(H486/(2*1000))^2</f>
        <v>2.4630086404143982E-3</v>
      </c>
      <c r="P486">
        <f>PI()*(L486/(2*1000))^2</f>
        <v>5.0265482457436689E-3</v>
      </c>
    </row>
    <row r="487" spans="1:16" x14ac:dyDescent="0.25">
      <c r="A487">
        <v>2</v>
      </c>
      <c r="B487" t="s">
        <v>71</v>
      </c>
      <c r="C487">
        <v>10</v>
      </c>
      <c r="D487" t="s">
        <v>82</v>
      </c>
      <c r="E487">
        <v>7</v>
      </c>
      <c r="F487" t="s">
        <v>271</v>
      </c>
      <c r="G487">
        <v>1.7</v>
      </c>
      <c r="H487">
        <v>49</v>
      </c>
      <c r="L487">
        <v>85</v>
      </c>
      <c r="N487">
        <v>3.95</v>
      </c>
      <c r="O487">
        <f>PI()*(H487/(2*1000))^2</f>
        <v>1.8857409903172736E-3</v>
      </c>
      <c r="P487">
        <f>PI()*(L487/(2*1000))^2</f>
        <v>5.6745017305465653E-3</v>
      </c>
    </row>
    <row r="488" spans="1:16" x14ac:dyDescent="0.25">
      <c r="A488">
        <v>2</v>
      </c>
      <c r="B488" t="s">
        <v>71</v>
      </c>
      <c r="C488">
        <v>10</v>
      </c>
      <c r="D488" t="s">
        <v>82</v>
      </c>
      <c r="E488">
        <v>8</v>
      </c>
      <c r="F488" t="s">
        <v>271</v>
      </c>
      <c r="G488">
        <v>1.6</v>
      </c>
      <c r="H488">
        <v>10</v>
      </c>
      <c r="L488">
        <v>41</v>
      </c>
      <c r="N488">
        <v>2</v>
      </c>
      <c r="O488">
        <f>PI()*(H488/(2*1000))^2</f>
        <v>7.8539816339744827E-5</v>
      </c>
      <c r="P488">
        <f>PI()*(L488/(2*1000))^2</f>
        <v>1.3202543126711107E-3</v>
      </c>
    </row>
    <row r="489" spans="1:16" x14ac:dyDescent="0.25">
      <c r="A489">
        <v>2</v>
      </c>
      <c r="B489" t="s">
        <v>71</v>
      </c>
      <c r="C489">
        <v>10</v>
      </c>
      <c r="D489" t="s">
        <v>82</v>
      </c>
      <c r="E489">
        <v>9</v>
      </c>
      <c r="F489" t="s">
        <v>280</v>
      </c>
      <c r="G489">
        <v>0.6</v>
      </c>
      <c r="H489">
        <v>9</v>
      </c>
      <c r="L489">
        <v>24</v>
      </c>
      <c r="N489">
        <v>1.88</v>
      </c>
      <c r="O489">
        <f>PI()*(H489/(2*1000))^2</f>
        <v>6.3617251235193305E-5</v>
      </c>
      <c r="P489">
        <f>PI()*(L489/(2*1000))^2</f>
        <v>4.523893421169302E-4</v>
      </c>
    </row>
    <row r="490" spans="1:16" x14ac:dyDescent="0.25">
      <c r="A490">
        <v>2</v>
      </c>
      <c r="B490" t="s">
        <v>71</v>
      </c>
      <c r="C490">
        <v>10</v>
      </c>
      <c r="D490" t="s">
        <v>82</v>
      </c>
      <c r="E490">
        <v>10</v>
      </c>
      <c r="F490" t="s">
        <v>267</v>
      </c>
      <c r="G490">
        <v>0.6</v>
      </c>
      <c r="H490">
        <v>6.5</v>
      </c>
      <c r="L490">
        <v>24</v>
      </c>
      <c r="N490">
        <v>1.6</v>
      </c>
      <c r="O490">
        <f>PI()*(H490/(2*1000))^2</f>
        <v>3.3183072403542184E-5</v>
      </c>
      <c r="P490">
        <f>PI()*(L490/(2*1000))^2</f>
        <v>4.523893421169302E-4</v>
      </c>
    </row>
    <row r="491" spans="1:16" x14ac:dyDescent="0.25">
      <c r="A491">
        <v>2</v>
      </c>
      <c r="B491" t="s">
        <v>71</v>
      </c>
      <c r="C491">
        <v>10</v>
      </c>
      <c r="D491" t="s">
        <v>82</v>
      </c>
      <c r="E491">
        <v>11</v>
      </c>
      <c r="F491" t="s">
        <v>267</v>
      </c>
      <c r="G491">
        <v>2.1</v>
      </c>
      <c r="H491">
        <v>14</v>
      </c>
      <c r="L491">
        <v>27</v>
      </c>
      <c r="N491">
        <v>1.8</v>
      </c>
      <c r="O491">
        <f>PI()*(H491/(2*1000))^2</f>
        <v>1.5393804002589989E-4</v>
      </c>
      <c r="P491">
        <f>PI()*(L491/(2*1000))^2</f>
        <v>5.7255526111673976E-4</v>
      </c>
    </row>
    <row r="492" spans="1:16" x14ac:dyDescent="0.25">
      <c r="A492">
        <v>2</v>
      </c>
      <c r="B492" t="s">
        <v>71</v>
      </c>
      <c r="C492">
        <v>10</v>
      </c>
      <c r="D492" t="s">
        <v>82</v>
      </c>
      <c r="E492">
        <v>12</v>
      </c>
      <c r="F492" t="s">
        <v>267</v>
      </c>
      <c r="G492">
        <v>2</v>
      </c>
      <c r="H492">
        <v>7</v>
      </c>
      <c r="L492">
        <v>23</v>
      </c>
      <c r="N492">
        <v>1.65</v>
      </c>
      <c r="O492">
        <f>PI()*(H492/(2*1000))^2</f>
        <v>3.8484510006474972E-5</v>
      </c>
      <c r="P492">
        <f>PI()*(L492/(2*1000))^2</f>
        <v>4.154756284372501E-4</v>
      </c>
    </row>
    <row r="493" spans="1:16" x14ac:dyDescent="0.25">
      <c r="A493">
        <v>2</v>
      </c>
      <c r="B493" t="s">
        <v>71</v>
      </c>
      <c r="C493">
        <v>10</v>
      </c>
      <c r="D493" t="s">
        <v>82</v>
      </c>
      <c r="E493">
        <v>13</v>
      </c>
      <c r="F493" t="s">
        <v>267</v>
      </c>
      <c r="G493">
        <v>2.8</v>
      </c>
      <c r="H493">
        <v>10</v>
      </c>
      <c r="L493">
        <v>23</v>
      </c>
      <c r="N493">
        <v>1.7</v>
      </c>
      <c r="O493">
        <f>PI()*(H493/(2*1000))^2</f>
        <v>7.8539816339744827E-5</v>
      </c>
      <c r="P493">
        <f>PI()*(L493/(2*1000))^2</f>
        <v>4.154756284372501E-4</v>
      </c>
    </row>
    <row r="494" spans="1:16" x14ac:dyDescent="0.25">
      <c r="A494">
        <v>2</v>
      </c>
      <c r="B494" t="s">
        <v>71</v>
      </c>
      <c r="C494">
        <v>10</v>
      </c>
      <c r="D494" t="s">
        <v>82</v>
      </c>
      <c r="E494">
        <v>14</v>
      </c>
      <c r="F494" t="s">
        <v>267</v>
      </c>
      <c r="G494">
        <v>2.7</v>
      </c>
      <c r="H494">
        <v>17</v>
      </c>
      <c r="L494">
        <v>42</v>
      </c>
      <c r="N494">
        <v>2.5</v>
      </c>
      <c r="O494">
        <f>PI()*(H494/(2*1000))^2</f>
        <v>2.2698006922186259E-4</v>
      </c>
      <c r="P494">
        <f>PI()*(L494/(2*1000))^2</f>
        <v>1.385442360233099E-3</v>
      </c>
    </row>
    <row r="495" spans="1:16" x14ac:dyDescent="0.25">
      <c r="A495">
        <v>2</v>
      </c>
      <c r="B495" t="s">
        <v>71</v>
      </c>
      <c r="C495">
        <v>10</v>
      </c>
      <c r="D495" t="s">
        <v>82</v>
      </c>
      <c r="E495">
        <v>15</v>
      </c>
      <c r="F495" t="s">
        <v>267</v>
      </c>
      <c r="G495">
        <v>2.2000000000000002</v>
      </c>
      <c r="H495">
        <v>10</v>
      </c>
      <c r="L495">
        <v>19</v>
      </c>
      <c r="N495">
        <v>1.8</v>
      </c>
      <c r="O495">
        <f>PI()*(H495/(2*1000))^2</f>
        <v>7.8539816339744827E-5</v>
      </c>
      <c r="P495">
        <f>PI()*(L495/(2*1000))^2</f>
        <v>2.835287369864788E-4</v>
      </c>
    </row>
    <row r="496" spans="1:16" x14ac:dyDescent="0.25">
      <c r="A496">
        <v>2</v>
      </c>
      <c r="B496" t="s">
        <v>71</v>
      </c>
      <c r="C496">
        <v>10</v>
      </c>
      <c r="D496" t="s">
        <v>82</v>
      </c>
      <c r="E496">
        <v>16</v>
      </c>
      <c r="F496" t="s">
        <v>267</v>
      </c>
      <c r="G496">
        <v>2.4</v>
      </c>
      <c r="H496">
        <v>8</v>
      </c>
      <c r="L496">
        <v>34</v>
      </c>
      <c r="N496">
        <v>1.9</v>
      </c>
      <c r="O496">
        <f>PI()*(H496/(2*1000))^2</f>
        <v>5.0265482457436686E-5</v>
      </c>
      <c r="P496">
        <f>PI()*(L496/(2*1000))^2</f>
        <v>9.0792027688745035E-4</v>
      </c>
    </row>
    <row r="497" spans="1:16" x14ac:dyDescent="0.25">
      <c r="A497">
        <v>2</v>
      </c>
      <c r="B497" t="s">
        <v>71</v>
      </c>
      <c r="C497">
        <v>11</v>
      </c>
      <c r="D497" t="s">
        <v>83</v>
      </c>
      <c r="E497">
        <v>1</v>
      </c>
      <c r="F497" t="s">
        <v>267</v>
      </c>
      <c r="G497">
        <v>0.8</v>
      </c>
      <c r="H497">
        <v>10.5</v>
      </c>
      <c r="L497">
        <v>31</v>
      </c>
      <c r="N497">
        <v>2.0499999999999998</v>
      </c>
      <c r="O497">
        <f>PI()*(H497/(2*1000))^2</f>
        <v>8.6590147514568685E-5</v>
      </c>
      <c r="P497">
        <f>PI()*(L497/(2*1000))^2</f>
        <v>7.5476763502494771E-4</v>
      </c>
    </row>
    <row r="498" spans="1:16" x14ac:dyDescent="0.25">
      <c r="A498">
        <v>2</v>
      </c>
      <c r="B498" t="s">
        <v>71</v>
      </c>
      <c r="C498">
        <v>11</v>
      </c>
      <c r="D498" t="s">
        <v>83</v>
      </c>
      <c r="E498">
        <v>2</v>
      </c>
      <c r="F498" t="s">
        <v>267</v>
      </c>
      <c r="G498">
        <v>0.7</v>
      </c>
      <c r="H498">
        <v>8.5</v>
      </c>
      <c r="L498">
        <v>32</v>
      </c>
      <c r="N498">
        <v>1.56</v>
      </c>
      <c r="O498">
        <f>PI()*(H498/(2*1000))^2</f>
        <v>5.6745017305465647E-5</v>
      </c>
      <c r="P498">
        <f>PI()*(L498/(2*1000))^2</f>
        <v>8.0424771931898698E-4</v>
      </c>
    </row>
    <row r="499" spans="1:16" x14ac:dyDescent="0.25">
      <c r="A499">
        <v>2</v>
      </c>
      <c r="B499" t="s">
        <v>71</v>
      </c>
      <c r="C499">
        <v>11</v>
      </c>
      <c r="D499" t="s">
        <v>83</v>
      </c>
      <c r="E499">
        <v>3</v>
      </c>
      <c r="F499" t="s">
        <v>267</v>
      </c>
      <c r="G499">
        <v>2.8</v>
      </c>
      <c r="H499">
        <v>29</v>
      </c>
      <c r="L499">
        <v>46</v>
      </c>
      <c r="N499">
        <v>2.5</v>
      </c>
      <c r="O499">
        <f>PI()*(H499/(2*1000))^2</f>
        <v>6.605198554172541E-4</v>
      </c>
      <c r="P499">
        <f>PI()*(L499/(2*1000))^2</f>
        <v>1.6619025137490004E-3</v>
      </c>
    </row>
    <row r="500" spans="1:16" x14ac:dyDescent="0.25">
      <c r="A500">
        <v>2</v>
      </c>
      <c r="B500" t="s">
        <v>71</v>
      </c>
      <c r="C500">
        <v>11</v>
      </c>
      <c r="D500" t="s">
        <v>83</v>
      </c>
      <c r="E500">
        <v>4</v>
      </c>
      <c r="F500" t="s">
        <v>267</v>
      </c>
      <c r="G500">
        <v>2.8</v>
      </c>
      <c r="H500">
        <v>27</v>
      </c>
      <c r="L500">
        <v>50</v>
      </c>
      <c r="N500">
        <v>2.2999999999999998</v>
      </c>
      <c r="O500">
        <f>PI()*(H500/(2*1000))^2</f>
        <v>5.7255526111673976E-4</v>
      </c>
      <c r="P500">
        <f>PI()*(L500/(2*1000))^2</f>
        <v>1.9634954084936209E-3</v>
      </c>
    </row>
    <row r="501" spans="1:16" x14ac:dyDescent="0.25">
      <c r="A501">
        <v>2</v>
      </c>
      <c r="B501" t="s">
        <v>71</v>
      </c>
      <c r="C501">
        <v>11</v>
      </c>
      <c r="D501" t="s">
        <v>83</v>
      </c>
      <c r="E501">
        <v>5</v>
      </c>
      <c r="F501" t="s">
        <v>267</v>
      </c>
      <c r="G501">
        <v>2.5</v>
      </c>
      <c r="H501">
        <v>25</v>
      </c>
      <c r="L501">
        <v>48</v>
      </c>
      <c r="N501">
        <v>2.17</v>
      </c>
      <c r="O501">
        <f>PI()*(H501/(2*1000))^2</f>
        <v>4.9087385212340522E-4</v>
      </c>
      <c r="P501">
        <f>PI()*(L501/(2*1000))^2</f>
        <v>1.8095573684677208E-3</v>
      </c>
    </row>
    <row r="502" spans="1:16" x14ac:dyDescent="0.25">
      <c r="A502">
        <v>2</v>
      </c>
      <c r="B502" t="s">
        <v>71</v>
      </c>
      <c r="C502">
        <v>12</v>
      </c>
      <c r="D502" t="s">
        <v>84</v>
      </c>
      <c r="E502">
        <v>1</v>
      </c>
      <c r="F502" t="s">
        <v>267</v>
      </c>
      <c r="G502">
        <v>0.3</v>
      </c>
      <c r="H502">
        <v>33.5</v>
      </c>
      <c r="L502">
        <v>63</v>
      </c>
      <c r="N502">
        <v>3.2</v>
      </c>
      <c r="O502">
        <f>PI()*(H502/(2*1000))^2</f>
        <v>8.8141308887278646E-4</v>
      </c>
      <c r="P502">
        <f>PI()*(L502/(2*1000))^2</f>
        <v>3.1172453105244723E-3</v>
      </c>
    </row>
    <row r="503" spans="1:16" x14ac:dyDescent="0.25">
      <c r="A503">
        <v>2</v>
      </c>
      <c r="B503" t="s">
        <v>71</v>
      </c>
      <c r="C503">
        <v>12</v>
      </c>
      <c r="D503" t="s">
        <v>84</v>
      </c>
      <c r="E503">
        <v>2</v>
      </c>
      <c r="F503" t="s">
        <v>271</v>
      </c>
      <c r="G503">
        <v>1.4</v>
      </c>
      <c r="H503">
        <v>15</v>
      </c>
      <c r="L503">
        <v>38</v>
      </c>
      <c r="N503">
        <v>2.2200000000000002</v>
      </c>
      <c r="O503">
        <f>PI()*(H503/(2*1000))^2</f>
        <v>1.7671458676442585E-4</v>
      </c>
      <c r="P503">
        <f>PI()*(L503/(2*1000))^2</f>
        <v>1.1341149479459152E-3</v>
      </c>
    </row>
    <row r="504" spans="1:16" x14ac:dyDescent="0.25">
      <c r="A504">
        <v>2</v>
      </c>
      <c r="B504" t="s">
        <v>71</v>
      </c>
      <c r="C504">
        <v>12</v>
      </c>
      <c r="D504" t="s">
        <v>84</v>
      </c>
      <c r="E504">
        <v>3</v>
      </c>
      <c r="F504" t="s">
        <v>267</v>
      </c>
      <c r="G504">
        <v>2.95</v>
      </c>
      <c r="H504">
        <v>21.5</v>
      </c>
      <c r="L504">
        <v>42</v>
      </c>
      <c r="N504">
        <v>2.7</v>
      </c>
      <c r="O504">
        <f>PI()*(H504/(2*1000))^2</f>
        <v>3.6305030103047042E-4</v>
      </c>
      <c r="P504">
        <f>PI()*(L504/(2*1000))^2</f>
        <v>1.385442360233099E-3</v>
      </c>
    </row>
    <row r="505" spans="1:16" x14ac:dyDescent="0.25">
      <c r="A505">
        <v>2</v>
      </c>
      <c r="B505" t="s">
        <v>71</v>
      </c>
      <c r="C505">
        <v>12</v>
      </c>
      <c r="D505" t="s">
        <v>84</v>
      </c>
      <c r="E505">
        <v>4</v>
      </c>
      <c r="F505" t="s">
        <v>267</v>
      </c>
      <c r="G505">
        <v>1.2</v>
      </c>
      <c r="H505">
        <v>10</v>
      </c>
      <c r="L505">
        <v>27</v>
      </c>
      <c r="N505">
        <v>2.1</v>
      </c>
      <c r="O505">
        <f>PI()*(H505/(2*1000))^2</f>
        <v>7.8539816339744827E-5</v>
      </c>
      <c r="P505">
        <f>PI()*(L505/(2*1000))^2</f>
        <v>5.7255526111673976E-4</v>
      </c>
    </row>
    <row r="506" spans="1:16" x14ac:dyDescent="0.25">
      <c r="A506">
        <v>2</v>
      </c>
      <c r="B506" t="s">
        <v>71</v>
      </c>
      <c r="C506">
        <v>12</v>
      </c>
      <c r="D506" t="s">
        <v>84</v>
      </c>
      <c r="E506">
        <v>5</v>
      </c>
      <c r="F506" t="s">
        <v>267</v>
      </c>
      <c r="G506">
        <v>0.9</v>
      </c>
      <c r="H506">
        <v>14</v>
      </c>
      <c r="L506">
        <v>20</v>
      </c>
      <c r="N506">
        <v>2.37</v>
      </c>
      <c r="O506">
        <f>PI()*(H506/(2*1000))^2</f>
        <v>1.5393804002589989E-4</v>
      </c>
      <c r="P506">
        <f>PI()*(L506/(2*1000))^2</f>
        <v>3.1415926535897931E-4</v>
      </c>
    </row>
    <row r="507" spans="1:16" x14ac:dyDescent="0.25">
      <c r="A507">
        <v>2</v>
      </c>
      <c r="B507" t="s">
        <v>71</v>
      </c>
      <c r="C507">
        <v>12</v>
      </c>
      <c r="D507" t="s">
        <v>84</v>
      </c>
      <c r="E507">
        <v>6</v>
      </c>
      <c r="F507" t="s">
        <v>267</v>
      </c>
      <c r="G507">
        <v>1.35</v>
      </c>
      <c r="H507">
        <v>25</v>
      </c>
      <c r="L507">
        <v>43</v>
      </c>
      <c r="N507">
        <v>3.1</v>
      </c>
      <c r="O507">
        <f>PI()*(H507/(2*1000))^2</f>
        <v>4.9087385212340522E-4</v>
      </c>
      <c r="P507">
        <f>PI()*(L507/(2*1000))^2</f>
        <v>1.4522012041218817E-3</v>
      </c>
    </row>
    <row r="508" spans="1:16" x14ac:dyDescent="0.25">
      <c r="A508">
        <v>2</v>
      </c>
      <c r="B508" t="s">
        <v>71</v>
      </c>
      <c r="C508">
        <v>12</v>
      </c>
      <c r="D508" t="s">
        <v>84</v>
      </c>
      <c r="E508">
        <v>7</v>
      </c>
      <c r="F508" t="s">
        <v>267</v>
      </c>
      <c r="G508">
        <v>1.3</v>
      </c>
      <c r="H508">
        <v>21</v>
      </c>
      <c r="L508">
        <v>42.5</v>
      </c>
      <c r="N508">
        <v>2.75</v>
      </c>
      <c r="O508">
        <f>PI()*(H508/(2*1000))^2</f>
        <v>3.4636059005827474E-4</v>
      </c>
      <c r="P508">
        <f>PI()*(L508/(2*1000))^2</f>
        <v>1.4186254326366413E-3</v>
      </c>
    </row>
    <row r="509" spans="1:16" x14ac:dyDescent="0.25">
      <c r="A509">
        <v>2</v>
      </c>
      <c r="B509" t="s">
        <v>71</v>
      </c>
      <c r="C509">
        <v>12</v>
      </c>
      <c r="D509" t="s">
        <v>84</v>
      </c>
      <c r="E509">
        <v>8</v>
      </c>
      <c r="F509" t="s">
        <v>267</v>
      </c>
      <c r="G509">
        <v>1.1499999999999999</v>
      </c>
      <c r="H509">
        <v>21</v>
      </c>
      <c r="L509">
        <v>33</v>
      </c>
      <c r="N509">
        <v>2.5299999999999998</v>
      </c>
      <c r="O509">
        <f>PI()*(H509/(2*1000))^2</f>
        <v>3.4636059005827474E-4</v>
      </c>
      <c r="P509">
        <f>PI()*(L509/(2*1000))^2</f>
        <v>8.5529859993982123E-4</v>
      </c>
    </row>
    <row r="510" spans="1:16" x14ac:dyDescent="0.25">
      <c r="A510">
        <v>2</v>
      </c>
      <c r="B510" t="s">
        <v>71</v>
      </c>
      <c r="C510">
        <v>12</v>
      </c>
      <c r="D510" t="s">
        <v>84</v>
      </c>
      <c r="E510">
        <v>9</v>
      </c>
      <c r="F510" t="s">
        <v>267</v>
      </c>
      <c r="G510">
        <v>1.05</v>
      </c>
      <c r="H510">
        <v>18</v>
      </c>
      <c r="L510">
        <v>38</v>
      </c>
      <c r="N510">
        <v>2.16</v>
      </c>
      <c r="O510">
        <f>PI()*(H510/(2*1000))^2</f>
        <v>2.5446900494077322E-4</v>
      </c>
      <c r="P510">
        <f>PI()*(L510/(2*1000))^2</f>
        <v>1.1341149479459152E-3</v>
      </c>
    </row>
    <row r="511" spans="1:16" x14ac:dyDescent="0.25">
      <c r="A511">
        <v>2</v>
      </c>
      <c r="B511" t="s">
        <v>71</v>
      </c>
      <c r="C511">
        <v>12</v>
      </c>
      <c r="D511" t="s">
        <v>84</v>
      </c>
      <c r="E511">
        <v>10</v>
      </c>
      <c r="F511" t="s">
        <v>267</v>
      </c>
      <c r="G511">
        <v>1.25</v>
      </c>
      <c r="H511">
        <v>13</v>
      </c>
      <c r="I511">
        <v>11</v>
      </c>
      <c r="L511">
        <v>30</v>
      </c>
      <c r="N511">
        <v>2.2000000000000002</v>
      </c>
      <c r="O511">
        <f>PI()*(H511/(2*1000))^2+PI()*(I511/(2*1000))^2</f>
        <v>2.2776546738525997E-4</v>
      </c>
      <c r="P511">
        <f>PI()*(L511/(2*1000))^2</f>
        <v>7.0685834705770342E-4</v>
      </c>
    </row>
    <row r="512" spans="1:16" x14ac:dyDescent="0.25">
      <c r="A512">
        <v>2</v>
      </c>
      <c r="B512" t="s">
        <v>71</v>
      </c>
      <c r="C512">
        <v>12</v>
      </c>
      <c r="D512" t="s">
        <v>84</v>
      </c>
      <c r="E512">
        <v>11</v>
      </c>
      <c r="F512" t="s">
        <v>267</v>
      </c>
      <c r="G512">
        <v>1.9</v>
      </c>
      <c r="H512">
        <v>42</v>
      </c>
      <c r="L512">
        <v>69</v>
      </c>
      <c r="N512">
        <v>3.76</v>
      </c>
      <c r="O512">
        <f>PI()*(H512/(2*1000))^2</f>
        <v>1.385442360233099E-3</v>
      </c>
      <c r="P512">
        <f>PI()*(L512/(2*1000))^2</f>
        <v>3.7392806559352516E-3</v>
      </c>
    </row>
    <row r="513" spans="1:16" x14ac:dyDescent="0.25">
      <c r="A513">
        <v>2</v>
      </c>
      <c r="B513" t="s">
        <v>71</v>
      </c>
      <c r="C513">
        <v>12</v>
      </c>
      <c r="D513" t="s">
        <v>84</v>
      </c>
      <c r="E513">
        <v>12</v>
      </c>
      <c r="F513" t="s">
        <v>267</v>
      </c>
      <c r="G513">
        <v>1.3</v>
      </c>
      <c r="H513">
        <v>19</v>
      </c>
      <c r="L513">
        <v>41</v>
      </c>
      <c r="N513">
        <v>2.78</v>
      </c>
      <c r="O513">
        <f>PI()*(H513/(2*1000))^2</f>
        <v>2.835287369864788E-4</v>
      </c>
      <c r="P513">
        <f>PI()*(L513/(2*1000))^2</f>
        <v>1.3202543126711107E-3</v>
      </c>
    </row>
    <row r="514" spans="1:16" x14ac:dyDescent="0.25">
      <c r="A514">
        <v>2</v>
      </c>
      <c r="B514" t="s">
        <v>71</v>
      </c>
      <c r="C514">
        <v>12</v>
      </c>
      <c r="D514" t="s">
        <v>84</v>
      </c>
      <c r="E514">
        <v>13</v>
      </c>
      <c r="F514" t="s">
        <v>267</v>
      </c>
      <c r="G514">
        <v>0.9</v>
      </c>
      <c r="H514">
        <v>14</v>
      </c>
      <c r="L514">
        <v>31</v>
      </c>
      <c r="N514">
        <v>3.1</v>
      </c>
      <c r="O514">
        <f>PI()*(H514/(2*1000))^2</f>
        <v>1.5393804002589989E-4</v>
      </c>
      <c r="P514">
        <f>PI()*(L514/(2*1000))^2</f>
        <v>7.5476763502494771E-4</v>
      </c>
    </row>
    <row r="515" spans="1:16" x14ac:dyDescent="0.25">
      <c r="A515">
        <v>2</v>
      </c>
      <c r="B515" t="s">
        <v>71</v>
      </c>
      <c r="C515">
        <v>12</v>
      </c>
      <c r="D515" t="s">
        <v>84</v>
      </c>
      <c r="E515">
        <v>14</v>
      </c>
      <c r="F515" t="s">
        <v>267</v>
      </c>
      <c r="G515">
        <v>1.5</v>
      </c>
      <c r="H515">
        <v>30</v>
      </c>
      <c r="L515">
        <v>74</v>
      </c>
      <c r="N515">
        <v>2.8</v>
      </c>
      <c r="O515">
        <f>PI()*(H515/(2*1000))^2</f>
        <v>7.0685834705770342E-4</v>
      </c>
      <c r="P515">
        <f>PI()*(L515/(2*1000))^2</f>
        <v>4.3008403427644264E-3</v>
      </c>
    </row>
    <row r="516" spans="1:16" x14ac:dyDescent="0.25">
      <c r="A516">
        <v>2</v>
      </c>
      <c r="B516" t="s">
        <v>71</v>
      </c>
      <c r="C516">
        <v>12</v>
      </c>
      <c r="D516" t="s">
        <v>84</v>
      </c>
      <c r="E516">
        <v>15</v>
      </c>
      <c r="F516" t="s">
        <v>267</v>
      </c>
      <c r="G516">
        <v>2.2000000000000002</v>
      </c>
      <c r="H516">
        <v>21</v>
      </c>
      <c r="L516">
        <v>44</v>
      </c>
      <c r="N516">
        <v>2.4300000000000002</v>
      </c>
      <c r="O516">
        <f>PI()*(H516/(2*1000))^2</f>
        <v>3.4636059005827474E-4</v>
      </c>
      <c r="P516">
        <f>PI()*(L516/(2*1000))^2</f>
        <v>1.5205308443374597E-3</v>
      </c>
    </row>
    <row r="517" spans="1:16" x14ac:dyDescent="0.25">
      <c r="A517">
        <v>2</v>
      </c>
      <c r="B517" t="s">
        <v>71</v>
      </c>
      <c r="C517">
        <v>13</v>
      </c>
      <c r="D517" t="s">
        <v>85</v>
      </c>
      <c r="E517">
        <v>1</v>
      </c>
      <c r="F517" t="s">
        <v>267</v>
      </c>
      <c r="G517">
        <v>0.8</v>
      </c>
      <c r="H517">
        <v>20</v>
      </c>
      <c r="L517">
        <v>46</v>
      </c>
      <c r="N517">
        <v>2.4500000000000002</v>
      </c>
      <c r="O517">
        <f>PI()*(H517/(2*1000))^2</f>
        <v>3.1415926535897931E-4</v>
      </c>
      <c r="P517">
        <f>PI()*(L517/(2*1000))^2</f>
        <v>1.6619025137490004E-3</v>
      </c>
    </row>
    <row r="518" spans="1:16" x14ac:dyDescent="0.25">
      <c r="A518">
        <v>2</v>
      </c>
      <c r="B518" t="s">
        <v>71</v>
      </c>
      <c r="C518">
        <v>13</v>
      </c>
      <c r="D518" t="s">
        <v>85</v>
      </c>
      <c r="E518">
        <v>2</v>
      </c>
      <c r="F518" t="s">
        <v>267</v>
      </c>
      <c r="G518">
        <v>0.7</v>
      </c>
      <c r="H518">
        <v>10</v>
      </c>
      <c r="L518">
        <v>32</v>
      </c>
      <c r="N518">
        <v>1.85</v>
      </c>
      <c r="O518">
        <f>PI()*(H518/(2*1000))^2</f>
        <v>7.8539816339744827E-5</v>
      </c>
      <c r="P518">
        <f>PI()*(L518/(2*1000))^2</f>
        <v>8.0424771931898698E-4</v>
      </c>
    </row>
    <row r="519" spans="1:16" x14ac:dyDescent="0.25">
      <c r="A519">
        <v>2</v>
      </c>
      <c r="B519" t="s">
        <v>71</v>
      </c>
      <c r="C519">
        <v>13</v>
      </c>
      <c r="D519" t="s">
        <v>85</v>
      </c>
      <c r="E519">
        <v>3</v>
      </c>
      <c r="F519" t="s">
        <v>267</v>
      </c>
      <c r="G519">
        <v>2.1</v>
      </c>
      <c r="H519">
        <v>6</v>
      </c>
      <c r="L519">
        <v>34</v>
      </c>
      <c r="N519">
        <v>1.65</v>
      </c>
      <c r="O519">
        <f>PI()*(H519/(2*1000))^2</f>
        <v>2.8274333882308137E-5</v>
      </c>
      <c r="P519">
        <f>PI()*(L519/(2*1000))^2</f>
        <v>9.0792027688745035E-4</v>
      </c>
    </row>
    <row r="520" spans="1:16" x14ac:dyDescent="0.25">
      <c r="A520">
        <v>2</v>
      </c>
      <c r="B520" t="s">
        <v>71</v>
      </c>
      <c r="C520">
        <v>13</v>
      </c>
      <c r="D520" t="s">
        <v>85</v>
      </c>
      <c r="E520">
        <v>4</v>
      </c>
      <c r="F520" t="s">
        <v>267</v>
      </c>
      <c r="G520">
        <v>1.5</v>
      </c>
      <c r="H520">
        <v>7</v>
      </c>
      <c r="L520">
        <v>27</v>
      </c>
      <c r="N520">
        <v>1.57</v>
      </c>
      <c r="O520">
        <f>PI()*(H520/(2*1000))^2</f>
        <v>3.8484510006474972E-5</v>
      </c>
      <c r="P520">
        <f>PI()*(L520/(2*1000))^2</f>
        <v>5.7255526111673976E-4</v>
      </c>
    </row>
    <row r="521" spans="1:16" x14ac:dyDescent="0.25">
      <c r="A521">
        <v>2</v>
      </c>
      <c r="B521" t="s">
        <v>71</v>
      </c>
      <c r="C521">
        <v>13</v>
      </c>
      <c r="D521" t="s">
        <v>85</v>
      </c>
      <c r="E521">
        <v>5</v>
      </c>
      <c r="F521" t="s">
        <v>271</v>
      </c>
      <c r="G521">
        <v>1.75</v>
      </c>
      <c r="L521">
        <v>36</v>
      </c>
      <c r="N521">
        <v>1.3</v>
      </c>
      <c r="O521">
        <f>PI()*(H521/(2*1000))^2</f>
        <v>0</v>
      </c>
      <c r="P521">
        <f>PI()*(L521/(2*1000))^2</f>
        <v>1.0178760197630929E-3</v>
      </c>
    </row>
    <row r="522" spans="1:16" x14ac:dyDescent="0.25">
      <c r="A522">
        <v>2</v>
      </c>
      <c r="B522" t="s">
        <v>71</v>
      </c>
      <c r="C522">
        <v>13</v>
      </c>
      <c r="D522" t="s">
        <v>85</v>
      </c>
      <c r="E522">
        <v>6</v>
      </c>
      <c r="F522" t="s">
        <v>267</v>
      </c>
      <c r="G522">
        <v>1.35</v>
      </c>
      <c r="H522">
        <v>18</v>
      </c>
      <c r="L522">
        <v>39</v>
      </c>
      <c r="N522">
        <v>2.21</v>
      </c>
      <c r="O522">
        <f>PI()*(H522/(2*1000))^2</f>
        <v>2.5446900494077322E-4</v>
      </c>
      <c r="P522">
        <f>PI()*(L522/(2*1000))^2</f>
        <v>1.1945906065275189E-3</v>
      </c>
    </row>
    <row r="523" spans="1:16" x14ac:dyDescent="0.25">
      <c r="A523">
        <v>2</v>
      </c>
      <c r="B523" t="s">
        <v>71</v>
      </c>
      <c r="C523">
        <v>13</v>
      </c>
      <c r="D523" t="s">
        <v>85</v>
      </c>
      <c r="E523">
        <v>7</v>
      </c>
      <c r="F523" t="s">
        <v>267</v>
      </c>
      <c r="G523">
        <v>2.9</v>
      </c>
      <c r="H523">
        <v>16</v>
      </c>
      <c r="L523">
        <v>36</v>
      </c>
      <c r="N523">
        <v>2.0499999999999998</v>
      </c>
      <c r="O523">
        <f>PI()*(H523/(2*1000))^2</f>
        <v>2.0106192982974675E-4</v>
      </c>
      <c r="P523">
        <f>PI()*(L523/(2*1000))^2</f>
        <v>1.0178760197630929E-3</v>
      </c>
    </row>
    <row r="524" spans="1:16" x14ac:dyDescent="0.25">
      <c r="A524">
        <v>2</v>
      </c>
      <c r="B524" t="s">
        <v>71</v>
      </c>
      <c r="C524">
        <v>13</v>
      </c>
      <c r="D524" t="s">
        <v>85</v>
      </c>
      <c r="E524">
        <v>8</v>
      </c>
      <c r="F524" t="s">
        <v>267</v>
      </c>
      <c r="G524">
        <v>2.6</v>
      </c>
      <c r="H524">
        <v>9</v>
      </c>
      <c r="L524">
        <v>36</v>
      </c>
      <c r="N524">
        <v>1.82</v>
      </c>
      <c r="O524">
        <f>PI()*(H524/(2*1000))^2</f>
        <v>6.3617251235193305E-5</v>
      </c>
      <c r="P524">
        <f>PI()*(L524/(2*1000))^2</f>
        <v>1.0178760197630929E-3</v>
      </c>
    </row>
    <row r="525" spans="1:16" x14ac:dyDescent="0.25">
      <c r="A525">
        <v>2</v>
      </c>
      <c r="B525" t="s">
        <v>71</v>
      </c>
      <c r="C525">
        <v>13</v>
      </c>
      <c r="D525" t="s">
        <v>85</v>
      </c>
      <c r="E525">
        <v>9</v>
      </c>
      <c r="F525" t="s">
        <v>271</v>
      </c>
      <c r="G525">
        <v>2.8</v>
      </c>
      <c r="H525">
        <v>26</v>
      </c>
      <c r="L525">
        <v>58</v>
      </c>
      <c r="N525">
        <v>2.4</v>
      </c>
      <c r="O525">
        <f>PI()*(H525/(2*1000))^2</f>
        <v>5.3092915845667494E-4</v>
      </c>
      <c r="P525">
        <f>PI()*(L525/(2*1000))^2</f>
        <v>2.6420794216690164E-3</v>
      </c>
    </row>
    <row r="526" spans="1:16" x14ac:dyDescent="0.25">
      <c r="A526">
        <v>2</v>
      </c>
      <c r="B526" t="s">
        <v>71</v>
      </c>
      <c r="C526">
        <v>13</v>
      </c>
      <c r="D526" t="s">
        <v>85</v>
      </c>
      <c r="E526">
        <v>10</v>
      </c>
      <c r="F526" t="s">
        <v>271</v>
      </c>
      <c r="G526">
        <v>2.25</v>
      </c>
      <c r="H526">
        <v>31.5</v>
      </c>
      <c r="L526">
        <v>65</v>
      </c>
      <c r="N526">
        <v>2.4500000000000002</v>
      </c>
      <c r="O526">
        <f>PI()*(H526/(2*1000))^2</f>
        <v>7.7931132763111807E-4</v>
      </c>
      <c r="P526">
        <f>PI()*(L526/(2*1000))^2</f>
        <v>3.3183072403542195E-3</v>
      </c>
    </row>
    <row r="527" spans="1:16" x14ac:dyDescent="0.25">
      <c r="A527">
        <v>2</v>
      </c>
      <c r="B527" t="s">
        <v>71</v>
      </c>
      <c r="C527">
        <v>14</v>
      </c>
      <c r="D527" t="s">
        <v>86</v>
      </c>
      <c r="E527">
        <v>1</v>
      </c>
      <c r="F527" t="s">
        <v>267</v>
      </c>
      <c r="G527">
        <v>0.8</v>
      </c>
      <c r="H527">
        <v>25</v>
      </c>
      <c r="L527">
        <v>53</v>
      </c>
      <c r="N527">
        <v>2.2999999999999998</v>
      </c>
      <c r="O527">
        <f>PI()*(H527/(2*1000))^2</f>
        <v>4.9087385212340522E-4</v>
      </c>
      <c r="P527">
        <f>PI()*(L527/(2*1000))^2</f>
        <v>2.2061834409834321E-3</v>
      </c>
    </row>
    <row r="528" spans="1:16" x14ac:dyDescent="0.25">
      <c r="A528">
        <v>2</v>
      </c>
      <c r="B528" t="s">
        <v>71</v>
      </c>
      <c r="C528">
        <v>14</v>
      </c>
      <c r="D528" t="s">
        <v>86</v>
      </c>
      <c r="E528">
        <v>2</v>
      </c>
      <c r="F528" t="s">
        <v>271</v>
      </c>
      <c r="G528">
        <v>0.65</v>
      </c>
      <c r="H528">
        <v>19</v>
      </c>
      <c r="L528">
        <v>47</v>
      </c>
      <c r="N528">
        <v>2.12</v>
      </c>
      <c r="O528">
        <f>PI()*(H528/(2*1000))^2</f>
        <v>2.835287369864788E-4</v>
      </c>
      <c r="P528">
        <f>PI()*(L528/(2*1000))^2</f>
        <v>1.7349445429449633E-3</v>
      </c>
    </row>
    <row r="529" spans="1:16" x14ac:dyDescent="0.25">
      <c r="A529">
        <v>2</v>
      </c>
      <c r="B529" t="s">
        <v>71</v>
      </c>
      <c r="C529">
        <v>14</v>
      </c>
      <c r="D529" t="s">
        <v>86</v>
      </c>
      <c r="E529">
        <v>3</v>
      </c>
      <c r="F529" t="s">
        <v>271</v>
      </c>
      <c r="G529">
        <v>1.1000000000000001</v>
      </c>
      <c r="H529">
        <v>20</v>
      </c>
      <c r="L529">
        <v>53</v>
      </c>
      <c r="N529">
        <v>2.5499999999999998</v>
      </c>
      <c r="O529">
        <f>PI()*(H529/(2*1000))^2</f>
        <v>3.1415926535897931E-4</v>
      </c>
      <c r="P529">
        <f>PI()*(L529/(2*1000))^2</f>
        <v>2.2061834409834321E-3</v>
      </c>
    </row>
    <row r="530" spans="1:16" x14ac:dyDescent="0.25">
      <c r="A530">
        <v>2</v>
      </c>
      <c r="B530" t="s">
        <v>71</v>
      </c>
      <c r="C530">
        <v>14</v>
      </c>
      <c r="D530" t="s">
        <v>86</v>
      </c>
      <c r="E530">
        <v>4</v>
      </c>
      <c r="F530" t="s">
        <v>271</v>
      </c>
      <c r="G530">
        <v>0.95</v>
      </c>
      <c r="H530">
        <v>40</v>
      </c>
      <c r="L530">
        <v>71</v>
      </c>
      <c r="N530">
        <v>3.6</v>
      </c>
      <c r="O530">
        <f>PI()*(H530/(2*1000))^2</f>
        <v>1.2566370614359172E-3</v>
      </c>
      <c r="P530">
        <f>PI()*(L530/(2*1000))^2</f>
        <v>3.959192141686536E-3</v>
      </c>
    </row>
    <row r="531" spans="1:16" x14ac:dyDescent="0.25">
      <c r="A531">
        <v>2</v>
      </c>
      <c r="B531" t="s">
        <v>71</v>
      </c>
      <c r="C531">
        <v>14</v>
      </c>
      <c r="D531" t="s">
        <v>86</v>
      </c>
      <c r="E531">
        <v>5</v>
      </c>
      <c r="F531" t="s">
        <v>267</v>
      </c>
      <c r="G531">
        <v>2</v>
      </c>
      <c r="H531">
        <v>11</v>
      </c>
      <c r="L531">
        <v>34</v>
      </c>
      <c r="N531">
        <v>1.65</v>
      </c>
      <c r="O531">
        <f>PI()*(H531/(2*1000))^2</f>
        <v>9.5033177771091233E-5</v>
      </c>
      <c r="P531">
        <f>PI()*(L531/(2*1000))^2</f>
        <v>9.0792027688745035E-4</v>
      </c>
    </row>
    <row r="532" spans="1:16" x14ac:dyDescent="0.25">
      <c r="A532">
        <v>2</v>
      </c>
      <c r="B532" t="s">
        <v>71</v>
      </c>
      <c r="C532">
        <v>14</v>
      </c>
      <c r="D532" t="s">
        <v>86</v>
      </c>
      <c r="E532">
        <v>6</v>
      </c>
      <c r="F532" t="s">
        <v>267</v>
      </c>
      <c r="G532">
        <v>2.7</v>
      </c>
      <c r="H532">
        <v>18</v>
      </c>
      <c r="L532">
        <v>57</v>
      </c>
      <c r="N532">
        <v>2</v>
      </c>
      <c r="O532">
        <f>PI()*(H532/(2*1000))^2</f>
        <v>2.5446900494077322E-4</v>
      </c>
      <c r="P532">
        <f>PI()*(L532/(2*1000))^2</f>
        <v>2.5517586328783095E-3</v>
      </c>
    </row>
    <row r="533" spans="1:16" x14ac:dyDescent="0.25">
      <c r="A533">
        <v>2</v>
      </c>
      <c r="B533" t="s">
        <v>71</v>
      </c>
      <c r="C533">
        <v>14</v>
      </c>
      <c r="D533" t="s">
        <v>86</v>
      </c>
      <c r="E533">
        <v>7</v>
      </c>
      <c r="F533" t="s">
        <v>271</v>
      </c>
      <c r="G533">
        <v>3.2</v>
      </c>
      <c r="H533">
        <v>44</v>
      </c>
      <c r="L533">
        <v>72</v>
      </c>
      <c r="N533">
        <v>3.5</v>
      </c>
      <c r="O533">
        <f>PI()*(H533/(2*1000))^2</f>
        <v>1.5205308443374597E-3</v>
      </c>
      <c r="P533">
        <f>PI()*(L533/(2*1000))^2</f>
        <v>4.0715040790523715E-3</v>
      </c>
    </row>
    <row r="534" spans="1:16" x14ac:dyDescent="0.25">
      <c r="A534">
        <v>2</v>
      </c>
      <c r="B534" t="s">
        <v>71</v>
      </c>
      <c r="C534">
        <v>14</v>
      </c>
      <c r="D534" t="s">
        <v>86</v>
      </c>
      <c r="E534">
        <v>8</v>
      </c>
      <c r="F534" t="s">
        <v>267</v>
      </c>
      <c r="G534">
        <v>1.9</v>
      </c>
      <c r="H534">
        <v>25</v>
      </c>
      <c r="L534">
        <v>49</v>
      </c>
      <c r="N534">
        <v>2.4500000000000002</v>
      </c>
      <c r="O534">
        <f>PI()*(H534/(2*1000))^2</f>
        <v>4.9087385212340522E-4</v>
      </c>
      <c r="P534">
        <f>PI()*(L534/(2*1000))^2</f>
        <v>1.8857409903172736E-3</v>
      </c>
    </row>
    <row r="535" spans="1:16" x14ac:dyDescent="0.25">
      <c r="A535">
        <v>2</v>
      </c>
      <c r="B535" t="s">
        <v>71</v>
      </c>
      <c r="C535">
        <v>14</v>
      </c>
      <c r="D535" t="s">
        <v>86</v>
      </c>
      <c r="E535">
        <v>9</v>
      </c>
      <c r="F535" t="s">
        <v>271</v>
      </c>
      <c r="G535">
        <v>2.0499999999999998</v>
      </c>
      <c r="H535">
        <v>25</v>
      </c>
      <c r="L535">
        <v>49</v>
      </c>
      <c r="N535">
        <v>2.95</v>
      </c>
      <c r="O535">
        <f>PI()*(H535/(2*1000))^2</f>
        <v>4.9087385212340522E-4</v>
      </c>
      <c r="P535">
        <f>PI()*(L535/(2*1000))^2</f>
        <v>1.8857409903172736E-3</v>
      </c>
    </row>
    <row r="536" spans="1:16" x14ac:dyDescent="0.25">
      <c r="A536">
        <v>2</v>
      </c>
      <c r="B536" t="s">
        <v>71</v>
      </c>
      <c r="C536">
        <v>14</v>
      </c>
      <c r="D536" t="s">
        <v>86</v>
      </c>
      <c r="E536">
        <v>10</v>
      </c>
      <c r="F536" t="s">
        <v>271</v>
      </c>
      <c r="G536">
        <v>1.5</v>
      </c>
      <c r="H536">
        <v>21</v>
      </c>
      <c r="L536">
        <v>44</v>
      </c>
      <c r="N536">
        <v>2.5</v>
      </c>
      <c r="O536">
        <f>PI()*(H536/(2*1000))^2</f>
        <v>3.4636059005827474E-4</v>
      </c>
      <c r="P536">
        <f>PI()*(L536/(2*1000))^2</f>
        <v>1.5205308443374597E-3</v>
      </c>
    </row>
    <row r="537" spans="1:16" x14ac:dyDescent="0.25">
      <c r="A537">
        <v>2</v>
      </c>
      <c r="B537" t="s">
        <v>71</v>
      </c>
      <c r="C537">
        <v>14</v>
      </c>
      <c r="D537" t="s">
        <v>86</v>
      </c>
      <c r="E537">
        <v>11</v>
      </c>
      <c r="F537" t="s">
        <v>267</v>
      </c>
      <c r="G537">
        <v>2</v>
      </c>
      <c r="H537">
        <v>23</v>
      </c>
      <c r="L537">
        <v>38</v>
      </c>
      <c r="N537">
        <v>2.2999999999999998</v>
      </c>
      <c r="O537">
        <f>PI()*(H537/(2*1000))^2</f>
        <v>4.154756284372501E-4</v>
      </c>
      <c r="P537">
        <f>PI()*(L537/(2*1000))^2</f>
        <v>1.1341149479459152E-3</v>
      </c>
    </row>
    <row r="538" spans="1:16" x14ac:dyDescent="0.25">
      <c r="A538">
        <v>2</v>
      </c>
      <c r="B538" t="s">
        <v>71</v>
      </c>
      <c r="C538">
        <v>14</v>
      </c>
      <c r="D538" t="s">
        <v>86</v>
      </c>
      <c r="E538">
        <v>12</v>
      </c>
      <c r="F538" t="s">
        <v>267</v>
      </c>
      <c r="G538">
        <v>1.75</v>
      </c>
      <c r="H538">
        <v>18</v>
      </c>
      <c r="L538">
        <v>36</v>
      </c>
      <c r="N538">
        <v>1.84</v>
      </c>
      <c r="O538">
        <f>PI()*(H538/(2*1000))^2</f>
        <v>2.5446900494077322E-4</v>
      </c>
      <c r="P538">
        <f>PI()*(L538/(2*1000))^2</f>
        <v>1.0178760197630929E-3</v>
      </c>
    </row>
    <row r="539" spans="1:16" x14ac:dyDescent="0.25">
      <c r="A539">
        <v>2</v>
      </c>
      <c r="B539" t="s">
        <v>71</v>
      </c>
      <c r="C539">
        <v>14</v>
      </c>
      <c r="D539" t="s">
        <v>86</v>
      </c>
      <c r="E539">
        <v>13</v>
      </c>
      <c r="F539" t="s">
        <v>267</v>
      </c>
      <c r="G539">
        <v>2.7</v>
      </c>
      <c r="H539">
        <v>32</v>
      </c>
      <c r="L539">
        <v>57</v>
      </c>
      <c r="N539">
        <v>2.8</v>
      </c>
      <c r="O539">
        <f>PI()*(H539/(2*1000))^2</f>
        <v>8.0424771931898698E-4</v>
      </c>
      <c r="P539">
        <f>PI()*(L539/(2*1000))^2</f>
        <v>2.5517586328783095E-3</v>
      </c>
    </row>
    <row r="540" spans="1:16" x14ac:dyDescent="0.25">
      <c r="A540">
        <v>2</v>
      </c>
      <c r="B540" t="s">
        <v>71</v>
      </c>
      <c r="C540">
        <v>15</v>
      </c>
      <c r="D540" t="s">
        <v>87</v>
      </c>
      <c r="E540">
        <v>1</v>
      </c>
      <c r="F540" t="s">
        <v>268</v>
      </c>
      <c r="G540">
        <v>1.6</v>
      </c>
      <c r="H540">
        <v>41</v>
      </c>
      <c r="L540">
        <v>86</v>
      </c>
      <c r="N540">
        <v>2.38</v>
      </c>
      <c r="O540">
        <f>PI()*(H540/(2*1000))^2</f>
        <v>1.3202543126711107E-3</v>
      </c>
      <c r="P540">
        <f>PI()*(L540/(2*1000))^2</f>
        <v>5.8088048164875268E-3</v>
      </c>
    </row>
    <row r="541" spans="1:16" x14ac:dyDescent="0.25">
      <c r="A541">
        <v>2</v>
      </c>
      <c r="B541" t="s">
        <v>71</v>
      </c>
      <c r="C541">
        <v>15</v>
      </c>
      <c r="D541" t="s">
        <v>87</v>
      </c>
      <c r="E541">
        <v>2</v>
      </c>
      <c r="F541" t="s">
        <v>271</v>
      </c>
      <c r="G541">
        <v>1.3</v>
      </c>
      <c r="H541">
        <v>14</v>
      </c>
      <c r="L541">
        <v>49</v>
      </c>
      <c r="N541">
        <v>1.88</v>
      </c>
      <c r="O541">
        <f>PI()*(H541/(2*1000))^2</f>
        <v>1.5393804002589989E-4</v>
      </c>
      <c r="P541">
        <f>PI()*(L541/(2*1000))^2</f>
        <v>1.8857409903172736E-3</v>
      </c>
    </row>
    <row r="542" spans="1:16" x14ac:dyDescent="0.25">
      <c r="A542">
        <v>2</v>
      </c>
      <c r="B542" t="s">
        <v>71</v>
      </c>
      <c r="C542">
        <v>15</v>
      </c>
      <c r="D542" t="s">
        <v>87</v>
      </c>
      <c r="E542">
        <v>3</v>
      </c>
      <c r="F542" t="s">
        <v>267</v>
      </c>
      <c r="G542">
        <v>2.6</v>
      </c>
      <c r="H542">
        <v>11</v>
      </c>
      <c r="L542">
        <v>30</v>
      </c>
      <c r="N542">
        <v>2</v>
      </c>
      <c r="O542">
        <f>PI()*(H542/(2*1000))^2</f>
        <v>9.5033177771091233E-5</v>
      </c>
      <c r="P542">
        <f>PI()*(L542/(2*1000))^2</f>
        <v>7.0685834705770342E-4</v>
      </c>
    </row>
    <row r="543" spans="1:16" x14ac:dyDescent="0.25">
      <c r="A543">
        <v>2</v>
      </c>
      <c r="B543" t="s">
        <v>71</v>
      </c>
      <c r="C543">
        <v>15</v>
      </c>
      <c r="D543" t="s">
        <v>87</v>
      </c>
      <c r="E543">
        <v>4</v>
      </c>
      <c r="F543" t="s">
        <v>267</v>
      </c>
      <c r="G543">
        <v>2.4</v>
      </c>
      <c r="H543">
        <v>10</v>
      </c>
      <c r="L543">
        <v>31</v>
      </c>
      <c r="N543">
        <v>2.0499999999999998</v>
      </c>
      <c r="O543">
        <f>PI()*(H543/(2*1000))^2</f>
        <v>7.8539816339744827E-5</v>
      </c>
      <c r="P543">
        <f>PI()*(L543/(2*1000))^2</f>
        <v>7.5476763502494771E-4</v>
      </c>
    </row>
    <row r="544" spans="1:16" x14ac:dyDescent="0.25">
      <c r="A544">
        <v>2</v>
      </c>
      <c r="B544" t="s">
        <v>71</v>
      </c>
      <c r="C544">
        <v>16</v>
      </c>
      <c r="D544" t="s">
        <v>88</v>
      </c>
      <c r="E544">
        <v>1</v>
      </c>
      <c r="F544" t="s">
        <v>267</v>
      </c>
      <c r="G544">
        <v>0.4</v>
      </c>
      <c r="H544">
        <v>17</v>
      </c>
      <c r="L544">
        <v>40</v>
      </c>
      <c r="N544">
        <v>2.37</v>
      </c>
      <c r="O544">
        <f>PI()*(H544/(2*1000))^2</f>
        <v>2.2698006922186259E-4</v>
      </c>
      <c r="P544">
        <f>PI()*(L544/(2*1000))^2</f>
        <v>1.2566370614359172E-3</v>
      </c>
    </row>
    <row r="545" spans="1:16" x14ac:dyDescent="0.25">
      <c r="A545">
        <v>2</v>
      </c>
      <c r="B545" t="s">
        <v>71</v>
      </c>
      <c r="C545">
        <v>16</v>
      </c>
      <c r="D545" t="s">
        <v>88</v>
      </c>
      <c r="E545">
        <v>2</v>
      </c>
      <c r="F545" t="s">
        <v>267</v>
      </c>
      <c r="G545">
        <v>0.95</v>
      </c>
      <c r="H545">
        <v>27</v>
      </c>
      <c r="L545">
        <v>55</v>
      </c>
      <c r="N545">
        <v>3.4</v>
      </c>
      <c r="O545">
        <f>PI()*(H545/(2*1000))^2</f>
        <v>5.7255526111673976E-4</v>
      </c>
      <c r="P545">
        <f>PI()*(L545/(2*1000))^2</f>
        <v>2.3758294442772811E-3</v>
      </c>
    </row>
    <row r="546" spans="1:16" x14ac:dyDescent="0.25">
      <c r="A546">
        <v>2</v>
      </c>
      <c r="B546" t="s">
        <v>71</v>
      </c>
      <c r="C546">
        <v>16</v>
      </c>
      <c r="D546" t="s">
        <v>88</v>
      </c>
      <c r="E546">
        <v>3</v>
      </c>
      <c r="F546" t="s">
        <v>271</v>
      </c>
      <c r="G546">
        <v>1.7</v>
      </c>
      <c r="H546">
        <v>72</v>
      </c>
      <c r="L546">
        <v>114</v>
      </c>
      <c r="N546">
        <v>5.0999999999999996</v>
      </c>
      <c r="O546">
        <f>PI()*(H546/(2*1000))^2</f>
        <v>4.0715040790523715E-3</v>
      </c>
      <c r="P546">
        <f>PI()*(L546/(2*1000))^2</f>
        <v>1.0207034531513238E-2</v>
      </c>
    </row>
    <row r="547" spans="1:16" x14ac:dyDescent="0.25">
      <c r="A547">
        <v>2</v>
      </c>
      <c r="B547" t="s">
        <v>71</v>
      </c>
      <c r="C547">
        <v>16</v>
      </c>
      <c r="D547" t="s">
        <v>88</v>
      </c>
      <c r="E547">
        <v>4</v>
      </c>
      <c r="F547" t="s">
        <v>267</v>
      </c>
      <c r="G547">
        <v>1.35</v>
      </c>
      <c r="H547">
        <v>28</v>
      </c>
      <c r="L547">
        <v>46</v>
      </c>
      <c r="N547">
        <v>3.55</v>
      </c>
      <c r="O547">
        <f>PI()*(H547/(2*1000))^2</f>
        <v>6.1575216010359955E-4</v>
      </c>
      <c r="P547">
        <f>PI()*(L547/(2*1000))^2</f>
        <v>1.6619025137490004E-3</v>
      </c>
    </row>
    <row r="548" spans="1:16" x14ac:dyDescent="0.25">
      <c r="A548">
        <v>2</v>
      </c>
      <c r="B548" t="s">
        <v>71</v>
      </c>
      <c r="C548">
        <v>16</v>
      </c>
      <c r="D548" t="s">
        <v>88</v>
      </c>
      <c r="E548">
        <v>5</v>
      </c>
      <c r="F548" t="s">
        <v>267</v>
      </c>
      <c r="G548">
        <v>1.1000000000000001</v>
      </c>
      <c r="H548">
        <v>35</v>
      </c>
      <c r="L548">
        <v>59</v>
      </c>
      <c r="N548">
        <v>3.3</v>
      </c>
      <c r="O548">
        <f>PI()*(H548/(2*1000))^2</f>
        <v>9.6211275016187424E-4</v>
      </c>
      <c r="P548">
        <f>PI()*(L548/(2*1000))^2</f>
        <v>2.7339710067865171E-3</v>
      </c>
    </row>
    <row r="549" spans="1:16" x14ac:dyDescent="0.25">
      <c r="A549">
        <v>2</v>
      </c>
      <c r="B549" t="s">
        <v>71</v>
      </c>
      <c r="C549">
        <v>16</v>
      </c>
      <c r="D549" t="s">
        <v>88</v>
      </c>
      <c r="E549">
        <v>6</v>
      </c>
      <c r="F549" t="s">
        <v>267</v>
      </c>
      <c r="G549">
        <v>1.65</v>
      </c>
      <c r="H549">
        <v>26</v>
      </c>
      <c r="L549">
        <v>51</v>
      </c>
      <c r="N549">
        <v>2.62</v>
      </c>
      <c r="O549">
        <f>PI()*(H549/(2*1000))^2</f>
        <v>5.3092915845667494E-4</v>
      </c>
      <c r="P549">
        <f>PI()*(L549/(2*1000))^2</f>
        <v>2.0428206229967626E-3</v>
      </c>
    </row>
    <row r="550" spans="1:16" x14ac:dyDescent="0.25">
      <c r="A550">
        <v>2</v>
      </c>
      <c r="B550" t="s">
        <v>71</v>
      </c>
      <c r="C550">
        <v>16</v>
      </c>
      <c r="D550" t="s">
        <v>88</v>
      </c>
      <c r="E550">
        <v>7</v>
      </c>
      <c r="F550" t="s">
        <v>271</v>
      </c>
      <c r="G550">
        <v>2.4500000000000002</v>
      </c>
      <c r="H550">
        <v>37</v>
      </c>
      <c r="L550">
        <v>62</v>
      </c>
      <c r="N550">
        <v>3.72</v>
      </c>
      <c r="O550">
        <f>PI()*(H550/(2*1000))^2</f>
        <v>1.0752100856911066E-3</v>
      </c>
      <c r="P550">
        <f>PI()*(L550/(2*1000))^2</f>
        <v>3.0190705400997908E-3</v>
      </c>
    </row>
    <row r="551" spans="1:16" x14ac:dyDescent="0.25">
      <c r="A551">
        <v>2</v>
      </c>
      <c r="B551" t="s">
        <v>71</v>
      </c>
      <c r="C551">
        <v>16</v>
      </c>
      <c r="D551" t="s">
        <v>88</v>
      </c>
      <c r="E551">
        <v>8</v>
      </c>
      <c r="F551" t="s">
        <v>267</v>
      </c>
      <c r="G551">
        <v>1.65</v>
      </c>
      <c r="H551">
        <v>18.5</v>
      </c>
      <c r="L551">
        <v>36</v>
      </c>
      <c r="N551">
        <v>2.8</v>
      </c>
      <c r="O551">
        <f>PI()*(H551/(2*1000))^2</f>
        <v>2.6880252142277665E-4</v>
      </c>
      <c r="P551">
        <f>PI()*(L551/(2*1000))^2</f>
        <v>1.0178760197630929E-3</v>
      </c>
    </row>
    <row r="552" spans="1:16" x14ac:dyDescent="0.25">
      <c r="A552">
        <v>2</v>
      </c>
      <c r="B552" t="s">
        <v>71</v>
      </c>
      <c r="C552">
        <v>16</v>
      </c>
      <c r="D552" t="s">
        <v>88</v>
      </c>
      <c r="E552">
        <v>9</v>
      </c>
      <c r="F552" t="s">
        <v>267</v>
      </c>
      <c r="G552">
        <v>1.75</v>
      </c>
      <c r="H552">
        <v>78.5</v>
      </c>
      <c r="L552">
        <v>133</v>
      </c>
      <c r="N552">
        <v>5.23</v>
      </c>
      <c r="O552">
        <f>PI()*(H552/(2*1000))^2</f>
        <v>4.839819832395926E-3</v>
      </c>
      <c r="P552">
        <f>PI()*(L552/(2*1000))^2</f>
        <v>1.3892908112337465E-2</v>
      </c>
    </row>
    <row r="553" spans="1:16" x14ac:dyDescent="0.25">
      <c r="A553">
        <v>2</v>
      </c>
      <c r="B553" t="s">
        <v>71</v>
      </c>
      <c r="C553">
        <v>16</v>
      </c>
      <c r="D553" t="s">
        <v>88</v>
      </c>
      <c r="E553">
        <v>10</v>
      </c>
      <c r="F553" t="s">
        <v>267</v>
      </c>
      <c r="G553">
        <v>2.25</v>
      </c>
      <c r="H553">
        <v>18</v>
      </c>
      <c r="L553">
        <v>39</v>
      </c>
      <c r="N553">
        <v>3.1</v>
      </c>
      <c r="O553">
        <f>PI()*(H553/(2*1000))^2</f>
        <v>2.5446900494077322E-4</v>
      </c>
      <c r="P553">
        <f>PI()*(L553/(2*1000))^2</f>
        <v>1.1945906065275189E-3</v>
      </c>
    </row>
    <row r="554" spans="1:16" x14ac:dyDescent="0.25">
      <c r="A554">
        <v>2</v>
      </c>
      <c r="B554" t="s">
        <v>71</v>
      </c>
      <c r="C554">
        <v>16</v>
      </c>
      <c r="D554" t="s">
        <v>88</v>
      </c>
      <c r="E554">
        <v>11</v>
      </c>
      <c r="F554" t="s">
        <v>267</v>
      </c>
      <c r="G554">
        <v>2.6</v>
      </c>
      <c r="H554">
        <v>20</v>
      </c>
      <c r="L554">
        <v>42</v>
      </c>
      <c r="N554">
        <v>2.64</v>
      </c>
      <c r="O554">
        <f>PI()*(H554/(2*1000))^2</f>
        <v>3.1415926535897931E-4</v>
      </c>
      <c r="P554">
        <f>PI()*(L554/(2*1000))^2</f>
        <v>1.385442360233099E-3</v>
      </c>
    </row>
    <row r="555" spans="1:16" x14ac:dyDescent="0.25">
      <c r="A555">
        <v>2</v>
      </c>
      <c r="B555" t="s">
        <v>71</v>
      </c>
      <c r="C555">
        <v>16</v>
      </c>
      <c r="D555" t="s">
        <v>88</v>
      </c>
      <c r="E555">
        <v>12</v>
      </c>
      <c r="F555" t="s">
        <v>271</v>
      </c>
      <c r="G555">
        <v>2.6</v>
      </c>
      <c r="H555">
        <v>38</v>
      </c>
      <c r="L555">
        <v>72</v>
      </c>
      <c r="N555">
        <v>3.4</v>
      </c>
      <c r="O555">
        <f>PI()*(H555/(2*1000))^2</f>
        <v>1.1341149479459152E-3</v>
      </c>
      <c r="P555">
        <f>PI()*(L555/(2*1000))^2</f>
        <v>4.0715040790523715E-3</v>
      </c>
    </row>
    <row r="556" spans="1:16" x14ac:dyDescent="0.25">
      <c r="A556">
        <v>2</v>
      </c>
      <c r="B556" t="s">
        <v>71</v>
      </c>
      <c r="C556">
        <v>17</v>
      </c>
      <c r="D556" t="s">
        <v>89</v>
      </c>
      <c r="E556">
        <v>1</v>
      </c>
      <c r="F556" t="s">
        <v>267</v>
      </c>
      <c r="G556">
        <v>1.3</v>
      </c>
      <c r="H556">
        <v>27</v>
      </c>
      <c r="L556">
        <v>64</v>
      </c>
      <c r="N556">
        <v>2.94</v>
      </c>
      <c r="O556">
        <f>PI()*(H556/(2*1000))^2</f>
        <v>5.7255526111673976E-4</v>
      </c>
      <c r="P556">
        <f>PI()*(L556/(2*1000))^2</f>
        <v>3.2169908772759479E-3</v>
      </c>
    </row>
    <row r="557" spans="1:16" x14ac:dyDescent="0.25">
      <c r="A557">
        <v>2</v>
      </c>
      <c r="B557" t="s">
        <v>71</v>
      </c>
      <c r="C557">
        <v>17</v>
      </c>
      <c r="D557" t="s">
        <v>89</v>
      </c>
      <c r="E557">
        <v>2</v>
      </c>
      <c r="F557" t="s">
        <v>271</v>
      </c>
      <c r="G557">
        <v>2.2000000000000002</v>
      </c>
      <c r="H557">
        <v>23</v>
      </c>
      <c r="L557">
        <v>49</v>
      </c>
      <c r="N557">
        <v>2.73</v>
      </c>
      <c r="O557">
        <f>PI()*(H557/(2*1000))^2</f>
        <v>4.154756284372501E-4</v>
      </c>
      <c r="P557">
        <f>PI()*(L557/(2*1000))^2</f>
        <v>1.8857409903172736E-3</v>
      </c>
    </row>
    <row r="558" spans="1:16" x14ac:dyDescent="0.25">
      <c r="A558">
        <v>2</v>
      </c>
      <c r="B558" t="s">
        <v>71</v>
      </c>
      <c r="C558">
        <v>17</v>
      </c>
      <c r="D558" t="s">
        <v>89</v>
      </c>
      <c r="E558">
        <v>3</v>
      </c>
      <c r="F558" t="s">
        <v>271</v>
      </c>
      <c r="G558">
        <v>2.2000000000000002</v>
      </c>
      <c r="H558">
        <v>27</v>
      </c>
      <c r="L558">
        <v>62</v>
      </c>
      <c r="N558">
        <v>3.05</v>
      </c>
      <c r="O558">
        <f>PI()*(H558/(2*1000))^2</f>
        <v>5.7255526111673976E-4</v>
      </c>
      <c r="P558">
        <f>PI()*(L558/(2*1000))^2</f>
        <v>3.0190705400997908E-3</v>
      </c>
    </row>
    <row r="559" spans="1:16" x14ac:dyDescent="0.25">
      <c r="A559">
        <v>2</v>
      </c>
      <c r="B559" t="s">
        <v>71</v>
      </c>
      <c r="C559">
        <v>17</v>
      </c>
      <c r="D559" t="s">
        <v>89</v>
      </c>
      <c r="E559">
        <v>4</v>
      </c>
      <c r="F559" t="s">
        <v>267</v>
      </c>
      <c r="G559">
        <v>2.7</v>
      </c>
      <c r="H559">
        <v>12.5</v>
      </c>
      <c r="L559">
        <v>32</v>
      </c>
      <c r="N559">
        <v>2.14</v>
      </c>
      <c r="O559">
        <f>PI()*(H559/(2*1000))^2</f>
        <v>1.227184630308513E-4</v>
      </c>
      <c r="P559">
        <f>PI()*(L559/(2*1000))^2</f>
        <v>8.0424771931898698E-4</v>
      </c>
    </row>
    <row r="560" spans="1:16" x14ac:dyDescent="0.25">
      <c r="A560">
        <v>2</v>
      </c>
      <c r="B560" t="s">
        <v>71</v>
      </c>
      <c r="C560">
        <v>17</v>
      </c>
      <c r="D560" t="s">
        <v>89</v>
      </c>
      <c r="E560">
        <v>5</v>
      </c>
      <c r="F560" t="s">
        <v>267</v>
      </c>
      <c r="G560">
        <v>2.4</v>
      </c>
      <c r="H560">
        <v>18</v>
      </c>
      <c r="I560">
        <v>19</v>
      </c>
      <c r="L560">
        <v>63.5</v>
      </c>
      <c r="N560">
        <v>2.02</v>
      </c>
      <c r="O560">
        <f>PI()*(H560/(2*1000))^2+PI()*(I560/(2*1000))^2</f>
        <v>5.3799774192725197E-4</v>
      </c>
      <c r="P560">
        <f>PI()*(L560/(2*1000))^2</f>
        <v>3.1669217443593611E-3</v>
      </c>
    </row>
    <row r="561" spans="1:16" x14ac:dyDescent="0.25">
      <c r="A561">
        <v>2</v>
      </c>
      <c r="B561" t="s">
        <v>71</v>
      </c>
      <c r="C561">
        <v>17</v>
      </c>
      <c r="D561" t="s">
        <v>89</v>
      </c>
      <c r="E561">
        <v>6</v>
      </c>
      <c r="F561" t="s">
        <v>271</v>
      </c>
      <c r="G561">
        <v>2.9</v>
      </c>
      <c r="H561">
        <v>19</v>
      </c>
      <c r="L561">
        <v>54</v>
      </c>
      <c r="N561">
        <v>1.97</v>
      </c>
      <c r="O561">
        <f>PI()*(H561/(2*1000))^2</f>
        <v>2.835287369864788E-4</v>
      </c>
      <c r="P561">
        <f>PI()*(L561/(2*1000))^2</f>
        <v>2.290221044466959E-3</v>
      </c>
    </row>
    <row r="562" spans="1:16" x14ac:dyDescent="0.25">
      <c r="A562">
        <v>2</v>
      </c>
      <c r="B562" t="s">
        <v>71</v>
      </c>
      <c r="C562">
        <v>17</v>
      </c>
      <c r="D562" t="s">
        <v>89</v>
      </c>
      <c r="E562">
        <v>7</v>
      </c>
      <c r="F562" t="s">
        <v>268</v>
      </c>
      <c r="G562">
        <v>3.1</v>
      </c>
      <c r="H562">
        <v>56</v>
      </c>
      <c r="L562">
        <v>98</v>
      </c>
      <c r="N562">
        <v>2.8</v>
      </c>
      <c r="O562">
        <f>PI()*(H562/(2*1000))^2</f>
        <v>2.4630086404143982E-3</v>
      </c>
      <c r="P562">
        <f>PI()*(L562/(2*1000))^2</f>
        <v>7.5429639612690945E-3</v>
      </c>
    </row>
    <row r="563" spans="1:16" x14ac:dyDescent="0.25">
      <c r="A563">
        <v>2</v>
      </c>
      <c r="B563" t="s">
        <v>71</v>
      </c>
      <c r="C563">
        <v>18</v>
      </c>
      <c r="D563" t="s">
        <v>90</v>
      </c>
      <c r="E563">
        <v>1</v>
      </c>
      <c r="F563" t="s">
        <v>271</v>
      </c>
      <c r="G563">
        <v>0.34</v>
      </c>
      <c r="H563">
        <v>39</v>
      </c>
      <c r="L563">
        <v>61</v>
      </c>
      <c r="N563">
        <v>3.15</v>
      </c>
      <c r="O563">
        <f>PI()*(H563/(2*1000))^2</f>
        <v>1.1945906065275189E-3</v>
      </c>
      <c r="P563">
        <f>PI()*(L563/(2*1000))^2</f>
        <v>2.9224665660019049E-3</v>
      </c>
    </row>
    <row r="564" spans="1:16" x14ac:dyDescent="0.25">
      <c r="A564">
        <v>2</v>
      </c>
      <c r="B564" t="s">
        <v>71</v>
      </c>
      <c r="C564">
        <v>18</v>
      </c>
      <c r="D564" t="s">
        <v>90</v>
      </c>
      <c r="E564">
        <v>2</v>
      </c>
      <c r="F564" t="s">
        <v>271</v>
      </c>
      <c r="G564">
        <v>1.4</v>
      </c>
      <c r="H564">
        <v>40</v>
      </c>
      <c r="L564">
        <v>72</v>
      </c>
      <c r="N564">
        <v>2.33</v>
      </c>
      <c r="O564">
        <f>PI()*(H564/(2*1000))^2</f>
        <v>1.2566370614359172E-3</v>
      </c>
      <c r="P564">
        <f>PI()*(L564/(2*1000))^2</f>
        <v>4.0715040790523715E-3</v>
      </c>
    </row>
    <row r="565" spans="1:16" x14ac:dyDescent="0.25">
      <c r="A565">
        <v>2</v>
      </c>
      <c r="B565" t="s">
        <v>71</v>
      </c>
      <c r="C565">
        <v>18</v>
      </c>
      <c r="D565" t="s">
        <v>90</v>
      </c>
      <c r="E565">
        <v>3</v>
      </c>
      <c r="F565" t="s">
        <v>267</v>
      </c>
      <c r="G565">
        <v>1.3</v>
      </c>
      <c r="H565">
        <v>25</v>
      </c>
      <c r="L565">
        <v>43</v>
      </c>
      <c r="N565">
        <v>1.98</v>
      </c>
      <c r="O565">
        <f>PI()*(H565/(2*1000))^2</f>
        <v>4.9087385212340522E-4</v>
      </c>
      <c r="P565">
        <f>PI()*(L565/(2*1000))^2</f>
        <v>1.4522012041218817E-3</v>
      </c>
    </row>
    <row r="566" spans="1:16" x14ac:dyDescent="0.25">
      <c r="A566">
        <v>2</v>
      </c>
      <c r="B566" t="s">
        <v>71</v>
      </c>
      <c r="C566">
        <v>18</v>
      </c>
      <c r="D566" t="s">
        <v>90</v>
      </c>
      <c r="E566">
        <v>4</v>
      </c>
      <c r="F566" t="s">
        <v>267</v>
      </c>
      <c r="G566">
        <v>2</v>
      </c>
      <c r="H566">
        <v>12</v>
      </c>
      <c r="L566">
        <v>32</v>
      </c>
      <c r="N566">
        <v>1.58</v>
      </c>
      <c r="O566">
        <f>PI()*(H566/(2*1000))^2</f>
        <v>1.1309733552923255E-4</v>
      </c>
      <c r="P566">
        <f>PI()*(L566/(2*1000))^2</f>
        <v>8.0424771931898698E-4</v>
      </c>
    </row>
    <row r="567" spans="1:16" x14ac:dyDescent="0.25">
      <c r="A567">
        <v>2</v>
      </c>
      <c r="B567" t="s">
        <v>71</v>
      </c>
      <c r="C567">
        <v>18</v>
      </c>
      <c r="D567" t="s">
        <v>90</v>
      </c>
      <c r="E567">
        <v>5</v>
      </c>
      <c r="F567" t="s">
        <v>267</v>
      </c>
      <c r="G567">
        <v>2.6</v>
      </c>
      <c r="H567">
        <v>6</v>
      </c>
      <c r="L567">
        <v>19.5</v>
      </c>
      <c r="N567">
        <v>1.52</v>
      </c>
      <c r="O567">
        <f>PI()*(H567/(2*1000))^2</f>
        <v>2.8274333882308137E-5</v>
      </c>
      <c r="P567">
        <f>PI()*(L567/(2*1000))^2</f>
        <v>2.9864765163187972E-4</v>
      </c>
    </row>
    <row r="568" spans="1:16" x14ac:dyDescent="0.25">
      <c r="A568">
        <v>2</v>
      </c>
      <c r="B568" t="s">
        <v>71</v>
      </c>
      <c r="C568">
        <v>18</v>
      </c>
      <c r="D568" t="s">
        <v>90</v>
      </c>
      <c r="E568">
        <v>6</v>
      </c>
      <c r="F568" t="s">
        <v>271</v>
      </c>
      <c r="G568">
        <v>2.7</v>
      </c>
      <c r="H568">
        <v>26</v>
      </c>
      <c r="L568">
        <v>65</v>
      </c>
      <c r="N568">
        <v>2.8</v>
      </c>
      <c r="O568">
        <f>PI()*(H568/(2*1000))^2</f>
        <v>5.3092915845667494E-4</v>
      </c>
      <c r="P568">
        <f>PI()*(L568/(2*1000))^2</f>
        <v>3.3183072403542195E-3</v>
      </c>
    </row>
    <row r="569" spans="1:16" x14ac:dyDescent="0.25">
      <c r="A569">
        <v>2</v>
      </c>
      <c r="B569" t="s">
        <v>71</v>
      </c>
      <c r="C569">
        <v>18</v>
      </c>
      <c r="D569" t="s">
        <v>90</v>
      </c>
      <c r="E569">
        <v>7</v>
      </c>
      <c r="F569" t="s">
        <v>271</v>
      </c>
      <c r="G569">
        <v>2.6</v>
      </c>
      <c r="H569">
        <v>12</v>
      </c>
      <c r="L569">
        <v>32</v>
      </c>
      <c r="N569">
        <v>2.42</v>
      </c>
      <c r="O569">
        <f>PI()*(H569/(2*1000))^2</f>
        <v>1.1309733552923255E-4</v>
      </c>
      <c r="P569">
        <f>PI()*(L569/(2*1000))^2</f>
        <v>8.0424771931898698E-4</v>
      </c>
    </row>
    <row r="570" spans="1:16" x14ac:dyDescent="0.25">
      <c r="A570">
        <v>2</v>
      </c>
      <c r="B570" t="s">
        <v>71</v>
      </c>
      <c r="C570">
        <v>18</v>
      </c>
      <c r="D570" t="s">
        <v>90</v>
      </c>
      <c r="E570">
        <v>8</v>
      </c>
      <c r="F570" t="s">
        <v>271</v>
      </c>
      <c r="G570">
        <v>3</v>
      </c>
      <c r="H570">
        <v>26.5</v>
      </c>
      <c r="L570">
        <v>50.5</v>
      </c>
      <c r="N570">
        <v>3.35</v>
      </c>
      <c r="O570">
        <f>PI()*(H570/(2*1000))^2</f>
        <v>5.5154586024585802E-4</v>
      </c>
      <c r="P570">
        <f>PI()*(L570/(2*1000))^2</f>
        <v>2.0029616662043427E-3</v>
      </c>
    </row>
    <row r="571" spans="1:16" x14ac:dyDescent="0.25">
      <c r="A571">
        <v>2</v>
      </c>
      <c r="B571" t="s">
        <v>71</v>
      </c>
      <c r="C571">
        <v>18</v>
      </c>
      <c r="D571" t="s">
        <v>90</v>
      </c>
      <c r="E571">
        <v>9</v>
      </c>
      <c r="F571" t="s">
        <v>267</v>
      </c>
      <c r="G571">
        <v>2.8</v>
      </c>
      <c r="H571">
        <v>22</v>
      </c>
      <c r="L571">
        <v>50</v>
      </c>
      <c r="N571">
        <v>2.52</v>
      </c>
      <c r="O571">
        <f>PI()*(H571/(2*1000))^2</f>
        <v>3.8013271108436493E-4</v>
      </c>
      <c r="P571">
        <f>PI()*(L571/(2*1000))^2</f>
        <v>1.9634954084936209E-3</v>
      </c>
    </row>
    <row r="572" spans="1:16" x14ac:dyDescent="0.25">
      <c r="A572">
        <v>2</v>
      </c>
      <c r="B572" t="s">
        <v>71</v>
      </c>
      <c r="C572">
        <v>19</v>
      </c>
      <c r="D572" t="s">
        <v>91</v>
      </c>
      <c r="E572">
        <v>1</v>
      </c>
      <c r="F572" t="s">
        <v>267</v>
      </c>
      <c r="G572">
        <v>0.2</v>
      </c>
      <c r="H572">
        <v>16.5</v>
      </c>
      <c r="L572">
        <v>44</v>
      </c>
      <c r="N572">
        <v>2.14</v>
      </c>
      <c r="O572">
        <f>PI()*(H572/(2*1000))^2</f>
        <v>2.1382464998495531E-4</v>
      </c>
      <c r="P572">
        <f>PI()*(L572/(2*1000))^2</f>
        <v>1.5205308443374597E-3</v>
      </c>
    </row>
    <row r="573" spans="1:16" x14ac:dyDescent="0.25">
      <c r="A573">
        <v>2</v>
      </c>
      <c r="B573" t="s">
        <v>71</v>
      </c>
      <c r="C573">
        <v>19</v>
      </c>
      <c r="D573" t="s">
        <v>91</v>
      </c>
      <c r="E573">
        <v>2</v>
      </c>
      <c r="F573" t="s">
        <v>271</v>
      </c>
      <c r="G573">
        <v>0.9</v>
      </c>
      <c r="H573">
        <v>23.5</v>
      </c>
      <c r="L573">
        <v>48</v>
      </c>
      <c r="N573">
        <v>2.83</v>
      </c>
      <c r="O573">
        <f>PI()*(H573/(2*1000))^2</f>
        <v>4.3373613573624082E-4</v>
      </c>
      <c r="P573">
        <f>PI()*(L573/(2*1000))^2</f>
        <v>1.8095573684677208E-3</v>
      </c>
    </row>
    <row r="574" spans="1:16" x14ac:dyDescent="0.25">
      <c r="A574">
        <v>2</v>
      </c>
      <c r="B574" t="s">
        <v>71</v>
      </c>
      <c r="C574">
        <v>19</v>
      </c>
      <c r="D574" t="s">
        <v>91</v>
      </c>
      <c r="E574">
        <v>3</v>
      </c>
      <c r="F574" t="s">
        <v>271</v>
      </c>
      <c r="G574">
        <v>1</v>
      </c>
      <c r="H574">
        <v>17</v>
      </c>
      <c r="L574">
        <v>27</v>
      </c>
      <c r="N574">
        <v>2.0699999999999998</v>
      </c>
      <c r="O574">
        <f>PI()*(H574/(2*1000))^2</f>
        <v>2.2698006922186259E-4</v>
      </c>
      <c r="P574">
        <f>PI()*(L574/(2*1000))^2</f>
        <v>5.7255526111673976E-4</v>
      </c>
    </row>
    <row r="575" spans="1:16" x14ac:dyDescent="0.25">
      <c r="A575">
        <v>2</v>
      </c>
      <c r="B575" t="s">
        <v>71</v>
      </c>
      <c r="C575">
        <v>19</v>
      </c>
      <c r="D575" t="s">
        <v>91</v>
      </c>
      <c r="E575">
        <v>4</v>
      </c>
      <c r="F575" t="s">
        <v>271</v>
      </c>
      <c r="G575">
        <v>1.4</v>
      </c>
      <c r="H575">
        <v>12</v>
      </c>
      <c r="L575">
        <v>21</v>
      </c>
      <c r="N575">
        <v>2.14</v>
      </c>
      <c r="O575">
        <f>PI()*(H575/(2*1000))^2</f>
        <v>1.1309733552923255E-4</v>
      </c>
      <c r="P575">
        <f>PI()*(L575/(2*1000))^2</f>
        <v>3.4636059005827474E-4</v>
      </c>
    </row>
    <row r="576" spans="1:16" x14ac:dyDescent="0.25">
      <c r="A576">
        <v>2</v>
      </c>
      <c r="B576" t="s">
        <v>71</v>
      </c>
      <c r="C576">
        <v>19</v>
      </c>
      <c r="D576" t="s">
        <v>91</v>
      </c>
      <c r="E576">
        <v>5</v>
      </c>
      <c r="F576" t="s">
        <v>271</v>
      </c>
      <c r="G576">
        <v>1.5</v>
      </c>
      <c r="H576">
        <v>6</v>
      </c>
      <c r="L576">
        <v>19</v>
      </c>
      <c r="N576">
        <v>1.77</v>
      </c>
      <c r="O576">
        <f>PI()*(H576/(2*1000))^2</f>
        <v>2.8274333882308137E-5</v>
      </c>
      <c r="P576">
        <f>PI()*(L576/(2*1000))^2</f>
        <v>2.835287369864788E-4</v>
      </c>
    </row>
    <row r="577" spans="1:16" x14ac:dyDescent="0.25">
      <c r="A577">
        <v>2</v>
      </c>
      <c r="B577" t="s">
        <v>71</v>
      </c>
      <c r="C577">
        <v>19</v>
      </c>
      <c r="D577" t="s">
        <v>91</v>
      </c>
      <c r="E577">
        <v>6</v>
      </c>
      <c r="F577" t="s">
        <v>267</v>
      </c>
      <c r="G577">
        <v>1.4</v>
      </c>
      <c r="H577">
        <v>21</v>
      </c>
      <c r="L577">
        <v>46</v>
      </c>
      <c r="N577">
        <v>2.83</v>
      </c>
      <c r="O577">
        <f>PI()*(H577/(2*1000))^2</f>
        <v>3.4636059005827474E-4</v>
      </c>
      <c r="P577">
        <f>PI()*(L577/(2*1000))^2</f>
        <v>1.6619025137490004E-3</v>
      </c>
    </row>
    <row r="578" spans="1:16" x14ac:dyDescent="0.25">
      <c r="A578">
        <v>2</v>
      </c>
      <c r="B578" t="s">
        <v>71</v>
      </c>
      <c r="C578">
        <v>19</v>
      </c>
      <c r="D578" t="s">
        <v>91</v>
      </c>
      <c r="E578">
        <v>7</v>
      </c>
      <c r="F578" t="s">
        <v>267</v>
      </c>
      <c r="G578">
        <v>0.75</v>
      </c>
      <c r="H578">
        <v>9</v>
      </c>
      <c r="L578">
        <v>20</v>
      </c>
      <c r="N578">
        <v>1.85</v>
      </c>
      <c r="O578">
        <f>PI()*(H578/(2*1000))^2</f>
        <v>6.3617251235193305E-5</v>
      </c>
      <c r="P578">
        <f>PI()*(L578/(2*1000))^2</f>
        <v>3.1415926535897931E-4</v>
      </c>
    </row>
    <row r="579" spans="1:16" x14ac:dyDescent="0.25">
      <c r="A579">
        <v>2</v>
      </c>
      <c r="B579" t="s">
        <v>71</v>
      </c>
      <c r="C579">
        <v>19</v>
      </c>
      <c r="D579" t="s">
        <v>91</v>
      </c>
      <c r="E579">
        <v>8</v>
      </c>
      <c r="F579" t="s">
        <v>271</v>
      </c>
      <c r="G579">
        <v>3.1</v>
      </c>
      <c r="H579">
        <v>64</v>
      </c>
      <c r="L579">
        <v>110</v>
      </c>
      <c r="N579">
        <v>3.89</v>
      </c>
      <c r="O579">
        <f>PI()*(H579/(2*1000))^2</f>
        <v>3.2169908772759479E-3</v>
      </c>
      <c r="P579">
        <f>PI()*(L579/(2*1000))^2</f>
        <v>9.5033177771091243E-3</v>
      </c>
    </row>
    <row r="580" spans="1:16" x14ac:dyDescent="0.25">
      <c r="A580">
        <v>2</v>
      </c>
      <c r="B580" t="s">
        <v>71</v>
      </c>
      <c r="C580">
        <v>19</v>
      </c>
      <c r="D580" t="s">
        <v>91</v>
      </c>
      <c r="E580">
        <v>9</v>
      </c>
      <c r="F580" t="s">
        <v>271</v>
      </c>
      <c r="G580">
        <v>2.4</v>
      </c>
      <c r="H580">
        <v>27</v>
      </c>
      <c r="L580">
        <v>56</v>
      </c>
      <c r="N580">
        <v>3.36</v>
      </c>
      <c r="O580">
        <f>PI()*(H580/(2*1000))^2</f>
        <v>5.7255526111673976E-4</v>
      </c>
      <c r="P580">
        <f>PI()*(L580/(2*1000))^2</f>
        <v>2.4630086404143982E-3</v>
      </c>
    </row>
    <row r="581" spans="1:16" x14ac:dyDescent="0.25">
      <c r="A581">
        <v>2</v>
      </c>
      <c r="B581" t="s">
        <v>71</v>
      </c>
      <c r="C581">
        <v>19</v>
      </c>
      <c r="D581" t="s">
        <v>91</v>
      </c>
      <c r="E581">
        <v>10</v>
      </c>
      <c r="F581" t="s">
        <v>267</v>
      </c>
      <c r="G581">
        <v>2.9</v>
      </c>
      <c r="H581">
        <v>44</v>
      </c>
      <c r="L581">
        <v>70</v>
      </c>
      <c r="N581">
        <v>3.43</v>
      </c>
      <c r="O581">
        <f>PI()*(H581/(2*1000))^2</f>
        <v>1.5205308443374597E-3</v>
      </c>
      <c r="P581">
        <f>PI()*(L581/(2*1000))^2</f>
        <v>3.8484510006474969E-3</v>
      </c>
    </row>
    <row r="582" spans="1:16" x14ac:dyDescent="0.25">
      <c r="A582">
        <v>2</v>
      </c>
      <c r="B582" t="s">
        <v>71</v>
      </c>
      <c r="C582">
        <v>19</v>
      </c>
      <c r="D582" t="s">
        <v>91</v>
      </c>
      <c r="E582">
        <v>11</v>
      </c>
      <c r="F582" t="s">
        <v>267</v>
      </c>
      <c r="G582">
        <v>2.6</v>
      </c>
      <c r="H582">
        <v>12</v>
      </c>
      <c r="L582">
        <v>32</v>
      </c>
      <c r="N582">
        <v>2.34</v>
      </c>
      <c r="O582">
        <f>PI()*(H582/(2*1000))^2</f>
        <v>1.1309733552923255E-4</v>
      </c>
      <c r="P582">
        <f>PI()*(L582/(2*1000))^2</f>
        <v>8.0424771931898698E-4</v>
      </c>
    </row>
    <row r="583" spans="1:16" x14ac:dyDescent="0.25">
      <c r="A583">
        <v>2</v>
      </c>
      <c r="B583" t="s">
        <v>71</v>
      </c>
      <c r="C583">
        <v>19</v>
      </c>
      <c r="D583" t="s">
        <v>91</v>
      </c>
      <c r="E583">
        <v>12</v>
      </c>
      <c r="F583" t="s">
        <v>267</v>
      </c>
      <c r="G583">
        <v>2.9</v>
      </c>
      <c r="H583">
        <v>36</v>
      </c>
      <c r="L583">
        <v>59</v>
      </c>
      <c r="N583">
        <v>3.26</v>
      </c>
      <c r="O583">
        <f>PI()*(H583/(2*1000))^2</f>
        <v>1.0178760197630929E-3</v>
      </c>
      <c r="P583">
        <f>PI()*(L583/(2*1000))^2</f>
        <v>2.7339710067865171E-3</v>
      </c>
    </row>
    <row r="584" spans="1:16" x14ac:dyDescent="0.25">
      <c r="A584">
        <v>2</v>
      </c>
      <c r="B584" t="s">
        <v>71</v>
      </c>
      <c r="C584">
        <v>19</v>
      </c>
      <c r="D584" t="s">
        <v>91</v>
      </c>
      <c r="E584">
        <v>13</v>
      </c>
      <c r="F584" t="s">
        <v>267</v>
      </c>
      <c r="G584">
        <v>2.7</v>
      </c>
      <c r="H584">
        <v>21</v>
      </c>
      <c r="L584">
        <v>45</v>
      </c>
      <c r="N584">
        <v>3.15</v>
      </c>
      <c r="O584">
        <f>PI()*(H584/(2*1000))^2</f>
        <v>3.4636059005827474E-4</v>
      </c>
      <c r="P584">
        <f>PI()*(L584/(2*1000))^2</f>
        <v>1.5904312808798326E-3</v>
      </c>
    </row>
    <row r="585" spans="1:16" x14ac:dyDescent="0.25">
      <c r="A585">
        <v>2</v>
      </c>
      <c r="B585" t="s">
        <v>71</v>
      </c>
      <c r="C585">
        <v>19</v>
      </c>
      <c r="D585" t="s">
        <v>91</v>
      </c>
      <c r="E585">
        <v>14</v>
      </c>
      <c r="F585" t="s">
        <v>267</v>
      </c>
      <c r="G585">
        <v>2.4</v>
      </c>
      <c r="H585">
        <v>19</v>
      </c>
      <c r="L585">
        <v>37</v>
      </c>
      <c r="N585">
        <v>2.5</v>
      </c>
      <c r="O585">
        <f>PI()*(H585/(2*1000))^2</f>
        <v>2.835287369864788E-4</v>
      </c>
      <c r="P585">
        <f>PI()*(L585/(2*1000))^2</f>
        <v>1.0752100856911066E-3</v>
      </c>
    </row>
    <row r="586" spans="1:16" x14ac:dyDescent="0.25">
      <c r="A586">
        <v>2</v>
      </c>
      <c r="B586" t="s">
        <v>71</v>
      </c>
      <c r="C586">
        <v>19</v>
      </c>
      <c r="D586" t="s">
        <v>91</v>
      </c>
      <c r="E586">
        <v>15</v>
      </c>
      <c r="F586" t="s">
        <v>267</v>
      </c>
      <c r="G586">
        <v>2.8</v>
      </c>
      <c r="H586">
        <v>37</v>
      </c>
      <c r="L586">
        <v>57</v>
      </c>
      <c r="N586">
        <v>3.3</v>
      </c>
      <c r="O586">
        <f>PI()*(H586/(2*1000))^2</f>
        <v>1.0752100856911066E-3</v>
      </c>
      <c r="P586">
        <f>PI()*(L586/(2*1000))^2</f>
        <v>2.5517586328783095E-3</v>
      </c>
    </row>
    <row r="587" spans="1:16" x14ac:dyDescent="0.25">
      <c r="A587">
        <v>2</v>
      </c>
      <c r="B587" t="s">
        <v>71</v>
      </c>
      <c r="C587">
        <v>19</v>
      </c>
      <c r="D587" t="s">
        <v>91</v>
      </c>
      <c r="E587">
        <v>16</v>
      </c>
      <c r="F587" t="s">
        <v>271</v>
      </c>
      <c r="G587">
        <v>0.8</v>
      </c>
      <c r="H587">
        <v>23</v>
      </c>
      <c r="L587">
        <v>48</v>
      </c>
      <c r="N587">
        <v>2.4</v>
      </c>
      <c r="O587">
        <f>PI()*(H587/(2*1000))^2</f>
        <v>4.154756284372501E-4</v>
      </c>
      <c r="P587">
        <f>PI()*(L587/(2*1000))^2</f>
        <v>1.8095573684677208E-3</v>
      </c>
    </row>
    <row r="588" spans="1:16" x14ac:dyDescent="0.25">
      <c r="A588">
        <v>2</v>
      </c>
      <c r="B588" t="s">
        <v>71</v>
      </c>
      <c r="C588">
        <v>19</v>
      </c>
      <c r="D588" t="s">
        <v>91</v>
      </c>
      <c r="E588">
        <v>17</v>
      </c>
      <c r="F588" t="s">
        <v>267</v>
      </c>
      <c r="G588">
        <v>2</v>
      </c>
      <c r="H588">
        <v>18</v>
      </c>
      <c r="L588">
        <v>36</v>
      </c>
      <c r="N588">
        <v>2.69</v>
      </c>
      <c r="O588">
        <f>PI()*(H588/(2*1000))^2</f>
        <v>2.5446900494077322E-4</v>
      </c>
      <c r="P588">
        <f>PI()*(L588/(2*1000))^2</f>
        <v>1.0178760197630929E-3</v>
      </c>
    </row>
    <row r="589" spans="1:16" x14ac:dyDescent="0.25">
      <c r="A589">
        <v>2</v>
      </c>
      <c r="B589" t="s">
        <v>71</v>
      </c>
      <c r="C589">
        <v>19</v>
      </c>
      <c r="D589" t="s">
        <v>91</v>
      </c>
      <c r="E589">
        <v>18</v>
      </c>
      <c r="F589" t="s">
        <v>271</v>
      </c>
      <c r="G589">
        <v>2.9</v>
      </c>
      <c r="H589">
        <v>54</v>
      </c>
      <c r="L589">
        <v>83</v>
      </c>
      <c r="N589">
        <v>3.65</v>
      </c>
      <c r="O589">
        <f>PI()*(H589/(2*1000))^2</f>
        <v>2.290221044466959E-3</v>
      </c>
      <c r="P589">
        <f>PI()*(L589/(2*1000))^2</f>
        <v>5.4106079476450219E-3</v>
      </c>
    </row>
    <row r="590" spans="1:16" x14ac:dyDescent="0.25">
      <c r="A590">
        <v>2</v>
      </c>
      <c r="B590" t="s">
        <v>71</v>
      </c>
      <c r="C590">
        <v>19</v>
      </c>
      <c r="D590" t="s">
        <v>91</v>
      </c>
      <c r="E590">
        <v>19</v>
      </c>
      <c r="F590" t="s">
        <v>271</v>
      </c>
      <c r="G590">
        <v>1.5</v>
      </c>
      <c r="H590">
        <v>56</v>
      </c>
      <c r="L590">
        <v>80</v>
      </c>
      <c r="N590">
        <v>4.63</v>
      </c>
      <c r="O590">
        <f>PI()*(H590/(2*1000))^2</f>
        <v>2.4630086404143982E-3</v>
      </c>
      <c r="P590">
        <f>PI()*(L590/(2*1000))^2</f>
        <v>5.0265482457436689E-3</v>
      </c>
    </row>
    <row r="591" spans="1:16" x14ac:dyDescent="0.25">
      <c r="A591">
        <v>2</v>
      </c>
      <c r="B591" t="s">
        <v>71</v>
      </c>
      <c r="C591">
        <v>19</v>
      </c>
      <c r="D591" t="s">
        <v>91</v>
      </c>
      <c r="E591">
        <v>20</v>
      </c>
      <c r="F591" t="s">
        <v>268</v>
      </c>
      <c r="G591">
        <v>1.5</v>
      </c>
      <c r="H591">
        <v>35</v>
      </c>
      <c r="L591">
        <v>58</v>
      </c>
      <c r="N591">
        <v>2.33</v>
      </c>
      <c r="O591">
        <f>PI()*(H591/(2*1000))^2</f>
        <v>9.6211275016187424E-4</v>
      </c>
      <c r="P591">
        <f>PI()*(L591/(2*1000))^2</f>
        <v>2.6420794216690164E-3</v>
      </c>
    </row>
    <row r="592" spans="1:16" x14ac:dyDescent="0.25">
      <c r="A592">
        <v>2</v>
      </c>
      <c r="B592" t="s">
        <v>71</v>
      </c>
      <c r="C592">
        <v>19</v>
      </c>
      <c r="D592" t="s">
        <v>91</v>
      </c>
      <c r="E592">
        <v>21</v>
      </c>
      <c r="F592" t="s">
        <v>267</v>
      </c>
      <c r="G592">
        <v>1.3</v>
      </c>
      <c r="H592">
        <v>12</v>
      </c>
      <c r="L592">
        <v>27</v>
      </c>
      <c r="N592">
        <v>1.84</v>
      </c>
      <c r="O592">
        <f>PI()*(H592/(2*1000))^2</f>
        <v>1.1309733552923255E-4</v>
      </c>
      <c r="P592">
        <f>PI()*(L592/(2*1000))^2</f>
        <v>5.7255526111673976E-4</v>
      </c>
    </row>
    <row r="593" spans="1:16" x14ac:dyDescent="0.25">
      <c r="A593">
        <v>2</v>
      </c>
      <c r="B593" t="s">
        <v>71</v>
      </c>
      <c r="C593">
        <v>20</v>
      </c>
      <c r="D593" t="s">
        <v>92</v>
      </c>
      <c r="E593">
        <v>1</v>
      </c>
      <c r="F593" t="s">
        <v>271</v>
      </c>
      <c r="G593">
        <v>1.3</v>
      </c>
      <c r="H593">
        <v>24.5</v>
      </c>
      <c r="L593">
        <v>44</v>
      </c>
      <c r="N593">
        <v>2.64</v>
      </c>
      <c r="O593">
        <f>PI()*(H593/(2*1000))^2</f>
        <v>4.714352475793184E-4</v>
      </c>
      <c r="P593">
        <f>PI()*(L593/(2*1000))^2</f>
        <v>1.5205308443374597E-3</v>
      </c>
    </row>
    <row r="594" spans="1:16" x14ac:dyDescent="0.25">
      <c r="A594">
        <v>2</v>
      </c>
      <c r="B594" t="s">
        <v>71</v>
      </c>
      <c r="C594">
        <v>20</v>
      </c>
      <c r="D594" t="s">
        <v>92</v>
      </c>
      <c r="E594">
        <v>2</v>
      </c>
      <c r="F594" t="s">
        <v>271</v>
      </c>
      <c r="G594">
        <v>0.8</v>
      </c>
      <c r="H594">
        <v>52</v>
      </c>
      <c r="L594">
        <v>79</v>
      </c>
      <c r="N594">
        <v>2.66</v>
      </c>
      <c r="O594">
        <f>PI()*(H594/(2*1000))^2</f>
        <v>2.1237166338266998E-3</v>
      </c>
      <c r="P594">
        <f>PI()*(L594/(2*1000))^2</f>
        <v>4.9016699377634745E-3</v>
      </c>
    </row>
    <row r="595" spans="1:16" x14ac:dyDescent="0.25">
      <c r="A595">
        <v>2</v>
      </c>
      <c r="B595" t="s">
        <v>71</v>
      </c>
      <c r="C595">
        <v>20</v>
      </c>
      <c r="D595" t="s">
        <v>92</v>
      </c>
      <c r="E595">
        <v>3</v>
      </c>
      <c r="F595" t="s">
        <v>271</v>
      </c>
      <c r="G595">
        <v>0.7</v>
      </c>
      <c r="H595">
        <v>20</v>
      </c>
      <c r="L595">
        <v>43</v>
      </c>
      <c r="N595">
        <v>1.94</v>
      </c>
      <c r="O595">
        <f>PI()*(H595/(2*1000))^2</f>
        <v>3.1415926535897931E-4</v>
      </c>
      <c r="P595">
        <f>PI()*(L595/(2*1000))^2</f>
        <v>1.4522012041218817E-3</v>
      </c>
    </row>
    <row r="596" spans="1:16" x14ac:dyDescent="0.25">
      <c r="A596">
        <v>2</v>
      </c>
      <c r="B596" t="s">
        <v>71</v>
      </c>
      <c r="C596">
        <v>20</v>
      </c>
      <c r="D596" t="s">
        <v>92</v>
      </c>
      <c r="E596">
        <v>4</v>
      </c>
      <c r="F596" t="s">
        <v>271</v>
      </c>
      <c r="G596">
        <v>2.2000000000000002</v>
      </c>
      <c r="H596">
        <v>12</v>
      </c>
      <c r="L596">
        <v>26</v>
      </c>
      <c r="N596">
        <v>1.76</v>
      </c>
      <c r="O596">
        <f>PI()*(H596/(2*1000))^2</f>
        <v>1.1309733552923255E-4</v>
      </c>
      <c r="P596">
        <f>PI()*(L596/(2*1000))^2</f>
        <v>5.3092915845667494E-4</v>
      </c>
    </row>
    <row r="597" spans="1:16" x14ac:dyDescent="0.25">
      <c r="A597">
        <v>2</v>
      </c>
      <c r="B597" t="s">
        <v>71</v>
      </c>
      <c r="C597">
        <v>20</v>
      </c>
      <c r="D597" t="s">
        <v>92</v>
      </c>
      <c r="E597">
        <v>5</v>
      </c>
      <c r="F597" t="s">
        <v>267</v>
      </c>
      <c r="G597">
        <v>2.9</v>
      </c>
      <c r="H597">
        <v>16</v>
      </c>
      <c r="L597">
        <v>38</v>
      </c>
      <c r="N597">
        <v>2.33</v>
      </c>
      <c r="O597">
        <f>PI()*(H597/(2*1000))^2</f>
        <v>2.0106192982974675E-4</v>
      </c>
      <c r="P597">
        <f>PI()*(L597/(2*1000))^2</f>
        <v>1.1341149479459152E-3</v>
      </c>
    </row>
    <row r="598" spans="1:16" x14ac:dyDescent="0.25">
      <c r="A598">
        <v>2</v>
      </c>
      <c r="B598" t="s">
        <v>71</v>
      </c>
      <c r="C598">
        <v>20</v>
      </c>
      <c r="D598" t="s">
        <v>92</v>
      </c>
      <c r="E598">
        <v>6</v>
      </c>
      <c r="F598" t="s">
        <v>267</v>
      </c>
      <c r="G598">
        <v>2.2000000000000002</v>
      </c>
      <c r="H598">
        <v>25</v>
      </c>
      <c r="L598">
        <v>56</v>
      </c>
      <c r="N598">
        <v>3.1</v>
      </c>
      <c r="O598">
        <f>PI()*(H598/(2*1000))^2</f>
        <v>4.9087385212340522E-4</v>
      </c>
      <c r="P598">
        <f>PI()*(L598/(2*1000))^2</f>
        <v>2.4630086404143982E-3</v>
      </c>
    </row>
    <row r="599" spans="1:16" x14ac:dyDescent="0.25">
      <c r="A599">
        <v>2</v>
      </c>
      <c r="B599" t="s">
        <v>71</v>
      </c>
      <c r="C599">
        <v>20</v>
      </c>
      <c r="D599" t="s">
        <v>92</v>
      </c>
      <c r="E599">
        <v>7</v>
      </c>
      <c r="F599" t="s">
        <v>268</v>
      </c>
      <c r="G599">
        <v>1.7</v>
      </c>
      <c r="H599">
        <v>20</v>
      </c>
      <c r="L599">
        <v>40</v>
      </c>
      <c r="N599">
        <v>1.82</v>
      </c>
      <c r="O599">
        <f>PI()*(H599/(2*1000))^2</f>
        <v>3.1415926535897931E-4</v>
      </c>
      <c r="P599">
        <f>PI()*(L599/(2*1000))^2</f>
        <v>1.2566370614359172E-3</v>
      </c>
    </row>
    <row r="600" spans="1:16" x14ac:dyDescent="0.25">
      <c r="A600">
        <v>2</v>
      </c>
      <c r="B600" t="s">
        <v>71</v>
      </c>
      <c r="C600">
        <v>20</v>
      </c>
      <c r="D600" t="s">
        <v>92</v>
      </c>
      <c r="E600">
        <v>8</v>
      </c>
      <c r="F600" t="s">
        <v>267</v>
      </c>
      <c r="G600">
        <v>2.9</v>
      </c>
      <c r="H600">
        <v>28</v>
      </c>
      <c r="L600">
        <v>44</v>
      </c>
      <c r="N600">
        <v>3.36</v>
      </c>
      <c r="O600">
        <f>PI()*(H600/(2*1000))^2</f>
        <v>6.1575216010359955E-4</v>
      </c>
      <c r="P600">
        <f>PI()*(L600/(2*1000))^2</f>
        <v>1.5205308443374597E-3</v>
      </c>
    </row>
    <row r="601" spans="1:16" x14ac:dyDescent="0.25">
      <c r="A601">
        <v>2</v>
      </c>
      <c r="B601" t="s">
        <v>71</v>
      </c>
      <c r="C601">
        <v>20</v>
      </c>
      <c r="D601" t="s">
        <v>92</v>
      </c>
      <c r="E601">
        <v>9</v>
      </c>
      <c r="F601" t="s">
        <v>271</v>
      </c>
      <c r="G601">
        <v>2.8</v>
      </c>
      <c r="H601">
        <v>65</v>
      </c>
      <c r="L601">
        <v>92</v>
      </c>
      <c r="N601">
        <v>4.5</v>
      </c>
      <c r="O601">
        <f>PI()*(H601/(2*1000))^2</f>
        <v>3.3183072403542195E-3</v>
      </c>
      <c r="P601">
        <f>PI()*(L601/(2*1000))^2</f>
        <v>6.6476100549960017E-3</v>
      </c>
    </row>
    <row r="602" spans="1:16" x14ac:dyDescent="0.25">
      <c r="A602">
        <v>2</v>
      </c>
      <c r="B602" t="s">
        <v>71</v>
      </c>
      <c r="C602">
        <v>20</v>
      </c>
      <c r="D602" t="s">
        <v>92</v>
      </c>
      <c r="E602">
        <v>10</v>
      </c>
      <c r="F602" t="s">
        <v>271</v>
      </c>
      <c r="G602">
        <v>1.9</v>
      </c>
      <c r="H602">
        <v>23</v>
      </c>
      <c r="L602">
        <v>36</v>
      </c>
      <c r="N602">
        <v>2.93</v>
      </c>
      <c r="O602">
        <f>PI()*(H602/(2*1000))^2</f>
        <v>4.154756284372501E-4</v>
      </c>
      <c r="P602">
        <f>PI()*(L602/(2*1000))^2</f>
        <v>1.0178760197630929E-3</v>
      </c>
    </row>
    <row r="603" spans="1:16" x14ac:dyDescent="0.25">
      <c r="A603">
        <v>2</v>
      </c>
      <c r="B603" t="s">
        <v>71</v>
      </c>
      <c r="C603">
        <v>20</v>
      </c>
      <c r="D603" t="s">
        <v>92</v>
      </c>
      <c r="E603">
        <v>11</v>
      </c>
      <c r="F603" t="s">
        <v>271</v>
      </c>
      <c r="G603">
        <v>2.4</v>
      </c>
      <c r="H603">
        <v>31</v>
      </c>
      <c r="L603">
        <v>57</v>
      </c>
      <c r="N603">
        <v>3.17</v>
      </c>
      <c r="O603">
        <f>PI()*(H603/(2*1000))^2</f>
        <v>7.5476763502494771E-4</v>
      </c>
      <c r="P603">
        <f>PI()*(L603/(2*1000))^2</f>
        <v>2.5517586328783095E-3</v>
      </c>
    </row>
    <row r="604" spans="1:16" x14ac:dyDescent="0.25">
      <c r="A604">
        <v>2</v>
      </c>
      <c r="B604" t="s">
        <v>71</v>
      </c>
      <c r="C604">
        <v>20</v>
      </c>
      <c r="D604" t="s">
        <v>92</v>
      </c>
      <c r="E604">
        <v>12</v>
      </c>
      <c r="F604" t="s">
        <v>267</v>
      </c>
      <c r="G604">
        <v>1.9</v>
      </c>
      <c r="H604">
        <v>24</v>
      </c>
      <c r="L604">
        <v>40</v>
      </c>
      <c r="N604">
        <v>2.86</v>
      </c>
      <c r="O604">
        <f>PI()*(H604/(2*1000))^2</f>
        <v>4.523893421169302E-4</v>
      </c>
      <c r="P604">
        <f>PI()*(L604/(2*1000))^2</f>
        <v>1.2566370614359172E-3</v>
      </c>
    </row>
    <row r="605" spans="1:16" x14ac:dyDescent="0.25">
      <c r="A605">
        <v>2</v>
      </c>
      <c r="B605" t="s">
        <v>71</v>
      </c>
      <c r="C605">
        <v>20</v>
      </c>
      <c r="D605" t="s">
        <v>92</v>
      </c>
      <c r="E605">
        <v>13</v>
      </c>
      <c r="F605" t="s">
        <v>271</v>
      </c>
      <c r="G605">
        <v>2.7</v>
      </c>
      <c r="H605">
        <v>23</v>
      </c>
      <c r="L605">
        <v>45</v>
      </c>
      <c r="N605">
        <v>2.9</v>
      </c>
      <c r="O605">
        <f>PI()*(H605/(2*1000))^2</f>
        <v>4.154756284372501E-4</v>
      </c>
      <c r="P605">
        <f>PI()*(L605/(2*1000))^2</f>
        <v>1.5904312808798326E-3</v>
      </c>
    </row>
    <row r="606" spans="1:16" x14ac:dyDescent="0.25">
      <c r="A606">
        <v>2</v>
      </c>
      <c r="B606" t="s">
        <v>71</v>
      </c>
      <c r="C606">
        <v>20</v>
      </c>
      <c r="D606" t="s">
        <v>92</v>
      </c>
      <c r="E606">
        <v>14</v>
      </c>
      <c r="F606" t="s">
        <v>280</v>
      </c>
      <c r="G606">
        <v>2.2999999999999998</v>
      </c>
      <c r="H606">
        <v>26</v>
      </c>
      <c r="I606">
        <v>19</v>
      </c>
      <c r="L606">
        <v>48</v>
      </c>
      <c r="N606">
        <v>2.4300000000000002</v>
      </c>
      <c r="O606">
        <f>PI()*(H606/(2*1000))^2+PI()*(I606/(2*1000))^2</f>
        <v>8.1445789544315375E-4</v>
      </c>
      <c r="P606">
        <f>PI()*(L606/(2*1000))^2</f>
        <v>1.8095573684677208E-3</v>
      </c>
    </row>
    <row r="607" spans="1:16" x14ac:dyDescent="0.25">
      <c r="A607">
        <v>2</v>
      </c>
      <c r="B607" t="s">
        <v>71</v>
      </c>
      <c r="C607">
        <v>20</v>
      </c>
      <c r="D607" t="s">
        <v>92</v>
      </c>
      <c r="E607">
        <v>15</v>
      </c>
      <c r="F607" t="s">
        <v>267</v>
      </c>
      <c r="G607">
        <v>2.95</v>
      </c>
      <c r="H607">
        <v>17</v>
      </c>
      <c r="L607">
        <v>38</v>
      </c>
      <c r="N607">
        <v>2.5</v>
      </c>
      <c r="O607">
        <f>PI()*(H607/(2*1000))^2</f>
        <v>2.2698006922186259E-4</v>
      </c>
      <c r="P607">
        <f>PI()*(L607/(2*1000))^2</f>
        <v>1.1341149479459152E-3</v>
      </c>
    </row>
    <row r="608" spans="1:16" x14ac:dyDescent="0.25">
      <c r="A608">
        <v>2</v>
      </c>
      <c r="B608" t="s">
        <v>71</v>
      </c>
      <c r="C608">
        <v>20</v>
      </c>
      <c r="D608" t="s">
        <v>92</v>
      </c>
      <c r="E608">
        <v>16</v>
      </c>
      <c r="F608" t="s">
        <v>271</v>
      </c>
      <c r="G608">
        <v>1</v>
      </c>
      <c r="H608">
        <v>29</v>
      </c>
      <c r="L608">
        <v>46</v>
      </c>
      <c r="N608">
        <v>2.62</v>
      </c>
      <c r="O608">
        <f>PI()*(H608/(2*1000))^2</f>
        <v>6.605198554172541E-4</v>
      </c>
      <c r="P608">
        <f>PI()*(L608/(2*1000))^2</f>
        <v>1.6619025137490004E-3</v>
      </c>
    </row>
    <row r="609" spans="1:16" x14ac:dyDescent="0.25">
      <c r="A609">
        <v>2</v>
      </c>
      <c r="B609" t="s">
        <v>71</v>
      </c>
      <c r="C609">
        <v>20</v>
      </c>
      <c r="D609" t="s">
        <v>92</v>
      </c>
      <c r="E609">
        <v>17</v>
      </c>
      <c r="F609" t="s">
        <v>267</v>
      </c>
      <c r="G609">
        <v>2.6</v>
      </c>
      <c r="H609">
        <v>21</v>
      </c>
      <c r="L609">
        <v>37</v>
      </c>
      <c r="N609">
        <v>2.8</v>
      </c>
      <c r="O609">
        <f>PI()*(H609/(2*1000))^2</f>
        <v>3.4636059005827474E-4</v>
      </c>
      <c r="P609">
        <f>PI()*(L609/(2*1000))^2</f>
        <v>1.0752100856911066E-3</v>
      </c>
    </row>
    <row r="610" spans="1:16" x14ac:dyDescent="0.25">
      <c r="A610">
        <v>2</v>
      </c>
      <c r="B610" t="s">
        <v>71</v>
      </c>
      <c r="C610">
        <v>20</v>
      </c>
      <c r="D610" t="s">
        <v>92</v>
      </c>
      <c r="E610">
        <v>18</v>
      </c>
      <c r="F610" t="s">
        <v>271</v>
      </c>
      <c r="G610">
        <v>1.8</v>
      </c>
      <c r="H610">
        <v>29</v>
      </c>
      <c r="L610">
        <v>48</v>
      </c>
      <c r="N610">
        <v>2.7</v>
      </c>
      <c r="O610">
        <f>PI()*(H610/(2*1000))^2</f>
        <v>6.605198554172541E-4</v>
      </c>
      <c r="P610">
        <f>PI()*(L610/(2*1000))^2</f>
        <v>1.8095573684677208E-3</v>
      </c>
    </row>
    <row r="611" spans="1:16" x14ac:dyDescent="0.25">
      <c r="A611">
        <v>2</v>
      </c>
      <c r="B611" t="s">
        <v>71</v>
      </c>
      <c r="C611">
        <v>20</v>
      </c>
      <c r="D611" t="s">
        <v>92</v>
      </c>
      <c r="E611">
        <v>19</v>
      </c>
      <c r="F611" t="s">
        <v>268</v>
      </c>
      <c r="G611">
        <v>1.8</v>
      </c>
      <c r="H611">
        <v>11</v>
      </c>
      <c r="L611">
        <v>34</v>
      </c>
      <c r="N611">
        <v>1.55</v>
      </c>
      <c r="O611">
        <f>PI()*(H611/(2*1000))^2</f>
        <v>9.5033177771091233E-5</v>
      </c>
      <c r="P611">
        <f>PI()*(L611/(2*1000))^2</f>
        <v>9.0792027688745035E-4</v>
      </c>
    </row>
    <row r="612" spans="1:16" x14ac:dyDescent="0.25">
      <c r="A612">
        <v>2</v>
      </c>
      <c r="B612" t="s">
        <v>71</v>
      </c>
      <c r="C612">
        <v>20</v>
      </c>
      <c r="D612" t="s">
        <v>92</v>
      </c>
      <c r="E612">
        <v>20</v>
      </c>
      <c r="F612" t="s">
        <v>267</v>
      </c>
      <c r="G612">
        <v>2.7</v>
      </c>
      <c r="H612">
        <v>12</v>
      </c>
      <c r="L612">
        <v>30</v>
      </c>
      <c r="N612">
        <v>2.4700000000000002</v>
      </c>
      <c r="O612">
        <f>PI()*(H612/(2*1000))^2</f>
        <v>1.1309733552923255E-4</v>
      </c>
      <c r="P612">
        <f>PI()*(L612/(2*1000))^2</f>
        <v>7.0685834705770342E-4</v>
      </c>
    </row>
    <row r="613" spans="1:16" x14ac:dyDescent="0.25">
      <c r="A613">
        <v>2</v>
      </c>
      <c r="B613" t="s">
        <v>71</v>
      </c>
      <c r="C613">
        <v>20</v>
      </c>
      <c r="D613" t="s">
        <v>92</v>
      </c>
      <c r="E613">
        <v>21</v>
      </c>
      <c r="F613" t="s">
        <v>267</v>
      </c>
      <c r="G613">
        <v>1.8</v>
      </c>
      <c r="H613">
        <v>9</v>
      </c>
      <c r="L613">
        <v>20</v>
      </c>
      <c r="N613">
        <v>1.66</v>
      </c>
      <c r="O613">
        <f>PI()*(H613/(2*1000))^2</f>
        <v>6.3617251235193305E-5</v>
      </c>
      <c r="P613">
        <f>PI()*(L613/(2*1000))^2</f>
        <v>3.1415926535897931E-4</v>
      </c>
    </row>
    <row r="614" spans="1:16" x14ac:dyDescent="0.25">
      <c r="A614">
        <v>2</v>
      </c>
      <c r="B614" t="s">
        <v>71</v>
      </c>
      <c r="C614">
        <v>20</v>
      </c>
      <c r="D614" t="s">
        <v>92</v>
      </c>
      <c r="E614">
        <v>22</v>
      </c>
      <c r="F614" t="s">
        <v>271</v>
      </c>
      <c r="G614">
        <v>2.4</v>
      </c>
      <c r="H614">
        <v>17</v>
      </c>
      <c r="L614">
        <v>27</v>
      </c>
      <c r="N614">
        <v>2.4</v>
      </c>
      <c r="O614">
        <f>PI()*(H614/(2*1000))^2</f>
        <v>2.2698006922186259E-4</v>
      </c>
      <c r="P614">
        <f>PI()*(L614/(2*1000))^2</f>
        <v>5.7255526111673976E-4</v>
      </c>
    </row>
    <row r="615" spans="1:16" x14ac:dyDescent="0.25">
      <c r="A615">
        <v>2</v>
      </c>
      <c r="B615" t="s">
        <v>71</v>
      </c>
      <c r="C615">
        <v>20</v>
      </c>
      <c r="D615" t="s">
        <v>92</v>
      </c>
      <c r="E615">
        <v>23</v>
      </c>
      <c r="F615" t="s">
        <v>271</v>
      </c>
      <c r="G615">
        <v>1.7</v>
      </c>
      <c r="H615">
        <v>12.8</v>
      </c>
      <c r="L615">
        <v>42</v>
      </c>
      <c r="N615">
        <v>1.8</v>
      </c>
      <c r="O615">
        <f>PI()*(H615/(2*1000))^2</f>
        <v>1.2867963509103792E-4</v>
      </c>
      <c r="P615">
        <f>PI()*(L615/(2*1000))^2</f>
        <v>1.385442360233099E-3</v>
      </c>
    </row>
    <row r="616" spans="1:16" x14ac:dyDescent="0.25">
      <c r="A616">
        <v>2</v>
      </c>
      <c r="B616" t="s">
        <v>71</v>
      </c>
      <c r="C616">
        <v>20</v>
      </c>
      <c r="D616" t="s">
        <v>92</v>
      </c>
      <c r="E616">
        <v>24</v>
      </c>
      <c r="F616" t="s">
        <v>267</v>
      </c>
      <c r="G616">
        <v>2.35</v>
      </c>
      <c r="H616">
        <v>25</v>
      </c>
      <c r="L616">
        <v>50</v>
      </c>
      <c r="N616">
        <v>2.15</v>
      </c>
      <c r="O616">
        <f>PI()*(H616/(2*1000))^2</f>
        <v>4.9087385212340522E-4</v>
      </c>
      <c r="P616">
        <f>PI()*(L616/(2*1000))^2</f>
        <v>1.9634954084936209E-3</v>
      </c>
    </row>
    <row r="617" spans="1:16" x14ac:dyDescent="0.25">
      <c r="A617">
        <v>2</v>
      </c>
      <c r="B617" t="s">
        <v>71</v>
      </c>
      <c r="C617">
        <v>20</v>
      </c>
      <c r="D617" t="s">
        <v>92</v>
      </c>
      <c r="E617">
        <v>25</v>
      </c>
      <c r="F617" t="s">
        <v>267</v>
      </c>
      <c r="G617">
        <v>2.4500000000000002</v>
      </c>
      <c r="H617">
        <v>17</v>
      </c>
      <c r="L617">
        <v>36</v>
      </c>
      <c r="N617">
        <v>2.6</v>
      </c>
      <c r="O617">
        <f>PI()*(H617/(2*1000))^2</f>
        <v>2.2698006922186259E-4</v>
      </c>
      <c r="P617">
        <f>PI()*(L617/(2*1000))^2</f>
        <v>1.0178760197630929E-3</v>
      </c>
    </row>
    <row r="618" spans="1:16" x14ac:dyDescent="0.25">
      <c r="A618">
        <v>2</v>
      </c>
      <c r="B618" t="s">
        <v>71</v>
      </c>
      <c r="C618">
        <v>20</v>
      </c>
      <c r="D618" t="s">
        <v>92</v>
      </c>
      <c r="E618">
        <v>26</v>
      </c>
      <c r="F618" t="s">
        <v>267</v>
      </c>
      <c r="G618">
        <v>3</v>
      </c>
      <c r="H618">
        <v>42</v>
      </c>
      <c r="L618">
        <v>89</v>
      </c>
      <c r="N618">
        <v>3.15</v>
      </c>
      <c r="O618">
        <f>PI()*(H618/(2*1000))^2</f>
        <v>1.385442360233099E-3</v>
      </c>
      <c r="P618">
        <f>PI()*(L618/(2*1000))^2</f>
        <v>6.221138852271187E-3</v>
      </c>
    </row>
    <row r="619" spans="1:16" x14ac:dyDescent="0.25">
      <c r="A619">
        <v>2</v>
      </c>
      <c r="B619" t="s">
        <v>71</v>
      </c>
      <c r="C619">
        <v>20</v>
      </c>
      <c r="D619" t="s">
        <v>92</v>
      </c>
      <c r="E619">
        <v>27</v>
      </c>
      <c r="F619" t="s">
        <v>267</v>
      </c>
      <c r="G619">
        <v>1.5</v>
      </c>
      <c r="H619">
        <v>18</v>
      </c>
      <c r="L619">
        <v>46</v>
      </c>
      <c r="N619">
        <v>2.35</v>
      </c>
      <c r="O619">
        <f>PI()*(H619/(2*1000))^2</f>
        <v>2.5446900494077322E-4</v>
      </c>
      <c r="P619">
        <f>PI()*(L619/(2*1000))^2</f>
        <v>1.6619025137490004E-3</v>
      </c>
    </row>
    <row r="620" spans="1:16" x14ac:dyDescent="0.25">
      <c r="A620">
        <v>2</v>
      </c>
      <c r="B620" t="s">
        <v>71</v>
      </c>
      <c r="C620">
        <v>20</v>
      </c>
      <c r="D620" t="s">
        <v>92</v>
      </c>
      <c r="E620">
        <v>28</v>
      </c>
      <c r="F620" t="s">
        <v>271</v>
      </c>
      <c r="G620">
        <v>2.5499999999999998</v>
      </c>
      <c r="H620">
        <v>31</v>
      </c>
      <c r="L620">
        <v>61</v>
      </c>
      <c r="N620">
        <v>3.6</v>
      </c>
      <c r="O620">
        <f>PI()*(H620/(2*1000))^2</f>
        <v>7.5476763502494771E-4</v>
      </c>
      <c r="P620">
        <f>PI()*(L620/(2*1000))^2</f>
        <v>2.9224665660019049E-3</v>
      </c>
    </row>
    <row r="621" spans="1:16" x14ac:dyDescent="0.25">
      <c r="A621">
        <v>3</v>
      </c>
      <c r="B621" t="s">
        <v>93</v>
      </c>
      <c r="C621">
        <v>1</v>
      </c>
      <c r="D621" t="s">
        <v>94</v>
      </c>
      <c r="E621">
        <v>1</v>
      </c>
      <c r="F621" t="s">
        <v>267</v>
      </c>
      <c r="G621">
        <v>0.4</v>
      </c>
      <c r="H621">
        <v>7</v>
      </c>
      <c r="L621">
        <v>22</v>
      </c>
      <c r="N621">
        <v>1.65</v>
      </c>
      <c r="O621">
        <f>PI()*(H621/(2*1000))^2</f>
        <v>3.8484510006474972E-5</v>
      </c>
      <c r="P621">
        <f>PI()*(L621/(2*1000))^2</f>
        <v>3.8013271108436493E-4</v>
      </c>
    </row>
    <row r="622" spans="1:16" x14ac:dyDescent="0.25">
      <c r="A622">
        <v>3</v>
      </c>
      <c r="B622" t="s">
        <v>93</v>
      </c>
      <c r="C622">
        <v>1</v>
      </c>
      <c r="D622" t="s">
        <v>94</v>
      </c>
      <c r="E622">
        <v>2</v>
      </c>
      <c r="F622" t="s">
        <v>267</v>
      </c>
      <c r="G622">
        <v>0.6</v>
      </c>
      <c r="H622">
        <v>7</v>
      </c>
      <c r="L622">
        <v>40</v>
      </c>
      <c r="N622">
        <v>1.58</v>
      </c>
      <c r="O622">
        <f>PI()*(H622/(2*1000))^2</f>
        <v>3.8484510006474972E-5</v>
      </c>
      <c r="P622">
        <f>PI()*(L622/(2*1000))^2</f>
        <v>1.2566370614359172E-3</v>
      </c>
    </row>
    <row r="623" spans="1:16" x14ac:dyDescent="0.25">
      <c r="A623">
        <v>3</v>
      </c>
      <c r="B623" t="s">
        <v>93</v>
      </c>
      <c r="C623">
        <v>1</v>
      </c>
      <c r="D623" t="s">
        <v>94</v>
      </c>
      <c r="E623">
        <v>3</v>
      </c>
      <c r="F623" t="s">
        <v>267</v>
      </c>
      <c r="G623">
        <v>2.4</v>
      </c>
      <c r="H623">
        <v>27</v>
      </c>
      <c r="L623">
        <v>48</v>
      </c>
      <c r="N623">
        <v>3.25</v>
      </c>
      <c r="O623">
        <f>PI()*(H623/(2*1000))^2</f>
        <v>5.7255526111673976E-4</v>
      </c>
      <c r="P623">
        <f>PI()*(L623/(2*1000))^2</f>
        <v>1.8095573684677208E-3</v>
      </c>
    </row>
    <row r="624" spans="1:16" x14ac:dyDescent="0.25">
      <c r="A624">
        <v>3</v>
      </c>
      <c r="B624" t="s">
        <v>93</v>
      </c>
      <c r="C624">
        <v>1</v>
      </c>
      <c r="D624" t="s">
        <v>94</v>
      </c>
      <c r="E624">
        <v>4</v>
      </c>
      <c r="F624" t="s">
        <v>267</v>
      </c>
      <c r="G624">
        <v>2.2000000000000002</v>
      </c>
      <c r="H624">
        <v>23</v>
      </c>
      <c r="L624">
        <v>38</v>
      </c>
      <c r="N624">
        <v>2.4</v>
      </c>
      <c r="O624">
        <f>PI()*(H624/(2*1000))^2</f>
        <v>4.154756284372501E-4</v>
      </c>
      <c r="P624">
        <f>PI()*(L624/(2*1000))^2</f>
        <v>1.1341149479459152E-3</v>
      </c>
    </row>
    <row r="625" spans="1:16" x14ac:dyDescent="0.25">
      <c r="A625">
        <v>3</v>
      </c>
      <c r="B625" t="s">
        <v>93</v>
      </c>
      <c r="C625">
        <v>1</v>
      </c>
      <c r="D625" t="s">
        <v>94</v>
      </c>
      <c r="E625">
        <v>5</v>
      </c>
      <c r="F625" t="s">
        <v>267</v>
      </c>
      <c r="G625">
        <v>1.8</v>
      </c>
      <c r="H625">
        <v>14</v>
      </c>
      <c r="L625">
        <v>33</v>
      </c>
      <c r="N625">
        <v>1.9</v>
      </c>
      <c r="O625">
        <f>PI()*(H625/(2*1000))^2</f>
        <v>1.5393804002589989E-4</v>
      </c>
      <c r="P625">
        <f>PI()*(L625/(2*1000))^2</f>
        <v>8.5529859993982123E-4</v>
      </c>
    </row>
    <row r="626" spans="1:16" x14ac:dyDescent="0.25">
      <c r="A626">
        <v>3</v>
      </c>
      <c r="B626" t="s">
        <v>93</v>
      </c>
      <c r="C626">
        <v>1</v>
      </c>
      <c r="D626" t="s">
        <v>94</v>
      </c>
      <c r="E626">
        <v>6</v>
      </c>
      <c r="F626" t="s">
        <v>267</v>
      </c>
      <c r="G626">
        <v>2.1</v>
      </c>
      <c r="H626">
        <v>22</v>
      </c>
      <c r="L626">
        <v>41</v>
      </c>
      <c r="N626">
        <v>2.37</v>
      </c>
      <c r="O626">
        <f>PI()*(H626/(2*1000))^2</f>
        <v>3.8013271108436493E-4</v>
      </c>
      <c r="P626">
        <f>PI()*(L626/(2*1000))^2</f>
        <v>1.3202543126711107E-3</v>
      </c>
    </row>
    <row r="627" spans="1:16" x14ac:dyDescent="0.25">
      <c r="A627">
        <v>3</v>
      </c>
      <c r="B627" t="s">
        <v>93</v>
      </c>
      <c r="C627">
        <v>1</v>
      </c>
      <c r="D627" t="s">
        <v>94</v>
      </c>
      <c r="E627">
        <v>7</v>
      </c>
      <c r="F627" t="s">
        <v>267</v>
      </c>
      <c r="G627">
        <v>1.9</v>
      </c>
      <c r="H627">
        <v>14</v>
      </c>
      <c r="L627">
        <v>30</v>
      </c>
      <c r="N627">
        <v>2.0099999999999998</v>
      </c>
      <c r="O627">
        <f>PI()*(H627/(2*1000))^2</f>
        <v>1.5393804002589989E-4</v>
      </c>
      <c r="P627">
        <f>PI()*(L627/(2*1000))^2</f>
        <v>7.0685834705770342E-4</v>
      </c>
    </row>
    <row r="628" spans="1:16" x14ac:dyDescent="0.25">
      <c r="A628">
        <v>3</v>
      </c>
      <c r="B628" t="s">
        <v>93</v>
      </c>
      <c r="C628">
        <v>1</v>
      </c>
      <c r="D628" t="s">
        <v>94</v>
      </c>
      <c r="E628">
        <v>8</v>
      </c>
      <c r="F628" t="s">
        <v>267</v>
      </c>
      <c r="G628">
        <v>1.7</v>
      </c>
      <c r="H628">
        <v>21</v>
      </c>
      <c r="I628">
        <v>18</v>
      </c>
      <c r="L628">
        <v>52</v>
      </c>
      <c r="N628">
        <v>2.67</v>
      </c>
      <c r="O628">
        <f>PI()*(H628/(2*1000))^2+PI()*(I628/(2*1000))^2</f>
        <v>6.0082959499904796E-4</v>
      </c>
      <c r="P628">
        <f>PI()*(L628/(2*1000))^2</f>
        <v>2.1237166338266998E-3</v>
      </c>
    </row>
    <row r="629" spans="1:16" x14ac:dyDescent="0.25">
      <c r="A629">
        <v>3</v>
      </c>
      <c r="B629" t="s">
        <v>93</v>
      </c>
      <c r="C629">
        <v>1</v>
      </c>
      <c r="D629" t="s">
        <v>94</v>
      </c>
      <c r="E629">
        <v>9</v>
      </c>
      <c r="F629" t="s">
        <v>271</v>
      </c>
      <c r="G629">
        <v>2.6</v>
      </c>
      <c r="H629">
        <v>10</v>
      </c>
      <c r="L629">
        <v>25</v>
      </c>
      <c r="N629">
        <v>2.14</v>
      </c>
      <c r="O629">
        <f>PI()*(H629/(2*1000))^2</f>
        <v>7.8539816339744827E-5</v>
      </c>
      <c r="P629">
        <f>PI()*(L629/(2*1000))^2</f>
        <v>4.9087385212340522E-4</v>
      </c>
    </row>
    <row r="630" spans="1:16" x14ac:dyDescent="0.25">
      <c r="A630">
        <v>3</v>
      </c>
      <c r="B630" t="s">
        <v>93</v>
      </c>
      <c r="C630">
        <v>1</v>
      </c>
      <c r="D630" t="s">
        <v>94</v>
      </c>
      <c r="E630">
        <v>10</v>
      </c>
      <c r="F630" t="s">
        <v>267</v>
      </c>
      <c r="G630">
        <v>1.6</v>
      </c>
      <c r="H630">
        <v>9.5</v>
      </c>
      <c r="L630">
        <v>23</v>
      </c>
      <c r="N630">
        <v>2.06</v>
      </c>
      <c r="O630">
        <f>PI()*(H630/(2*1000))^2</f>
        <v>7.0882184246619701E-5</v>
      </c>
      <c r="P630">
        <f>PI()*(L630/(2*1000))^2</f>
        <v>4.154756284372501E-4</v>
      </c>
    </row>
    <row r="631" spans="1:16" x14ac:dyDescent="0.25">
      <c r="A631">
        <v>3</v>
      </c>
      <c r="B631" t="s">
        <v>93</v>
      </c>
      <c r="C631">
        <v>1</v>
      </c>
      <c r="D631" t="s">
        <v>94</v>
      </c>
      <c r="E631">
        <v>11</v>
      </c>
      <c r="F631" t="s">
        <v>272</v>
      </c>
      <c r="G631">
        <v>2.7</v>
      </c>
      <c r="H631">
        <v>15</v>
      </c>
      <c r="L631">
        <v>42</v>
      </c>
      <c r="N631">
        <v>1.98</v>
      </c>
      <c r="O631">
        <f>PI()*(H631/(2*1000))^2</f>
        <v>1.7671458676442585E-4</v>
      </c>
      <c r="P631">
        <f>PI()*(L631/(2*1000))^2</f>
        <v>1.385442360233099E-3</v>
      </c>
    </row>
    <row r="632" spans="1:16" x14ac:dyDescent="0.25">
      <c r="A632">
        <v>3</v>
      </c>
      <c r="B632" t="s">
        <v>93</v>
      </c>
      <c r="C632">
        <v>1</v>
      </c>
      <c r="D632" t="s">
        <v>94</v>
      </c>
      <c r="E632">
        <v>12</v>
      </c>
      <c r="F632" t="s">
        <v>272</v>
      </c>
      <c r="G632">
        <v>3.1</v>
      </c>
      <c r="H632">
        <v>87</v>
      </c>
      <c r="L632">
        <v>110</v>
      </c>
      <c r="N632">
        <v>3.98</v>
      </c>
      <c r="O632">
        <f>PI()*(H632/(2*1000))^2</f>
        <v>5.9446786987552855E-3</v>
      </c>
      <c r="P632">
        <f>PI()*(L632/(2*1000))^2</f>
        <v>9.5033177771091243E-3</v>
      </c>
    </row>
    <row r="633" spans="1:16" x14ac:dyDescent="0.25">
      <c r="A633">
        <v>3</v>
      </c>
      <c r="B633" t="s">
        <v>93</v>
      </c>
      <c r="C633">
        <v>1</v>
      </c>
      <c r="D633" t="s">
        <v>94</v>
      </c>
      <c r="E633">
        <v>13</v>
      </c>
      <c r="F633" t="s">
        <v>267</v>
      </c>
      <c r="G633">
        <v>2.7</v>
      </c>
      <c r="H633">
        <v>19</v>
      </c>
      <c r="L633">
        <v>34</v>
      </c>
      <c r="N633">
        <v>3.11</v>
      </c>
      <c r="O633">
        <f>PI()*(H633/(2*1000))^2</f>
        <v>2.835287369864788E-4</v>
      </c>
      <c r="P633">
        <f>PI()*(L633/(2*1000))^2</f>
        <v>9.0792027688745035E-4</v>
      </c>
    </row>
    <row r="634" spans="1:16" x14ac:dyDescent="0.25">
      <c r="A634">
        <v>3</v>
      </c>
      <c r="B634" t="s">
        <v>93</v>
      </c>
      <c r="C634">
        <v>1</v>
      </c>
      <c r="D634" t="s">
        <v>94</v>
      </c>
      <c r="E634">
        <v>14</v>
      </c>
      <c r="F634" t="s">
        <v>267</v>
      </c>
      <c r="G634">
        <v>2.6</v>
      </c>
      <c r="H634">
        <v>13</v>
      </c>
      <c r="L634">
        <v>39</v>
      </c>
      <c r="N634">
        <v>1.85</v>
      </c>
      <c r="O634">
        <f>PI()*(H634/(2*1000))^2</f>
        <v>1.3273228961416874E-4</v>
      </c>
      <c r="P634">
        <f>PI()*(L634/(2*1000))^2</f>
        <v>1.1945906065275189E-3</v>
      </c>
    </row>
    <row r="635" spans="1:16" x14ac:dyDescent="0.25">
      <c r="A635">
        <v>3</v>
      </c>
      <c r="B635" t="s">
        <v>93</v>
      </c>
      <c r="C635">
        <v>2</v>
      </c>
      <c r="D635" t="s">
        <v>95</v>
      </c>
      <c r="E635">
        <v>1</v>
      </c>
      <c r="F635" t="s">
        <v>267</v>
      </c>
      <c r="G635">
        <v>0.4</v>
      </c>
      <c r="H635">
        <v>55</v>
      </c>
      <c r="L635">
        <v>84</v>
      </c>
      <c r="N635">
        <v>4.76</v>
      </c>
      <c r="O635">
        <f>PI()*(H635/(2*1000))^2</f>
        <v>2.3758294442772811E-3</v>
      </c>
      <c r="P635">
        <f>PI()*(L635/(2*1000))^2</f>
        <v>5.5417694409323958E-3</v>
      </c>
    </row>
    <row r="636" spans="1:16" x14ac:dyDescent="0.25">
      <c r="A636">
        <v>3</v>
      </c>
      <c r="B636" t="s">
        <v>93</v>
      </c>
      <c r="C636">
        <v>2</v>
      </c>
      <c r="D636" t="s">
        <v>95</v>
      </c>
      <c r="E636">
        <v>2</v>
      </c>
      <c r="F636" t="s">
        <v>267</v>
      </c>
      <c r="G636">
        <v>0.65</v>
      </c>
      <c r="H636">
        <v>70</v>
      </c>
      <c r="L636">
        <v>99</v>
      </c>
      <c r="N636">
        <v>4.75</v>
      </c>
      <c r="O636">
        <f>PI()*(H636/(2*1000))^2</f>
        <v>3.8484510006474969E-3</v>
      </c>
      <c r="P636">
        <f>PI()*(L636/(2*1000))^2</f>
        <v>7.6976873994583908E-3</v>
      </c>
    </row>
    <row r="637" spans="1:16" x14ac:dyDescent="0.25">
      <c r="A637">
        <v>3</v>
      </c>
      <c r="B637" t="s">
        <v>93</v>
      </c>
      <c r="C637">
        <v>2</v>
      </c>
      <c r="D637" t="s">
        <v>95</v>
      </c>
      <c r="E637">
        <v>3</v>
      </c>
      <c r="F637" t="s">
        <v>267</v>
      </c>
      <c r="G637">
        <v>0.95</v>
      </c>
      <c r="H637">
        <v>37</v>
      </c>
      <c r="L637">
        <v>60</v>
      </c>
      <c r="N637">
        <v>3.33</v>
      </c>
      <c r="O637">
        <f>PI()*(H637/(2*1000))^2</f>
        <v>1.0752100856911066E-3</v>
      </c>
      <c r="P637">
        <f>PI()*(L637/(2*1000))^2</f>
        <v>2.8274333882308137E-3</v>
      </c>
    </row>
    <row r="638" spans="1:16" x14ac:dyDescent="0.25">
      <c r="A638">
        <v>3</v>
      </c>
      <c r="B638" t="s">
        <v>93</v>
      </c>
      <c r="C638">
        <v>2</v>
      </c>
      <c r="D638" t="s">
        <v>95</v>
      </c>
      <c r="E638">
        <v>4</v>
      </c>
      <c r="F638" t="s">
        <v>267</v>
      </c>
      <c r="G638">
        <v>1.3</v>
      </c>
      <c r="H638">
        <v>23</v>
      </c>
      <c r="L638">
        <v>45</v>
      </c>
      <c r="N638">
        <v>2.4</v>
      </c>
      <c r="O638">
        <f>PI()*(H638/(2*1000))^2</f>
        <v>4.154756284372501E-4</v>
      </c>
      <c r="P638">
        <f>PI()*(L638/(2*1000))^2</f>
        <v>1.5904312808798326E-3</v>
      </c>
    </row>
    <row r="639" spans="1:16" x14ac:dyDescent="0.25">
      <c r="A639">
        <v>3</v>
      </c>
      <c r="B639" t="s">
        <v>93</v>
      </c>
      <c r="C639">
        <v>2</v>
      </c>
      <c r="D639" t="s">
        <v>95</v>
      </c>
      <c r="E639">
        <v>5</v>
      </c>
      <c r="F639" t="s">
        <v>267</v>
      </c>
      <c r="G639">
        <v>1.6</v>
      </c>
      <c r="H639">
        <v>15</v>
      </c>
      <c r="L639">
        <v>40</v>
      </c>
      <c r="N639">
        <v>2.1800000000000002</v>
      </c>
      <c r="O639">
        <f>PI()*(H639/(2*1000))^2</f>
        <v>1.7671458676442585E-4</v>
      </c>
      <c r="P639">
        <f>PI()*(L639/(2*1000))^2</f>
        <v>1.2566370614359172E-3</v>
      </c>
    </row>
    <row r="640" spans="1:16" x14ac:dyDescent="0.25">
      <c r="A640">
        <v>3</v>
      </c>
      <c r="B640" t="s">
        <v>93</v>
      </c>
      <c r="C640">
        <v>2</v>
      </c>
      <c r="D640" t="s">
        <v>95</v>
      </c>
      <c r="E640">
        <v>6</v>
      </c>
      <c r="F640" t="s">
        <v>267</v>
      </c>
      <c r="G640">
        <v>1.35</v>
      </c>
      <c r="H640">
        <v>14</v>
      </c>
      <c r="L640">
        <v>31</v>
      </c>
      <c r="N640">
        <v>2.46</v>
      </c>
      <c r="O640">
        <f>PI()*(H640/(2*1000))^2</f>
        <v>1.5393804002589989E-4</v>
      </c>
      <c r="P640">
        <f>PI()*(L640/(2*1000))^2</f>
        <v>7.5476763502494771E-4</v>
      </c>
    </row>
    <row r="641" spans="1:16" x14ac:dyDescent="0.25">
      <c r="A641">
        <v>3</v>
      </c>
      <c r="B641" t="s">
        <v>93</v>
      </c>
      <c r="C641">
        <v>2</v>
      </c>
      <c r="D641" t="s">
        <v>95</v>
      </c>
      <c r="E641">
        <v>7</v>
      </c>
      <c r="F641" t="s">
        <v>267</v>
      </c>
      <c r="G641">
        <v>1.35</v>
      </c>
      <c r="H641">
        <v>12</v>
      </c>
      <c r="L641">
        <v>27</v>
      </c>
      <c r="N641">
        <v>1.98</v>
      </c>
      <c r="O641">
        <f>PI()*(H641/(2*1000))^2</f>
        <v>1.1309733552923255E-4</v>
      </c>
      <c r="P641">
        <f>PI()*(L641/(2*1000))^2</f>
        <v>5.7255526111673976E-4</v>
      </c>
    </row>
    <row r="642" spans="1:16" x14ac:dyDescent="0.25">
      <c r="A642">
        <v>3</v>
      </c>
      <c r="B642" t="s">
        <v>93</v>
      </c>
      <c r="C642">
        <v>2</v>
      </c>
      <c r="D642" t="s">
        <v>95</v>
      </c>
      <c r="E642">
        <v>8</v>
      </c>
      <c r="F642" t="s">
        <v>267</v>
      </c>
      <c r="G642">
        <v>2.5</v>
      </c>
      <c r="H642">
        <v>7</v>
      </c>
      <c r="L642">
        <v>22</v>
      </c>
      <c r="N642">
        <v>1.4</v>
      </c>
      <c r="O642">
        <f>PI()*(H642/(2*1000))^2</f>
        <v>3.8484510006474972E-5</v>
      </c>
      <c r="P642">
        <f>PI()*(L642/(2*1000))^2</f>
        <v>3.8013271108436493E-4</v>
      </c>
    </row>
    <row r="643" spans="1:16" x14ac:dyDescent="0.25">
      <c r="A643">
        <v>3</v>
      </c>
      <c r="B643" t="s">
        <v>93</v>
      </c>
      <c r="C643">
        <v>2</v>
      </c>
      <c r="D643" t="s">
        <v>95</v>
      </c>
      <c r="E643">
        <v>9</v>
      </c>
      <c r="F643" t="s">
        <v>267</v>
      </c>
      <c r="G643">
        <v>3</v>
      </c>
      <c r="H643">
        <v>21</v>
      </c>
      <c r="L643">
        <v>47</v>
      </c>
      <c r="N643">
        <v>2.9</v>
      </c>
      <c r="O643">
        <f>PI()*(H643/(2*1000))^2</f>
        <v>3.4636059005827474E-4</v>
      </c>
      <c r="P643">
        <f>PI()*(L643/(2*1000))^2</f>
        <v>1.7349445429449633E-3</v>
      </c>
    </row>
    <row r="644" spans="1:16" x14ac:dyDescent="0.25">
      <c r="A644">
        <v>3</v>
      </c>
      <c r="B644" t="s">
        <v>93</v>
      </c>
      <c r="C644">
        <v>2</v>
      </c>
      <c r="D644" t="s">
        <v>95</v>
      </c>
      <c r="E644">
        <v>10</v>
      </c>
      <c r="F644" t="s">
        <v>267</v>
      </c>
      <c r="G644">
        <v>2.7</v>
      </c>
      <c r="H644">
        <v>32</v>
      </c>
      <c r="L644">
        <v>62</v>
      </c>
      <c r="N644">
        <v>3.26</v>
      </c>
      <c r="O644">
        <f>PI()*(H644/(2*1000))^2</f>
        <v>8.0424771931898698E-4</v>
      </c>
      <c r="P644">
        <f>PI()*(L644/(2*1000))^2</f>
        <v>3.0190705400997908E-3</v>
      </c>
    </row>
    <row r="645" spans="1:16" x14ac:dyDescent="0.25">
      <c r="A645">
        <v>3</v>
      </c>
      <c r="B645" t="s">
        <v>93</v>
      </c>
      <c r="C645">
        <v>2</v>
      </c>
      <c r="D645" t="s">
        <v>95</v>
      </c>
      <c r="E645">
        <v>11</v>
      </c>
      <c r="F645" t="s">
        <v>267</v>
      </c>
      <c r="G645">
        <v>2.25</v>
      </c>
      <c r="H645">
        <v>10</v>
      </c>
      <c r="L645">
        <v>24</v>
      </c>
      <c r="N645">
        <v>2.38</v>
      </c>
      <c r="O645">
        <f>PI()*(H645/(2*1000))^2</f>
        <v>7.8539816339744827E-5</v>
      </c>
      <c r="P645">
        <f>PI()*(L645/(2*1000))^2</f>
        <v>4.523893421169302E-4</v>
      </c>
    </row>
    <row r="646" spans="1:16" x14ac:dyDescent="0.25">
      <c r="A646">
        <v>3</v>
      </c>
      <c r="B646" t="s">
        <v>93</v>
      </c>
      <c r="C646">
        <v>2</v>
      </c>
      <c r="D646" t="s">
        <v>95</v>
      </c>
      <c r="E646">
        <v>12</v>
      </c>
      <c r="F646" t="s">
        <v>267</v>
      </c>
      <c r="G646">
        <v>1.9</v>
      </c>
      <c r="H646">
        <v>18</v>
      </c>
      <c r="L646">
        <v>33</v>
      </c>
      <c r="N646">
        <v>2.88</v>
      </c>
      <c r="O646">
        <f>PI()*(H646/(2*1000))^2</f>
        <v>2.5446900494077322E-4</v>
      </c>
      <c r="P646">
        <f>PI()*(L646/(2*1000))^2</f>
        <v>8.5529859993982123E-4</v>
      </c>
    </row>
    <row r="647" spans="1:16" x14ac:dyDescent="0.25">
      <c r="A647">
        <v>3</v>
      </c>
      <c r="B647" t="s">
        <v>93</v>
      </c>
      <c r="C647">
        <v>2</v>
      </c>
      <c r="D647" t="s">
        <v>95</v>
      </c>
      <c r="E647">
        <v>13</v>
      </c>
      <c r="F647" t="s">
        <v>267</v>
      </c>
      <c r="G647">
        <v>2.4</v>
      </c>
      <c r="H647">
        <v>13</v>
      </c>
      <c r="L647">
        <v>28</v>
      </c>
      <c r="N647">
        <v>1.68</v>
      </c>
      <c r="O647">
        <f>PI()*(H647/(2*1000))^2</f>
        <v>1.3273228961416874E-4</v>
      </c>
      <c r="P647">
        <f>PI()*(L647/(2*1000))^2</f>
        <v>6.1575216010359955E-4</v>
      </c>
    </row>
    <row r="648" spans="1:16" x14ac:dyDescent="0.25">
      <c r="A648">
        <v>3</v>
      </c>
      <c r="B648" t="s">
        <v>93</v>
      </c>
      <c r="C648">
        <v>2</v>
      </c>
      <c r="D648" t="s">
        <v>95</v>
      </c>
      <c r="E648">
        <v>14</v>
      </c>
      <c r="F648" t="s">
        <v>267</v>
      </c>
      <c r="G648">
        <v>2.9</v>
      </c>
      <c r="H648">
        <v>21</v>
      </c>
      <c r="L648">
        <v>41</v>
      </c>
      <c r="N648">
        <v>3.14</v>
      </c>
      <c r="O648">
        <f>PI()*(H648/(2*1000))^2</f>
        <v>3.4636059005827474E-4</v>
      </c>
      <c r="P648">
        <f>PI()*(L648/(2*1000))^2</f>
        <v>1.3202543126711107E-3</v>
      </c>
    </row>
    <row r="649" spans="1:16" x14ac:dyDescent="0.25">
      <c r="A649">
        <v>3</v>
      </c>
      <c r="B649" t="s">
        <v>93</v>
      </c>
      <c r="C649">
        <v>2</v>
      </c>
      <c r="D649" t="s">
        <v>95</v>
      </c>
      <c r="E649">
        <v>15</v>
      </c>
      <c r="F649" t="s">
        <v>267</v>
      </c>
      <c r="G649">
        <v>3</v>
      </c>
      <c r="H649">
        <v>39</v>
      </c>
      <c r="L649">
        <v>58</v>
      </c>
      <c r="N649">
        <v>3.55</v>
      </c>
      <c r="O649">
        <f>PI()*(H649/(2*1000))^2</f>
        <v>1.1945906065275189E-3</v>
      </c>
      <c r="P649">
        <f>PI()*(L649/(2*1000))^2</f>
        <v>2.6420794216690164E-3</v>
      </c>
    </row>
    <row r="650" spans="1:16" x14ac:dyDescent="0.25">
      <c r="A650">
        <v>3</v>
      </c>
      <c r="B650" t="s">
        <v>93</v>
      </c>
      <c r="C650">
        <v>2</v>
      </c>
      <c r="D650" t="s">
        <v>95</v>
      </c>
      <c r="E650">
        <v>16</v>
      </c>
      <c r="F650" t="s">
        <v>267</v>
      </c>
      <c r="G650">
        <v>2.8</v>
      </c>
      <c r="H650">
        <v>23</v>
      </c>
      <c r="L650">
        <v>49</v>
      </c>
      <c r="N650">
        <v>2.33</v>
      </c>
      <c r="O650">
        <f>PI()*(H650/(2*1000))^2</f>
        <v>4.154756284372501E-4</v>
      </c>
      <c r="P650">
        <f>PI()*(L650/(2*1000))^2</f>
        <v>1.8857409903172736E-3</v>
      </c>
    </row>
    <row r="651" spans="1:16" x14ac:dyDescent="0.25">
      <c r="A651">
        <v>3</v>
      </c>
      <c r="B651" t="s">
        <v>93</v>
      </c>
      <c r="C651">
        <v>2</v>
      </c>
      <c r="D651" t="s">
        <v>95</v>
      </c>
      <c r="E651">
        <v>17</v>
      </c>
      <c r="F651" t="s">
        <v>267</v>
      </c>
      <c r="G651">
        <v>2.8</v>
      </c>
      <c r="H651">
        <v>29</v>
      </c>
      <c r="L651">
        <v>53</v>
      </c>
      <c r="N651">
        <v>2.6</v>
      </c>
      <c r="O651">
        <f>PI()*(H651/(2*1000))^2</f>
        <v>6.605198554172541E-4</v>
      </c>
      <c r="P651">
        <f>PI()*(L651/(2*1000))^2</f>
        <v>2.2061834409834321E-3</v>
      </c>
    </row>
    <row r="652" spans="1:16" x14ac:dyDescent="0.25">
      <c r="A652">
        <v>3</v>
      </c>
      <c r="B652" t="s">
        <v>93</v>
      </c>
      <c r="C652">
        <v>2</v>
      </c>
      <c r="D652" t="s">
        <v>95</v>
      </c>
      <c r="E652">
        <v>18</v>
      </c>
      <c r="F652" t="s">
        <v>267</v>
      </c>
      <c r="G652">
        <v>3</v>
      </c>
      <c r="H652">
        <v>15</v>
      </c>
      <c r="L652">
        <v>44</v>
      </c>
      <c r="N652">
        <v>1.6</v>
      </c>
      <c r="O652">
        <f>PI()*(H652/(2*1000))^2</f>
        <v>1.7671458676442585E-4</v>
      </c>
      <c r="P652">
        <f>PI()*(L652/(2*1000))^2</f>
        <v>1.5205308443374597E-3</v>
      </c>
    </row>
    <row r="653" spans="1:16" x14ac:dyDescent="0.25">
      <c r="A653">
        <v>3</v>
      </c>
      <c r="B653" t="s">
        <v>93</v>
      </c>
      <c r="C653">
        <v>2</v>
      </c>
      <c r="D653" t="s">
        <v>95</v>
      </c>
      <c r="E653">
        <v>19</v>
      </c>
      <c r="F653" t="s">
        <v>267</v>
      </c>
      <c r="G653">
        <v>1.7</v>
      </c>
      <c r="H653">
        <v>20</v>
      </c>
      <c r="L653">
        <v>35</v>
      </c>
      <c r="N653">
        <v>2.9</v>
      </c>
      <c r="O653">
        <f>PI()*(H653/(2*1000))^2</f>
        <v>3.1415926535897931E-4</v>
      </c>
      <c r="P653">
        <f>PI()*(L653/(2*1000))^2</f>
        <v>9.6211275016187424E-4</v>
      </c>
    </row>
    <row r="654" spans="1:16" x14ac:dyDescent="0.25">
      <c r="A654">
        <v>3</v>
      </c>
      <c r="B654" t="s">
        <v>93</v>
      </c>
      <c r="C654">
        <v>2</v>
      </c>
      <c r="D654" t="s">
        <v>95</v>
      </c>
      <c r="E654">
        <v>20</v>
      </c>
      <c r="F654" t="s">
        <v>267</v>
      </c>
      <c r="G654">
        <v>2.1</v>
      </c>
      <c r="H654">
        <v>18</v>
      </c>
      <c r="L654">
        <v>38</v>
      </c>
      <c r="N654">
        <v>2.46</v>
      </c>
      <c r="O654">
        <f>PI()*(H654/(2*1000))^2</f>
        <v>2.5446900494077322E-4</v>
      </c>
      <c r="P654">
        <f>PI()*(L654/(2*1000))^2</f>
        <v>1.1341149479459152E-3</v>
      </c>
    </row>
    <row r="655" spans="1:16" x14ac:dyDescent="0.25">
      <c r="A655">
        <v>3</v>
      </c>
      <c r="B655" t="s">
        <v>93</v>
      </c>
      <c r="C655">
        <v>2</v>
      </c>
      <c r="D655" t="s">
        <v>95</v>
      </c>
      <c r="E655">
        <v>21</v>
      </c>
      <c r="F655" t="s">
        <v>271</v>
      </c>
      <c r="G655">
        <v>2.1</v>
      </c>
      <c r="H655">
        <v>12</v>
      </c>
      <c r="L655">
        <v>23</v>
      </c>
      <c r="N655">
        <v>1.78</v>
      </c>
      <c r="O655">
        <f>PI()*(H655/(2*1000))^2</f>
        <v>1.1309733552923255E-4</v>
      </c>
      <c r="P655">
        <f>PI()*(L655/(2*1000))^2</f>
        <v>4.154756284372501E-4</v>
      </c>
    </row>
    <row r="656" spans="1:16" x14ac:dyDescent="0.25">
      <c r="A656">
        <v>3</v>
      </c>
      <c r="B656" t="s">
        <v>93</v>
      </c>
      <c r="C656">
        <v>2</v>
      </c>
      <c r="D656" t="s">
        <v>95</v>
      </c>
      <c r="E656">
        <v>22</v>
      </c>
      <c r="F656" t="s">
        <v>271</v>
      </c>
      <c r="G656">
        <v>2.1</v>
      </c>
      <c r="H656">
        <v>7.5</v>
      </c>
      <c r="L656">
        <v>27</v>
      </c>
      <c r="N656">
        <v>2.08</v>
      </c>
      <c r="O656">
        <f>PI()*(H656/(2*1000))^2</f>
        <v>4.4178646691106464E-5</v>
      </c>
      <c r="P656">
        <f>PI()*(L656/(2*1000))^2</f>
        <v>5.7255526111673976E-4</v>
      </c>
    </row>
    <row r="657" spans="1:16" x14ac:dyDescent="0.25">
      <c r="A657">
        <v>3</v>
      </c>
      <c r="B657" t="s">
        <v>93</v>
      </c>
      <c r="C657">
        <v>3</v>
      </c>
      <c r="D657" t="s">
        <v>96</v>
      </c>
      <c r="E657">
        <v>1</v>
      </c>
      <c r="F657" t="s">
        <v>271</v>
      </c>
      <c r="G657">
        <v>2.75</v>
      </c>
      <c r="H657">
        <v>7.5</v>
      </c>
      <c r="L657">
        <v>27</v>
      </c>
      <c r="N657">
        <v>2.08</v>
      </c>
      <c r="O657">
        <f>PI()*(H657/(2*1000))^2</f>
        <v>4.4178646691106464E-5</v>
      </c>
      <c r="P657">
        <f>PI()*(L657/(2*1000))^2</f>
        <v>5.7255526111673976E-4</v>
      </c>
    </row>
    <row r="658" spans="1:16" x14ac:dyDescent="0.25">
      <c r="A658">
        <v>3</v>
      </c>
      <c r="B658" t="s">
        <v>93</v>
      </c>
      <c r="C658">
        <v>3</v>
      </c>
      <c r="D658" t="s">
        <v>96</v>
      </c>
      <c r="E658">
        <v>2</v>
      </c>
      <c r="F658" t="s">
        <v>267</v>
      </c>
      <c r="G658">
        <v>0.5</v>
      </c>
      <c r="H658">
        <v>18</v>
      </c>
      <c r="L658">
        <v>31</v>
      </c>
      <c r="N658">
        <v>2.4500000000000002</v>
      </c>
      <c r="O658">
        <f>PI()*(H658/(2*1000))^2</f>
        <v>2.5446900494077322E-4</v>
      </c>
      <c r="P658">
        <f>PI()*(L658/(2*1000))^2</f>
        <v>7.5476763502494771E-4</v>
      </c>
    </row>
    <row r="659" spans="1:16" x14ac:dyDescent="0.25">
      <c r="A659">
        <v>3</v>
      </c>
      <c r="B659" t="s">
        <v>93</v>
      </c>
      <c r="C659">
        <v>3</v>
      </c>
      <c r="D659" t="s">
        <v>96</v>
      </c>
      <c r="E659">
        <v>3</v>
      </c>
      <c r="F659" t="s">
        <v>267</v>
      </c>
      <c r="G659">
        <v>2.4</v>
      </c>
      <c r="H659">
        <v>66</v>
      </c>
      <c r="L659">
        <v>98</v>
      </c>
      <c r="N659">
        <v>4.7</v>
      </c>
      <c r="O659">
        <f>PI()*(H659/(2*1000))^2</f>
        <v>3.4211943997592849E-3</v>
      </c>
      <c r="P659">
        <f>PI()*(L659/(2*1000))^2</f>
        <v>7.5429639612690945E-3</v>
      </c>
    </row>
    <row r="660" spans="1:16" x14ac:dyDescent="0.25">
      <c r="A660">
        <v>3</v>
      </c>
      <c r="B660" t="s">
        <v>93</v>
      </c>
      <c r="C660">
        <v>3</v>
      </c>
      <c r="D660" t="s">
        <v>96</v>
      </c>
      <c r="E660">
        <v>4</v>
      </c>
      <c r="F660" t="s">
        <v>267</v>
      </c>
      <c r="G660">
        <v>2.1</v>
      </c>
      <c r="H660">
        <v>92</v>
      </c>
      <c r="L660">
        <v>126</v>
      </c>
      <c r="N660">
        <v>5.25</v>
      </c>
      <c r="O660">
        <f>PI()*(H660/(2*1000))^2</f>
        <v>6.6476100549960017E-3</v>
      </c>
      <c r="P660">
        <f>PI()*(L660/(2*1000))^2</f>
        <v>1.2468981242097889E-2</v>
      </c>
    </row>
    <row r="661" spans="1:16" x14ac:dyDescent="0.25">
      <c r="A661">
        <v>3</v>
      </c>
      <c r="B661" t="s">
        <v>93</v>
      </c>
      <c r="C661">
        <v>3</v>
      </c>
      <c r="D661" t="s">
        <v>96</v>
      </c>
      <c r="E661">
        <v>5</v>
      </c>
      <c r="F661" t="s">
        <v>267</v>
      </c>
      <c r="G661">
        <v>1.7</v>
      </c>
      <c r="H661">
        <v>65</v>
      </c>
      <c r="L661">
        <v>91</v>
      </c>
      <c r="N661">
        <v>6</v>
      </c>
      <c r="O661">
        <f>PI()*(H661/(2*1000))^2</f>
        <v>3.3183072403542195E-3</v>
      </c>
      <c r="P661">
        <f>PI()*(L661/(2*1000))^2</f>
        <v>6.5038821910942696E-3</v>
      </c>
    </row>
    <row r="662" spans="1:16" x14ac:dyDescent="0.25">
      <c r="A662">
        <v>3</v>
      </c>
      <c r="B662" t="s">
        <v>93</v>
      </c>
      <c r="C662">
        <v>3</v>
      </c>
      <c r="D662" t="s">
        <v>96</v>
      </c>
      <c r="E662">
        <v>6</v>
      </c>
      <c r="F662" t="s">
        <v>267</v>
      </c>
      <c r="G662">
        <v>2.1</v>
      </c>
      <c r="H662">
        <v>73</v>
      </c>
      <c r="L662">
        <v>102</v>
      </c>
      <c r="N662">
        <v>5.7</v>
      </c>
      <c r="O662">
        <f>PI()*(H662/(2*1000))^2</f>
        <v>4.1853868127450016E-3</v>
      </c>
      <c r="P662">
        <f>PI()*(L662/(2*1000))^2</f>
        <v>8.1712824919870503E-3</v>
      </c>
    </row>
    <row r="663" spans="1:16" x14ac:dyDescent="0.25">
      <c r="A663">
        <v>3</v>
      </c>
      <c r="B663" t="s">
        <v>93</v>
      </c>
      <c r="C663">
        <v>3</v>
      </c>
      <c r="D663" t="s">
        <v>96</v>
      </c>
      <c r="E663">
        <v>7</v>
      </c>
      <c r="F663" t="s">
        <v>267</v>
      </c>
      <c r="G663">
        <v>2.2999999999999998</v>
      </c>
      <c r="H663">
        <v>90</v>
      </c>
      <c r="L663">
        <v>108</v>
      </c>
      <c r="N663">
        <v>4.9000000000000004</v>
      </c>
      <c r="O663">
        <f>PI()*(H663/(2*1000))^2</f>
        <v>6.3617251235193305E-3</v>
      </c>
      <c r="P663">
        <f>PI()*(L663/(2*1000))^2</f>
        <v>9.1608841778678361E-3</v>
      </c>
    </row>
    <row r="664" spans="1:16" x14ac:dyDescent="0.25">
      <c r="A664">
        <v>3</v>
      </c>
      <c r="B664" t="s">
        <v>93</v>
      </c>
      <c r="C664">
        <v>3</v>
      </c>
      <c r="D664" t="s">
        <v>96</v>
      </c>
      <c r="E664">
        <v>8</v>
      </c>
      <c r="F664" t="s">
        <v>267</v>
      </c>
      <c r="G664">
        <v>1.5</v>
      </c>
      <c r="H664">
        <v>103</v>
      </c>
      <c r="L664">
        <f>M664/PI()</f>
        <v>143.23944878270581</v>
      </c>
      <c r="M664">
        <v>450</v>
      </c>
      <c r="N664">
        <v>4.2300000000000004</v>
      </c>
      <c r="O664">
        <f>PI()*(H664/(2*1000))^2</f>
        <v>8.3322891154835269E-3</v>
      </c>
      <c r="P664">
        <f>PI()*(L664/(2*1000))^2</f>
        <v>1.6114437988054401E-2</v>
      </c>
    </row>
    <row r="665" spans="1:16" x14ac:dyDescent="0.25">
      <c r="A665">
        <v>3</v>
      </c>
      <c r="B665" t="s">
        <v>93</v>
      </c>
      <c r="C665">
        <v>3</v>
      </c>
      <c r="D665" t="s">
        <v>96</v>
      </c>
      <c r="E665">
        <v>9</v>
      </c>
      <c r="F665" t="s">
        <v>267</v>
      </c>
      <c r="G665">
        <v>1.75</v>
      </c>
      <c r="H665">
        <v>56</v>
      </c>
      <c r="L665">
        <v>89</v>
      </c>
      <c r="N665">
        <v>4.1500000000000004</v>
      </c>
      <c r="O665">
        <f>PI()*(H665/(2*1000))^2</f>
        <v>2.4630086404143982E-3</v>
      </c>
      <c r="P665">
        <f>PI()*(L665/(2*1000))^2</f>
        <v>6.221138852271187E-3</v>
      </c>
    </row>
    <row r="666" spans="1:16" x14ac:dyDescent="0.25">
      <c r="A666">
        <v>3</v>
      </c>
      <c r="B666" t="s">
        <v>93</v>
      </c>
      <c r="C666">
        <v>4</v>
      </c>
      <c r="D666" t="s">
        <v>97</v>
      </c>
      <c r="E666">
        <v>1</v>
      </c>
      <c r="F666" t="s">
        <v>271</v>
      </c>
      <c r="G666">
        <v>0.7</v>
      </c>
      <c r="H666">
        <v>28.5</v>
      </c>
      <c r="L666">
        <v>58</v>
      </c>
      <c r="N666">
        <v>2.19</v>
      </c>
      <c r="O666">
        <f>PI()*(H666/(2*1000))^2</f>
        <v>6.3793965821957739E-4</v>
      </c>
      <c r="P666">
        <f>PI()*(L666/(2*1000))^2</f>
        <v>2.6420794216690164E-3</v>
      </c>
    </row>
    <row r="667" spans="1:16" x14ac:dyDescent="0.25">
      <c r="A667">
        <v>3</v>
      </c>
      <c r="B667" t="s">
        <v>93</v>
      </c>
      <c r="C667">
        <v>4</v>
      </c>
      <c r="D667" t="s">
        <v>97</v>
      </c>
      <c r="E667">
        <v>2</v>
      </c>
      <c r="F667" t="s">
        <v>271</v>
      </c>
      <c r="G667">
        <v>0.7</v>
      </c>
      <c r="H667">
        <v>6</v>
      </c>
      <c r="L667">
        <v>13</v>
      </c>
      <c r="N667">
        <v>1.58</v>
      </c>
      <c r="O667">
        <f>PI()*(H667/(2*1000))^2</f>
        <v>2.8274333882308137E-5</v>
      </c>
      <c r="P667">
        <f>PI()*(L667/(2*1000))^2</f>
        <v>1.3273228961416874E-4</v>
      </c>
    </row>
    <row r="668" spans="1:16" x14ac:dyDescent="0.25">
      <c r="A668">
        <v>3</v>
      </c>
      <c r="B668" t="s">
        <v>93</v>
      </c>
      <c r="C668">
        <v>4</v>
      </c>
      <c r="D668" t="s">
        <v>97</v>
      </c>
      <c r="E668">
        <v>3</v>
      </c>
      <c r="F668" t="s">
        <v>267</v>
      </c>
      <c r="G668">
        <v>1</v>
      </c>
      <c r="H668">
        <v>8</v>
      </c>
      <c r="L668">
        <v>16</v>
      </c>
      <c r="N668">
        <v>1.49</v>
      </c>
      <c r="O668">
        <f>PI()*(H668/(2*1000))^2</f>
        <v>5.0265482457436686E-5</v>
      </c>
      <c r="P668">
        <f>PI()*(L668/(2*1000))^2</f>
        <v>2.0106192982974675E-4</v>
      </c>
    </row>
    <row r="669" spans="1:16" x14ac:dyDescent="0.25">
      <c r="A669">
        <v>3</v>
      </c>
      <c r="B669" t="s">
        <v>93</v>
      </c>
      <c r="C669">
        <v>4</v>
      </c>
      <c r="D669" t="s">
        <v>97</v>
      </c>
      <c r="E669">
        <v>4</v>
      </c>
      <c r="F669" t="s">
        <v>267</v>
      </c>
      <c r="G669">
        <v>1</v>
      </c>
      <c r="H669">
        <v>45</v>
      </c>
      <c r="L669">
        <v>70</v>
      </c>
      <c r="N669">
        <v>2.98</v>
      </c>
      <c r="O669">
        <f>PI()*(H669/(2*1000))^2</f>
        <v>1.5904312808798326E-3</v>
      </c>
      <c r="P669">
        <f>PI()*(L669/(2*1000))^2</f>
        <v>3.8484510006474969E-3</v>
      </c>
    </row>
    <row r="670" spans="1:16" x14ac:dyDescent="0.25">
      <c r="A670">
        <v>3</v>
      </c>
      <c r="B670" t="s">
        <v>93</v>
      </c>
      <c r="C670">
        <v>4</v>
      </c>
      <c r="D670" t="s">
        <v>97</v>
      </c>
      <c r="E670">
        <v>5</v>
      </c>
      <c r="F670" t="s">
        <v>267</v>
      </c>
      <c r="G670">
        <v>1.3</v>
      </c>
      <c r="H670">
        <v>19</v>
      </c>
      <c r="L670">
        <v>42</v>
      </c>
      <c r="N670">
        <v>2.75</v>
      </c>
      <c r="O670">
        <f>PI()*(H670/(2*1000))^2</f>
        <v>2.835287369864788E-4</v>
      </c>
      <c r="P670">
        <f>PI()*(L670/(2*1000))^2</f>
        <v>1.385442360233099E-3</v>
      </c>
    </row>
    <row r="671" spans="1:16" x14ac:dyDescent="0.25">
      <c r="A671">
        <v>3</v>
      </c>
      <c r="B671" t="s">
        <v>93</v>
      </c>
      <c r="C671">
        <v>4</v>
      </c>
      <c r="D671" t="s">
        <v>97</v>
      </c>
      <c r="E671">
        <v>6</v>
      </c>
      <c r="F671" t="s">
        <v>267</v>
      </c>
      <c r="G671">
        <v>1.9</v>
      </c>
      <c r="H671">
        <v>27</v>
      </c>
      <c r="L671">
        <v>52</v>
      </c>
      <c r="N671">
        <v>3.1</v>
      </c>
      <c r="O671">
        <f>PI()*(H671/(2*1000))^2</f>
        <v>5.7255526111673976E-4</v>
      </c>
      <c r="P671">
        <f>PI()*(L671/(2*1000))^2</f>
        <v>2.1237166338266998E-3</v>
      </c>
    </row>
    <row r="672" spans="1:16" x14ac:dyDescent="0.25">
      <c r="A672">
        <v>3</v>
      </c>
      <c r="B672" t="s">
        <v>93</v>
      </c>
      <c r="C672">
        <v>4</v>
      </c>
      <c r="D672" t="s">
        <v>97</v>
      </c>
      <c r="E672">
        <v>7</v>
      </c>
      <c r="F672" t="s">
        <v>267</v>
      </c>
      <c r="G672">
        <v>2.5</v>
      </c>
      <c r="H672">
        <v>52</v>
      </c>
      <c r="L672">
        <v>75</v>
      </c>
      <c r="N672">
        <v>4.08</v>
      </c>
      <c r="O672">
        <f>PI()*(H672/(2*1000))^2</f>
        <v>2.1237166338266998E-3</v>
      </c>
      <c r="P672">
        <f>PI()*(L672/(2*1000))^2</f>
        <v>4.4178646691106467E-3</v>
      </c>
    </row>
    <row r="673" spans="1:17" x14ac:dyDescent="0.25">
      <c r="A673">
        <v>3</v>
      </c>
      <c r="B673" t="s">
        <v>93</v>
      </c>
      <c r="C673">
        <v>4</v>
      </c>
      <c r="D673" t="s">
        <v>97</v>
      </c>
      <c r="E673">
        <v>8</v>
      </c>
      <c r="F673" t="s">
        <v>267</v>
      </c>
      <c r="G673">
        <v>2.1</v>
      </c>
      <c r="H673">
        <v>14</v>
      </c>
      <c r="L673">
        <v>35</v>
      </c>
      <c r="N673">
        <v>2.5299999999999998</v>
      </c>
      <c r="O673">
        <f>PI()*(H673/(2*1000))^2</f>
        <v>1.5393804002589989E-4</v>
      </c>
      <c r="P673">
        <f>PI()*(L673/(2*1000))^2</f>
        <v>9.6211275016187424E-4</v>
      </c>
    </row>
    <row r="674" spans="1:17" x14ac:dyDescent="0.25">
      <c r="A674">
        <v>3</v>
      </c>
      <c r="B674" t="s">
        <v>93</v>
      </c>
      <c r="C674">
        <v>4</v>
      </c>
      <c r="D674" t="s">
        <v>97</v>
      </c>
      <c r="E674">
        <v>9</v>
      </c>
      <c r="F674" t="s">
        <v>271</v>
      </c>
      <c r="G674">
        <v>2.8</v>
      </c>
      <c r="H674">
        <v>22</v>
      </c>
      <c r="L674">
        <v>46</v>
      </c>
      <c r="N674">
        <v>2.82</v>
      </c>
      <c r="O674">
        <f>PI()*(H674/(2*1000))^2</f>
        <v>3.8013271108436493E-4</v>
      </c>
      <c r="P674">
        <f>PI()*(L674/(2*1000))^2</f>
        <v>1.6619025137490004E-3</v>
      </c>
    </row>
    <row r="675" spans="1:17" x14ac:dyDescent="0.25">
      <c r="A675">
        <v>3</v>
      </c>
      <c r="B675" t="s">
        <v>93</v>
      </c>
      <c r="C675">
        <v>4</v>
      </c>
      <c r="D675" t="s">
        <v>97</v>
      </c>
      <c r="E675">
        <v>10</v>
      </c>
      <c r="F675" t="s">
        <v>271</v>
      </c>
      <c r="G675">
        <v>2.9</v>
      </c>
      <c r="H675">
        <v>51</v>
      </c>
      <c r="L675">
        <v>92</v>
      </c>
      <c r="N675">
        <v>4.0599999999999996</v>
      </c>
      <c r="O675">
        <f>PI()*(H675/(2*1000))^2</f>
        <v>2.0428206229967626E-3</v>
      </c>
      <c r="P675">
        <f>PI()*(L675/(2*1000))^2</f>
        <v>6.6476100549960017E-3</v>
      </c>
    </row>
    <row r="676" spans="1:17" x14ac:dyDescent="0.25">
      <c r="A676">
        <v>3</v>
      </c>
      <c r="B676" t="s">
        <v>93</v>
      </c>
      <c r="C676">
        <v>4</v>
      </c>
      <c r="D676" t="s">
        <v>97</v>
      </c>
      <c r="E676">
        <v>11</v>
      </c>
      <c r="F676" t="s">
        <v>271</v>
      </c>
      <c r="G676">
        <v>2.7</v>
      </c>
      <c r="H676">
        <v>12</v>
      </c>
      <c r="L676">
        <v>42</v>
      </c>
      <c r="N676">
        <v>2.17</v>
      </c>
      <c r="O676">
        <f>PI()*(H676/(2*1000))^2</f>
        <v>1.1309733552923255E-4</v>
      </c>
      <c r="P676">
        <f>PI()*(L676/(2*1000))^2</f>
        <v>1.385442360233099E-3</v>
      </c>
    </row>
    <row r="677" spans="1:17" x14ac:dyDescent="0.25">
      <c r="A677">
        <v>3</v>
      </c>
      <c r="B677" t="s">
        <v>93</v>
      </c>
      <c r="C677">
        <v>4</v>
      </c>
      <c r="D677" t="s">
        <v>97</v>
      </c>
      <c r="E677">
        <v>12</v>
      </c>
      <c r="F677" t="s">
        <v>267</v>
      </c>
      <c r="G677">
        <v>2.5</v>
      </c>
      <c r="H677">
        <v>24</v>
      </c>
      <c r="L677">
        <v>44</v>
      </c>
      <c r="N677">
        <v>2.97</v>
      </c>
      <c r="O677">
        <f>PI()*(H677/(2*1000))^2</f>
        <v>4.523893421169302E-4</v>
      </c>
      <c r="P677">
        <f>PI()*(L677/(2*1000))^2</f>
        <v>1.5205308443374597E-3</v>
      </c>
      <c r="Q677" t="s">
        <v>283</v>
      </c>
    </row>
    <row r="678" spans="1:17" x14ac:dyDescent="0.25">
      <c r="A678">
        <v>3</v>
      </c>
      <c r="B678" t="s">
        <v>93</v>
      </c>
      <c r="C678">
        <v>4</v>
      </c>
      <c r="D678" t="s">
        <v>97</v>
      </c>
      <c r="E678">
        <v>13</v>
      </c>
      <c r="F678" t="s">
        <v>271</v>
      </c>
      <c r="G678">
        <v>2.7</v>
      </c>
      <c r="H678">
        <v>33</v>
      </c>
      <c r="L678">
        <v>52</v>
      </c>
      <c r="N678">
        <v>2.78</v>
      </c>
      <c r="O678">
        <f>PI()*(H678/(2*1000))^2</f>
        <v>8.5529859993982123E-4</v>
      </c>
      <c r="P678">
        <f>PI()*(L678/(2*1000))^2</f>
        <v>2.1237166338266998E-3</v>
      </c>
      <c r="Q678" t="s">
        <v>284</v>
      </c>
    </row>
    <row r="679" spans="1:17" x14ac:dyDescent="0.25">
      <c r="A679">
        <v>3</v>
      </c>
      <c r="B679" t="s">
        <v>93</v>
      </c>
      <c r="C679">
        <v>4</v>
      </c>
      <c r="D679" t="s">
        <v>97</v>
      </c>
      <c r="E679">
        <v>14</v>
      </c>
      <c r="F679" t="s">
        <v>272</v>
      </c>
      <c r="G679">
        <v>2.7</v>
      </c>
      <c r="H679">
        <v>77</v>
      </c>
      <c r="L679">
        <v>103</v>
      </c>
      <c r="N679">
        <v>3.93</v>
      </c>
      <c r="O679">
        <f>PI()*(H679/(2*1000))^2</f>
        <v>4.6566257107834713E-3</v>
      </c>
      <c r="P679">
        <f>PI()*(L679/(2*1000))^2</f>
        <v>8.3322891154835269E-3</v>
      </c>
      <c r="Q679" t="s">
        <v>285</v>
      </c>
    </row>
    <row r="680" spans="1:17" x14ac:dyDescent="0.25">
      <c r="A680">
        <v>3</v>
      </c>
      <c r="B680" t="s">
        <v>93</v>
      </c>
      <c r="C680">
        <v>4</v>
      </c>
      <c r="D680" t="s">
        <v>97</v>
      </c>
      <c r="E680">
        <v>15</v>
      </c>
      <c r="F680" t="s">
        <v>267</v>
      </c>
      <c r="G680">
        <v>2.5</v>
      </c>
      <c r="H680">
        <v>18</v>
      </c>
      <c r="L680">
        <v>42</v>
      </c>
      <c r="N680">
        <v>2.2400000000000002</v>
      </c>
      <c r="O680">
        <f>PI()*(H680/(2*1000))^2</f>
        <v>2.5446900494077322E-4</v>
      </c>
      <c r="P680">
        <f>PI()*(L680/(2*1000))^2</f>
        <v>1.385442360233099E-3</v>
      </c>
    </row>
    <row r="681" spans="1:17" x14ac:dyDescent="0.25">
      <c r="A681">
        <v>3</v>
      </c>
      <c r="B681" t="s">
        <v>93</v>
      </c>
      <c r="C681">
        <v>4</v>
      </c>
      <c r="D681" t="s">
        <v>97</v>
      </c>
      <c r="E681">
        <v>16</v>
      </c>
      <c r="F681" t="s">
        <v>267</v>
      </c>
      <c r="G681">
        <v>2.4</v>
      </c>
      <c r="H681">
        <v>20</v>
      </c>
      <c r="L681">
        <v>42</v>
      </c>
      <c r="N681">
        <v>2.5</v>
      </c>
      <c r="O681">
        <f>PI()*(H681/(2*1000))^2</f>
        <v>3.1415926535897931E-4</v>
      </c>
      <c r="P681">
        <f>PI()*(L681/(2*1000))^2</f>
        <v>1.385442360233099E-3</v>
      </c>
    </row>
    <row r="682" spans="1:17" x14ac:dyDescent="0.25">
      <c r="A682">
        <v>3</v>
      </c>
      <c r="B682" t="s">
        <v>93</v>
      </c>
      <c r="C682">
        <v>4</v>
      </c>
      <c r="D682" t="s">
        <v>97</v>
      </c>
      <c r="E682">
        <v>17</v>
      </c>
      <c r="F682" t="s">
        <v>268</v>
      </c>
      <c r="G682">
        <v>3</v>
      </c>
      <c r="H682">
        <v>20</v>
      </c>
      <c r="L682">
        <v>48</v>
      </c>
      <c r="N682">
        <v>1.92</v>
      </c>
      <c r="O682">
        <f>PI()*(H682/(2*1000))^2</f>
        <v>3.1415926535897931E-4</v>
      </c>
      <c r="P682">
        <f>PI()*(L682/(2*1000))^2</f>
        <v>1.8095573684677208E-3</v>
      </c>
    </row>
    <row r="683" spans="1:17" x14ac:dyDescent="0.25">
      <c r="A683">
        <v>3</v>
      </c>
      <c r="B683" t="s">
        <v>93</v>
      </c>
      <c r="C683">
        <v>5</v>
      </c>
      <c r="D683" t="s">
        <v>98</v>
      </c>
      <c r="E683">
        <v>1</v>
      </c>
      <c r="F683" t="s">
        <v>267</v>
      </c>
      <c r="G683">
        <v>1.6</v>
      </c>
      <c r="H683">
        <v>24</v>
      </c>
      <c r="L683">
        <v>44</v>
      </c>
      <c r="N683">
        <v>2.97</v>
      </c>
      <c r="O683">
        <f>PI()*(H683/(2*1000))^2</f>
        <v>4.523893421169302E-4</v>
      </c>
      <c r="P683">
        <f>PI()*(L683/(2*1000))^2</f>
        <v>1.5205308443374597E-3</v>
      </c>
      <c r="Q683" t="s">
        <v>286</v>
      </c>
    </row>
    <row r="684" spans="1:17" x14ac:dyDescent="0.25">
      <c r="A684">
        <v>3</v>
      </c>
      <c r="B684" t="s">
        <v>93</v>
      </c>
      <c r="C684">
        <v>5</v>
      </c>
      <c r="D684" t="s">
        <v>98</v>
      </c>
      <c r="E684">
        <v>2</v>
      </c>
      <c r="F684" t="s">
        <v>271</v>
      </c>
      <c r="G684">
        <v>1.1000000000000001</v>
      </c>
      <c r="H684">
        <v>33</v>
      </c>
      <c r="L684">
        <v>52</v>
      </c>
      <c r="N684">
        <v>2.78</v>
      </c>
      <c r="O684">
        <f>PI()*(H684/(2*1000))^2</f>
        <v>8.5529859993982123E-4</v>
      </c>
      <c r="P684">
        <f>PI()*(L684/(2*1000))^2</f>
        <v>2.1237166338266998E-3</v>
      </c>
      <c r="Q684" t="s">
        <v>287</v>
      </c>
    </row>
    <row r="685" spans="1:17" x14ac:dyDescent="0.25">
      <c r="A685">
        <v>3</v>
      </c>
      <c r="B685" t="s">
        <v>93</v>
      </c>
      <c r="C685">
        <v>5</v>
      </c>
      <c r="D685" t="s">
        <v>98</v>
      </c>
      <c r="E685">
        <v>3</v>
      </c>
      <c r="F685" t="s">
        <v>272</v>
      </c>
      <c r="G685">
        <v>1.9</v>
      </c>
      <c r="H685">
        <v>77</v>
      </c>
      <c r="L685">
        <v>103</v>
      </c>
      <c r="N685">
        <v>3.93</v>
      </c>
      <c r="O685">
        <f>PI()*(H685/(2*1000))^2</f>
        <v>4.6566257107834713E-3</v>
      </c>
      <c r="P685">
        <f>PI()*(L685/(2*1000))^2</f>
        <v>8.3322891154835269E-3</v>
      </c>
      <c r="Q685" t="s">
        <v>288</v>
      </c>
    </row>
    <row r="686" spans="1:17" x14ac:dyDescent="0.25">
      <c r="A686">
        <v>3</v>
      </c>
      <c r="B686" t="s">
        <v>93</v>
      </c>
      <c r="C686">
        <v>5</v>
      </c>
      <c r="D686" t="s">
        <v>98</v>
      </c>
      <c r="E686">
        <v>4</v>
      </c>
      <c r="F686" t="s">
        <v>267</v>
      </c>
      <c r="G686">
        <v>0.9</v>
      </c>
      <c r="H686">
        <v>36</v>
      </c>
      <c r="L686">
        <v>62</v>
      </c>
      <c r="N686">
        <v>3.3</v>
      </c>
      <c r="O686">
        <f>PI()*(H686/(2*1000))^2</f>
        <v>1.0178760197630929E-3</v>
      </c>
      <c r="P686">
        <f>PI()*(L686/(2*1000))^2</f>
        <v>3.0190705400997908E-3</v>
      </c>
    </row>
    <row r="687" spans="1:17" x14ac:dyDescent="0.25">
      <c r="A687">
        <v>3</v>
      </c>
      <c r="B687" t="s">
        <v>93</v>
      </c>
      <c r="C687">
        <v>5</v>
      </c>
      <c r="D687" t="s">
        <v>98</v>
      </c>
      <c r="E687">
        <v>5</v>
      </c>
      <c r="F687" t="s">
        <v>272</v>
      </c>
      <c r="G687">
        <v>0.2</v>
      </c>
      <c r="H687">
        <v>43</v>
      </c>
      <c r="L687">
        <v>72</v>
      </c>
      <c r="N687">
        <v>3.4</v>
      </c>
      <c r="O687">
        <f>PI()*(H687/(2*1000))^2</f>
        <v>1.4522012041218817E-3</v>
      </c>
      <c r="P687">
        <f>PI()*(L687/(2*1000))^2</f>
        <v>4.0715040790523715E-3</v>
      </c>
    </row>
    <row r="688" spans="1:17" x14ac:dyDescent="0.25">
      <c r="A688">
        <v>3</v>
      </c>
      <c r="B688" t="s">
        <v>93</v>
      </c>
      <c r="C688">
        <v>5</v>
      </c>
      <c r="D688" t="s">
        <v>98</v>
      </c>
      <c r="E688">
        <v>6</v>
      </c>
      <c r="F688" t="s">
        <v>267</v>
      </c>
      <c r="G688">
        <v>0.7</v>
      </c>
      <c r="H688">
        <v>20</v>
      </c>
      <c r="L688">
        <v>43</v>
      </c>
      <c r="N688">
        <v>2.2999999999999998</v>
      </c>
      <c r="O688">
        <f>PI()*(H688/(2*1000))^2</f>
        <v>3.1415926535897931E-4</v>
      </c>
      <c r="P688">
        <f>PI()*(L688/(2*1000))^2</f>
        <v>1.4522012041218817E-3</v>
      </c>
    </row>
    <row r="689" spans="1:16" x14ac:dyDescent="0.25">
      <c r="A689">
        <v>3</v>
      </c>
      <c r="B689" t="s">
        <v>93</v>
      </c>
      <c r="C689">
        <v>5</v>
      </c>
      <c r="D689" t="s">
        <v>98</v>
      </c>
      <c r="E689">
        <v>7</v>
      </c>
      <c r="F689" t="s">
        <v>267</v>
      </c>
      <c r="G689">
        <v>0.38</v>
      </c>
      <c r="L689">
        <v>19</v>
      </c>
      <c r="N689">
        <v>1.2</v>
      </c>
      <c r="O689">
        <f>PI()*(H689/(2*1000))^2</f>
        <v>0</v>
      </c>
      <c r="P689">
        <f>PI()*(L689/(2*1000))^2</f>
        <v>2.835287369864788E-4</v>
      </c>
    </row>
    <row r="690" spans="1:16" x14ac:dyDescent="0.25">
      <c r="A690">
        <v>3</v>
      </c>
      <c r="B690" t="s">
        <v>93</v>
      </c>
      <c r="C690">
        <v>5</v>
      </c>
      <c r="D690" t="s">
        <v>98</v>
      </c>
      <c r="E690">
        <v>8</v>
      </c>
      <c r="F690" t="s">
        <v>267</v>
      </c>
      <c r="G690">
        <v>0.76</v>
      </c>
      <c r="L690">
        <v>28</v>
      </c>
      <c r="N690">
        <v>1.3</v>
      </c>
      <c r="O690">
        <f>PI()*(H690/(2*1000))^2</f>
        <v>0</v>
      </c>
      <c r="P690">
        <f>PI()*(L690/(2*1000))^2</f>
        <v>6.1575216010359955E-4</v>
      </c>
    </row>
    <row r="691" spans="1:16" x14ac:dyDescent="0.25">
      <c r="A691">
        <v>3</v>
      </c>
      <c r="B691" t="s">
        <v>93</v>
      </c>
      <c r="C691">
        <v>5</v>
      </c>
      <c r="D691" t="s">
        <v>98</v>
      </c>
      <c r="E691">
        <v>9</v>
      </c>
      <c r="F691" t="s">
        <v>267</v>
      </c>
      <c r="G691">
        <v>1.55</v>
      </c>
      <c r="H691">
        <v>61</v>
      </c>
      <c r="L691">
        <v>96</v>
      </c>
      <c r="N691">
        <v>4.0999999999999996</v>
      </c>
      <c r="O691">
        <f>PI()*(H691/(2*1000))^2</f>
        <v>2.9224665660019049E-3</v>
      </c>
      <c r="P691">
        <f>PI()*(L691/(2*1000))^2</f>
        <v>7.2382294738708832E-3</v>
      </c>
    </row>
    <row r="692" spans="1:16" x14ac:dyDescent="0.25">
      <c r="A692">
        <v>3</v>
      </c>
      <c r="B692" t="s">
        <v>93</v>
      </c>
      <c r="C692">
        <v>5</v>
      </c>
      <c r="D692" t="s">
        <v>98</v>
      </c>
      <c r="E692">
        <v>10</v>
      </c>
      <c r="F692" t="s">
        <v>267</v>
      </c>
      <c r="G692">
        <v>1.6</v>
      </c>
      <c r="H692">
        <v>34</v>
      </c>
      <c r="L692">
        <v>57</v>
      </c>
      <c r="N692">
        <v>3.6</v>
      </c>
      <c r="O692">
        <f>PI()*(H692/(2*1000))^2</f>
        <v>9.0792027688745035E-4</v>
      </c>
      <c r="P692">
        <f>PI()*(L692/(2*1000))^2</f>
        <v>2.5517586328783095E-3</v>
      </c>
    </row>
    <row r="693" spans="1:16" x14ac:dyDescent="0.25">
      <c r="A693">
        <v>3</v>
      </c>
      <c r="B693" t="s">
        <v>93</v>
      </c>
      <c r="C693">
        <v>5</v>
      </c>
      <c r="D693" t="s">
        <v>98</v>
      </c>
      <c r="E693">
        <v>11</v>
      </c>
      <c r="F693" t="s">
        <v>271</v>
      </c>
      <c r="G693">
        <v>1.5</v>
      </c>
      <c r="H693">
        <v>46</v>
      </c>
      <c r="L693">
        <v>75</v>
      </c>
      <c r="N693">
        <v>4.1500000000000004</v>
      </c>
      <c r="O693">
        <f>PI()*(H693/(2*1000))^2</f>
        <v>1.6619025137490004E-3</v>
      </c>
      <c r="P693">
        <f>PI()*(L693/(2*1000))^2</f>
        <v>4.4178646691106467E-3</v>
      </c>
    </row>
    <row r="694" spans="1:16" x14ac:dyDescent="0.25">
      <c r="A694">
        <v>3</v>
      </c>
      <c r="B694" t="s">
        <v>93</v>
      </c>
      <c r="C694">
        <v>5</v>
      </c>
      <c r="D694" t="s">
        <v>98</v>
      </c>
      <c r="E694">
        <v>12</v>
      </c>
      <c r="F694" t="s">
        <v>267</v>
      </c>
      <c r="G694">
        <v>2.4</v>
      </c>
      <c r="H694">
        <v>16</v>
      </c>
      <c r="L694">
        <v>44</v>
      </c>
      <c r="N694">
        <v>2.38</v>
      </c>
      <c r="O694">
        <f>PI()*(H694/(2*1000))^2</f>
        <v>2.0106192982974675E-4</v>
      </c>
      <c r="P694">
        <f>PI()*(L694/(2*1000))^2</f>
        <v>1.5205308443374597E-3</v>
      </c>
    </row>
    <row r="695" spans="1:16" x14ac:dyDescent="0.25">
      <c r="A695">
        <v>3</v>
      </c>
      <c r="B695" t="s">
        <v>93</v>
      </c>
      <c r="C695">
        <v>5</v>
      </c>
      <c r="D695" t="s">
        <v>98</v>
      </c>
      <c r="E695">
        <v>13</v>
      </c>
      <c r="F695" t="s">
        <v>271</v>
      </c>
      <c r="G695">
        <v>3.8</v>
      </c>
      <c r="H695">
        <v>50</v>
      </c>
      <c r="L695">
        <v>76</v>
      </c>
      <c r="N695">
        <v>3.36</v>
      </c>
      <c r="O695">
        <f>PI()*(H695/(2*1000))^2</f>
        <v>1.9634954084936209E-3</v>
      </c>
      <c r="P695">
        <f>PI()*(L695/(2*1000))^2</f>
        <v>4.5364597917836608E-3</v>
      </c>
    </row>
    <row r="696" spans="1:16" x14ac:dyDescent="0.25">
      <c r="A696">
        <v>3</v>
      </c>
      <c r="B696" t="s">
        <v>93</v>
      </c>
      <c r="C696">
        <v>6</v>
      </c>
      <c r="D696" t="s">
        <v>99</v>
      </c>
      <c r="E696">
        <v>1</v>
      </c>
      <c r="F696" t="s">
        <v>267</v>
      </c>
      <c r="G696">
        <v>1.3</v>
      </c>
      <c r="H696">
        <v>46</v>
      </c>
      <c r="L696">
        <v>74</v>
      </c>
      <c r="N696">
        <v>3.3</v>
      </c>
      <c r="O696">
        <f>PI()*(H696/(2*1000))^2</f>
        <v>1.6619025137490004E-3</v>
      </c>
      <c r="P696">
        <f>PI()*(L696/(2*1000))^2</f>
        <v>4.3008403427644264E-3</v>
      </c>
    </row>
    <row r="697" spans="1:16" x14ac:dyDescent="0.25">
      <c r="A697">
        <v>3</v>
      </c>
      <c r="B697" t="s">
        <v>93</v>
      </c>
      <c r="C697">
        <v>6</v>
      </c>
      <c r="D697" t="s">
        <v>99</v>
      </c>
      <c r="E697">
        <v>2</v>
      </c>
      <c r="F697" t="s">
        <v>267</v>
      </c>
      <c r="G697">
        <v>1.1000000000000001</v>
      </c>
      <c r="H697">
        <v>15</v>
      </c>
      <c r="L697">
        <v>36</v>
      </c>
      <c r="N697">
        <v>2.65</v>
      </c>
      <c r="O697">
        <f>PI()*(H697/(2*1000))^2</f>
        <v>1.7671458676442585E-4</v>
      </c>
      <c r="P697">
        <f>PI()*(L697/(2*1000))^2</f>
        <v>1.0178760197630929E-3</v>
      </c>
    </row>
    <row r="698" spans="1:16" x14ac:dyDescent="0.25">
      <c r="A698">
        <v>3</v>
      </c>
      <c r="B698" t="s">
        <v>93</v>
      </c>
      <c r="C698">
        <v>6</v>
      </c>
      <c r="D698" t="s">
        <v>99</v>
      </c>
      <c r="E698">
        <v>3</v>
      </c>
      <c r="F698" t="s">
        <v>267</v>
      </c>
      <c r="G698">
        <v>1.3</v>
      </c>
      <c r="H698">
        <v>22</v>
      </c>
      <c r="L698">
        <v>46</v>
      </c>
      <c r="N698">
        <v>2.82</v>
      </c>
      <c r="O698">
        <f>PI()*(H698/(2*1000))^2</f>
        <v>3.8013271108436493E-4</v>
      </c>
      <c r="P698">
        <f>PI()*(L698/(2*1000))^2</f>
        <v>1.6619025137490004E-3</v>
      </c>
    </row>
    <row r="699" spans="1:16" x14ac:dyDescent="0.25">
      <c r="A699">
        <v>3</v>
      </c>
      <c r="B699" t="s">
        <v>93</v>
      </c>
      <c r="C699">
        <v>6</v>
      </c>
      <c r="D699" t="s">
        <v>99</v>
      </c>
      <c r="E699">
        <v>4</v>
      </c>
      <c r="F699" t="s">
        <v>267</v>
      </c>
      <c r="G699">
        <v>1.6</v>
      </c>
      <c r="H699">
        <v>26</v>
      </c>
      <c r="L699">
        <v>49</v>
      </c>
      <c r="N699">
        <v>2.76</v>
      </c>
      <c r="O699">
        <f>PI()*(H699/(2*1000))^2</f>
        <v>5.3092915845667494E-4</v>
      </c>
      <c r="P699">
        <f>PI()*(L699/(2*1000))^2</f>
        <v>1.8857409903172736E-3</v>
      </c>
    </row>
    <row r="700" spans="1:16" x14ac:dyDescent="0.25">
      <c r="A700">
        <v>3</v>
      </c>
      <c r="B700" t="s">
        <v>93</v>
      </c>
      <c r="C700">
        <v>6</v>
      </c>
      <c r="D700" t="s">
        <v>99</v>
      </c>
      <c r="E700">
        <v>5</v>
      </c>
      <c r="F700" t="s">
        <v>267</v>
      </c>
      <c r="G700">
        <v>2.7</v>
      </c>
      <c r="H700">
        <v>25</v>
      </c>
      <c r="L700">
        <v>51</v>
      </c>
      <c r="N700">
        <v>2.84</v>
      </c>
      <c r="O700">
        <f>PI()*(H700/(2*1000))^2</f>
        <v>4.9087385212340522E-4</v>
      </c>
      <c r="P700">
        <f>PI()*(L700/(2*1000))^2</f>
        <v>2.0428206229967626E-3</v>
      </c>
    </row>
    <row r="701" spans="1:16" x14ac:dyDescent="0.25">
      <c r="A701">
        <v>3</v>
      </c>
      <c r="B701" t="s">
        <v>93</v>
      </c>
      <c r="C701">
        <v>6</v>
      </c>
      <c r="D701" t="s">
        <v>99</v>
      </c>
      <c r="E701">
        <v>6</v>
      </c>
      <c r="F701" t="s">
        <v>267</v>
      </c>
      <c r="G701">
        <v>2.35</v>
      </c>
      <c r="H701">
        <v>18</v>
      </c>
      <c r="L701">
        <v>36</v>
      </c>
      <c r="N701">
        <v>2.09</v>
      </c>
      <c r="O701">
        <f>PI()*(H701/(2*1000))^2</f>
        <v>2.5446900494077322E-4</v>
      </c>
      <c r="P701">
        <f>PI()*(L701/(2*1000))^2</f>
        <v>1.0178760197630929E-3</v>
      </c>
    </row>
    <row r="702" spans="1:16" x14ac:dyDescent="0.25">
      <c r="A702">
        <v>3</v>
      </c>
      <c r="B702" t="s">
        <v>93</v>
      </c>
      <c r="C702">
        <v>6</v>
      </c>
      <c r="D702" t="s">
        <v>99</v>
      </c>
      <c r="E702">
        <v>7</v>
      </c>
      <c r="F702" t="s">
        <v>271</v>
      </c>
      <c r="G702">
        <v>1.65</v>
      </c>
      <c r="H702">
        <v>22</v>
      </c>
      <c r="L702">
        <v>39</v>
      </c>
      <c r="N702">
        <v>2.92</v>
      </c>
      <c r="O702">
        <f>PI()*(H702/(2*1000))^2</f>
        <v>3.8013271108436493E-4</v>
      </c>
      <c r="P702">
        <f>PI()*(L702/(2*1000))^2</f>
        <v>1.1945906065275189E-3</v>
      </c>
    </row>
    <row r="703" spans="1:16" x14ac:dyDescent="0.25">
      <c r="A703">
        <v>3</v>
      </c>
      <c r="B703" t="s">
        <v>93</v>
      </c>
      <c r="C703">
        <v>6</v>
      </c>
      <c r="D703" t="s">
        <v>99</v>
      </c>
      <c r="E703">
        <v>8</v>
      </c>
      <c r="F703" t="s">
        <v>268</v>
      </c>
      <c r="G703">
        <v>1.4</v>
      </c>
      <c r="H703">
        <v>8</v>
      </c>
      <c r="L703">
        <v>26</v>
      </c>
      <c r="N703">
        <v>1.42</v>
      </c>
      <c r="O703">
        <f>PI()*(H703/(2*1000))^2</f>
        <v>5.0265482457436686E-5</v>
      </c>
      <c r="P703">
        <f>PI()*(L703/(2*1000))^2</f>
        <v>5.3092915845667494E-4</v>
      </c>
    </row>
    <row r="704" spans="1:16" x14ac:dyDescent="0.25">
      <c r="A704">
        <v>3</v>
      </c>
      <c r="B704" t="s">
        <v>93</v>
      </c>
      <c r="C704">
        <v>6</v>
      </c>
      <c r="D704" t="s">
        <v>99</v>
      </c>
      <c r="E704">
        <v>9</v>
      </c>
      <c r="F704" t="s">
        <v>271</v>
      </c>
      <c r="G704">
        <v>1.45</v>
      </c>
      <c r="H704">
        <v>40</v>
      </c>
      <c r="L704">
        <v>68</v>
      </c>
      <c r="N704">
        <v>3.1</v>
      </c>
      <c r="O704">
        <f>PI()*(H704/(2*1000))^2</f>
        <v>1.2566370614359172E-3</v>
      </c>
      <c r="P704">
        <f>PI()*(L704/(2*1000))^2</f>
        <v>3.6316811075498014E-3</v>
      </c>
    </row>
    <row r="705" spans="1:16" x14ac:dyDescent="0.25">
      <c r="A705">
        <v>3</v>
      </c>
      <c r="B705" t="s">
        <v>93</v>
      </c>
      <c r="C705">
        <v>6</v>
      </c>
      <c r="D705" t="s">
        <v>99</v>
      </c>
      <c r="E705">
        <v>10</v>
      </c>
      <c r="F705" t="s">
        <v>267</v>
      </c>
      <c r="G705">
        <v>2.4</v>
      </c>
      <c r="H705">
        <v>38</v>
      </c>
      <c r="L705">
        <v>71</v>
      </c>
      <c r="N705">
        <v>4.49</v>
      </c>
      <c r="O705">
        <f>PI()*(H705/(2*1000))^2</f>
        <v>1.1341149479459152E-3</v>
      </c>
      <c r="P705">
        <f>PI()*(L705/(2*1000))^2</f>
        <v>3.959192141686536E-3</v>
      </c>
    </row>
    <row r="706" spans="1:16" x14ac:dyDescent="0.25">
      <c r="A706">
        <v>3</v>
      </c>
      <c r="B706" t="s">
        <v>93</v>
      </c>
      <c r="C706">
        <v>6</v>
      </c>
      <c r="D706" t="s">
        <v>99</v>
      </c>
      <c r="E706">
        <v>11</v>
      </c>
      <c r="F706" t="s">
        <v>268</v>
      </c>
      <c r="G706">
        <v>2.4500000000000002</v>
      </c>
      <c r="H706">
        <v>14</v>
      </c>
      <c r="L706">
        <v>38</v>
      </c>
      <c r="N706">
        <v>1.97</v>
      </c>
      <c r="O706">
        <f>PI()*(H706/(2*1000))^2</f>
        <v>1.5393804002589989E-4</v>
      </c>
      <c r="P706">
        <f>PI()*(L706/(2*1000))^2</f>
        <v>1.1341149479459152E-3</v>
      </c>
    </row>
    <row r="707" spans="1:16" x14ac:dyDescent="0.25">
      <c r="A707">
        <v>3</v>
      </c>
      <c r="B707" t="s">
        <v>93</v>
      </c>
      <c r="C707">
        <v>6</v>
      </c>
      <c r="D707" t="s">
        <v>99</v>
      </c>
      <c r="E707">
        <v>12</v>
      </c>
      <c r="F707" t="s">
        <v>271</v>
      </c>
      <c r="G707">
        <v>2.65</v>
      </c>
      <c r="H707">
        <v>43</v>
      </c>
      <c r="L707">
        <v>70</v>
      </c>
      <c r="N707">
        <v>4.53</v>
      </c>
      <c r="O707">
        <f>PI()*(H707/(2*1000))^2</f>
        <v>1.4522012041218817E-3</v>
      </c>
      <c r="P707">
        <f>PI()*(L707/(2*1000))^2</f>
        <v>3.8484510006474969E-3</v>
      </c>
    </row>
    <row r="708" spans="1:16" x14ac:dyDescent="0.25">
      <c r="A708">
        <v>3</v>
      </c>
      <c r="B708" t="s">
        <v>93</v>
      </c>
      <c r="C708">
        <v>6</v>
      </c>
      <c r="D708" t="s">
        <v>99</v>
      </c>
      <c r="E708">
        <v>13</v>
      </c>
      <c r="F708" t="s">
        <v>267</v>
      </c>
      <c r="G708">
        <v>3.1</v>
      </c>
      <c r="H708">
        <v>46</v>
      </c>
      <c r="L708">
        <v>79</v>
      </c>
      <c r="N708">
        <v>3.6</v>
      </c>
      <c r="O708">
        <f>PI()*(H708/(2*1000))^2</f>
        <v>1.6619025137490004E-3</v>
      </c>
      <c r="P708">
        <f>PI()*(L708/(2*1000))^2</f>
        <v>4.9016699377634745E-3</v>
      </c>
    </row>
    <row r="709" spans="1:16" x14ac:dyDescent="0.25">
      <c r="A709">
        <v>3</v>
      </c>
      <c r="B709" t="s">
        <v>93</v>
      </c>
      <c r="C709">
        <v>6</v>
      </c>
      <c r="D709" t="s">
        <v>99</v>
      </c>
      <c r="E709">
        <v>14</v>
      </c>
      <c r="F709" t="s">
        <v>267</v>
      </c>
      <c r="G709">
        <v>2.1</v>
      </c>
      <c r="H709">
        <v>19</v>
      </c>
      <c r="L709">
        <v>42</v>
      </c>
      <c r="N709">
        <v>2.2999999999999998</v>
      </c>
      <c r="O709">
        <f>PI()*(H709/(2*1000))^2</f>
        <v>2.835287369864788E-4</v>
      </c>
      <c r="P709">
        <f>PI()*(L709/(2*1000))^2</f>
        <v>1.385442360233099E-3</v>
      </c>
    </row>
    <row r="710" spans="1:16" x14ac:dyDescent="0.25">
      <c r="A710">
        <v>3</v>
      </c>
      <c r="B710" t="s">
        <v>93</v>
      </c>
      <c r="C710">
        <v>6</v>
      </c>
      <c r="D710" t="s">
        <v>99</v>
      </c>
      <c r="E710">
        <v>15</v>
      </c>
      <c r="F710" t="s">
        <v>267</v>
      </c>
      <c r="G710">
        <v>2.6</v>
      </c>
      <c r="H710">
        <v>13</v>
      </c>
      <c r="L710">
        <v>37</v>
      </c>
      <c r="N710">
        <v>2.4</v>
      </c>
      <c r="O710">
        <f>PI()*(H710/(2*1000))^2</f>
        <v>1.3273228961416874E-4</v>
      </c>
      <c r="P710">
        <f>PI()*(L710/(2*1000))^2</f>
        <v>1.0752100856911066E-3</v>
      </c>
    </row>
    <row r="711" spans="1:16" x14ac:dyDescent="0.25">
      <c r="A711">
        <v>3</v>
      </c>
      <c r="B711" t="s">
        <v>93</v>
      </c>
      <c r="C711">
        <v>7</v>
      </c>
      <c r="D711" t="s">
        <v>100</v>
      </c>
      <c r="E711">
        <v>1</v>
      </c>
      <c r="F711" t="s">
        <v>267</v>
      </c>
      <c r="G711">
        <v>1.5</v>
      </c>
      <c r="H711">
        <v>25</v>
      </c>
      <c r="L711">
        <v>45</v>
      </c>
      <c r="N711">
        <v>2.35</v>
      </c>
      <c r="O711">
        <f>PI()*(H711/(2*1000))^2</f>
        <v>4.9087385212340522E-4</v>
      </c>
      <c r="P711">
        <f>PI()*(L711/(2*1000))^2</f>
        <v>1.5904312808798326E-3</v>
      </c>
    </row>
    <row r="712" spans="1:16" x14ac:dyDescent="0.25">
      <c r="A712">
        <v>3</v>
      </c>
      <c r="B712" t="s">
        <v>93</v>
      </c>
      <c r="C712">
        <v>7</v>
      </c>
      <c r="D712" t="s">
        <v>100</v>
      </c>
      <c r="E712">
        <v>2</v>
      </c>
      <c r="F712" t="s">
        <v>271</v>
      </c>
      <c r="G712">
        <v>1.9</v>
      </c>
      <c r="H712">
        <v>41</v>
      </c>
      <c r="L712">
        <v>64</v>
      </c>
      <c r="N712">
        <v>3.7</v>
      </c>
      <c r="O712">
        <f>PI()*(H712/(2*1000))^2</f>
        <v>1.3202543126711107E-3</v>
      </c>
      <c r="P712">
        <f>PI()*(L712/(2*1000))^2</f>
        <v>3.2169908772759479E-3</v>
      </c>
    </row>
    <row r="713" spans="1:16" x14ac:dyDescent="0.25">
      <c r="A713">
        <v>3</v>
      </c>
      <c r="B713" t="s">
        <v>93</v>
      </c>
      <c r="C713">
        <v>7</v>
      </c>
      <c r="D713" t="s">
        <v>100</v>
      </c>
      <c r="E713">
        <v>3</v>
      </c>
      <c r="F713" t="s">
        <v>271</v>
      </c>
      <c r="G713">
        <v>1.6</v>
      </c>
      <c r="H713">
        <v>102</v>
      </c>
      <c r="L713">
        <v>125</v>
      </c>
      <c r="N713">
        <v>6</v>
      </c>
      <c r="O713">
        <f>PI()*(H713/(2*1000))^2</f>
        <v>8.1712824919870503E-3</v>
      </c>
      <c r="P713">
        <f>PI()*(L713/(2*1000))^2</f>
        <v>1.2271846303085129E-2</v>
      </c>
    </row>
    <row r="714" spans="1:16" x14ac:dyDescent="0.25">
      <c r="A714">
        <v>3</v>
      </c>
      <c r="B714" t="s">
        <v>93</v>
      </c>
      <c r="C714">
        <v>7</v>
      </c>
      <c r="D714" t="s">
        <v>100</v>
      </c>
      <c r="E714">
        <v>4</v>
      </c>
      <c r="F714" t="s">
        <v>268</v>
      </c>
      <c r="G714">
        <v>2</v>
      </c>
      <c r="H714">
        <v>10</v>
      </c>
      <c r="L714">
        <v>25</v>
      </c>
      <c r="N714">
        <v>1.85</v>
      </c>
      <c r="O714">
        <f>PI()*(H714/(2*1000))^2</f>
        <v>7.8539816339744827E-5</v>
      </c>
      <c r="P714">
        <f>PI()*(L714/(2*1000))^2</f>
        <v>4.9087385212340522E-4</v>
      </c>
    </row>
    <row r="715" spans="1:16" x14ac:dyDescent="0.25">
      <c r="A715">
        <v>3</v>
      </c>
      <c r="B715" t="s">
        <v>93</v>
      </c>
      <c r="C715">
        <v>7</v>
      </c>
      <c r="D715" t="s">
        <v>100</v>
      </c>
      <c r="E715">
        <v>5</v>
      </c>
      <c r="F715" t="s">
        <v>267</v>
      </c>
      <c r="G715">
        <v>2.4</v>
      </c>
      <c r="H715">
        <v>37</v>
      </c>
      <c r="L715">
        <v>66</v>
      </c>
      <c r="N715">
        <v>4.1500000000000004</v>
      </c>
      <c r="O715">
        <f>PI()*(H715/(2*1000))^2</f>
        <v>1.0752100856911066E-3</v>
      </c>
      <c r="P715">
        <f>PI()*(L715/(2*1000))^2</f>
        <v>3.4211943997592849E-3</v>
      </c>
    </row>
    <row r="716" spans="1:16" x14ac:dyDescent="0.25">
      <c r="A716">
        <v>3</v>
      </c>
      <c r="B716" t="s">
        <v>93</v>
      </c>
      <c r="C716">
        <v>7</v>
      </c>
      <c r="D716" t="s">
        <v>100</v>
      </c>
      <c r="E716">
        <v>6</v>
      </c>
      <c r="F716" t="s">
        <v>280</v>
      </c>
      <c r="G716">
        <v>2.8</v>
      </c>
      <c r="H716">
        <v>23</v>
      </c>
      <c r="L716">
        <v>44</v>
      </c>
      <c r="N716">
        <v>3.4</v>
      </c>
      <c r="O716">
        <f>PI()*(H716/(2*1000))^2</f>
        <v>4.154756284372501E-4</v>
      </c>
      <c r="P716">
        <f>PI()*(L716/(2*1000))^2</f>
        <v>1.5205308443374597E-3</v>
      </c>
    </row>
    <row r="717" spans="1:16" x14ac:dyDescent="0.25">
      <c r="A717">
        <v>3</v>
      </c>
      <c r="B717" t="s">
        <v>93</v>
      </c>
      <c r="C717">
        <v>7</v>
      </c>
      <c r="D717" t="s">
        <v>100</v>
      </c>
      <c r="E717">
        <v>7</v>
      </c>
      <c r="F717" t="s">
        <v>267</v>
      </c>
      <c r="G717">
        <v>2</v>
      </c>
      <c r="H717">
        <v>20</v>
      </c>
      <c r="L717">
        <v>28</v>
      </c>
      <c r="N717">
        <v>2.88</v>
      </c>
      <c r="O717">
        <f>PI()*(H717/(2*1000))^2</f>
        <v>3.1415926535897931E-4</v>
      </c>
      <c r="P717">
        <f>PI()*(L717/(2*1000))^2</f>
        <v>6.1575216010359955E-4</v>
      </c>
    </row>
    <row r="718" spans="1:16" x14ac:dyDescent="0.25">
      <c r="A718">
        <v>3</v>
      </c>
      <c r="B718" t="s">
        <v>93</v>
      </c>
      <c r="C718">
        <v>7</v>
      </c>
      <c r="D718" t="s">
        <v>100</v>
      </c>
      <c r="E718">
        <v>8</v>
      </c>
      <c r="F718" t="s">
        <v>271</v>
      </c>
      <c r="G718">
        <v>2.9</v>
      </c>
      <c r="H718">
        <v>32</v>
      </c>
      <c r="L718">
        <v>55</v>
      </c>
      <c r="N718">
        <v>4.17</v>
      </c>
      <c r="O718">
        <f>PI()*(H718/(2*1000))^2</f>
        <v>8.0424771931898698E-4</v>
      </c>
      <c r="P718">
        <f>PI()*(L718/(2*1000))^2</f>
        <v>2.3758294442772811E-3</v>
      </c>
    </row>
    <row r="719" spans="1:16" x14ac:dyDescent="0.25">
      <c r="A719">
        <v>3</v>
      </c>
      <c r="B719" t="s">
        <v>93</v>
      </c>
      <c r="C719">
        <v>7</v>
      </c>
      <c r="D719" t="s">
        <v>100</v>
      </c>
      <c r="E719">
        <v>9</v>
      </c>
      <c r="F719" t="s">
        <v>267</v>
      </c>
      <c r="G719">
        <v>2.6</v>
      </c>
      <c r="H719">
        <v>28</v>
      </c>
      <c r="L719">
        <v>43</v>
      </c>
      <c r="N719">
        <v>3.88</v>
      </c>
      <c r="O719">
        <f>PI()*(H719/(2*1000))^2</f>
        <v>6.1575216010359955E-4</v>
      </c>
      <c r="P719">
        <f>PI()*(L719/(2*1000))^2</f>
        <v>1.4522012041218817E-3</v>
      </c>
    </row>
    <row r="720" spans="1:16" x14ac:dyDescent="0.25">
      <c r="A720">
        <v>3</v>
      </c>
      <c r="B720" t="s">
        <v>93</v>
      </c>
      <c r="C720">
        <v>7</v>
      </c>
      <c r="D720" t="s">
        <v>100</v>
      </c>
      <c r="E720">
        <v>10</v>
      </c>
      <c r="F720" t="s">
        <v>267</v>
      </c>
      <c r="G720">
        <v>2.9</v>
      </c>
      <c r="H720">
        <v>44</v>
      </c>
      <c r="L720">
        <v>70</v>
      </c>
      <c r="N720">
        <v>4.6500000000000004</v>
      </c>
      <c r="O720">
        <f>PI()*(H720/(2*1000))^2</f>
        <v>1.5205308443374597E-3</v>
      </c>
      <c r="P720">
        <f>PI()*(L720/(2*1000))^2</f>
        <v>3.8484510006474969E-3</v>
      </c>
    </row>
    <row r="721" spans="1:16" x14ac:dyDescent="0.25">
      <c r="A721">
        <v>3</v>
      </c>
      <c r="B721" t="s">
        <v>93</v>
      </c>
      <c r="C721">
        <v>7</v>
      </c>
      <c r="D721" t="s">
        <v>100</v>
      </c>
      <c r="E721">
        <v>11</v>
      </c>
      <c r="F721" t="s">
        <v>267</v>
      </c>
      <c r="G721">
        <v>2.8</v>
      </c>
      <c r="H721">
        <v>67</v>
      </c>
      <c r="L721">
        <v>116</v>
      </c>
      <c r="N721">
        <v>4.3</v>
      </c>
      <c r="O721">
        <f>PI()*(H721/(2*1000))^2</f>
        <v>3.5256523554911458E-3</v>
      </c>
      <c r="P721">
        <f>PI()*(L721/(2*1000))^2</f>
        <v>1.0568317686676066E-2</v>
      </c>
    </row>
    <row r="722" spans="1:16" x14ac:dyDescent="0.25">
      <c r="A722">
        <v>3</v>
      </c>
      <c r="B722" t="s">
        <v>93</v>
      </c>
      <c r="C722">
        <v>7</v>
      </c>
      <c r="D722" t="s">
        <v>100</v>
      </c>
      <c r="E722">
        <v>12</v>
      </c>
      <c r="F722" t="s">
        <v>267</v>
      </c>
      <c r="G722">
        <v>2.75</v>
      </c>
      <c r="H722">
        <v>27</v>
      </c>
      <c r="L722">
        <v>45</v>
      </c>
      <c r="N722">
        <v>3.52</v>
      </c>
      <c r="O722">
        <f>PI()*(H722/(2*1000))^2</f>
        <v>5.7255526111673976E-4</v>
      </c>
      <c r="P722">
        <f>PI()*(L722/(2*1000))^2</f>
        <v>1.5904312808798326E-3</v>
      </c>
    </row>
    <row r="723" spans="1:16" x14ac:dyDescent="0.25">
      <c r="A723">
        <v>3</v>
      </c>
      <c r="B723" t="s">
        <v>93</v>
      </c>
      <c r="C723">
        <v>7</v>
      </c>
      <c r="D723" t="s">
        <v>100</v>
      </c>
      <c r="E723">
        <v>13</v>
      </c>
      <c r="F723" t="s">
        <v>271</v>
      </c>
      <c r="G723">
        <v>3.2</v>
      </c>
      <c r="H723">
        <v>74</v>
      </c>
      <c r="L723">
        <v>114</v>
      </c>
      <c r="N723">
        <v>5.12</v>
      </c>
      <c r="O723">
        <f>PI()*(H723/(2*1000))^2</f>
        <v>4.3008403427644264E-3</v>
      </c>
      <c r="P723">
        <f>PI()*(L723/(2*1000))^2</f>
        <v>1.0207034531513238E-2</v>
      </c>
    </row>
    <row r="724" spans="1:16" x14ac:dyDescent="0.25">
      <c r="A724">
        <v>3</v>
      </c>
      <c r="B724" t="s">
        <v>93</v>
      </c>
      <c r="C724">
        <v>7</v>
      </c>
      <c r="D724" t="s">
        <v>100</v>
      </c>
      <c r="E724">
        <v>14</v>
      </c>
      <c r="F724" t="s">
        <v>267</v>
      </c>
      <c r="G724">
        <v>2.25</v>
      </c>
      <c r="H724">
        <v>22</v>
      </c>
      <c r="L724">
        <v>33</v>
      </c>
      <c r="N724">
        <v>3.2</v>
      </c>
      <c r="O724">
        <f>PI()*(H724/(2*1000))^2</f>
        <v>3.8013271108436493E-4</v>
      </c>
      <c r="P724">
        <f>PI()*(L724/(2*1000))^2</f>
        <v>8.5529859993982123E-4</v>
      </c>
    </row>
    <row r="725" spans="1:16" x14ac:dyDescent="0.25">
      <c r="A725">
        <v>3</v>
      </c>
      <c r="B725" t="s">
        <v>93</v>
      </c>
      <c r="C725">
        <v>7</v>
      </c>
      <c r="D725" t="s">
        <v>100</v>
      </c>
      <c r="E725">
        <v>15</v>
      </c>
      <c r="F725" t="s">
        <v>267</v>
      </c>
      <c r="G725">
        <v>1.9</v>
      </c>
      <c r="H725">
        <v>43</v>
      </c>
      <c r="L725">
        <v>62</v>
      </c>
      <c r="N725">
        <v>5</v>
      </c>
      <c r="O725">
        <f>PI()*(H725/(2*1000))^2</f>
        <v>1.4522012041218817E-3</v>
      </c>
      <c r="P725">
        <f>PI()*(L725/(2*1000))^2</f>
        <v>3.0190705400997908E-3</v>
      </c>
    </row>
    <row r="726" spans="1:16" x14ac:dyDescent="0.25">
      <c r="A726">
        <v>3</v>
      </c>
      <c r="B726" t="s">
        <v>93</v>
      </c>
      <c r="C726">
        <v>7</v>
      </c>
      <c r="D726" t="s">
        <v>100</v>
      </c>
      <c r="E726">
        <v>16</v>
      </c>
      <c r="F726" t="s">
        <v>267</v>
      </c>
      <c r="G726">
        <v>2.2000000000000002</v>
      </c>
      <c r="H726">
        <v>38</v>
      </c>
      <c r="L726">
        <v>60</v>
      </c>
      <c r="N726">
        <v>4.0199999999999996</v>
      </c>
      <c r="O726">
        <f>PI()*(H726/(2*1000))^2</f>
        <v>1.1341149479459152E-3</v>
      </c>
      <c r="P726">
        <f>PI()*(L726/(2*1000))^2</f>
        <v>2.8274333882308137E-3</v>
      </c>
    </row>
    <row r="727" spans="1:16" x14ac:dyDescent="0.25">
      <c r="A727">
        <v>3</v>
      </c>
      <c r="B727" t="s">
        <v>93</v>
      </c>
      <c r="C727">
        <v>7</v>
      </c>
      <c r="D727" t="s">
        <v>100</v>
      </c>
      <c r="E727">
        <v>17</v>
      </c>
      <c r="F727" t="s">
        <v>269</v>
      </c>
      <c r="G727">
        <v>1.5</v>
      </c>
      <c r="H727">
        <v>20</v>
      </c>
      <c r="I727">
        <v>16</v>
      </c>
      <c r="J727">
        <v>13</v>
      </c>
      <c r="L727">
        <v>39</v>
      </c>
      <c r="N727">
        <v>3.5</v>
      </c>
      <c r="O727">
        <f>PI()*(H727/(2*1000))^2+PI()*(I727/(2*1000))^2+PI()*(J727/(2*1000))^2</f>
        <v>6.4795348480289482E-4</v>
      </c>
      <c r="P727">
        <f>PI()*(L727/(2*1000))^2</f>
        <v>1.1945906065275189E-3</v>
      </c>
    </row>
    <row r="728" spans="1:16" x14ac:dyDescent="0.25">
      <c r="A728">
        <v>3</v>
      </c>
      <c r="B728" t="s">
        <v>93</v>
      </c>
      <c r="C728">
        <v>7</v>
      </c>
      <c r="D728" t="s">
        <v>100</v>
      </c>
      <c r="E728">
        <v>18</v>
      </c>
      <c r="F728" t="s">
        <v>267</v>
      </c>
      <c r="G728">
        <v>2.5</v>
      </c>
      <c r="H728">
        <v>25.5</v>
      </c>
      <c r="L728">
        <v>41.5</v>
      </c>
      <c r="N728">
        <v>3.48</v>
      </c>
      <c r="O728">
        <f>PI()*(H728/(2*1000))^2</f>
        <v>5.1070515574919064E-4</v>
      </c>
      <c r="P728">
        <f>PI()*(L728/(2*1000))^2</f>
        <v>1.3526519869112555E-3</v>
      </c>
    </row>
    <row r="729" spans="1:16" x14ac:dyDescent="0.25">
      <c r="A729">
        <v>3</v>
      </c>
      <c r="B729" t="s">
        <v>93</v>
      </c>
      <c r="C729">
        <v>7</v>
      </c>
      <c r="D729" t="s">
        <v>100</v>
      </c>
      <c r="E729">
        <v>19</v>
      </c>
      <c r="F729" t="s">
        <v>268</v>
      </c>
      <c r="G729">
        <v>2.1</v>
      </c>
      <c r="H729">
        <v>35</v>
      </c>
      <c r="L729">
        <v>51</v>
      </c>
      <c r="N729">
        <v>3.98</v>
      </c>
      <c r="O729">
        <f>PI()*(H729/(2*1000))^2</f>
        <v>9.6211275016187424E-4</v>
      </c>
      <c r="P729">
        <f>PI()*(L729/(2*1000))^2</f>
        <v>2.0428206229967626E-3</v>
      </c>
    </row>
    <row r="730" spans="1:16" x14ac:dyDescent="0.25">
      <c r="A730">
        <v>3</v>
      </c>
      <c r="B730" t="s">
        <v>93</v>
      </c>
      <c r="C730">
        <v>7</v>
      </c>
      <c r="D730" t="s">
        <v>100</v>
      </c>
      <c r="E730">
        <v>20</v>
      </c>
      <c r="F730" t="s">
        <v>267</v>
      </c>
      <c r="G730">
        <v>2</v>
      </c>
      <c r="H730">
        <v>31</v>
      </c>
      <c r="L730">
        <v>50</v>
      </c>
      <c r="N730">
        <v>3.98</v>
      </c>
      <c r="O730">
        <f>PI()*(H730/(2*1000))^2</f>
        <v>7.5476763502494771E-4</v>
      </c>
      <c r="P730">
        <f>PI()*(L730/(2*1000))^2</f>
        <v>1.9634954084936209E-3</v>
      </c>
    </row>
    <row r="731" spans="1:16" x14ac:dyDescent="0.25">
      <c r="A731">
        <v>3</v>
      </c>
      <c r="B731" t="s">
        <v>93</v>
      </c>
      <c r="C731">
        <v>7</v>
      </c>
      <c r="D731" t="s">
        <v>100</v>
      </c>
      <c r="E731">
        <v>21</v>
      </c>
      <c r="F731" t="s">
        <v>267</v>
      </c>
      <c r="G731">
        <v>2.5499999999999998</v>
      </c>
      <c r="H731">
        <v>43</v>
      </c>
      <c r="L731">
        <v>65</v>
      </c>
      <c r="N731">
        <v>4.76</v>
      </c>
      <c r="O731">
        <f>PI()*(H731/(2*1000))^2</f>
        <v>1.4522012041218817E-3</v>
      </c>
      <c r="P731">
        <f>PI()*(L731/(2*1000))^2</f>
        <v>3.3183072403542195E-3</v>
      </c>
    </row>
    <row r="732" spans="1:16" x14ac:dyDescent="0.25">
      <c r="A732">
        <v>3</v>
      </c>
      <c r="B732" t="s">
        <v>93</v>
      </c>
      <c r="C732">
        <v>7</v>
      </c>
      <c r="D732" t="s">
        <v>100</v>
      </c>
      <c r="E732">
        <v>22</v>
      </c>
      <c r="F732" t="s">
        <v>267</v>
      </c>
      <c r="G732">
        <v>2.9</v>
      </c>
      <c r="H732">
        <v>14</v>
      </c>
      <c r="L732">
        <v>22</v>
      </c>
      <c r="N732">
        <v>2.82</v>
      </c>
      <c r="O732">
        <f>PI()*(H732/(2*1000))^2</f>
        <v>1.5393804002589989E-4</v>
      </c>
      <c r="P732">
        <f>PI()*(L732/(2*1000))^2</f>
        <v>3.8013271108436493E-4</v>
      </c>
    </row>
    <row r="733" spans="1:16" x14ac:dyDescent="0.25">
      <c r="A733">
        <v>3</v>
      </c>
      <c r="B733" t="s">
        <v>93</v>
      </c>
      <c r="C733">
        <v>7</v>
      </c>
      <c r="D733" t="s">
        <v>100</v>
      </c>
      <c r="E733">
        <v>23</v>
      </c>
      <c r="F733" t="s">
        <v>268</v>
      </c>
      <c r="G733">
        <v>2.1</v>
      </c>
      <c r="H733">
        <v>32</v>
      </c>
      <c r="L733">
        <v>57</v>
      </c>
      <c r="N733">
        <v>2.36</v>
      </c>
      <c r="O733">
        <f>PI()*(H733/(2*1000))^2</f>
        <v>8.0424771931898698E-4</v>
      </c>
      <c r="P733">
        <f>PI()*(L733/(2*1000))^2</f>
        <v>2.5517586328783095E-3</v>
      </c>
    </row>
    <row r="734" spans="1:16" x14ac:dyDescent="0.25">
      <c r="A734">
        <v>3</v>
      </c>
      <c r="B734" t="s">
        <v>93</v>
      </c>
      <c r="C734">
        <v>7</v>
      </c>
      <c r="D734" t="s">
        <v>100</v>
      </c>
      <c r="E734">
        <v>24</v>
      </c>
      <c r="F734" t="s">
        <v>267</v>
      </c>
      <c r="G734">
        <v>2.8</v>
      </c>
      <c r="H734">
        <v>13</v>
      </c>
      <c r="I734">
        <v>10</v>
      </c>
      <c r="L734">
        <v>42</v>
      </c>
      <c r="N734">
        <v>2.4900000000000002</v>
      </c>
      <c r="O734">
        <f>PI()*(H734/(2*1000))^2+PI()*(I734/(2*1000))^2</f>
        <v>2.1127210595391356E-4</v>
      </c>
      <c r="P734">
        <f>PI()*(L734/(2*1000))^2</f>
        <v>1.385442360233099E-3</v>
      </c>
    </row>
    <row r="735" spans="1:16" x14ac:dyDescent="0.25">
      <c r="A735">
        <v>3</v>
      </c>
      <c r="B735" t="s">
        <v>93</v>
      </c>
      <c r="C735">
        <v>8</v>
      </c>
      <c r="D735" t="s">
        <v>101</v>
      </c>
      <c r="E735">
        <v>1</v>
      </c>
      <c r="F735" t="s">
        <v>271</v>
      </c>
      <c r="G735">
        <v>1.9</v>
      </c>
      <c r="H735">
        <v>20</v>
      </c>
      <c r="L735">
        <v>48</v>
      </c>
      <c r="N735">
        <v>2.2799999999999998</v>
      </c>
      <c r="O735">
        <f>PI()*(H735/(2*1000))^2</f>
        <v>3.1415926535897931E-4</v>
      </c>
      <c r="P735">
        <f>PI()*(L735/(2*1000))^2</f>
        <v>1.8095573684677208E-3</v>
      </c>
    </row>
    <row r="736" spans="1:16" x14ac:dyDescent="0.25">
      <c r="A736">
        <v>3</v>
      </c>
      <c r="B736" t="s">
        <v>93</v>
      </c>
      <c r="C736">
        <v>8</v>
      </c>
      <c r="D736" t="s">
        <v>101</v>
      </c>
      <c r="E736">
        <v>2</v>
      </c>
      <c r="F736" t="s">
        <v>268</v>
      </c>
      <c r="G736">
        <v>2</v>
      </c>
      <c r="H736">
        <v>9</v>
      </c>
      <c r="L736">
        <v>26</v>
      </c>
      <c r="N736">
        <v>1.4</v>
      </c>
      <c r="O736">
        <f>PI()*(H736/(2*1000))^2</f>
        <v>6.3617251235193305E-5</v>
      </c>
      <c r="P736">
        <f>PI()*(L736/(2*1000))^2</f>
        <v>5.3092915845667494E-4</v>
      </c>
    </row>
    <row r="737" spans="1:16" x14ac:dyDescent="0.25">
      <c r="A737">
        <v>3</v>
      </c>
      <c r="B737" t="s">
        <v>93</v>
      </c>
      <c r="C737">
        <v>8</v>
      </c>
      <c r="D737" t="s">
        <v>101</v>
      </c>
      <c r="E737">
        <v>3</v>
      </c>
      <c r="F737" t="s">
        <v>271</v>
      </c>
      <c r="G737">
        <v>2.4</v>
      </c>
      <c r="H737">
        <v>17</v>
      </c>
      <c r="L737">
        <v>36</v>
      </c>
      <c r="N737">
        <v>2.58</v>
      </c>
      <c r="O737">
        <f>PI()*(H737/(2*1000))^2</f>
        <v>2.2698006922186259E-4</v>
      </c>
      <c r="P737">
        <f>PI()*(L737/(2*1000))^2</f>
        <v>1.0178760197630929E-3</v>
      </c>
    </row>
    <row r="738" spans="1:16" x14ac:dyDescent="0.25">
      <c r="A738">
        <v>3</v>
      </c>
      <c r="B738" t="s">
        <v>93</v>
      </c>
      <c r="C738">
        <v>8</v>
      </c>
      <c r="D738" t="s">
        <v>101</v>
      </c>
      <c r="E738">
        <v>4</v>
      </c>
      <c r="F738" t="s">
        <v>267</v>
      </c>
      <c r="G738">
        <v>3.2</v>
      </c>
      <c r="H738">
        <v>26</v>
      </c>
      <c r="L738">
        <v>47</v>
      </c>
      <c r="N738">
        <v>3.45</v>
      </c>
      <c r="O738">
        <f>PI()*(H738/(2*1000))^2</f>
        <v>5.3092915845667494E-4</v>
      </c>
      <c r="P738">
        <f>PI()*(L738/(2*1000))^2</f>
        <v>1.7349445429449633E-3</v>
      </c>
    </row>
    <row r="739" spans="1:16" x14ac:dyDescent="0.25">
      <c r="A739">
        <v>3</v>
      </c>
      <c r="B739" t="s">
        <v>93</v>
      </c>
      <c r="C739">
        <v>9</v>
      </c>
      <c r="D739" t="s">
        <v>102</v>
      </c>
      <c r="E739">
        <v>1</v>
      </c>
      <c r="F739" t="s">
        <v>271</v>
      </c>
      <c r="G739">
        <v>0.7</v>
      </c>
      <c r="H739">
        <v>35</v>
      </c>
      <c r="L739">
        <v>69</v>
      </c>
      <c r="N739">
        <v>3.54</v>
      </c>
      <c r="O739">
        <f>PI()*(H739/(2*1000))^2</f>
        <v>9.6211275016187424E-4</v>
      </c>
      <c r="P739">
        <f>PI()*(L739/(2*1000))^2</f>
        <v>3.7392806559352516E-3</v>
      </c>
    </row>
    <row r="740" spans="1:16" x14ac:dyDescent="0.25">
      <c r="A740">
        <v>3</v>
      </c>
      <c r="B740" t="s">
        <v>93</v>
      </c>
      <c r="C740">
        <v>9</v>
      </c>
      <c r="D740" t="s">
        <v>102</v>
      </c>
      <c r="E740">
        <v>2</v>
      </c>
      <c r="F740" t="s">
        <v>267</v>
      </c>
      <c r="G740">
        <v>1.7</v>
      </c>
      <c r="H740">
        <v>30</v>
      </c>
      <c r="L740">
        <v>65</v>
      </c>
      <c r="N740">
        <v>3.02</v>
      </c>
      <c r="O740">
        <f>PI()*(H740/(2*1000))^2</f>
        <v>7.0685834705770342E-4</v>
      </c>
      <c r="P740">
        <f>PI()*(L740/(2*1000))^2</f>
        <v>3.3183072403542195E-3</v>
      </c>
    </row>
    <row r="741" spans="1:16" x14ac:dyDescent="0.25">
      <c r="A741">
        <v>3</v>
      </c>
      <c r="B741" t="s">
        <v>93</v>
      </c>
      <c r="C741">
        <v>9</v>
      </c>
      <c r="D741" t="s">
        <v>102</v>
      </c>
      <c r="E741">
        <v>3</v>
      </c>
      <c r="F741" t="s">
        <v>267</v>
      </c>
      <c r="G741">
        <v>1.6</v>
      </c>
      <c r="H741">
        <v>75</v>
      </c>
      <c r="L741">
        <f>M741/PI()</f>
        <v>133.69015219719208</v>
      </c>
      <c r="M741">
        <v>420</v>
      </c>
      <c r="N741">
        <v>4.1500000000000004</v>
      </c>
      <c r="O741">
        <f>PI()*(H741/(2*1000))^2</f>
        <v>4.4178646691106467E-3</v>
      </c>
      <c r="P741">
        <f>PI()*(L741/(2*1000))^2</f>
        <v>1.4037465980705167E-2</v>
      </c>
    </row>
    <row r="742" spans="1:16" x14ac:dyDescent="0.25">
      <c r="A742">
        <v>3</v>
      </c>
      <c r="B742" t="s">
        <v>93</v>
      </c>
      <c r="C742">
        <v>9</v>
      </c>
      <c r="D742" t="s">
        <v>102</v>
      </c>
      <c r="E742">
        <v>4</v>
      </c>
      <c r="F742" t="s">
        <v>268</v>
      </c>
      <c r="G742">
        <v>2.1</v>
      </c>
      <c r="H742">
        <v>16</v>
      </c>
      <c r="L742">
        <v>44</v>
      </c>
      <c r="N742">
        <v>1.92</v>
      </c>
      <c r="O742">
        <f>PI()*(H742/(2*1000))^2</f>
        <v>2.0106192982974675E-4</v>
      </c>
      <c r="P742">
        <f>PI()*(L742/(2*1000))^2</f>
        <v>1.5205308443374597E-3</v>
      </c>
    </row>
    <row r="743" spans="1:16" x14ac:dyDescent="0.25">
      <c r="A743">
        <v>3</v>
      </c>
      <c r="B743" t="s">
        <v>93</v>
      </c>
      <c r="C743">
        <v>9</v>
      </c>
      <c r="D743" t="s">
        <v>102</v>
      </c>
      <c r="E743">
        <v>5</v>
      </c>
      <c r="F743" t="s">
        <v>271</v>
      </c>
      <c r="G743">
        <v>2.4</v>
      </c>
      <c r="H743">
        <v>45</v>
      </c>
      <c r="L743">
        <v>74</v>
      </c>
      <c r="N743">
        <v>3.27</v>
      </c>
      <c r="O743">
        <f>PI()*(H743/(2*1000))^2</f>
        <v>1.5904312808798326E-3</v>
      </c>
      <c r="P743">
        <f>PI()*(L743/(2*1000))^2</f>
        <v>4.3008403427644264E-3</v>
      </c>
    </row>
    <row r="744" spans="1:16" x14ac:dyDescent="0.25">
      <c r="A744">
        <v>3</v>
      </c>
      <c r="B744" t="s">
        <v>93</v>
      </c>
      <c r="C744">
        <v>9</v>
      </c>
      <c r="D744" t="s">
        <v>102</v>
      </c>
      <c r="E744">
        <v>6</v>
      </c>
      <c r="F744" t="s">
        <v>267</v>
      </c>
      <c r="G744">
        <v>2.8</v>
      </c>
      <c r="L744">
        <v>30</v>
      </c>
      <c r="N744">
        <v>1.45</v>
      </c>
      <c r="O744">
        <f>PI()*(H744/(2*1000))^2</f>
        <v>0</v>
      </c>
      <c r="P744">
        <f>PI()*(L744/(2*1000))^2</f>
        <v>7.0685834705770342E-4</v>
      </c>
    </row>
    <row r="745" spans="1:16" x14ac:dyDescent="0.25">
      <c r="A745">
        <v>3</v>
      </c>
      <c r="B745" t="s">
        <v>93</v>
      </c>
      <c r="C745">
        <v>10</v>
      </c>
      <c r="D745" t="s">
        <v>103</v>
      </c>
      <c r="E745">
        <v>1</v>
      </c>
      <c r="F745" t="s">
        <v>271</v>
      </c>
      <c r="G745">
        <v>0.55000000000000004</v>
      </c>
      <c r="H745">
        <v>13</v>
      </c>
      <c r="L745">
        <v>35</v>
      </c>
      <c r="N745">
        <v>2.06</v>
      </c>
      <c r="O745">
        <f>PI()*(H745/(2*1000))^2</f>
        <v>1.3273228961416874E-4</v>
      </c>
      <c r="P745">
        <f>PI()*(L745/(2*1000))^2</f>
        <v>9.6211275016187424E-4</v>
      </c>
    </row>
    <row r="746" spans="1:16" x14ac:dyDescent="0.25">
      <c r="A746">
        <v>3</v>
      </c>
      <c r="B746" t="s">
        <v>93</v>
      </c>
      <c r="C746">
        <v>10</v>
      </c>
      <c r="D746" t="s">
        <v>103</v>
      </c>
      <c r="E746">
        <v>2</v>
      </c>
      <c r="F746" t="s">
        <v>267</v>
      </c>
      <c r="G746">
        <v>1.44</v>
      </c>
      <c r="H746">
        <v>20</v>
      </c>
      <c r="L746">
        <v>38</v>
      </c>
      <c r="N746">
        <v>2.77</v>
      </c>
      <c r="O746">
        <f>PI()*(H746/(2*1000))^2</f>
        <v>3.1415926535897931E-4</v>
      </c>
      <c r="P746">
        <f>PI()*(L746/(2*1000))^2</f>
        <v>1.1341149479459152E-3</v>
      </c>
    </row>
    <row r="747" spans="1:16" x14ac:dyDescent="0.25">
      <c r="A747">
        <v>3</v>
      </c>
      <c r="B747" t="s">
        <v>93</v>
      </c>
      <c r="C747">
        <v>10</v>
      </c>
      <c r="D747" t="s">
        <v>103</v>
      </c>
      <c r="E747">
        <v>3</v>
      </c>
      <c r="F747" t="s">
        <v>267</v>
      </c>
      <c r="G747">
        <v>1.95</v>
      </c>
      <c r="H747">
        <v>26</v>
      </c>
      <c r="L747">
        <v>54</v>
      </c>
      <c r="N747">
        <v>2.85</v>
      </c>
      <c r="O747">
        <f>PI()*(H747/(2*1000))^2</f>
        <v>5.3092915845667494E-4</v>
      </c>
      <c r="P747">
        <f>PI()*(L747/(2*1000))^2</f>
        <v>2.290221044466959E-3</v>
      </c>
    </row>
    <row r="748" spans="1:16" x14ac:dyDescent="0.25">
      <c r="A748">
        <v>3</v>
      </c>
      <c r="B748" t="s">
        <v>93</v>
      </c>
      <c r="C748">
        <v>10</v>
      </c>
      <c r="D748" t="s">
        <v>103</v>
      </c>
      <c r="E748">
        <v>4</v>
      </c>
      <c r="F748" t="s">
        <v>267</v>
      </c>
      <c r="G748">
        <v>2.2999999999999998</v>
      </c>
      <c r="H748">
        <v>11</v>
      </c>
      <c r="L748">
        <v>29</v>
      </c>
      <c r="N748">
        <v>2.5</v>
      </c>
      <c r="O748">
        <f>PI()*(H748/(2*1000))^2</f>
        <v>9.5033177771091233E-5</v>
      </c>
      <c r="P748">
        <f>PI()*(L748/(2*1000))^2</f>
        <v>6.605198554172541E-4</v>
      </c>
    </row>
    <row r="749" spans="1:16" x14ac:dyDescent="0.25">
      <c r="A749">
        <v>3</v>
      </c>
      <c r="B749" t="s">
        <v>93</v>
      </c>
      <c r="C749">
        <v>10</v>
      </c>
      <c r="D749" t="s">
        <v>103</v>
      </c>
      <c r="E749">
        <v>5</v>
      </c>
      <c r="F749" t="s">
        <v>271</v>
      </c>
      <c r="G749">
        <v>2.7</v>
      </c>
      <c r="H749">
        <v>20</v>
      </c>
      <c r="L749">
        <v>42</v>
      </c>
      <c r="N749">
        <v>3.06</v>
      </c>
      <c r="O749">
        <f>PI()*(H749/(2*1000))^2</f>
        <v>3.1415926535897931E-4</v>
      </c>
      <c r="P749">
        <f>PI()*(L749/(2*1000))^2</f>
        <v>1.385442360233099E-3</v>
      </c>
    </row>
    <row r="750" spans="1:16" x14ac:dyDescent="0.25">
      <c r="A750">
        <v>3</v>
      </c>
      <c r="B750" t="s">
        <v>93</v>
      </c>
      <c r="C750">
        <v>10</v>
      </c>
      <c r="D750" t="s">
        <v>103</v>
      </c>
      <c r="E750">
        <v>6</v>
      </c>
      <c r="F750" t="s">
        <v>271</v>
      </c>
      <c r="G750">
        <v>2.4</v>
      </c>
      <c r="H750">
        <v>55</v>
      </c>
      <c r="L750">
        <v>85</v>
      </c>
      <c r="N750">
        <v>5.5</v>
      </c>
      <c r="O750">
        <f>PI()*(H750/(2*1000))^2</f>
        <v>2.3758294442772811E-3</v>
      </c>
      <c r="P750">
        <f>PI()*(L750/(2*1000))^2</f>
        <v>5.6745017305465653E-3</v>
      </c>
    </row>
    <row r="751" spans="1:16" x14ac:dyDescent="0.25">
      <c r="A751">
        <v>3</v>
      </c>
      <c r="B751" t="s">
        <v>93</v>
      </c>
      <c r="C751">
        <v>10</v>
      </c>
      <c r="D751" t="s">
        <v>103</v>
      </c>
      <c r="E751">
        <v>7</v>
      </c>
      <c r="F751" t="s">
        <v>271</v>
      </c>
      <c r="G751">
        <v>1.9</v>
      </c>
      <c r="H751">
        <v>36</v>
      </c>
      <c r="L751">
        <v>62</v>
      </c>
      <c r="N751">
        <v>3.8</v>
      </c>
      <c r="O751">
        <f>PI()*(H751/(2*1000))^2</f>
        <v>1.0178760197630929E-3</v>
      </c>
      <c r="P751">
        <f>PI()*(L751/(2*1000))^2</f>
        <v>3.0190705400997908E-3</v>
      </c>
    </row>
    <row r="752" spans="1:16" x14ac:dyDescent="0.25">
      <c r="A752">
        <v>3</v>
      </c>
      <c r="B752" t="s">
        <v>93</v>
      </c>
      <c r="C752">
        <v>10</v>
      </c>
      <c r="D752" t="s">
        <v>103</v>
      </c>
      <c r="E752">
        <v>8</v>
      </c>
      <c r="F752" t="s">
        <v>271</v>
      </c>
      <c r="G752">
        <v>2.2999999999999998</v>
      </c>
      <c r="H752">
        <v>26</v>
      </c>
      <c r="L752">
        <v>55</v>
      </c>
      <c r="N752">
        <v>3.65</v>
      </c>
      <c r="O752">
        <f>PI()*(H752/(2*1000))^2</f>
        <v>5.3092915845667494E-4</v>
      </c>
      <c r="P752">
        <f>PI()*(L752/(2*1000))^2</f>
        <v>2.3758294442772811E-3</v>
      </c>
    </row>
    <row r="753" spans="1:16" x14ac:dyDescent="0.25">
      <c r="A753">
        <v>3</v>
      </c>
      <c r="B753" t="s">
        <v>93</v>
      </c>
      <c r="C753">
        <v>10</v>
      </c>
      <c r="D753" t="s">
        <v>103</v>
      </c>
      <c r="E753">
        <v>9</v>
      </c>
      <c r="F753" t="s">
        <v>271</v>
      </c>
      <c r="G753">
        <v>1.5</v>
      </c>
      <c r="H753">
        <v>47</v>
      </c>
      <c r="L753">
        <v>68</v>
      </c>
      <c r="N753">
        <v>4.57</v>
      </c>
      <c r="O753">
        <f>PI()*(H753/(2*1000))^2</f>
        <v>1.7349445429449633E-3</v>
      </c>
      <c r="P753">
        <f>PI()*(L753/(2*1000))^2</f>
        <v>3.6316811075498014E-3</v>
      </c>
    </row>
    <row r="754" spans="1:16" x14ac:dyDescent="0.25">
      <c r="A754">
        <v>3</v>
      </c>
      <c r="B754" t="s">
        <v>93</v>
      </c>
      <c r="C754">
        <v>10</v>
      </c>
      <c r="D754" t="s">
        <v>103</v>
      </c>
      <c r="E754">
        <v>10</v>
      </c>
      <c r="F754" t="s">
        <v>267</v>
      </c>
      <c r="G754">
        <v>1.9</v>
      </c>
      <c r="H754">
        <v>26</v>
      </c>
      <c r="L754">
        <v>42</v>
      </c>
      <c r="N754">
        <v>4.08</v>
      </c>
      <c r="O754">
        <f>PI()*(H754/(2*1000))^2</f>
        <v>5.3092915845667494E-4</v>
      </c>
      <c r="P754">
        <f>PI()*(L754/(2*1000))^2</f>
        <v>1.385442360233099E-3</v>
      </c>
    </row>
    <row r="755" spans="1:16" x14ac:dyDescent="0.25">
      <c r="A755">
        <v>3</v>
      </c>
      <c r="B755" t="s">
        <v>93</v>
      </c>
      <c r="C755">
        <v>10</v>
      </c>
      <c r="D755" t="s">
        <v>103</v>
      </c>
      <c r="E755">
        <v>11</v>
      </c>
      <c r="F755" t="s">
        <v>267</v>
      </c>
      <c r="G755">
        <v>2.0499999999999998</v>
      </c>
      <c r="H755">
        <v>38</v>
      </c>
      <c r="L755">
        <v>62</v>
      </c>
      <c r="N755">
        <v>5.0999999999999996</v>
      </c>
      <c r="O755">
        <f>PI()*(H755/(2*1000))^2</f>
        <v>1.1341149479459152E-3</v>
      </c>
      <c r="P755">
        <f>PI()*(L755/(2*1000))^2</f>
        <v>3.0190705400997908E-3</v>
      </c>
    </row>
    <row r="756" spans="1:16" x14ac:dyDescent="0.25">
      <c r="A756">
        <v>3</v>
      </c>
      <c r="B756" t="s">
        <v>93</v>
      </c>
      <c r="C756">
        <v>10</v>
      </c>
      <c r="D756" t="s">
        <v>103</v>
      </c>
      <c r="E756">
        <v>12</v>
      </c>
      <c r="F756" t="s">
        <v>267</v>
      </c>
      <c r="G756">
        <v>1.75</v>
      </c>
      <c r="H756">
        <v>51</v>
      </c>
      <c r="L756">
        <v>86</v>
      </c>
      <c r="N756">
        <v>4.1399999999999997</v>
      </c>
      <c r="O756">
        <f>PI()*(H756/(2*1000))^2</f>
        <v>2.0428206229967626E-3</v>
      </c>
      <c r="P756">
        <f>PI()*(L756/(2*1000))^2</f>
        <v>5.8088048164875268E-3</v>
      </c>
    </row>
    <row r="757" spans="1:16" x14ac:dyDescent="0.25">
      <c r="A757">
        <v>3</v>
      </c>
      <c r="B757" t="s">
        <v>93</v>
      </c>
      <c r="C757">
        <v>10</v>
      </c>
      <c r="D757" t="s">
        <v>103</v>
      </c>
      <c r="E757">
        <v>13</v>
      </c>
      <c r="F757" t="s">
        <v>267</v>
      </c>
      <c r="G757">
        <v>1.1000000000000001</v>
      </c>
      <c r="H757">
        <v>18</v>
      </c>
      <c r="L757">
        <v>34</v>
      </c>
      <c r="N757">
        <v>2.38</v>
      </c>
      <c r="O757">
        <f>PI()*(H757/(2*1000))^2</f>
        <v>2.5446900494077322E-4</v>
      </c>
      <c r="P757">
        <f>PI()*(L757/(2*1000))^2</f>
        <v>9.0792027688745035E-4</v>
      </c>
    </row>
    <row r="758" spans="1:16" x14ac:dyDescent="0.25">
      <c r="A758">
        <v>3</v>
      </c>
      <c r="B758" t="s">
        <v>93</v>
      </c>
      <c r="C758">
        <v>10</v>
      </c>
      <c r="D758" t="s">
        <v>103</v>
      </c>
      <c r="E758">
        <v>14</v>
      </c>
      <c r="F758" t="s">
        <v>267</v>
      </c>
      <c r="G758">
        <v>0.9</v>
      </c>
      <c r="H758">
        <v>42</v>
      </c>
      <c r="L758">
        <v>72</v>
      </c>
      <c r="N758">
        <v>3.75</v>
      </c>
      <c r="O758">
        <f>PI()*(H758/(2*1000))^2</f>
        <v>1.385442360233099E-3</v>
      </c>
      <c r="P758">
        <f>PI()*(L758/(2*1000))^2</f>
        <v>4.0715040790523715E-3</v>
      </c>
    </row>
    <row r="759" spans="1:16" x14ac:dyDescent="0.25">
      <c r="A759">
        <v>3</v>
      </c>
      <c r="B759" t="s">
        <v>93</v>
      </c>
      <c r="C759">
        <v>10</v>
      </c>
      <c r="D759" t="s">
        <v>103</v>
      </c>
      <c r="E759">
        <v>15</v>
      </c>
      <c r="F759" t="s">
        <v>267</v>
      </c>
      <c r="G759">
        <v>2.6</v>
      </c>
      <c r="H759">
        <f>K759/PI()</f>
        <v>108.22536130248884</v>
      </c>
      <c r="K759">
        <v>340</v>
      </c>
      <c r="L759">
        <f>M759/PI()</f>
        <v>152.78874536821954</v>
      </c>
      <c r="M759">
        <v>480</v>
      </c>
      <c r="N759">
        <v>6.3</v>
      </c>
      <c r="O759">
        <f>PI()*(H759/(2*1000))^2</f>
        <v>9.1991557107115509E-3</v>
      </c>
      <c r="P759">
        <f>PI()*(L759/(2*1000))^2</f>
        <v>1.8334649444186345E-2</v>
      </c>
    </row>
    <row r="760" spans="1:16" x14ac:dyDescent="0.25">
      <c r="A760">
        <v>3</v>
      </c>
      <c r="B760" t="s">
        <v>93</v>
      </c>
      <c r="C760">
        <v>10</v>
      </c>
      <c r="D760" t="s">
        <v>103</v>
      </c>
      <c r="E760">
        <v>16</v>
      </c>
      <c r="F760" t="s">
        <v>271</v>
      </c>
      <c r="G760">
        <v>1.9</v>
      </c>
      <c r="H760">
        <v>37</v>
      </c>
      <c r="L760">
        <v>66</v>
      </c>
      <c r="N760">
        <v>3.5</v>
      </c>
      <c r="O760">
        <f>PI()*(H760/(2*1000))^2</f>
        <v>1.0752100856911066E-3</v>
      </c>
      <c r="P760">
        <f>PI()*(L760/(2*1000))^2</f>
        <v>3.4211943997592849E-3</v>
      </c>
    </row>
    <row r="761" spans="1:16" x14ac:dyDescent="0.25">
      <c r="A761">
        <v>3</v>
      </c>
      <c r="B761" t="s">
        <v>93</v>
      </c>
      <c r="C761">
        <v>10</v>
      </c>
      <c r="D761" t="s">
        <v>103</v>
      </c>
      <c r="E761">
        <v>17</v>
      </c>
      <c r="F761" t="s">
        <v>267</v>
      </c>
      <c r="G761">
        <v>0.85</v>
      </c>
      <c r="H761">
        <v>67</v>
      </c>
      <c r="L761">
        <f>M761/PI()</f>
        <v>114.59155902616465</v>
      </c>
      <c r="M761">
        <v>360</v>
      </c>
      <c r="N761">
        <v>6.1</v>
      </c>
      <c r="O761">
        <f>PI()*(H761/(2*1000))^2</f>
        <v>3.5256523554911458E-3</v>
      </c>
      <c r="P761">
        <f>PI()*(L761/(2*1000))^2</f>
        <v>1.0313240312354819E-2</v>
      </c>
    </row>
    <row r="762" spans="1:16" x14ac:dyDescent="0.25">
      <c r="A762">
        <v>3</v>
      </c>
      <c r="B762" t="s">
        <v>93</v>
      </c>
      <c r="C762">
        <v>10</v>
      </c>
      <c r="D762" t="s">
        <v>103</v>
      </c>
      <c r="E762">
        <v>18</v>
      </c>
      <c r="F762" t="s">
        <v>267</v>
      </c>
      <c r="G762">
        <v>2.2999999999999998</v>
      </c>
      <c r="H762">
        <v>46</v>
      </c>
      <c r="L762">
        <v>80</v>
      </c>
      <c r="N762">
        <v>4.6100000000000003</v>
      </c>
      <c r="O762">
        <f>PI()*(H762/(2*1000))^2</f>
        <v>1.6619025137490004E-3</v>
      </c>
      <c r="P762">
        <f>PI()*(L762/(2*1000))^2</f>
        <v>5.0265482457436689E-3</v>
      </c>
    </row>
    <row r="763" spans="1:16" x14ac:dyDescent="0.25">
      <c r="A763">
        <v>3</v>
      </c>
      <c r="B763" t="s">
        <v>93</v>
      </c>
      <c r="C763">
        <v>10</v>
      </c>
      <c r="D763" t="s">
        <v>103</v>
      </c>
      <c r="E763">
        <v>19</v>
      </c>
      <c r="F763" t="s">
        <v>267</v>
      </c>
      <c r="G763">
        <v>2.6</v>
      </c>
      <c r="H763">
        <v>21</v>
      </c>
      <c r="L763">
        <v>99</v>
      </c>
      <c r="N763">
        <v>3.06</v>
      </c>
      <c r="O763">
        <f>PI()*(H763/(2*1000))^2</f>
        <v>3.4636059005827474E-4</v>
      </c>
      <c r="P763">
        <f>PI()*(L763/(2*1000))^2</f>
        <v>7.6976873994583908E-3</v>
      </c>
    </row>
    <row r="764" spans="1:16" x14ac:dyDescent="0.25">
      <c r="A764">
        <v>3</v>
      </c>
      <c r="B764" t="s">
        <v>93</v>
      </c>
      <c r="C764">
        <v>10</v>
      </c>
      <c r="D764" t="s">
        <v>103</v>
      </c>
      <c r="E764">
        <v>20</v>
      </c>
      <c r="F764" t="s">
        <v>267</v>
      </c>
      <c r="G764">
        <v>1.2</v>
      </c>
      <c r="H764">
        <v>12</v>
      </c>
      <c r="L764">
        <v>31</v>
      </c>
      <c r="N764">
        <v>1.44</v>
      </c>
      <c r="O764">
        <f>PI()*(H764/(2*1000))^2</f>
        <v>1.1309733552923255E-4</v>
      </c>
      <c r="P764">
        <f>PI()*(L764/(2*1000))^2</f>
        <v>7.5476763502494771E-4</v>
      </c>
    </row>
    <row r="765" spans="1:16" x14ac:dyDescent="0.25">
      <c r="A765">
        <v>3</v>
      </c>
      <c r="B765" t="s">
        <v>93</v>
      </c>
      <c r="C765">
        <v>11</v>
      </c>
      <c r="D765" t="s">
        <v>104</v>
      </c>
      <c r="E765">
        <v>1</v>
      </c>
      <c r="F765" t="s">
        <v>267</v>
      </c>
      <c r="G765">
        <v>0.3</v>
      </c>
      <c r="H765">
        <v>57</v>
      </c>
      <c r="L765">
        <v>78</v>
      </c>
      <c r="N765">
        <v>4.62</v>
      </c>
      <c r="O765">
        <f>PI()*(H765/(2*1000))^2</f>
        <v>2.5517586328783095E-3</v>
      </c>
      <c r="P765">
        <f>PI()*(L765/(2*1000))^2</f>
        <v>4.7783624261100756E-3</v>
      </c>
    </row>
    <row r="766" spans="1:16" x14ac:dyDescent="0.25">
      <c r="A766">
        <v>3</v>
      </c>
      <c r="B766" t="s">
        <v>93</v>
      </c>
      <c r="C766">
        <v>11</v>
      </c>
      <c r="D766" t="s">
        <v>104</v>
      </c>
      <c r="E766">
        <v>2</v>
      </c>
      <c r="F766" t="s">
        <v>267</v>
      </c>
      <c r="G766">
        <v>0.8</v>
      </c>
      <c r="H766">
        <v>32</v>
      </c>
      <c r="L766">
        <v>46</v>
      </c>
      <c r="N766">
        <v>2.0499999999999998</v>
      </c>
      <c r="O766">
        <f>PI()*(H766/(2*1000))^2</f>
        <v>8.0424771931898698E-4</v>
      </c>
      <c r="P766">
        <f>PI()*(L766/(2*1000))^2</f>
        <v>1.6619025137490004E-3</v>
      </c>
    </row>
    <row r="767" spans="1:16" x14ac:dyDescent="0.25">
      <c r="A767">
        <v>3</v>
      </c>
      <c r="B767" t="s">
        <v>93</v>
      </c>
      <c r="C767">
        <v>11</v>
      </c>
      <c r="D767" t="s">
        <v>104</v>
      </c>
      <c r="E767">
        <v>3</v>
      </c>
      <c r="F767" t="s">
        <v>271</v>
      </c>
      <c r="G767">
        <v>0.5</v>
      </c>
      <c r="H767">
        <v>14</v>
      </c>
      <c r="L767">
        <v>28</v>
      </c>
      <c r="N767">
        <v>1.4</v>
      </c>
      <c r="O767">
        <f>PI()*(H767/(2*1000))^2</f>
        <v>1.5393804002589989E-4</v>
      </c>
      <c r="P767">
        <f>PI()*(L767/(2*1000))^2</f>
        <v>6.1575216010359955E-4</v>
      </c>
    </row>
    <row r="768" spans="1:16" x14ac:dyDescent="0.25">
      <c r="A768">
        <v>3</v>
      </c>
      <c r="B768" t="s">
        <v>93</v>
      </c>
      <c r="C768">
        <v>11</v>
      </c>
      <c r="D768" t="s">
        <v>104</v>
      </c>
      <c r="E768">
        <v>4</v>
      </c>
      <c r="F768" t="s">
        <v>271</v>
      </c>
      <c r="G768">
        <v>1.3</v>
      </c>
      <c r="H768">
        <v>17</v>
      </c>
      <c r="L768">
        <v>30</v>
      </c>
      <c r="N768">
        <v>2.5299999999999998</v>
      </c>
      <c r="O768">
        <f>PI()*(H768/(2*1000))^2</f>
        <v>2.2698006922186259E-4</v>
      </c>
      <c r="P768">
        <f>PI()*(L768/(2*1000))^2</f>
        <v>7.0685834705770342E-4</v>
      </c>
    </row>
    <row r="769" spans="1:16" x14ac:dyDescent="0.25">
      <c r="A769">
        <v>3</v>
      </c>
      <c r="B769" t="s">
        <v>93</v>
      </c>
      <c r="C769">
        <v>11</v>
      </c>
      <c r="D769" t="s">
        <v>104</v>
      </c>
      <c r="E769">
        <v>5</v>
      </c>
      <c r="F769" t="s">
        <v>271</v>
      </c>
      <c r="G769">
        <v>2.5</v>
      </c>
      <c r="H769">
        <f>K769/PI()</f>
        <v>149.60564650638162</v>
      </c>
      <c r="K769">
        <v>470</v>
      </c>
      <c r="L769">
        <f>M769/PI()</f>
        <v>219.63382146681556</v>
      </c>
      <c r="M769">
        <v>690</v>
      </c>
      <c r="N769">
        <v>6</v>
      </c>
      <c r="O769">
        <f>PI()*(H769/(2*1000))^2</f>
        <v>1.7578663464499839E-2</v>
      </c>
      <c r="P769">
        <f>PI()*(L769/(2*1000))^2</f>
        <v>3.7886834203025681E-2</v>
      </c>
    </row>
    <row r="770" spans="1:16" x14ac:dyDescent="0.25">
      <c r="A770">
        <v>3</v>
      </c>
      <c r="B770" t="s">
        <v>93</v>
      </c>
      <c r="C770">
        <v>11</v>
      </c>
      <c r="D770" t="s">
        <v>104</v>
      </c>
      <c r="E770">
        <v>6</v>
      </c>
      <c r="F770" t="s">
        <v>267</v>
      </c>
      <c r="G770">
        <v>1.3</v>
      </c>
      <c r="H770">
        <v>55</v>
      </c>
      <c r="L770">
        <v>84</v>
      </c>
      <c r="N770">
        <v>5.0999999999999996</v>
      </c>
      <c r="O770">
        <f>PI()*(H770/(2*1000))^2</f>
        <v>2.3758294442772811E-3</v>
      </c>
      <c r="P770">
        <f>PI()*(L770/(2*1000))^2</f>
        <v>5.5417694409323958E-3</v>
      </c>
    </row>
    <row r="771" spans="1:16" x14ac:dyDescent="0.25">
      <c r="A771">
        <v>3</v>
      </c>
      <c r="B771" t="s">
        <v>93</v>
      </c>
      <c r="C771">
        <v>11</v>
      </c>
      <c r="D771" t="s">
        <v>104</v>
      </c>
      <c r="E771">
        <v>7</v>
      </c>
      <c r="F771" t="s">
        <v>267</v>
      </c>
      <c r="G771">
        <v>2.4</v>
      </c>
      <c r="H771">
        <v>66</v>
      </c>
      <c r="L771">
        <v>92</v>
      </c>
      <c r="N771">
        <v>5.4</v>
      </c>
      <c r="O771">
        <f>PI()*(H771/(2*1000))^2</f>
        <v>3.4211943997592849E-3</v>
      </c>
      <c r="P771">
        <f>PI()*(L771/(2*1000))^2</f>
        <v>6.6476100549960017E-3</v>
      </c>
    </row>
    <row r="772" spans="1:16" x14ac:dyDescent="0.25">
      <c r="A772">
        <v>3</v>
      </c>
      <c r="B772" t="s">
        <v>93</v>
      </c>
      <c r="C772">
        <v>11</v>
      </c>
      <c r="D772" t="s">
        <v>104</v>
      </c>
      <c r="E772">
        <v>8</v>
      </c>
      <c r="F772" t="s">
        <v>271</v>
      </c>
      <c r="G772">
        <v>3.2</v>
      </c>
      <c r="H772">
        <v>87</v>
      </c>
      <c r="L772">
        <f>M772/PI()</f>
        <v>136.87325105903</v>
      </c>
      <c r="M772">
        <v>430</v>
      </c>
      <c r="N772">
        <v>5.9</v>
      </c>
      <c r="O772">
        <f>PI()*(H772/(2*1000))^2</f>
        <v>5.9446786987552855E-3</v>
      </c>
      <c r="P772">
        <f>PI()*(L772/(2*1000))^2</f>
        <v>1.4713874488845726E-2</v>
      </c>
    </row>
    <row r="773" spans="1:16" x14ac:dyDescent="0.25">
      <c r="A773">
        <v>3</v>
      </c>
      <c r="B773" t="s">
        <v>93</v>
      </c>
      <c r="C773">
        <v>11</v>
      </c>
      <c r="D773" t="s">
        <v>104</v>
      </c>
      <c r="E773">
        <v>9</v>
      </c>
      <c r="F773" t="s">
        <v>267</v>
      </c>
      <c r="G773">
        <v>2.0499999999999998</v>
      </c>
      <c r="H773">
        <v>21</v>
      </c>
      <c r="L773">
        <v>42</v>
      </c>
      <c r="N773">
        <v>2.85</v>
      </c>
      <c r="O773">
        <f>PI()*(H773/(2*1000))^2</f>
        <v>3.4636059005827474E-4</v>
      </c>
      <c r="P773">
        <f>PI()*(L773/(2*1000))^2</f>
        <v>1.385442360233099E-3</v>
      </c>
    </row>
    <row r="774" spans="1:16" x14ac:dyDescent="0.25">
      <c r="A774">
        <v>3</v>
      </c>
      <c r="B774" t="s">
        <v>93</v>
      </c>
      <c r="C774">
        <v>11</v>
      </c>
      <c r="D774" t="s">
        <v>104</v>
      </c>
      <c r="E774">
        <v>10</v>
      </c>
      <c r="F774" t="s">
        <v>267</v>
      </c>
      <c r="G774">
        <v>3.2</v>
      </c>
      <c r="H774">
        <v>38</v>
      </c>
      <c r="L774">
        <v>61</v>
      </c>
      <c r="N774">
        <v>2.99</v>
      </c>
      <c r="O774">
        <f>PI()*(H774/(2*1000))^2</f>
        <v>1.1341149479459152E-3</v>
      </c>
      <c r="P774">
        <f>PI()*(L774/(2*1000))^2</f>
        <v>2.9224665660019049E-3</v>
      </c>
    </row>
    <row r="775" spans="1:16" x14ac:dyDescent="0.25">
      <c r="A775">
        <v>3</v>
      </c>
      <c r="B775" t="s">
        <v>93</v>
      </c>
      <c r="C775">
        <v>12</v>
      </c>
      <c r="D775" t="s">
        <v>105</v>
      </c>
      <c r="E775">
        <v>1</v>
      </c>
      <c r="F775" t="s">
        <v>267</v>
      </c>
      <c r="G775">
        <v>0.8</v>
      </c>
      <c r="H775">
        <v>45</v>
      </c>
      <c r="L775">
        <v>83</v>
      </c>
      <c r="N775">
        <v>4.3</v>
      </c>
      <c r="O775">
        <f>PI()*(H775/(2*1000))^2</f>
        <v>1.5904312808798326E-3</v>
      </c>
      <c r="P775">
        <f>PI()*(L775/(2*1000))^2</f>
        <v>5.4106079476450219E-3</v>
      </c>
    </row>
    <row r="776" spans="1:16" x14ac:dyDescent="0.25">
      <c r="A776">
        <v>3</v>
      </c>
      <c r="B776" t="s">
        <v>93</v>
      </c>
      <c r="C776">
        <v>12</v>
      </c>
      <c r="D776" t="s">
        <v>105</v>
      </c>
      <c r="E776">
        <v>2</v>
      </c>
      <c r="F776" t="s">
        <v>267</v>
      </c>
      <c r="G776">
        <v>0.9</v>
      </c>
      <c r="H776">
        <v>21</v>
      </c>
      <c r="L776">
        <v>43</v>
      </c>
      <c r="N776">
        <v>2.5</v>
      </c>
      <c r="O776">
        <f>PI()*(H776/(2*1000))^2</f>
        <v>3.4636059005827474E-4</v>
      </c>
      <c r="P776">
        <f>PI()*(L776/(2*1000))^2</f>
        <v>1.4522012041218817E-3</v>
      </c>
    </row>
    <row r="777" spans="1:16" x14ac:dyDescent="0.25">
      <c r="A777">
        <v>3</v>
      </c>
      <c r="B777" t="s">
        <v>93</v>
      </c>
      <c r="C777">
        <v>12</v>
      </c>
      <c r="D777" t="s">
        <v>105</v>
      </c>
      <c r="E777">
        <v>3</v>
      </c>
      <c r="F777" t="s">
        <v>267</v>
      </c>
      <c r="G777">
        <v>1.1000000000000001</v>
      </c>
      <c r="H777">
        <v>43</v>
      </c>
      <c r="L777">
        <v>78</v>
      </c>
      <c r="N777">
        <v>3.8</v>
      </c>
      <c r="O777">
        <f>PI()*(H777/(2*1000))^2</f>
        <v>1.4522012041218817E-3</v>
      </c>
      <c r="P777">
        <f>PI()*(L777/(2*1000))^2</f>
        <v>4.7783624261100756E-3</v>
      </c>
    </row>
    <row r="778" spans="1:16" x14ac:dyDescent="0.25">
      <c r="A778">
        <v>3</v>
      </c>
      <c r="B778" t="s">
        <v>93</v>
      </c>
      <c r="C778">
        <v>12</v>
      </c>
      <c r="D778" t="s">
        <v>105</v>
      </c>
      <c r="E778">
        <v>4</v>
      </c>
      <c r="F778" t="s">
        <v>271</v>
      </c>
      <c r="G778">
        <v>1.3</v>
      </c>
      <c r="H778">
        <v>17</v>
      </c>
      <c r="L778">
        <v>45</v>
      </c>
      <c r="N778">
        <v>2.04</v>
      </c>
      <c r="O778">
        <f>PI()*(H778/(2*1000))^2</f>
        <v>2.2698006922186259E-4</v>
      </c>
      <c r="P778">
        <f>PI()*(L778/(2*1000))^2</f>
        <v>1.5904312808798326E-3</v>
      </c>
    </row>
    <row r="779" spans="1:16" x14ac:dyDescent="0.25">
      <c r="A779">
        <v>3</v>
      </c>
      <c r="B779" t="s">
        <v>93</v>
      </c>
      <c r="C779">
        <v>12</v>
      </c>
      <c r="D779" t="s">
        <v>105</v>
      </c>
      <c r="E779">
        <v>5</v>
      </c>
      <c r="F779" t="s">
        <v>267</v>
      </c>
      <c r="G779">
        <v>2.6</v>
      </c>
      <c r="H779">
        <v>14.5</v>
      </c>
      <c r="L779">
        <v>42.5</v>
      </c>
      <c r="N779">
        <v>2.2400000000000002</v>
      </c>
      <c r="O779">
        <f>PI()*(H779/(2*1000))^2</f>
        <v>1.6512996385431353E-4</v>
      </c>
      <c r="P779">
        <f>PI()*(L779/(2*1000))^2</f>
        <v>1.4186254326366413E-3</v>
      </c>
    </row>
    <row r="780" spans="1:16" x14ac:dyDescent="0.25">
      <c r="A780">
        <v>3</v>
      </c>
      <c r="B780" t="s">
        <v>93</v>
      </c>
      <c r="C780">
        <v>12</v>
      </c>
      <c r="D780" t="s">
        <v>105</v>
      </c>
      <c r="E780">
        <v>6</v>
      </c>
      <c r="F780" t="s">
        <v>267</v>
      </c>
      <c r="G780">
        <v>2.6</v>
      </c>
      <c r="H780">
        <v>19</v>
      </c>
      <c r="I780">
        <v>18</v>
      </c>
      <c r="L780">
        <v>42</v>
      </c>
      <c r="N780">
        <v>2.0499999999999998</v>
      </c>
      <c r="O780">
        <f>PI()*(H780/(2*1000))^2+PI()*(I780/(2*1000))^2</f>
        <v>5.3799774192725197E-4</v>
      </c>
      <c r="P780">
        <f>PI()*(L780/(2*1000))^2</f>
        <v>1.385442360233099E-3</v>
      </c>
    </row>
    <row r="781" spans="1:16" x14ac:dyDescent="0.25">
      <c r="A781">
        <v>3</v>
      </c>
      <c r="B781" t="s">
        <v>93</v>
      </c>
      <c r="C781">
        <v>12</v>
      </c>
      <c r="D781" t="s">
        <v>105</v>
      </c>
      <c r="E781">
        <v>7</v>
      </c>
      <c r="F781" t="s">
        <v>271</v>
      </c>
      <c r="G781">
        <v>2.2999999999999998</v>
      </c>
      <c r="H781">
        <v>23</v>
      </c>
      <c r="L781">
        <v>45</v>
      </c>
      <c r="N781">
        <v>1.86</v>
      </c>
      <c r="O781">
        <f>PI()*(H781/(2*1000))^2</f>
        <v>4.154756284372501E-4</v>
      </c>
      <c r="P781">
        <f>PI()*(L781/(2*1000))^2</f>
        <v>1.5904312808798326E-3</v>
      </c>
    </row>
    <row r="782" spans="1:16" x14ac:dyDescent="0.25">
      <c r="A782">
        <v>3</v>
      </c>
      <c r="B782" t="s">
        <v>93</v>
      </c>
      <c r="C782">
        <v>12</v>
      </c>
      <c r="D782" t="s">
        <v>105</v>
      </c>
      <c r="E782">
        <v>8</v>
      </c>
      <c r="F782" t="s">
        <v>267</v>
      </c>
      <c r="G782">
        <v>2.2000000000000002</v>
      </c>
      <c r="H782">
        <v>26</v>
      </c>
      <c r="L782">
        <v>64</v>
      </c>
      <c r="N782">
        <v>2.8</v>
      </c>
      <c r="O782">
        <f>PI()*(H782/(2*1000))^2</f>
        <v>5.3092915845667494E-4</v>
      </c>
      <c r="P782">
        <f>PI()*(L782/(2*1000))^2</f>
        <v>3.2169908772759479E-3</v>
      </c>
    </row>
    <row r="783" spans="1:16" x14ac:dyDescent="0.25">
      <c r="A783">
        <v>3</v>
      </c>
      <c r="B783" t="s">
        <v>93</v>
      </c>
      <c r="C783">
        <v>12</v>
      </c>
      <c r="D783" t="s">
        <v>105</v>
      </c>
      <c r="E783">
        <v>9</v>
      </c>
      <c r="F783" t="s">
        <v>267</v>
      </c>
      <c r="G783">
        <v>2.2000000000000002</v>
      </c>
      <c r="H783">
        <v>12</v>
      </c>
      <c r="L783">
        <v>36</v>
      </c>
      <c r="N783">
        <v>2.36</v>
      </c>
      <c r="O783">
        <f>PI()*(H783/(2*1000))^2</f>
        <v>1.1309733552923255E-4</v>
      </c>
      <c r="P783">
        <f>PI()*(L783/(2*1000))^2</f>
        <v>1.0178760197630929E-3</v>
      </c>
    </row>
    <row r="784" spans="1:16" x14ac:dyDescent="0.25">
      <c r="A784">
        <v>3</v>
      </c>
      <c r="B784" t="s">
        <v>93</v>
      </c>
      <c r="C784">
        <v>12</v>
      </c>
      <c r="D784" t="s">
        <v>105</v>
      </c>
      <c r="E784">
        <v>10</v>
      </c>
      <c r="F784" t="s">
        <v>271</v>
      </c>
      <c r="G784">
        <v>3.2</v>
      </c>
      <c r="H784">
        <v>54</v>
      </c>
      <c r="L784">
        <v>79</v>
      </c>
      <c r="N784">
        <v>4.17</v>
      </c>
      <c r="O784">
        <f>PI()*(H784/(2*1000))^2</f>
        <v>2.290221044466959E-3</v>
      </c>
      <c r="P784">
        <f>PI()*(L784/(2*1000))^2</f>
        <v>4.9016699377634745E-3</v>
      </c>
    </row>
    <row r="785" spans="1:16" x14ac:dyDescent="0.25">
      <c r="A785">
        <v>3</v>
      </c>
      <c r="B785" t="s">
        <v>93</v>
      </c>
      <c r="C785">
        <v>12</v>
      </c>
      <c r="D785" t="s">
        <v>105</v>
      </c>
      <c r="E785">
        <v>11</v>
      </c>
      <c r="F785" t="s">
        <v>267</v>
      </c>
      <c r="G785">
        <v>2.8</v>
      </c>
      <c r="H785">
        <v>37</v>
      </c>
      <c r="L785">
        <v>65</v>
      </c>
      <c r="N785">
        <v>3.3</v>
      </c>
      <c r="O785">
        <f>PI()*(H785/(2*1000))^2</f>
        <v>1.0752100856911066E-3</v>
      </c>
      <c r="P785">
        <f>PI()*(L785/(2*1000))^2</f>
        <v>3.3183072403542195E-3</v>
      </c>
    </row>
    <row r="786" spans="1:16" x14ac:dyDescent="0.25">
      <c r="A786">
        <v>3</v>
      </c>
      <c r="B786" t="s">
        <v>93</v>
      </c>
      <c r="C786">
        <v>12</v>
      </c>
      <c r="D786" t="s">
        <v>105</v>
      </c>
      <c r="E786">
        <v>12</v>
      </c>
      <c r="F786" t="s">
        <v>267</v>
      </c>
      <c r="G786">
        <v>2.9</v>
      </c>
      <c r="H786">
        <v>26.5</v>
      </c>
      <c r="L786">
        <v>56</v>
      </c>
      <c r="N786">
        <v>2.62</v>
      </c>
      <c r="O786">
        <f>PI()*(H786/(2*1000))^2</f>
        <v>5.5154586024585802E-4</v>
      </c>
      <c r="P786">
        <f>PI()*(L786/(2*1000))^2</f>
        <v>2.4630086404143982E-3</v>
      </c>
    </row>
    <row r="787" spans="1:16" x14ac:dyDescent="0.25">
      <c r="A787">
        <v>3</v>
      </c>
      <c r="B787" t="s">
        <v>93</v>
      </c>
      <c r="C787">
        <v>12</v>
      </c>
      <c r="D787" t="s">
        <v>105</v>
      </c>
      <c r="E787">
        <v>13</v>
      </c>
      <c r="F787" t="s">
        <v>267</v>
      </c>
      <c r="G787">
        <v>2.9</v>
      </c>
      <c r="H787">
        <v>14</v>
      </c>
      <c r="L787">
        <v>33</v>
      </c>
      <c r="N787">
        <v>2.16</v>
      </c>
      <c r="O787">
        <f>PI()*(H787/(2*1000))^2</f>
        <v>1.5393804002589989E-4</v>
      </c>
      <c r="P787">
        <f>PI()*(L787/(2*1000))^2</f>
        <v>8.5529859993982123E-4</v>
      </c>
    </row>
    <row r="788" spans="1:16" x14ac:dyDescent="0.25">
      <c r="A788">
        <v>3</v>
      </c>
      <c r="B788" t="s">
        <v>93</v>
      </c>
      <c r="C788">
        <v>12</v>
      </c>
      <c r="D788" t="s">
        <v>105</v>
      </c>
      <c r="E788">
        <v>14</v>
      </c>
      <c r="F788" t="s">
        <v>267</v>
      </c>
      <c r="G788">
        <v>1.6</v>
      </c>
      <c r="H788">
        <v>10</v>
      </c>
      <c r="L788">
        <v>28</v>
      </c>
      <c r="N788">
        <v>1.79</v>
      </c>
      <c r="O788">
        <f>PI()*(H788/(2*1000))^2</f>
        <v>7.8539816339744827E-5</v>
      </c>
      <c r="P788">
        <f>PI()*(L788/(2*1000))^2</f>
        <v>6.1575216010359955E-4</v>
      </c>
    </row>
    <row r="789" spans="1:16" x14ac:dyDescent="0.25">
      <c r="A789">
        <v>3</v>
      </c>
      <c r="B789" t="s">
        <v>93</v>
      </c>
      <c r="C789">
        <v>13</v>
      </c>
      <c r="D789" t="s">
        <v>106</v>
      </c>
      <c r="E789">
        <v>1</v>
      </c>
      <c r="F789" t="s">
        <v>280</v>
      </c>
      <c r="G789">
        <v>0.13</v>
      </c>
      <c r="H789">
        <v>53</v>
      </c>
      <c r="L789">
        <v>80</v>
      </c>
      <c r="N789">
        <v>4.55</v>
      </c>
      <c r="O789">
        <f>PI()*(H789/(2*1000))^2</f>
        <v>2.2061834409834321E-3</v>
      </c>
      <c r="P789">
        <f>PI()*(L789/(2*1000))^2</f>
        <v>5.0265482457436689E-3</v>
      </c>
    </row>
    <row r="790" spans="1:16" x14ac:dyDescent="0.25">
      <c r="A790">
        <v>3</v>
      </c>
      <c r="B790" t="s">
        <v>93</v>
      </c>
      <c r="C790">
        <v>13</v>
      </c>
      <c r="D790" t="s">
        <v>106</v>
      </c>
      <c r="E790">
        <v>2</v>
      </c>
      <c r="F790" t="s">
        <v>280</v>
      </c>
      <c r="G790">
        <v>0.5</v>
      </c>
      <c r="H790">
        <v>34</v>
      </c>
      <c r="I790">
        <v>33</v>
      </c>
      <c r="L790">
        <v>66</v>
      </c>
      <c r="N790">
        <v>4.43</v>
      </c>
      <c r="O790">
        <f>PI()*(H790/(2*1000))^2+PI()*(I790/(2*1000))^2</f>
        <v>1.7632188768272716E-3</v>
      </c>
      <c r="P790">
        <f>PI()*(L790/(2*1000))^2</f>
        <v>3.4211943997592849E-3</v>
      </c>
    </row>
    <row r="791" spans="1:16" x14ac:dyDescent="0.25">
      <c r="A791">
        <v>3</v>
      </c>
      <c r="B791" t="s">
        <v>93</v>
      </c>
      <c r="C791">
        <v>13</v>
      </c>
      <c r="D791" t="s">
        <v>106</v>
      </c>
      <c r="E791">
        <v>3</v>
      </c>
      <c r="F791" t="s">
        <v>271</v>
      </c>
      <c r="G791">
        <v>1.7</v>
      </c>
      <c r="H791">
        <v>37</v>
      </c>
      <c r="L791">
        <v>70</v>
      </c>
      <c r="N791">
        <v>4.8600000000000003</v>
      </c>
      <c r="O791">
        <f>PI()*(H791/(2*1000))^2</f>
        <v>1.0752100856911066E-3</v>
      </c>
      <c r="P791">
        <f>PI()*(L791/(2*1000))^2</f>
        <v>3.8484510006474969E-3</v>
      </c>
    </row>
    <row r="792" spans="1:16" x14ac:dyDescent="0.25">
      <c r="A792">
        <v>3</v>
      </c>
      <c r="B792" t="s">
        <v>93</v>
      </c>
      <c r="C792">
        <v>13</v>
      </c>
      <c r="D792" t="s">
        <v>106</v>
      </c>
      <c r="E792">
        <v>4</v>
      </c>
      <c r="F792" t="s">
        <v>271</v>
      </c>
      <c r="G792">
        <v>2.2000000000000002</v>
      </c>
      <c r="H792">
        <v>75</v>
      </c>
      <c r="L792">
        <v>104</v>
      </c>
      <c r="N792">
        <v>7</v>
      </c>
      <c r="O792">
        <f>PI()*(H792/(2*1000))^2</f>
        <v>4.4178646691106467E-3</v>
      </c>
      <c r="P792">
        <f>PI()*(L792/(2*1000))^2</f>
        <v>8.4948665353067991E-3</v>
      </c>
    </row>
    <row r="793" spans="1:16" x14ac:dyDescent="0.25">
      <c r="A793">
        <v>3</v>
      </c>
      <c r="B793" t="s">
        <v>93</v>
      </c>
      <c r="C793">
        <v>13</v>
      </c>
      <c r="D793" t="s">
        <v>106</v>
      </c>
      <c r="E793">
        <v>5</v>
      </c>
      <c r="F793" t="s">
        <v>267</v>
      </c>
      <c r="G793">
        <v>1.6</v>
      </c>
      <c r="H793">
        <v>27</v>
      </c>
      <c r="L793">
        <v>51</v>
      </c>
      <c r="N793">
        <v>4.33</v>
      </c>
      <c r="O793">
        <f>PI()*(H793/(2*1000))^2</f>
        <v>5.7255526111673976E-4</v>
      </c>
      <c r="P793">
        <f>PI()*(L793/(2*1000))^2</f>
        <v>2.0428206229967626E-3</v>
      </c>
    </row>
    <row r="794" spans="1:16" x14ac:dyDescent="0.25">
      <c r="A794">
        <v>3</v>
      </c>
      <c r="B794" t="s">
        <v>93</v>
      </c>
      <c r="C794">
        <v>13</v>
      </c>
      <c r="D794" t="s">
        <v>106</v>
      </c>
      <c r="E794">
        <v>6</v>
      </c>
      <c r="F794" t="s">
        <v>267</v>
      </c>
      <c r="G794">
        <v>2.95</v>
      </c>
      <c r="H794">
        <v>59</v>
      </c>
      <c r="L794">
        <v>93</v>
      </c>
      <c r="N794">
        <v>5.5</v>
      </c>
      <c r="O794">
        <f>PI()*(H794/(2*1000))^2</f>
        <v>2.7339710067865171E-3</v>
      </c>
      <c r="P794">
        <f>PI()*(L794/(2*1000))^2</f>
        <v>6.7929087152245309E-3</v>
      </c>
    </row>
    <row r="795" spans="1:16" x14ac:dyDescent="0.25">
      <c r="A795">
        <v>3</v>
      </c>
      <c r="B795" t="s">
        <v>93</v>
      </c>
      <c r="C795">
        <v>13</v>
      </c>
      <c r="D795" t="s">
        <v>106</v>
      </c>
      <c r="E795">
        <v>7</v>
      </c>
      <c r="F795" t="s">
        <v>267</v>
      </c>
      <c r="G795">
        <v>2.9</v>
      </c>
      <c r="H795">
        <v>86</v>
      </c>
      <c r="L795">
        <v>112</v>
      </c>
      <c r="N795">
        <v>7</v>
      </c>
      <c r="O795">
        <f>PI()*(H795/(2*1000))^2</f>
        <v>5.8088048164875268E-3</v>
      </c>
      <c r="P795">
        <f>PI()*(L795/(2*1000))^2</f>
        <v>9.8520345616575928E-3</v>
      </c>
    </row>
    <row r="796" spans="1:16" x14ac:dyDescent="0.25">
      <c r="A796">
        <v>3</v>
      </c>
      <c r="B796" t="s">
        <v>93</v>
      </c>
      <c r="C796">
        <v>13</v>
      </c>
      <c r="D796" t="s">
        <v>106</v>
      </c>
      <c r="E796">
        <v>8</v>
      </c>
      <c r="F796" t="s">
        <v>267</v>
      </c>
      <c r="G796">
        <v>3.65</v>
      </c>
      <c r="H796">
        <v>77</v>
      </c>
      <c r="L796">
        <v>103</v>
      </c>
      <c r="N796">
        <v>7</v>
      </c>
      <c r="O796">
        <f>PI()*(H796/(2*1000))^2</f>
        <v>4.6566257107834713E-3</v>
      </c>
      <c r="P796">
        <f>PI()*(L796/(2*1000))^2</f>
        <v>8.3322891154835269E-3</v>
      </c>
    </row>
    <row r="797" spans="1:16" x14ac:dyDescent="0.25">
      <c r="A797">
        <v>3</v>
      </c>
      <c r="B797" t="s">
        <v>93</v>
      </c>
      <c r="C797">
        <v>13</v>
      </c>
      <c r="D797" t="s">
        <v>106</v>
      </c>
      <c r="E797">
        <v>9</v>
      </c>
      <c r="F797" t="s">
        <v>267</v>
      </c>
      <c r="G797">
        <v>1.5</v>
      </c>
      <c r="H797">
        <v>75</v>
      </c>
      <c r="L797">
        <v>111</v>
      </c>
      <c r="N797">
        <v>6.6</v>
      </c>
      <c r="O797">
        <f>PI()*(H797/(2*1000))^2</f>
        <v>4.4178646691106467E-3</v>
      </c>
      <c r="P797">
        <f>PI()*(L797/(2*1000))^2</f>
        <v>9.6768907712199599E-3</v>
      </c>
    </row>
    <row r="798" spans="1:16" x14ac:dyDescent="0.25">
      <c r="A798">
        <v>3</v>
      </c>
      <c r="B798" t="s">
        <v>93</v>
      </c>
      <c r="C798">
        <v>13</v>
      </c>
      <c r="D798" t="s">
        <v>106</v>
      </c>
      <c r="E798">
        <v>10</v>
      </c>
      <c r="F798" t="s">
        <v>267</v>
      </c>
      <c r="G798">
        <v>2</v>
      </c>
      <c r="H798">
        <v>86</v>
      </c>
      <c r="L798">
        <v>127</v>
      </c>
      <c r="N798">
        <v>5.6</v>
      </c>
      <c r="O798">
        <f>PI()*(H798/(2*1000))^2</f>
        <v>5.8088048164875268E-3</v>
      </c>
      <c r="P798">
        <f>PI()*(L798/(2*1000))^2</f>
        <v>1.2667686977437444E-2</v>
      </c>
    </row>
    <row r="799" spans="1:16" x14ac:dyDescent="0.25">
      <c r="A799">
        <v>3</v>
      </c>
      <c r="B799" t="s">
        <v>93</v>
      </c>
      <c r="C799">
        <v>13</v>
      </c>
      <c r="D799" t="s">
        <v>106</v>
      </c>
      <c r="E799">
        <v>11</v>
      </c>
      <c r="F799" t="s">
        <v>267</v>
      </c>
      <c r="G799">
        <v>2.7</v>
      </c>
      <c r="H799">
        <v>19</v>
      </c>
      <c r="L799">
        <v>30</v>
      </c>
      <c r="N799">
        <v>3.25</v>
      </c>
      <c r="O799">
        <f>PI()*(H799/(2*1000))^2</f>
        <v>2.835287369864788E-4</v>
      </c>
      <c r="P799">
        <f>PI()*(L799/(2*1000))^2</f>
        <v>7.0685834705770342E-4</v>
      </c>
    </row>
    <row r="800" spans="1:16" x14ac:dyDescent="0.25">
      <c r="A800">
        <v>3</v>
      </c>
      <c r="B800" t="s">
        <v>93</v>
      </c>
      <c r="C800">
        <v>13</v>
      </c>
      <c r="D800" t="s">
        <v>106</v>
      </c>
      <c r="E800">
        <v>12</v>
      </c>
      <c r="F800" t="s">
        <v>267</v>
      </c>
      <c r="G800">
        <v>1.5</v>
      </c>
      <c r="H800">
        <v>31</v>
      </c>
      <c r="L800">
        <v>69</v>
      </c>
      <c r="N800">
        <v>3.68</v>
      </c>
      <c r="O800">
        <f>PI()*(H800/(2*1000))^2</f>
        <v>7.5476763502494771E-4</v>
      </c>
      <c r="P800">
        <f>PI()*(L800/(2*1000))^2</f>
        <v>3.7392806559352516E-3</v>
      </c>
    </row>
    <row r="801" spans="1:16" x14ac:dyDescent="0.25">
      <c r="A801">
        <v>3</v>
      </c>
      <c r="B801" t="s">
        <v>93</v>
      </c>
      <c r="C801">
        <v>13</v>
      </c>
      <c r="D801" t="s">
        <v>106</v>
      </c>
      <c r="E801">
        <v>13</v>
      </c>
      <c r="F801" t="s">
        <v>267</v>
      </c>
      <c r="G801">
        <v>2.6</v>
      </c>
      <c r="H801">
        <v>68</v>
      </c>
      <c r="L801">
        <v>121</v>
      </c>
      <c r="N801">
        <v>5</v>
      </c>
      <c r="O801">
        <f>PI()*(H801/(2*1000))^2</f>
        <v>3.6316811075498014E-3</v>
      </c>
      <c r="P801">
        <f>PI()*(L801/(2*1000))^2</f>
        <v>1.149901451030204E-2</v>
      </c>
    </row>
    <row r="802" spans="1:16" x14ac:dyDescent="0.25">
      <c r="A802">
        <v>3</v>
      </c>
      <c r="B802" t="s">
        <v>93</v>
      </c>
      <c r="C802">
        <v>13</v>
      </c>
      <c r="D802" t="s">
        <v>106</v>
      </c>
      <c r="E802">
        <v>14</v>
      </c>
      <c r="F802" t="s">
        <v>267</v>
      </c>
      <c r="G802">
        <v>2.4</v>
      </c>
      <c r="H802">
        <v>56</v>
      </c>
      <c r="L802">
        <v>100</v>
      </c>
      <c r="N802">
        <v>3.35</v>
      </c>
      <c r="O802">
        <f>PI()*(H802/(2*1000))^2</f>
        <v>2.4630086404143982E-3</v>
      </c>
      <c r="P802">
        <f>PI()*(L802/(2*1000))^2</f>
        <v>7.8539816339744835E-3</v>
      </c>
    </row>
    <row r="803" spans="1:16" x14ac:dyDescent="0.25">
      <c r="A803">
        <v>3</v>
      </c>
      <c r="B803" t="s">
        <v>93</v>
      </c>
      <c r="C803">
        <v>13</v>
      </c>
      <c r="D803" t="s">
        <v>106</v>
      </c>
      <c r="E803">
        <v>15</v>
      </c>
      <c r="F803" t="s">
        <v>267</v>
      </c>
      <c r="G803">
        <v>3.5</v>
      </c>
      <c r="H803">
        <v>23</v>
      </c>
      <c r="L803">
        <v>51</v>
      </c>
      <c r="N803">
        <v>4.66</v>
      </c>
      <c r="O803">
        <f>PI()*(H803/(2*1000))^2</f>
        <v>4.154756284372501E-4</v>
      </c>
      <c r="P803">
        <f>PI()*(L803/(2*1000))^2</f>
        <v>2.0428206229967626E-3</v>
      </c>
    </row>
    <row r="804" spans="1:16" x14ac:dyDescent="0.25">
      <c r="A804">
        <v>3</v>
      </c>
      <c r="B804" t="s">
        <v>93</v>
      </c>
      <c r="C804">
        <v>13</v>
      </c>
      <c r="D804" t="s">
        <v>106</v>
      </c>
      <c r="E804">
        <v>16</v>
      </c>
      <c r="F804" t="s">
        <v>267</v>
      </c>
      <c r="G804">
        <v>2.2999999999999998</v>
      </c>
      <c r="H804">
        <v>47</v>
      </c>
      <c r="L804">
        <v>67</v>
      </c>
      <c r="N804">
        <v>5.0999999999999996</v>
      </c>
      <c r="O804">
        <f>PI()*(H804/(2*1000))^2</f>
        <v>1.7349445429449633E-3</v>
      </c>
      <c r="P804">
        <f>PI()*(L804/(2*1000))^2</f>
        <v>3.5256523554911458E-3</v>
      </c>
    </row>
    <row r="805" spans="1:16" x14ac:dyDescent="0.25">
      <c r="A805">
        <v>3</v>
      </c>
      <c r="B805" t="s">
        <v>93</v>
      </c>
      <c r="C805">
        <v>13</v>
      </c>
      <c r="D805" t="s">
        <v>106</v>
      </c>
      <c r="E805">
        <v>17</v>
      </c>
      <c r="F805" t="s">
        <v>267</v>
      </c>
      <c r="G805">
        <v>2.5</v>
      </c>
      <c r="H805">
        <v>108</v>
      </c>
      <c r="L805">
        <f>M805/PI()</f>
        <v>148.01409707546267</v>
      </c>
      <c r="M805">
        <v>465</v>
      </c>
      <c r="N805">
        <v>7.3</v>
      </c>
      <c r="O805">
        <f>PI()*(H805/(2*1000))^2</f>
        <v>9.1608841778678361E-3</v>
      </c>
      <c r="P805">
        <f>PI()*(L805/(2*1000))^2</f>
        <v>1.7206638785022536E-2</v>
      </c>
    </row>
    <row r="806" spans="1:16" x14ac:dyDescent="0.25">
      <c r="A806">
        <v>3</v>
      </c>
      <c r="B806" t="s">
        <v>93</v>
      </c>
      <c r="C806">
        <v>13</v>
      </c>
      <c r="D806" t="s">
        <v>106</v>
      </c>
      <c r="E806">
        <v>18</v>
      </c>
      <c r="F806" t="s">
        <v>267</v>
      </c>
      <c r="G806">
        <v>2</v>
      </c>
      <c r="H806">
        <v>10</v>
      </c>
      <c r="L806">
        <v>27</v>
      </c>
      <c r="N806">
        <v>2.2799999999999998</v>
      </c>
      <c r="O806">
        <f>PI()*(H806/(2*1000))^2</f>
        <v>7.8539816339744827E-5</v>
      </c>
      <c r="P806">
        <f>PI()*(L806/(2*1000))^2</f>
        <v>5.7255526111673976E-4</v>
      </c>
    </row>
    <row r="807" spans="1:16" x14ac:dyDescent="0.25">
      <c r="A807">
        <v>3</v>
      </c>
      <c r="B807" t="s">
        <v>93</v>
      </c>
      <c r="C807">
        <v>13</v>
      </c>
      <c r="D807" t="s">
        <v>106</v>
      </c>
      <c r="E807">
        <v>19</v>
      </c>
      <c r="F807" t="s">
        <v>267</v>
      </c>
      <c r="G807">
        <v>2.9</v>
      </c>
      <c r="H807">
        <v>35</v>
      </c>
      <c r="L807">
        <v>69</v>
      </c>
      <c r="N807">
        <v>5.3</v>
      </c>
      <c r="O807">
        <f>PI()*(H807/(2*1000))^2</f>
        <v>9.6211275016187424E-4</v>
      </c>
      <c r="P807">
        <f>PI()*(L807/(2*1000))^2</f>
        <v>3.7392806559352516E-3</v>
      </c>
    </row>
    <row r="808" spans="1:16" x14ac:dyDescent="0.25">
      <c r="A808">
        <v>3</v>
      </c>
      <c r="B808" t="s">
        <v>93</v>
      </c>
      <c r="C808">
        <v>13</v>
      </c>
      <c r="D808" t="s">
        <v>106</v>
      </c>
      <c r="E808">
        <v>20</v>
      </c>
      <c r="F808" t="s">
        <v>267</v>
      </c>
      <c r="G808">
        <v>1.8</v>
      </c>
      <c r="H808">
        <v>9</v>
      </c>
      <c r="L808">
        <v>22</v>
      </c>
      <c r="N808">
        <v>1.8</v>
      </c>
      <c r="O808">
        <f>PI()*(H808/(2*1000))^2</f>
        <v>6.3617251235193305E-5</v>
      </c>
      <c r="P808">
        <f>PI()*(L808/(2*1000))^2</f>
        <v>3.8013271108436493E-4</v>
      </c>
    </row>
    <row r="809" spans="1:16" x14ac:dyDescent="0.25">
      <c r="A809">
        <v>3</v>
      </c>
      <c r="B809" t="s">
        <v>93</v>
      </c>
      <c r="C809">
        <v>13</v>
      </c>
      <c r="D809" t="s">
        <v>106</v>
      </c>
      <c r="E809">
        <v>21</v>
      </c>
      <c r="F809" t="s">
        <v>267</v>
      </c>
      <c r="G809">
        <v>3.6</v>
      </c>
      <c r="H809">
        <v>66</v>
      </c>
      <c r="L809">
        <v>111</v>
      </c>
      <c r="N809">
        <v>7</v>
      </c>
      <c r="O809">
        <f>PI()*(H809/(2*1000))^2</f>
        <v>3.4211943997592849E-3</v>
      </c>
      <c r="P809">
        <f>PI()*(L809/(2*1000))^2</f>
        <v>9.6768907712199599E-3</v>
      </c>
    </row>
    <row r="810" spans="1:16" x14ac:dyDescent="0.25">
      <c r="A810">
        <v>3</v>
      </c>
      <c r="B810" t="s">
        <v>93</v>
      </c>
      <c r="C810">
        <v>14</v>
      </c>
      <c r="D810" t="s">
        <v>107</v>
      </c>
      <c r="E810">
        <v>1</v>
      </c>
      <c r="F810" t="s">
        <v>267</v>
      </c>
      <c r="G810">
        <v>0.7</v>
      </c>
      <c r="H810">
        <v>27</v>
      </c>
      <c r="L810">
        <v>37</v>
      </c>
      <c r="N810">
        <v>4.4800000000000004</v>
      </c>
      <c r="O810">
        <f>PI()*(H810/(2*1000))^2</f>
        <v>5.7255526111673976E-4</v>
      </c>
      <c r="P810">
        <f>PI()*(L810/(2*1000))^2</f>
        <v>1.0752100856911066E-3</v>
      </c>
    </row>
    <row r="811" spans="1:16" x14ac:dyDescent="0.25">
      <c r="A811">
        <v>3</v>
      </c>
      <c r="B811" t="s">
        <v>93</v>
      </c>
      <c r="C811">
        <v>14</v>
      </c>
      <c r="D811" t="s">
        <v>107</v>
      </c>
      <c r="E811">
        <v>2</v>
      </c>
      <c r="F811" t="s">
        <v>267</v>
      </c>
      <c r="G811">
        <v>0.7</v>
      </c>
      <c r="H811">
        <v>81</v>
      </c>
      <c r="L811">
        <v>122</v>
      </c>
      <c r="N811">
        <v>6.6</v>
      </c>
      <c r="O811">
        <f>PI()*(H811/(2*1000))^2</f>
        <v>5.152997350050658E-3</v>
      </c>
      <c r="P811">
        <f>PI()*(L811/(2*1000))^2</f>
        <v>1.168986626400762E-2</v>
      </c>
    </row>
    <row r="812" spans="1:16" x14ac:dyDescent="0.25">
      <c r="A812">
        <v>3</v>
      </c>
      <c r="B812" t="s">
        <v>93</v>
      </c>
      <c r="C812">
        <v>14</v>
      </c>
      <c r="D812" t="s">
        <v>107</v>
      </c>
      <c r="E812">
        <v>3</v>
      </c>
      <c r="F812" t="s">
        <v>267</v>
      </c>
      <c r="G812">
        <v>0.8</v>
      </c>
      <c r="H812">
        <v>72</v>
      </c>
      <c r="L812">
        <v>112</v>
      </c>
      <c r="N812">
        <v>5.3</v>
      </c>
      <c r="O812">
        <f>PI()*(H812/(2*1000))^2</f>
        <v>4.0715040790523715E-3</v>
      </c>
      <c r="P812">
        <f>PI()*(L812/(2*1000))^2</f>
        <v>9.8520345616575928E-3</v>
      </c>
    </row>
    <row r="813" spans="1:16" x14ac:dyDescent="0.25">
      <c r="A813">
        <v>3</v>
      </c>
      <c r="B813" t="s">
        <v>93</v>
      </c>
      <c r="C813">
        <v>14</v>
      </c>
      <c r="D813" t="s">
        <v>107</v>
      </c>
      <c r="E813">
        <v>4</v>
      </c>
      <c r="F813" t="s">
        <v>267</v>
      </c>
      <c r="G813">
        <v>1.5</v>
      </c>
      <c r="H813">
        <v>47</v>
      </c>
      <c r="L813">
        <v>72</v>
      </c>
      <c r="N813">
        <v>5.5</v>
      </c>
      <c r="O813">
        <f>PI()*(H813/(2*1000))^2</f>
        <v>1.7349445429449633E-3</v>
      </c>
      <c r="P813">
        <f>PI()*(L813/(2*1000))^2</f>
        <v>4.0715040790523715E-3</v>
      </c>
    </row>
    <row r="814" spans="1:16" x14ac:dyDescent="0.25">
      <c r="A814">
        <v>3</v>
      </c>
      <c r="B814" t="s">
        <v>93</v>
      </c>
      <c r="C814">
        <v>14</v>
      </c>
      <c r="D814" t="s">
        <v>107</v>
      </c>
      <c r="E814">
        <v>5</v>
      </c>
      <c r="F814" t="s">
        <v>267</v>
      </c>
      <c r="G814">
        <v>2.8</v>
      </c>
      <c r="H814">
        <f>K814/PI()</f>
        <v>108.22536130248884</v>
      </c>
      <c r="K814">
        <v>340</v>
      </c>
      <c r="L814">
        <f>M814/PI()</f>
        <v>149.60564650638162</v>
      </c>
      <c r="M814">
        <v>470</v>
      </c>
      <c r="N814">
        <v>6.2</v>
      </c>
      <c r="O814">
        <f>PI()*(H814/(2*1000))^2</f>
        <v>9.1991557107115509E-3</v>
      </c>
      <c r="P814">
        <f>PI()*(L814/(2*1000))^2</f>
        <v>1.7578663464499839E-2</v>
      </c>
    </row>
    <row r="815" spans="1:16" x14ac:dyDescent="0.25">
      <c r="A815">
        <v>3</v>
      </c>
      <c r="B815" t="s">
        <v>93</v>
      </c>
      <c r="C815">
        <v>14</v>
      </c>
      <c r="D815" t="s">
        <v>107</v>
      </c>
      <c r="E815">
        <v>6</v>
      </c>
      <c r="F815" t="s">
        <v>267</v>
      </c>
      <c r="G815">
        <v>1.2</v>
      </c>
      <c r="H815">
        <v>35</v>
      </c>
      <c r="L815">
        <v>64</v>
      </c>
      <c r="N815">
        <v>4.95</v>
      </c>
      <c r="O815">
        <f>PI()*(H815/(2*1000))^2</f>
        <v>9.6211275016187424E-4</v>
      </c>
      <c r="P815">
        <f>PI()*(L815/(2*1000))^2</f>
        <v>3.2169908772759479E-3</v>
      </c>
    </row>
    <row r="816" spans="1:16" x14ac:dyDescent="0.25">
      <c r="A816">
        <v>3</v>
      </c>
      <c r="B816" t="s">
        <v>93</v>
      </c>
      <c r="C816">
        <v>14</v>
      </c>
      <c r="D816" t="s">
        <v>107</v>
      </c>
      <c r="E816">
        <v>7</v>
      </c>
      <c r="F816" t="s">
        <v>267</v>
      </c>
      <c r="G816">
        <v>1.7</v>
      </c>
      <c r="H816">
        <v>49</v>
      </c>
      <c r="L816">
        <v>81</v>
      </c>
      <c r="N816">
        <v>4.58</v>
      </c>
      <c r="O816">
        <f>PI()*(H816/(2*1000))^2</f>
        <v>1.8857409903172736E-3</v>
      </c>
      <c r="P816">
        <f>PI()*(L816/(2*1000))^2</f>
        <v>5.152997350050658E-3</v>
      </c>
    </row>
    <row r="817" spans="1:16" x14ac:dyDescent="0.25">
      <c r="A817">
        <v>3</v>
      </c>
      <c r="B817" t="s">
        <v>93</v>
      </c>
      <c r="C817">
        <v>14</v>
      </c>
      <c r="D817" t="s">
        <v>107</v>
      </c>
      <c r="E817">
        <v>8</v>
      </c>
      <c r="F817" t="s">
        <v>267</v>
      </c>
      <c r="G817">
        <v>2.5</v>
      </c>
      <c r="H817">
        <v>11</v>
      </c>
      <c r="I817">
        <v>11</v>
      </c>
      <c r="L817">
        <v>31</v>
      </c>
      <c r="N817">
        <v>2.7</v>
      </c>
      <c r="O817">
        <f>PI()*(H817/(2*1000))^2+PI()*(I817/(2*1000))^2</f>
        <v>1.9006635554218247E-4</v>
      </c>
      <c r="P817">
        <f>PI()*(L817/(2*1000))^2</f>
        <v>7.5476763502494771E-4</v>
      </c>
    </row>
    <row r="818" spans="1:16" x14ac:dyDescent="0.25">
      <c r="A818">
        <v>3</v>
      </c>
      <c r="B818" t="s">
        <v>93</v>
      </c>
      <c r="C818">
        <v>14</v>
      </c>
      <c r="D818" t="s">
        <v>107</v>
      </c>
      <c r="E818">
        <v>9</v>
      </c>
      <c r="F818" t="s">
        <v>267</v>
      </c>
      <c r="G818">
        <v>3.4</v>
      </c>
      <c r="H818">
        <v>61</v>
      </c>
      <c r="L818">
        <v>86</v>
      </c>
      <c r="N818">
        <v>6</v>
      </c>
      <c r="O818">
        <f>PI()*(H818/(2*1000))^2</f>
        <v>2.9224665660019049E-3</v>
      </c>
      <c r="P818">
        <f>PI()*(L818/(2*1000))^2</f>
        <v>5.8088048164875268E-3</v>
      </c>
    </row>
    <row r="819" spans="1:16" x14ac:dyDescent="0.25">
      <c r="A819">
        <v>3</v>
      </c>
      <c r="B819" t="s">
        <v>93</v>
      </c>
      <c r="C819">
        <v>14</v>
      </c>
      <c r="D819" t="s">
        <v>107</v>
      </c>
      <c r="E819">
        <v>10</v>
      </c>
      <c r="F819" t="s">
        <v>267</v>
      </c>
      <c r="G819">
        <v>1.55</v>
      </c>
      <c r="H819">
        <v>65</v>
      </c>
      <c r="L819">
        <v>87</v>
      </c>
      <c r="N819">
        <v>5.2</v>
      </c>
      <c r="O819">
        <f>PI()*(H819/(2*1000))^2</f>
        <v>3.3183072403542195E-3</v>
      </c>
      <c r="P819">
        <f>PI()*(L819/(2*1000))^2</f>
        <v>5.9446786987552855E-3</v>
      </c>
    </row>
    <row r="820" spans="1:16" x14ac:dyDescent="0.25">
      <c r="A820">
        <v>3</v>
      </c>
      <c r="B820" t="s">
        <v>93</v>
      </c>
      <c r="C820">
        <v>14</v>
      </c>
      <c r="D820" t="s">
        <v>107</v>
      </c>
      <c r="E820">
        <v>11</v>
      </c>
      <c r="F820" t="s">
        <v>271</v>
      </c>
      <c r="G820">
        <v>2.6</v>
      </c>
      <c r="H820">
        <v>46</v>
      </c>
      <c r="L820">
        <v>73</v>
      </c>
      <c r="N820">
        <v>5.3</v>
      </c>
      <c r="O820">
        <f>PI()*(H820/(2*1000))^2</f>
        <v>1.6619025137490004E-3</v>
      </c>
      <c r="P820">
        <f>PI()*(L820/(2*1000))^2</f>
        <v>4.1853868127450016E-3</v>
      </c>
    </row>
    <row r="821" spans="1:16" x14ac:dyDescent="0.25">
      <c r="A821">
        <v>3</v>
      </c>
      <c r="B821" t="s">
        <v>93</v>
      </c>
      <c r="C821">
        <v>14</v>
      </c>
      <c r="D821" t="s">
        <v>107</v>
      </c>
      <c r="E821">
        <v>12</v>
      </c>
      <c r="F821" t="s">
        <v>267</v>
      </c>
      <c r="G821">
        <v>3.4</v>
      </c>
      <c r="H821">
        <v>71</v>
      </c>
      <c r="L821">
        <f>M821/PI()</f>
        <v>114.59155902616465</v>
      </c>
      <c r="M821">
        <v>360</v>
      </c>
      <c r="N821">
        <v>6.2</v>
      </c>
      <c r="O821">
        <f>PI()*(H821/(2*1000))^2</f>
        <v>3.959192141686536E-3</v>
      </c>
      <c r="P821">
        <f>PI()*(L821/(2*1000))^2</f>
        <v>1.0313240312354819E-2</v>
      </c>
    </row>
    <row r="822" spans="1:16" x14ac:dyDescent="0.25">
      <c r="A822">
        <v>3</v>
      </c>
      <c r="B822" t="s">
        <v>93</v>
      </c>
      <c r="C822">
        <v>14</v>
      </c>
      <c r="D822" t="s">
        <v>107</v>
      </c>
      <c r="E822">
        <v>13</v>
      </c>
      <c r="F822" t="s">
        <v>271</v>
      </c>
      <c r="G822">
        <v>2.4</v>
      </c>
      <c r="H822">
        <v>31</v>
      </c>
      <c r="L822">
        <v>47</v>
      </c>
      <c r="N822">
        <v>4.63</v>
      </c>
      <c r="O822">
        <f>PI()*(H822/(2*1000))^2</f>
        <v>7.5476763502494771E-4</v>
      </c>
      <c r="P822">
        <f>PI()*(L822/(2*1000))^2</f>
        <v>1.7349445429449633E-3</v>
      </c>
    </row>
    <row r="823" spans="1:16" x14ac:dyDescent="0.25">
      <c r="A823">
        <v>3</v>
      </c>
      <c r="B823" t="s">
        <v>93</v>
      </c>
      <c r="C823">
        <v>14</v>
      </c>
      <c r="D823" t="s">
        <v>107</v>
      </c>
      <c r="E823">
        <v>14</v>
      </c>
      <c r="F823" t="s">
        <v>267</v>
      </c>
      <c r="G823">
        <v>2</v>
      </c>
      <c r="H823">
        <v>83</v>
      </c>
      <c r="L823">
        <v>107</v>
      </c>
      <c r="N823">
        <v>4.43</v>
      </c>
      <c r="O823">
        <f>PI()*(H823/(2*1000))^2</f>
        <v>5.4106079476450219E-3</v>
      </c>
      <c r="P823">
        <f>PI()*(L823/(2*1000))^2</f>
        <v>8.9920235727373853E-3</v>
      </c>
    </row>
    <row r="824" spans="1:16" x14ac:dyDescent="0.25">
      <c r="A824">
        <v>3</v>
      </c>
      <c r="B824" t="s">
        <v>93</v>
      </c>
      <c r="C824">
        <v>14</v>
      </c>
      <c r="D824" t="s">
        <v>107</v>
      </c>
      <c r="E824">
        <v>15</v>
      </c>
      <c r="F824" t="s">
        <v>271</v>
      </c>
      <c r="G824">
        <v>3.3</v>
      </c>
      <c r="H824">
        <v>41</v>
      </c>
      <c r="L824">
        <v>81</v>
      </c>
      <c r="N824">
        <v>6.4</v>
      </c>
      <c r="O824">
        <f>PI()*(H824/(2*1000))^2</f>
        <v>1.3202543126711107E-3</v>
      </c>
      <c r="P824">
        <f>PI()*(L824/(2*1000))^2</f>
        <v>5.152997350050658E-3</v>
      </c>
    </row>
    <row r="825" spans="1:16" x14ac:dyDescent="0.25">
      <c r="A825">
        <v>3</v>
      </c>
      <c r="B825" t="s">
        <v>93</v>
      </c>
      <c r="C825">
        <v>14</v>
      </c>
      <c r="D825" t="s">
        <v>107</v>
      </c>
      <c r="E825">
        <v>16</v>
      </c>
      <c r="F825" t="s">
        <v>271</v>
      </c>
      <c r="G825">
        <v>3.2</v>
      </c>
      <c r="H825">
        <v>45</v>
      </c>
      <c r="I825">
        <v>40</v>
      </c>
      <c r="L825">
        <v>82</v>
      </c>
      <c r="N825">
        <v>5.75</v>
      </c>
      <c r="O825">
        <f>PI()*(H825/(2*1000))^2+PI()*(I825/(2*1000))^2</f>
        <v>2.8470683423157499E-3</v>
      </c>
      <c r="P825">
        <f>PI()*(L825/(2*1000))^2</f>
        <v>5.2810172506844427E-3</v>
      </c>
    </row>
    <row r="826" spans="1:16" x14ac:dyDescent="0.25">
      <c r="A826">
        <v>3</v>
      </c>
      <c r="B826" t="s">
        <v>93</v>
      </c>
      <c r="C826">
        <v>14</v>
      </c>
      <c r="D826" t="s">
        <v>107</v>
      </c>
      <c r="E826">
        <v>17</v>
      </c>
      <c r="F826" t="s">
        <v>267</v>
      </c>
      <c r="G826">
        <v>1.7</v>
      </c>
      <c r="H826">
        <v>65</v>
      </c>
      <c r="L826">
        <v>100</v>
      </c>
      <c r="N826">
        <v>6</v>
      </c>
      <c r="O826">
        <f>PI()*(H826/(2*1000))^2</f>
        <v>3.3183072403542195E-3</v>
      </c>
      <c r="P826">
        <f>PI()*(L826/(2*1000))^2</f>
        <v>7.8539816339744835E-3</v>
      </c>
    </row>
    <row r="827" spans="1:16" x14ac:dyDescent="0.25">
      <c r="A827">
        <v>3</v>
      </c>
      <c r="B827" t="s">
        <v>93</v>
      </c>
      <c r="C827">
        <v>14</v>
      </c>
      <c r="D827" t="s">
        <v>107</v>
      </c>
      <c r="E827">
        <v>18</v>
      </c>
      <c r="F827" t="s">
        <v>268</v>
      </c>
      <c r="G827">
        <v>2.2000000000000002</v>
      </c>
      <c r="H827">
        <v>14</v>
      </c>
      <c r="L827">
        <v>38</v>
      </c>
      <c r="N827">
        <v>1.84</v>
      </c>
      <c r="O827">
        <f>PI()*(H827/(2*1000))^2</f>
        <v>1.5393804002589989E-4</v>
      </c>
      <c r="P827">
        <f>PI()*(L827/(2*1000))^2</f>
        <v>1.1341149479459152E-3</v>
      </c>
    </row>
    <row r="828" spans="1:16" x14ac:dyDescent="0.25">
      <c r="A828">
        <v>3</v>
      </c>
      <c r="B828" t="s">
        <v>93</v>
      </c>
      <c r="C828">
        <v>14</v>
      </c>
      <c r="D828" t="s">
        <v>107</v>
      </c>
      <c r="E828">
        <v>19</v>
      </c>
      <c r="F828" t="s">
        <v>267</v>
      </c>
      <c r="G828">
        <v>2.7</v>
      </c>
      <c r="H828">
        <v>30</v>
      </c>
      <c r="L828">
        <v>43</v>
      </c>
      <c r="N828">
        <v>4.16</v>
      </c>
      <c r="O828">
        <f>PI()*(H828/(2*1000))^2</f>
        <v>7.0685834705770342E-4</v>
      </c>
      <c r="P828">
        <f>PI()*(L828/(2*1000))^2</f>
        <v>1.4522012041218817E-3</v>
      </c>
    </row>
    <row r="829" spans="1:16" x14ac:dyDescent="0.25">
      <c r="A829">
        <v>3</v>
      </c>
      <c r="B829" t="s">
        <v>93</v>
      </c>
      <c r="C829">
        <v>14</v>
      </c>
      <c r="D829" t="s">
        <v>107</v>
      </c>
      <c r="E829">
        <v>20</v>
      </c>
      <c r="F829" t="s">
        <v>272</v>
      </c>
      <c r="G829">
        <v>2.8</v>
      </c>
      <c r="H829">
        <v>18</v>
      </c>
      <c r="L829">
        <v>55</v>
      </c>
      <c r="N829">
        <v>1.88</v>
      </c>
      <c r="O829">
        <f>PI()*(H829/(2*1000))^2</f>
        <v>2.5446900494077322E-4</v>
      </c>
      <c r="P829">
        <f>PI()*(L829/(2*1000))^2</f>
        <v>2.3758294442772811E-3</v>
      </c>
    </row>
    <row r="830" spans="1:16" x14ac:dyDescent="0.25">
      <c r="A830">
        <v>3</v>
      </c>
      <c r="B830" t="s">
        <v>93</v>
      </c>
      <c r="C830">
        <v>14</v>
      </c>
      <c r="D830" t="s">
        <v>107</v>
      </c>
      <c r="E830">
        <v>21</v>
      </c>
      <c r="F830" t="s">
        <v>271</v>
      </c>
      <c r="G830">
        <v>3.5</v>
      </c>
      <c r="H830">
        <f>K830/PI()</f>
        <v>130.50705333535419</v>
      </c>
      <c r="K830">
        <v>410</v>
      </c>
      <c r="L830">
        <f>M830/PI()</f>
        <v>181.4366351247607</v>
      </c>
      <c r="M830">
        <v>570</v>
      </c>
      <c r="N830">
        <v>6.75</v>
      </c>
      <c r="O830">
        <f>PI()*(H830/(2*1000))^2</f>
        <v>1.3376972966873802E-2</v>
      </c>
      <c r="P830">
        <f>PI()*(L830/(2*1000))^2</f>
        <v>2.58547205052784E-2</v>
      </c>
    </row>
    <row r="831" spans="1:16" x14ac:dyDescent="0.25">
      <c r="A831">
        <v>3</v>
      </c>
      <c r="B831" t="s">
        <v>93</v>
      </c>
      <c r="C831">
        <v>14</v>
      </c>
      <c r="D831" t="s">
        <v>107</v>
      </c>
      <c r="E831">
        <v>22</v>
      </c>
      <c r="F831" t="s">
        <v>271</v>
      </c>
      <c r="G831">
        <v>2.5</v>
      </c>
      <c r="H831">
        <v>19</v>
      </c>
      <c r="L831">
        <v>34</v>
      </c>
      <c r="N831">
        <v>3.92</v>
      </c>
      <c r="O831">
        <f>PI()*(H831/(2*1000))^2</f>
        <v>2.835287369864788E-4</v>
      </c>
      <c r="P831">
        <f>PI()*(L831/(2*1000))^2</f>
        <v>9.0792027688745035E-4</v>
      </c>
    </row>
    <row r="832" spans="1:16" x14ac:dyDescent="0.25">
      <c r="A832">
        <v>3</v>
      </c>
      <c r="B832" t="s">
        <v>93</v>
      </c>
      <c r="C832">
        <v>14</v>
      </c>
      <c r="D832" t="s">
        <v>107</v>
      </c>
      <c r="E832">
        <v>23</v>
      </c>
      <c r="F832" t="s">
        <v>268</v>
      </c>
      <c r="G832">
        <v>2.9</v>
      </c>
      <c r="H832">
        <v>20</v>
      </c>
      <c r="L832">
        <v>37</v>
      </c>
      <c r="N832">
        <v>1.9</v>
      </c>
      <c r="O832">
        <f>PI()*(H832/(2*1000))^2</f>
        <v>3.1415926535897931E-4</v>
      </c>
      <c r="P832">
        <f>PI()*(L832/(2*1000))^2</f>
        <v>1.0752100856911066E-3</v>
      </c>
    </row>
    <row r="833" spans="1:16" x14ac:dyDescent="0.25">
      <c r="A833">
        <v>3</v>
      </c>
      <c r="B833" t="s">
        <v>93</v>
      </c>
      <c r="C833">
        <v>14</v>
      </c>
      <c r="D833" t="s">
        <v>107</v>
      </c>
      <c r="E833">
        <v>24</v>
      </c>
      <c r="F833" t="s">
        <v>271</v>
      </c>
      <c r="G833">
        <v>3.4</v>
      </c>
      <c r="H833">
        <v>45</v>
      </c>
      <c r="L833">
        <v>79</v>
      </c>
      <c r="N833">
        <v>5.0999999999999996</v>
      </c>
      <c r="O833">
        <f>PI()*(H833/(2*1000))^2</f>
        <v>1.5904312808798326E-3</v>
      </c>
      <c r="P833">
        <f>PI()*(L833/(2*1000))^2</f>
        <v>4.9016699377634745E-3</v>
      </c>
    </row>
    <row r="834" spans="1:16" x14ac:dyDescent="0.25">
      <c r="A834">
        <v>3</v>
      </c>
      <c r="B834" t="s">
        <v>93</v>
      </c>
      <c r="C834">
        <v>15</v>
      </c>
      <c r="D834" t="s">
        <v>108</v>
      </c>
      <c r="E834">
        <v>1</v>
      </c>
      <c r="F834" t="s">
        <v>271</v>
      </c>
      <c r="G834">
        <v>1.65</v>
      </c>
      <c r="H834">
        <v>33</v>
      </c>
      <c r="L834">
        <v>63</v>
      </c>
      <c r="N834">
        <v>2.8</v>
      </c>
      <c r="O834">
        <f>PI()*(H834/(2*1000))^2</f>
        <v>8.5529859993982123E-4</v>
      </c>
      <c r="P834">
        <f>PI()*(L834/(2*1000))^2</f>
        <v>3.1172453105244723E-3</v>
      </c>
    </row>
    <row r="835" spans="1:16" x14ac:dyDescent="0.25">
      <c r="A835">
        <v>3</v>
      </c>
      <c r="B835" t="s">
        <v>93</v>
      </c>
      <c r="C835">
        <v>15</v>
      </c>
      <c r="D835" t="s">
        <v>108</v>
      </c>
      <c r="E835">
        <v>2</v>
      </c>
      <c r="F835" t="s">
        <v>268</v>
      </c>
      <c r="G835">
        <v>2.5</v>
      </c>
      <c r="H835">
        <v>48</v>
      </c>
      <c r="L835">
        <v>69</v>
      </c>
      <c r="N835">
        <v>3.15</v>
      </c>
      <c r="O835">
        <f>PI()*(H835/(2*1000))^2</f>
        <v>1.8095573684677208E-3</v>
      </c>
      <c r="P835">
        <f>PI()*(L835/(2*1000))^2</f>
        <v>3.7392806559352516E-3</v>
      </c>
    </row>
    <row r="836" spans="1:16" x14ac:dyDescent="0.25">
      <c r="A836">
        <v>3</v>
      </c>
      <c r="B836" t="s">
        <v>93</v>
      </c>
      <c r="C836">
        <v>15</v>
      </c>
      <c r="D836" t="s">
        <v>108</v>
      </c>
      <c r="E836">
        <v>3</v>
      </c>
      <c r="F836" t="s">
        <v>267</v>
      </c>
      <c r="G836">
        <v>3.8</v>
      </c>
      <c r="H836">
        <v>60</v>
      </c>
      <c r="L836">
        <v>82</v>
      </c>
      <c r="N836">
        <v>4.66</v>
      </c>
      <c r="O836">
        <f>PI()*(H836/(2*1000))^2</f>
        <v>2.8274333882308137E-3</v>
      </c>
      <c r="P836">
        <f>PI()*(L836/(2*1000))^2</f>
        <v>5.2810172506844427E-3</v>
      </c>
    </row>
    <row r="837" spans="1:16" x14ac:dyDescent="0.25">
      <c r="A837">
        <v>3</v>
      </c>
      <c r="B837" t="s">
        <v>93</v>
      </c>
      <c r="C837">
        <v>15</v>
      </c>
      <c r="D837" t="s">
        <v>108</v>
      </c>
      <c r="E837">
        <v>4</v>
      </c>
      <c r="F837" t="s">
        <v>271</v>
      </c>
      <c r="G837">
        <v>2.2999999999999998</v>
      </c>
      <c r="H837">
        <v>19</v>
      </c>
      <c r="L837">
        <v>45</v>
      </c>
      <c r="N837">
        <v>1.1000000000000001</v>
      </c>
      <c r="O837">
        <f>PI()*(H837/(2*1000))^2</f>
        <v>2.835287369864788E-4</v>
      </c>
      <c r="P837">
        <f>PI()*(L837/(2*1000))^2</f>
        <v>1.5904312808798326E-3</v>
      </c>
    </row>
    <row r="838" spans="1:16" x14ac:dyDescent="0.25">
      <c r="A838">
        <v>3</v>
      </c>
      <c r="B838" t="s">
        <v>93</v>
      </c>
      <c r="C838">
        <v>15</v>
      </c>
      <c r="D838" t="s">
        <v>108</v>
      </c>
      <c r="E838">
        <v>5</v>
      </c>
      <c r="F838" t="s">
        <v>268</v>
      </c>
      <c r="G838">
        <v>2</v>
      </c>
      <c r="L838">
        <v>37</v>
      </c>
      <c r="N838">
        <v>1.67</v>
      </c>
      <c r="O838">
        <f>PI()*(H838/(2*1000))^2</f>
        <v>0</v>
      </c>
      <c r="P838">
        <f>PI()*(L838/(2*1000))^2</f>
        <v>1.0752100856911066E-3</v>
      </c>
    </row>
    <row r="839" spans="1:16" x14ac:dyDescent="0.25">
      <c r="A839">
        <v>3</v>
      </c>
      <c r="B839" t="s">
        <v>93</v>
      </c>
      <c r="C839">
        <v>15</v>
      </c>
      <c r="D839" t="s">
        <v>108</v>
      </c>
      <c r="E839">
        <v>6</v>
      </c>
      <c r="F839" t="s">
        <v>268</v>
      </c>
      <c r="G839">
        <v>1.8</v>
      </c>
      <c r="H839">
        <v>12</v>
      </c>
      <c r="L839">
        <v>40</v>
      </c>
      <c r="N839">
        <v>1.46</v>
      </c>
      <c r="O839">
        <f>PI()*(H839/(2*1000))^2</f>
        <v>1.1309733552923255E-4</v>
      </c>
      <c r="P839">
        <f>PI()*(L839/(2*1000))^2</f>
        <v>1.2566370614359172E-3</v>
      </c>
    </row>
    <row r="840" spans="1:16" x14ac:dyDescent="0.25">
      <c r="A840">
        <v>3</v>
      </c>
      <c r="B840" t="s">
        <v>93</v>
      </c>
      <c r="C840">
        <v>15</v>
      </c>
      <c r="D840" t="s">
        <v>108</v>
      </c>
      <c r="E840">
        <v>7</v>
      </c>
      <c r="F840" t="s">
        <v>267</v>
      </c>
      <c r="G840">
        <v>1.5</v>
      </c>
      <c r="H840">
        <v>51</v>
      </c>
      <c r="L840">
        <v>71</v>
      </c>
      <c r="N840">
        <v>4.05</v>
      </c>
      <c r="O840">
        <f>PI()*(H840/(2*1000))^2</f>
        <v>2.0428206229967626E-3</v>
      </c>
      <c r="P840">
        <f>PI()*(L840/(2*1000))^2</f>
        <v>3.959192141686536E-3</v>
      </c>
    </row>
    <row r="841" spans="1:16" x14ac:dyDescent="0.25">
      <c r="A841">
        <v>3</v>
      </c>
      <c r="B841" t="s">
        <v>93</v>
      </c>
      <c r="C841">
        <v>15</v>
      </c>
      <c r="D841" t="s">
        <v>108</v>
      </c>
      <c r="E841">
        <v>8</v>
      </c>
      <c r="F841" t="s">
        <v>268</v>
      </c>
      <c r="G841">
        <v>1.3</v>
      </c>
      <c r="H841">
        <v>8.5</v>
      </c>
      <c r="L841">
        <v>56</v>
      </c>
      <c r="N841">
        <v>1.55</v>
      </c>
      <c r="O841">
        <f>PI()*(H841/(2*1000))^2</f>
        <v>5.6745017305465647E-5</v>
      </c>
      <c r="P841">
        <f>PI()*(L841/(2*1000))^2</f>
        <v>2.4630086404143982E-3</v>
      </c>
    </row>
    <row r="842" spans="1:16" x14ac:dyDescent="0.25">
      <c r="A842">
        <v>3</v>
      </c>
      <c r="B842" t="s">
        <v>93</v>
      </c>
      <c r="C842">
        <v>16</v>
      </c>
      <c r="D842" t="s">
        <v>109</v>
      </c>
      <c r="E842">
        <v>1</v>
      </c>
      <c r="F842" t="s">
        <v>267</v>
      </c>
      <c r="G842">
        <v>1.3</v>
      </c>
      <c r="H842">
        <v>27</v>
      </c>
      <c r="I842">
        <v>18</v>
      </c>
      <c r="L842">
        <v>57</v>
      </c>
      <c r="N842">
        <v>3.05</v>
      </c>
      <c r="O842">
        <f>PI()*(H842/(2*1000))^2+PI()*(I842/(2*1000))^2</f>
        <v>8.2702426605751303E-4</v>
      </c>
      <c r="P842">
        <f>PI()*(L842/(2*1000))^2</f>
        <v>2.5517586328783095E-3</v>
      </c>
    </row>
    <row r="843" spans="1:16" x14ac:dyDescent="0.25">
      <c r="A843">
        <v>3</v>
      </c>
      <c r="B843" t="s">
        <v>93</v>
      </c>
      <c r="C843">
        <v>16</v>
      </c>
      <c r="D843" t="s">
        <v>109</v>
      </c>
      <c r="E843">
        <v>2</v>
      </c>
      <c r="F843" t="s">
        <v>267</v>
      </c>
      <c r="G843">
        <v>1.7</v>
      </c>
      <c r="H843">
        <v>36</v>
      </c>
      <c r="L843">
        <v>70</v>
      </c>
      <c r="N843">
        <v>2.2000000000000002</v>
      </c>
      <c r="O843">
        <f>PI()*(H843/(2*1000))^2</f>
        <v>1.0178760197630929E-3</v>
      </c>
      <c r="P843">
        <f>PI()*(L843/(2*1000))^2</f>
        <v>3.8484510006474969E-3</v>
      </c>
    </row>
    <row r="844" spans="1:16" x14ac:dyDescent="0.25">
      <c r="A844">
        <v>3</v>
      </c>
      <c r="B844" t="s">
        <v>93</v>
      </c>
      <c r="C844">
        <v>16</v>
      </c>
      <c r="D844" t="s">
        <v>109</v>
      </c>
      <c r="E844">
        <v>3</v>
      </c>
      <c r="F844" t="s">
        <v>267</v>
      </c>
      <c r="G844">
        <v>1.3</v>
      </c>
      <c r="H844">
        <v>81</v>
      </c>
      <c r="L844">
        <v>110</v>
      </c>
      <c r="N844">
        <v>3.8</v>
      </c>
      <c r="O844">
        <f>PI()*(H844/(2*1000))^2</f>
        <v>5.152997350050658E-3</v>
      </c>
      <c r="P844">
        <f>PI()*(L844/(2*1000))^2</f>
        <v>9.5033177771091243E-3</v>
      </c>
    </row>
    <row r="845" spans="1:16" x14ac:dyDescent="0.25">
      <c r="A845">
        <v>3</v>
      </c>
      <c r="B845" t="s">
        <v>93</v>
      </c>
      <c r="C845">
        <v>16</v>
      </c>
      <c r="D845" t="s">
        <v>109</v>
      </c>
      <c r="E845">
        <v>4</v>
      </c>
      <c r="F845" t="s">
        <v>268</v>
      </c>
      <c r="G845">
        <v>0.55000000000000004</v>
      </c>
      <c r="H845">
        <v>16</v>
      </c>
      <c r="L845">
        <v>42</v>
      </c>
      <c r="N845">
        <v>1.94</v>
      </c>
      <c r="O845">
        <f>PI()*(H845/(2*1000))^2</f>
        <v>2.0106192982974675E-4</v>
      </c>
      <c r="P845">
        <f>PI()*(L845/(2*1000))^2</f>
        <v>1.385442360233099E-3</v>
      </c>
    </row>
    <row r="846" spans="1:16" x14ac:dyDescent="0.25">
      <c r="A846">
        <v>3</v>
      </c>
      <c r="B846" t="s">
        <v>93</v>
      </c>
      <c r="C846">
        <v>16</v>
      </c>
      <c r="D846" t="s">
        <v>109</v>
      </c>
      <c r="E846">
        <v>5</v>
      </c>
      <c r="F846" t="s">
        <v>268</v>
      </c>
      <c r="G846">
        <v>1.3</v>
      </c>
      <c r="H846">
        <v>25</v>
      </c>
      <c r="L846">
        <v>70</v>
      </c>
      <c r="N846">
        <v>2.3199999999999998</v>
      </c>
      <c r="O846">
        <f>PI()*(H846/(2*1000))^2</f>
        <v>4.9087385212340522E-4</v>
      </c>
      <c r="P846">
        <f>PI()*(L846/(2*1000))^2</f>
        <v>3.8484510006474969E-3</v>
      </c>
    </row>
    <row r="847" spans="1:16" x14ac:dyDescent="0.25">
      <c r="A847">
        <v>3</v>
      </c>
      <c r="B847" t="s">
        <v>93</v>
      </c>
      <c r="C847">
        <v>16</v>
      </c>
      <c r="D847" t="s">
        <v>109</v>
      </c>
      <c r="E847">
        <v>6</v>
      </c>
      <c r="F847" t="s">
        <v>272</v>
      </c>
      <c r="G847">
        <v>1.2</v>
      </c>
      <c r="H847">
        <v>35</v>
      </c>
      <c r="L847">
        <v>66</v>
      </c>
      <c r="N847">
        <v>2.6</v>
      </c>
      <c r="O847">
        <f>PI()*(H847/(2*1000))^2</f>
        <v>9.6211275016187424E-4</v>
      </c>
      <c r="P847">
        <f>PI()*(L847/(2*1000))^2</f>
        <v>3.4211943997592849E-3</v>
      </c>
    </row>
    <row r="848" spans="1:16" x14ac:dyDescent="0.25">
      <c r="A848">
        <v>3</v>
      </c>
      <c r="B848" t="s">
        <v>93</v>
      </c>
      <c r="C848">
        <v>16</v>
      </c>
      <c r="D848" t="s">
        <v>109</v>
      </c>
      <c r="E848">
        <v>7</v>
      </c>
      <c r="F848" t="s">
        <v>268</v>
      </c>
      <c r="G848">
        <v>1.65</v>
      </c>
      <c r="H848">
        <v>14</v>
      </c>
      <c r="L848">
        <v>32</v>
      </c>
      <c r="N848">
        <v>1.65</v>
      </c>
      <c r="O848">
        <f>PI()*(H848/(2*1000))^2</f>
        <v>1.5393804002589989E-4</v>
      </c>
      <c r="P848">
        <f>PI()*(L848/(2*1000))^2</f>
        <v>8.0424771931898698E-4</v>
      </c>
    </row>
    <row r="849" spans="1:16" x14ac:dyDescent="0.25">
      <c r="A849">
        <v>3</v>
      </c>
      <c r="B849" t="s">
        <v>93</v>
      </c>
      <c r="C849">
        <v>16</v>
      </c>
      <c r="D849" t="s">
        <v>109</v>
      </c>
      <c r="E849">
        <v>8</v>
      </c>
      <c r="F849" t="s">
        <v>268</v>
      </c>
      <c r="G849">
        <v>1.75</v>
      </c>
      <c r="H849">
        <v>24</v>
      </c>
      <c r="L849">
        <v>71</v>
      </c>
      <c r="N849">
        <v>2.0699999999999998</v>
      </c>
      <c r="O849">
        <f>PI()*(H849/(2*1000))^2</f>
        <v>4.523893421169302E-4</v>
      </c>
      <c r="P849">
        <f>PI()*(L849/(2*1000))^2</f>
        <v>3.959192141686536E-3</v>
      </c>
    </row>
    <row r="850" spans="1:16" x14ac:dyDescent="0.25">
      <c r="A850">
        <v>3</v>
      </c>
      <c r="B850" t="s">
        <v>93</v>
      </c>
      <c r="C850">
        <v>16</v>
      </c>
      <c r="D850" t="s">
        <v>109</v>
      </c>
      <c r="E850">
        <v>9</v>
      </c>
      <c r="F850" t="s">
        <v>271</v>
      </c>
      <c r="G850">
        <v>3.4</v>
      </c>
      <c r="H850">
        <f>K850/PI()</f>
        <v>92.309866993299295</v>
      </c>
      <c r="K850">
        <v>290</v>
      </c>
      <c r="L850">
        <f>M850/PI()</f>
        <v>184.61973398659859</v>
      </c>
      <c r="M850">
        <v>580</v>
      </c>
      <c r="N850">
        <v>4.22</v>
      </c>
      <c r="O850">
        <f>PI()*(H850/(2*1000))^2</f>
        <v>6.6924653570141993E-3</v>
      </c>
      <c r="P850">
        <f>PI()*(L850/(2*1000))^2</f>
        <v>2.6769861428056797E-2</v>
      </c>
    </row>
    <row r="851" spans="1:16" x14ac:dyDescent="0.25">
      <c r="A851">
        <v>3</v>
      </c>
      <c r="B851" t="s">
        <v>93</v>
      </c>
      <c r="C851">
        <v>16</v>
      </c>
      <c r="D851" t="s">
        <v>109</v>
      </c>
      <c r="E851">
        <v>10</v>
      </c>
      <c r="F851" t="s">
        <v>267</v>
      </c>
      <c r="G851">
        <v>3</v>
      </c>
      <c r="H851">
        <v>29</v>
      </c>
      <c r="L851">
        <v>53</v>
      </c>
      <c r="N851">
        <v>2.83</v>
      </c>
      <c r="O851">
        <f>PI()*(H851/(2*1000))^2</f>
        <v>6.605198554172541E-4</v>
      </c>
      <c r="P851">
        <f>PI()*(L851/(2*1000))^2</f>
        <v>2.2061834409834321E-3</v>
      </c>
    </row>
    <row r="852" spans="1:16" x14ac:dyDescent="0.25">
      <c r="A852">
        <v>3</v>
      </c>
      <c r="B852" t="s">
        <v>93</v>
      </c>
      <c r="C852">
        <v>16</v>
      </c>
      <c r="D852" t="s">
        <v>109</v>
      </c>
      <c r="E852">
        <v>11</v>
      </c>
      <c r="F852" t="s">
        <v>267</v>
      </c>
      <c r="G852">
        <v>2.4</v>
      </c>
      <c r="H852">
        <v>26</v>
      </c>
      <c r="L852">
        <v>54</v>
      </c>
      <c r="N852">
        <v>2.63</v>
      </c>
      <c r="O852">
        <f>PI()*(H852/(2*1000))^2</f>
        <v>5.3092915845667494E-4</v>
      </c>
      <c r="P852">
        <f>PI()*(L852/(2*1000))^2</f>
        <v>2.290221044466959E-3</v>
      </c>
    </row>
    <row r="853" spans="1:16" x14ac:dyDescent="0.25">
      <c r="A853">
        <v>3</v>
      </c>
      <c r="B853" t="s">
        <v>93</v>
      </c>
      <c r="C853">
        <v>16</v>
      </c>
      <c r="D853" t="s">
        <v>109</v>
      </c>
      <c r="E853">
        <v>12</v>
      </c>
      <c r="F853" t="s">
        <v>267</v>
      </c>
      <c r="G853">
        <v>2.8</v>
      </c>
      <c r="H853">
        <v>35</v>
      </c>
      <c r="L853">
        <v>54</v>
      </c>
      <c r="N853">
        <v>3.46</v>
      </c>
      <c r="O853">
        <f>PI()*(H853/(2*1000))^2</f>
        <v>9.6211275016187424E-4</v>
      </c>
      <c r="P853">
        <f>PI()*(L853/(2*1000))^2</f>
        <v>2.290221044466959E-3</v>
      </c>
    </row>
    <row r="854" spans="1:16" x14ac:dyDescent="0.25">
      <c r="A854">
        <v>3</v>
      </c>
      <c r="B854" t="s">
        <v>93</v>
      </c>
      <c r="C854">
        <v>17</v>
      </c>
      <c r="D854" t="s">
        <v>110</v>
      </c>
      <c r="E854">
        <v>1</v>
      </c>
      <c r="F854" t="s">
        <v>267</v>
      </c>
      <c r="G854">
        <v>2.5</v>
      </c>
      <c r="H854">
        <v>16</v>
      </c>
      <c r="I854">
        <v>17</v>
      </c>
      <c r="L854">
        <v>57</v>
      </c>
      <c r="N854">
        <v>2.25</v>
      </c>
      <c r="O854">
        <f>PI()*(H854/(2*1000))^2+PI()*(I854/(2*1000))^2</f>
        <v>4.2804199905160933E-4</v>
      </c>
      <c r="P854">
        <f>PI()*(L854/(2*1000))^2</f>
        <v>2.5517586328783095E-3</v>
      </c>
    </row>
    <row r="855" spans="1:16" x14ac:dyDescent="0.25">
      <c r="A855">
        <v>3</v>
      </c>
      <c r="B855" t="s">
        <v>93</v>
      </c>
      <c r="C855">
        <v>17</v>
      </c>
      <c r="D855" t="s">
        <v>110</v>
      </c>
      <c r="E855">
        <v>2</v>
      </c>
      <c r="F855" t="s">
        <v>271</v>
      </c>
      <c r="G855">
        <v>2.9</v>
      </c>
      <c r="H855">
        <v>21</v>
      </c>
      <c r="L855">
        <v>49</v>
      </c>
      <c r="N855">
        <v>2.42</v>
      </c>
      <c r="O855">
        <f>PI()*(H855/(2*1000))^2</f>
        <v>3.4636059005827474E-4</v>
      </c>
      <c r="P855">
        <f>PI()*(L855/(2*1000))^2</f>
        <v>1.8857409903172736E-3</v>
      </c>
    </row>
    <row r="856" spans="1:16" x14ac:dyDescent="0.25">
      <c r="A856">
        <v>3</v>
      </c>
      <c r="B856" t="s">
        <v>93</v>
      </c>
      <c r="C856">
        <v>17</v>
      </c>
      <c r="D856" t="s">
        <v>110</v>
      </c>
      <c r="E856">
        <v>3</v>
      </c>
      <c r="F856" t="s">
        <v>267</v>
      </c>
      <c r="G856">
        <v>2.1</v>
      </c>
      <c r="H856">
        <v>24</v>
      </c>
      <c r="L856">
        <v>55</v>
      </c>
      <c r="N856">
        <v>2.86</v>
      </c>
      <c r="O856">
        <f>PI()*(H856/(2*1000))^2</f>
        <v>4.523893421169302E-4</v>
      </c>
      <c r="P856">
        <f>PI()*(L856/(2*1000))^2</f>
        <v>2.3758294442772811E-3</v>
      </c>
    </row>
    <row r="857" spans="1:16" x14ac:dyDescent="0.25">
      <c r="A857">
        <v>3</v>
      </c>
      <c r="B857" t="s">
        <v>93</v>
      </c>
      <c r="C857">
        <v>17</v>
      </c>
      <c r="D857" t="s">
        <v>110</v>
      </c>
      <c r="E857">
        <v>4</v>
      </c>
      <c r="F857" t="s">
        <v>271</v>
      </c>
      <c r="G857">
        <v>2.4</v>
      </c>
      <c r="H857">
        <v>33</v>
      </c>
      <c r="L857">
        <v>58</v>
      </c>
      <c r="N857">
        <v>3.14</v>
      </c>
      <c r="O857">
        <f>PI()*(H857/(2*1000))^2</f>
        <v>8.5529859993982123E-4</v>
      </c>
      <c r="P857">
        <f>PI()*(L857/(2*1000))^2</f>
        <v>2.6420794216690164E-3</v>
      </c>
    </row>
    <row r="858" spans="1:16" x14ac:dyDescent="0.25">
      <c r="A858">
        <v>3</v>
      </c>
      <c r="B858" t="s">
        <v>93</v>
      </c>
      <c r="C858">
        <v>17</v>
      </c>
      <c r="D858" t="s">
        <v>110</v>
      </c>
      <c r="E858">
        <v>5</v>
      </c>
      <c r="F858" t="s">
        <v>271</v>
      </c>
      <c r="G858">
        <v>1.9</v>
      </c>
      <c r="H858">
        <v>46</v>
      </c>
      <c r="L858">
        <v>66</v>
      </c>
      <c r="N858">
        <v>3.66</v>
      </c>
      <c r="O858">
        <f>PI()*(H858/(2*1000))^2</f>
        <v>1.6619025137490004E-3</v>
      </c>
      <c r="P858">
        <f>PI()*(L858/(2*1000))^2</f>
        <v>3.4211943997592849E-3</v>
      </c>
    </row>
    <row r="859" spans="1:16" x14ac:dyDescent="0.25">
      <c r="A859">
        <v>3</v>
      </c>
      <c r="B859" t="s">
        <v>93</v>
      </c>
      <c r="C859">
        <v>17</v>
      </c>
      <c r="D859" t="s">
        <v>110</v>
      </c>
      <c r="E859">
        <v>6</v>
      </c>
      <c r="F859" t="s">
        <v>271</v>
      </c>
      <c r="G859">
        <v>2.8</v>
      </c>
      <c r="H859">
        <v>16.5</v>
      </c>
      <c r="L859">
        <v>33</v>
      </c>
      <c r="N859">
        <v>2.33</v>
      </c>
      <c r="O859">
        <f>PI()*(H859/(2*1000))^2</f>
        <v>2.1382464998495531E-4</v>
      </c>
      <c r="P859">
        <f>PI()*(L859/(2*1000))^2</f>
        <v>8.5529859993982123E-4</v>
      </c>
    </row>
    <row r="860" spans="1:16" x14ac:dyDescent="0.25">
      <c r="A860">
        <v>3</v>
      </c>
      <c r="B860" t="s">
        <v>93</v>
      </c>
      <c r="C860">
        <v>17</v>
      </c>
      <c r="D860" t="s">
        <v>110</v>
      </c>
      <c r="E860">
        <v>7</v>
      </c>
      <c r="F860" t="s">
        <v>267</v>
      </c>
      <c r="G860">
        <v>2.4</v>
      </c>
      <c r="H860">
        <v>19</v>
      </c>
      <c r="L860">
        <v>42</v>
      </c>
      <c r="N860">
        <v>2.67</v>
      </c>
      <c r="O860">
        <f>PI()*(H860/(2*1000))^2</f>
        <v>2.835287369864788E-4</v>
      </c>
      <c r="P860">
        <f>PI()*(L860/(2*1000))^2</f>
        <v>1.385442360233099E-3</v>
      </c>
    </row>
    <row r="861" spans="1:16" x14ac:dyDescent="0.25">
      <c r="A861">
        <v>3</v>
      </c>
      <c r="B861" t="s">
        <v>93</v>
      </c>
      <c r="C861">
        <v>17</v>
      </c>
      <c r="D861" t="s">
        <v>110</v>
      </c>
      <c r="E861">
        <v>8</v>
      </c>
      <c r="F861" t="s">
        <v>271</v>
      </c>
      <c r="G861">
        <v>1.3</v>
      </c>
      <c r="H861">
        <v>36</v>
      </c>
      <c r="L861">
        <v>49</v>
      </c>
      <c r="N861">
        <v>3.8</v>
      </c>
      <c r="O861">
        <f>PI()*(H861/(2*1000))^2</f>
        <v>1.0178760197630929E-3</v>
      </c>
      <c r="P861">
        <f>PI()*(L861/(2*1000))^2</f>
        <v>1.8857409903172736E-3</v>
      </c>
    </row>
    <row r="862" spans="1:16" x14ac:dyDescent="0.25">
      <c r="A862">
        <v>3</v>
      </c>
      <c r="B862" t="s">
        <v>93</v>
      </c>
      <c r="C862">
        <v>17</v>
      </c>
      <c r="D862" t="s">
        <v>110</v>
      </c>
      <c r="E862">
        <v>9</v>
      </c>
      <c r="F862" t="s">
        <v>267</v>
      </c>
      <c r="G862">
        <v>2.2000000000000002</v>
      </c>
      <c r="H862">
        <v>23</v>
      </c>
      <c r="I862">
        <v>28</v>
      </c>
      <c r="L862">
        <v>65</v>
      </c>
      <c r="N862">
        <v>2.69</v>
      </c>
      <c r="O862">
        <f>PI()*(H862/(2*1000))^2+PI()*(I862/(2*1000))^2</f>
        <v>1.0312277885408496E-3</v>
      </c>
      <c r="P862">
        <f>PI()*(L862/(2*1000))^2</f>
        <v>3.3183072403542195E-3</v>
      </c>
    </row>
    <row r="863" spans="1:16" x14ac:dyDescent="0.25">
      <c r="A863">
        <v>3</v>
      </c>
      <c r="B863" t="s">
        <v>93</v>
      </c>
      <c r="C863">
        <v>17</v>
      </c>
      <c r="D863" t="s">
        <v>110</v>
      </c>
      <c r="E863">
        <v>10</v>
      </c>
      <c r="F863" t="s">
        <v>271</v>
      </c>
      <c r="G863">
        <v>0.8</v>
      </c>
      <c r="H863">
        <v>41</v>
      </c>
      <c r="L863">
        <v>52</v>
      </c>
      <c r="N863">
        <v>2.5499999999999998</v>
      </c>
      <c r="O863">
        <f>PI()*(H863/(2*1000))^2</f>
        <v>1.3202543126711107E-3</v>
      </c>
      <c r="P863">
        <f>PI()*(L863/(2*1000))^2</f>
        <v>2.1237166338266998E-3</v>
      </c>
    </row>
    <row r="864" spans="1:16" x14ac:dyDescent="0.25">
      <c r="A864">
        <v>3</v>
      </c>
      <c r="B864" t="s">
        <v>93</v>
      </c>
      <c r="C864">
        <v>17</v>
      </c>
      <c r="D864" t="s">
        <v>110</v>
      </c>
      <c r="E864">
        <v>11</v>
      </c>
      <c r="F864" t="s">
        <v>267</v>
      </c>
      <c r="G864">
        <v>0.9</v>
      </c>
      <c r="H864">
        <v>13</v>
      </c>
      <c r="L864">
        <v>29</v>
      </c>
      <c r="N864">
        <v>2.15</v>
      </c>
      <c r="O864">
        <f>PI()*(H864/(2*1000))^2</f>
        <v>1.3273228961416874E-4</v>
      </c>
      <c r="P864">
        <f>PI()*(L864/(2*1000))^2</f>
        <v>6.605198554172541E-4</v>
      </c>
    </row>
    <row r="865" spans="1:16" x14ac:dyDescent="0.25">
      <c r="A865">
        <v>3</v>
      </c>
      <c r="B865" t="s">
        <v>93</v>
      </c>
      <c r="C865">
        <v>17</v>
      </c>
      <c r="D865" t="s">
        <v>110</v>
      </c>
      <c r="E865">
        <v>12</v>
      </c>
      <c r="F865" t="s">
        <v>268</v>
      </c>
      <c r="G865">
        <v>1.7</v>
      </c>
      <c r="H865">
        <v>44</v>
      </c>
      <c r="L865">
        <v>77</v>
      </c>
      <c r="N865">
        <v>3.2</v>
      </c>
      <c r="O865">
        <f>PI()*(H865/(2*1000))^2</f>
        <v>1.5205308443374597E-3</v>
      </c>
      <c r="P865">
        <f>PI()*(L865/(2*1000))^2</f>
        <v>4.6566257107834713E-3</v>
      </c>
    </row>
    <row r="866" spans="1:16" x14ac:dyDescent="0.25">
      <c r="A866">
        <v>3</v>
      </c>
      <c r="B866" t="s">
        <v>93</v>
      </c>
      <c r="C866">
        <v>17</v>
      </c>
      <c r="D866" t="s">
        <v>110</v>
      </c>
      <c r="E866">
        <v>13</v>
      </c>
      <c r="F866" t="s">
        <v>271</v>
      </c>
      <c r="G866">
        <v>1.8</v>
      </c>
      <c r="H866">
        <v>22</v>
      </c>
      <c r="L866">
        <v>44</v>
      </c>
      <c r="N866">
        <v>2.0499999999999998</v>
      </c>
      <c r="O866">
        <f>PI()*(H866/(2*1000))^2</f>
        <v>3.8013271108436493E-4</v>
      </c>
      <c r="P866">
        <f>PI()*(L866/(2*1000))^2</f>
        <v>1.5205308443374597E-3</v>
      </c>
    </row>
    <row r="867" spans="1:16" x14ac:dyDescent="0.25">
      <c r="A867">
        <v>3</v>
      </c>
      <c r="B867" t="s">
        <v>93</v>
      </c>
      <c r="C867">
        <v>17</v>
      </c>
      <c r="D867" t="s">
        <v>110</v>
      </c>
      <c r="E867">
        <v>14</v>
      </c>
      <c r="F867" t="s">
        <v>267</v>
      </c>
      <c r="G867">
        <v>1.75</v>
      </c>
      <c r="H867">
        <v>18</v>
      </c>
      <c r="L867">
        <v>47</v>
      </c>
      <c r="N867">
        <v>2.4</v>
      </c>
      <c r="O867">
        <f>PI()*(H867/(2*1000))^2</f>
        <v>2.5446900494077322E-4</v>
      </c>
      <c r="P867">
        <f>PI()*(L867/(2*1000))^2</f>
        <v>1.7349445429449633E-3</v>
      </c>
    </row>
    <row r="868" spans="1:16" x14ac:dyDescent="0.25">
      <c r="A868">
        <v>3</v>
      </c>
      <c r="B868" t="s">
        <v>93</v>
      </c>
      <c r="C868">
        <v>17</v>
      </c>
      <c r="D868" t="s">
        <v>110</v>
      </c>
      <c r="E868">
        <v>15</v>
      </c>
      <c r="F868" t="s">
        <v>267</v>
      </c>
      <c r="G868">
        <v>2.65</v>
      </c>
      <c r="H868">
        <v>41</v>
      </c>
      <c r="L868">
        <v>64</v>
      </c>
      <c r="N868">
        <v>3.2</v>
      </c>
      <c r="O868">
        <f>PI()*(H868/(2*1000))^2</f>
        <v>1.3202543126711107E-3</v>
      </c>
      <c r="P868">
        <f>PI()*(L868/(2*1000))^2</f>
        <v>3.2169908772759479E-3</v>
      </c>
    </row>
    <row r="869" spans="1:16" x14ac:dyDescent="0.25">
      <c r="A869">
        <v>3</v>
      </c>
      <c r="B869" t="s">
        <v>93</v>
      </c>
      <c r="C869">
        <v>17</v>
      </c>
      <c r="D869" t="s">
        <v>110</v>
      </c>
      <c r="E869">
        <v>16</v>
      </c>
      <c r="F869" t="s">
        <v>267</v>
      </c>
      <c r="G869">
        <v>1.8</v>
      </c>
      <c r="H869">
        <v>8</v>
      </c>
      <c r="I869">
        <v>7</v>
      </c>
      <c r="L869">
        <v>43</v>
      </c>
      <c r="N869">
        <v>1.4</v>
      </c>
      <c r="O869">
        <f>PI()*(H869/(2*1000))^2+PI()*(I869/(2*1000))^2</f>
        <v>8.8749992463911658E-5</v>
      </c>
      <c r="P869">
        <f>PI()*(L869/(2*1000))^2</f>
        <v>1.4522012041218817E-3</v>
      </c>
    </row>
    <row r="870" spans="1:16" x14ac:dyDescent="0.25">
      <c r="A870">
        <v>3</v>
      </c>
      <c r="B870" t="s">
        <v>93</v>
      </c>
      <c r="C870">
        <v>18</v>
      </c>
      <c r="D870" t="s">
        <v>111</v>
      </c>
      <c r="E870">
        <v>1</v>
      </c>
      <c r="F870" t="s">
        <v>267</v>
      </c>
      <c r="G870">
        <v>0.7</v>
      </c>
      <c r="H870">
        <v>44</v>
      </c>
      <c r="L870">
        <v>83</v>
      </c>
      <c r="N870">
        <v>3.7</v>
      </c>
      <c r="O870">
        <f>PI()*(H870/(2*1000))^2</f>
        <v>1.5205308443374597E-3</v>
      </c>
      <c r="P870">
        <f>PI()*(L870/(2*1000))^2</f>
        <v>5.4106079476450219E-3</v>
      </c>
    </row>
    <row r="871" spans="1:16" x14ac:dyDescent="0.25">
      <c r="A871">
        <v>3</v>
      </c>
      <c r="B871" t="s">
        <v>93</v>
      </c>
      <c r="C871">
        <v>18</v>
      </c>
      <c r="D871" t="s">
        <v>111</v>
      </c>
      <c r="E871">
        <v>2</v>
      </c>
      <c r="F871" t="s">
        <v>271</v>
      </c>
      <c r="G871">
        <v>1.2</v>
      </c>
      <c r="H871">
        <v>37</v>
      </c>
      <c r="L871">
        <v>61</v>
      </c>
      <c r="N871">
        <v>3.55</v>
      </c>
      <c r="O871">
        <f>PI()*(H871/(2*1000))^2</f>
        <v>1.0752100856911066E-3</v>
      </c>
      <c r="P871">
        <f>PI()*(L871/(2*1000))^2</f>
        <v>2.9224665660019049E-3</v>
      </c>
    </row>
    <row r="872" spans="1:16" x14ac:dyDescent="0.25">
      <c r="A872">
        <v>3</v>
      </c>
      <c r="B872" t="s">
        <v>93</v>
      </c>
      <c r="C872">
        <v>18</v>
      </c>
      <c r="D872" t="s">
        <v>111</v>
      </c>
      <c r="E872">
        <v>3</v>
      </c>
      <c r="F872" t="s">
        <v>271</v>
      </c>
      <c r="G872">
        <v>1.65</v>
      </c>
      <c r="H872">
        <v>25</v>
      </c>
      <c r="L872">
        <v>46</v>
      </c>
      <c r="N872">
        <v>2.73</v>
      </c>
      <c r="O872">
        <f>PI()*(H872/(2*1000))^2</f>
        <v>4.9087385212340522E-4</v>
      </c>
      <c r="P872">
        <f>PI()*(L872/(2*1000))^2</f>
        <v>1.6619025137490004E-3</v>
      </c>
    </row>
    <row r="873" spans="1:16" x14ac:dyDescent="0.25">
      <c r="A873">
        <v>3</v>
      </c>
      <c r="B873" t="s">
        <v>93</v>
      </c>
      <c r="C873">
        <v>18</v>
      </c>
      <c r="D873" t="s">
        <v>111</v>
      </c>
      <c r="E873">
        <v>4</v>
      </c>
      <c r="F873" t="s">
        <v>267</v>
      </c>
      <c r="G873">
        <v>2.5</v>
      </c>
      <c r="H873">
        <v>25</v>
      </c>
      <c r="L873">
        <v>52</v>
      </c>
      <c r="N873">
        <v>2.4300000000000002</v>
      </c>
      <c r="O873">
        <f>PI()*(H873/(2*1000))^2</f>
        <v>4.9087385212340522E-4</v>
      </c>
      <c r="P873">
        <f>PI()*(L873/(2*1000))^2</f>
        <v>2.1237166338266998E-3</v>
      </c>
    </row>
    <row r="874" spans="1:16" x14ac:dyDescent="0.25">
      <c r="A874">
        <v>3</v>
      </c>
      <c r="B874" t="s">
        <v>93</v>
      </c>
      <c r="C874">
        <v>18</v>
      </c>
      <c r="D874" t="s">
        <v>111</v>
      </c>
      <c r="E874">
        <v>5</v>
      </c>
      <c r="F874" t="s">
        <v>271</v>
      </c>
      <c r="G874">
        <v>2.6</v>
      </c>
      <c r="H874">
        <v>32</v>
      </c>
      <c r="L874">
        <v>70</v>
      </c>
      <c r="N874">
        <v>3.21</v>
      </c>
      <c r="O874">
        <f>PI()*(H874/(2*1000))^2</f>
        <v>8.0424771931898698E-4</v>
      </c>
      <c r="P874">
        <f>PI()*(L874/(2*1000))^2</f>
        <v>3.8484510006474969E-3</v>
      </c>
    </row>
    <row r="875" spans="1:16" x14ac:dyDescent="0.25">
      <c r="A875">
        <v>3</v>
      </c>
      <c r="B875" t="s">
        <v>93</v>
      </c>
      <c r="C875">
        <v>18</v>
      </c>
      <c r="D875" t="s">
        <v>111</v>
      </c>
      <c r="E875">
        <v>6</v>
      </c>
      <c r="F875" t="s">
        <v>267</v>
      </c>
      <c r="G875">
        <v>2.6</v>
      </c>
      <c r="H875">
        <v>15</v>
      </c>
      <c r="L875">
        <v>33</v>
      </c>
      <c r="N875">
        <v>1.75</v>
      </c>
      <c r="O875">
        <f>PI()*(H875/(2*1000))^2</f>
        <v>1.7671458676442585E-4</v>
      </c>
      <c r="P875">
        <f>PI()*(L875/(2*1000))^2</f>
        <v>8.5529859993982123E-4</v>
      </c>
    </row>
    <row r="876" spans="1:16" x14ac:dyDescent="0.25">
      <c r="A876">
        <v>3</v>
      </c>
      <c r="B876" t="s">
        <v>93</v>
      </c>
      <c r="C876">
        <v>18</v>
      </c>
      <c r="D876" t="s">
        <v>111</v>
      </c>
      <c r="E876">
        <v>7</v>
      </c>
      <c r="F876" t="s">
        <v>267</v>
      </c>
      <c r="G876">
        <v>1.8</v>
      </c>
      <c r="H876">
        <v>26</v>
      </c>
      <c r="L876">
        <v>47</v>
      </c>
      <c r="N876">
        <v>2.52</v>
      </c>
      <c r="O876">
        <f>PI()*(H876/(2*1000))^2</f>
        <v>5.3092915845667494E-4</v>
      </c>
      <c r="P876">
        <f>PI()*(L876/(2*1000))^2</f>
        <v>1.7349445429449633E-3</v>
      </c>
    </row>
    <row r="877" spans="1:16" x14ac:dyDescent="0.25">
      <c r="A877">
        <v>3</v>
      </c>
      <c r="B877" t="s">
        <v>93</v>
      </c>
      <c r="C877">
        <v>19</v>
      </c>
      <c r="D877" t="s">
        <v>112</v>
      </c>
      <c r="E877">
        <v>1</v>
      </c>
      <c r="F877" t="s">
        <v>268</v>
      </c>
      <c r="G877">
        <v>1.3</v>
      </c>
      <c r="H877">
        <v>17</v>
      </c>
      <c r="L877">
        <v>52</v>
      </c>
      <c r="N877">
        <v>1.72</v>
      </c>
      <c r="O877">
        <f>PI()*(H877/(2*1000))^2</f>
        <v>2.2698006922186259E-4</v>
      </c>
      <c r="P877">
        <f>PI()*(L877/(2*1000))^2</f>
        <v>2.1237166338266998E-3</v>
      </c>
    </row>
    <row r="878" spans="1:16" x14ac:dyDescent="0.25">
      <c r="A878">
        <v>3</v>
      </c>
      <c r="B878" t="s">
        <v>93</v>
      </c>
      <c r="C878">
        <v>19</v>
      </c>
      <c r="D878" t="s">
        <v>112</v>
      </c>
      <c r="E878">
        <v>2</v>
      </c>
      <c r="F878" t="s">
        <v>271</v>
      </c>
      <c r="G878">
        <v>1.8</v>
      </c>
      <c r="H878">
        <v>37</v>
      </c>
      <c r="L878">
        <v>69</v>
      </c>
      <c r="N878">
        <v>2.7</v>
      </c>
      <c r="O878">
        <f>PI()*(H878/(2*1000))^2</f>
        <v>1.0752100856911066E-3</v>
      </c>
      <c r="P878">
        <f>PI()*(L878/(2*1000))^2</f>
        <v>3.7392806559352516E-3</v>
      </c>
    </row>
    <row r="879" spans="1:16" x14ac:dyDescent="0.25">
      <c r="A879">
        <v>3</v>
      </c>
      <c r="B879" t="s">
        <v>93</v>
      </c>
      <c r="C879">
        <v>19</v>
      </c>
      <c r="D879" t="s">
        <v>112</v>
      </c>
      <c r="E879">
        <v>3</v>
      </c>
      <c r="F879" t="s">
        <v>271</v>
      </c>
      <c r="G879">
        <v>1.05</v>
      </c>
      <c r="H879">
        <v>31</v>
      </c>
      <c r="L879">
        <v>56</v>
      </c>
      <c r="N879">
        <v>3.51</v>
      </c>
      <c r="O879">
        <f>PI()*(H879/(2*1000))^2</f>
        <v>7.5476763502494771E-4</v>
      </c>
      <c r="P879">
        <f>PI()*(L879/(2*1000))^2</f>
        <v>2.4630086404143982E-3</v>
      </c>
    </row>
    <row r="880" spans="1:16" x14ac:dyDescent="0.25">
      <c r="A880">
        <v>3</v>
      </c>
      <c r="B880" t="s">
        <v>93</v>
      </c>
      <c r="C880">
        <v>19</v>
      </c>
      <c r="D880" t="s">
        <v>112</v>
      </c>
      <c r="E880">
        <v>4</v>
      </c>
      <c r="F880" t="s">
        <v>271</v>
      </c>
      <c r="G880">
        <v>2</v>
      </c>
      <c r="H880">
        <v>31</v>
      </c>
      <c r="L880">
        <v>62</v>
      </c>
      <c r="N880">
        <v>3.82</v>
      </c>
      <c r="O880">
        <f>PI()*(H880/(2*1000))^2</f>
        <v>7.5476763502494771E-4</v>
      </c>
      <c r="P880">
        <f>PI()*(L880/(2*1000))^2</f>
        <v>3.0190705400997908E-3</v>
      </c>
    </row>
    <row r="881" spans="1:16" x14ac:dyDescent="0.25">
      <c r="A881">
        <v>3</v>
      </c>
      <c r="B881" t="s">
        <v>93</v>
      </c>
      <c r="C881">
        <v>19</v>
      </c>
      <c r="D881" t="s">
        <v>112</v>
      </c>
      <c r="E881">
        <v>5</v>
      </c>
      <c r="F881" t="s">
        <v>280</v>
      </c>
      <c r="G881">
        <v>2.2999999999999998</v>
      </c>
      <c r="H881">
        <v>22</v>
      </c>
      <c r="I881">
        <v>36</v>
      </c>
      <c r="J881">
        <v>41</v>
      </c>
      <c r="L881">
        <v>76</v>
      </c>
      <c r="N881">
        <v>3.98</v>
      </c>
      <c r="O881">
        <f>PI()*(H881/(2*1000))^2+PI()*(I881/(2*1000))^2+PI()*(J881/(2*1000))^2</f>
        <v>2.7182630435185684E-3</v>
      </c>
      <c r="P881">
        <f>PI()*(L881/(2*1000))^2</f>
        <v>4.5364597917836608E-3</v>
      </c>
    </row>
    <row r="882" spans="1:16" x14ac:dyDescent="0.25">
      <c r="A882">
        <v>3</v>
      </c>
      <c r="B882" t="s">
        <v>93</v>
      </c>
      <c r="C882">
        <v>19</v>
      </c>
      <c r="D882" t="s">
        <v>112</v>
      </c>
      <c r="E882">
        <v>6</v>
      </c>
      <c r="F882" t="s">
        <v>267</v>
      </c>
      <c r="G882">
        <v>1.4</v>
      </c>
      <c r="L882">
        <v>17</v>
      </c>
      <c r="N882">
        <v>1.29</v>
      </c>
      <c r="O882">
        <f>PI()*(H882/(2*1000))^2</f>
        <v>0</v>
      </c>
      <c r="P882">
        <f>PI()*(L882/(2*1000))^2</f>
        <v>2.2698006922186259E-4</v>
      </c>
    </row>
    <row r="883" spans="1:16" x14ac:dyDescent="0.25">
      <c r="A883">
        <v>3</v>
      </c>
      <c r="B883" t="s">
        <v>93</v>
      </c>
      <c r="C883">
        <v>19</v>
      </c>
      <c r="D883" t="s">
        <v>112</v>
      </c>
      <c r="E883">
        <v>7</v>
      </c>
      <c r="F883" t="s">
        <v>272</v>
      </c>
      <c r="G883">
        <v>1</v>
      </c>
      <c r="H883">
        <v>10</v>
      </c>
      <c r="L883">
        <v>35</v>
      </c>
      <c r="N883">
        <v>1.74</v>
      </c>
      <c r="O883">
        <f>PI()*(H883/(2*1000))^2</f>
        <v>7.8539816339744827E-5</v>
      </c>
      <c r="P883">
        <f>PI()*(L883/(2*1000))^2</f>
        <v>9.6211275016187424E-4</v>
      </c>
    </row>
    <row r="884" spans="1:16" x14ac:dyDescent="0.25">
      <c r="A884">
        <v>3</v>
      </c>
      <c r="B884" t="s">
        <v>93</v>
      </c>
      <c r="C884">
        <v>19</v>
      </c>
      <c r="D884" t="s">
        <v>112</v>
      </c>
      <c r="E884">
        <v>8</v>
      </c>
      <c r="F884" t="s">
        <v>267</v>
      </c>
      <c r="G884">
        <v>1.8</v>
      </c>
      <c r="H884">
        <v>20</v>
      </c>
      <c r="L884">
        <v>46</v>
      </c>
      <c r="N884">
        <v>2.5</v>
      </c>
      <c r="O884">
        <f>PI()*(H884/(2*1000))^2</f>
        <v>3.1415926535897931E-4</v>
      </c>
      <c r="P884">
        <f>PI()*(L884/(2*1000))^2</f>
        <v>1.6619025137490004E-3</v>
      </c>
    </row>
    <row r="885" spans="1:16" x14ac:dyDescent="0.25">
      <c r="A885">
        <v>3</v>
      </c>
      <c r="B885" t="s">
        <v>93</v>
      </c>
      <c r="C885">
        <v>19</v>
      </c>
      <c r="D885" t="s">
        <v>112</v>
      </c>
      <c r="E885">
        <v>9</v>
      </c>
      <c r="F885" t="s">
        <v>267</v>
      </c>
      <c r="G885">
        <v>2.4</v>
      </c>
      <c r="H885">
        <v>43</v>
      </c>
      <c r="L885">
        <v>83</v>
      </c>
      <c r="N885">
        <v>3.32</v>
      </c>
      <c r="O885">
        <f>PI()*(H885/(2*1000))^2</f>
        <v>1.4522012041218817E-3</v>
      </c>
      <c r="P885">
        <f>PI()*(L885/(2*1000))^2</f>
        <v>5.4106079476450219E-3</v>
      </c>
    </row>
    <row r="886" spans="1:16" x14ac:dyDescent="0.25">
      <c r="A886">
        <v>3</v>
      </c>
      <c r="B886" t="s">
        <v>93</v>
      </c>
      <c r="C886">
        <v>19</v>
      </c>
      <c r="D886" t="s">
        <v>112</v>
      </c>
      <c r="E886">
        <v>10</v>
      </c>
      <c r="F886" t="s">
        <v>267</v>
      </c>
      <c r="G886">
        <v>2.7</v>
      </c>
      <c r="H886">
        <v>28</v>
      </c>
      <c r="L886">
        <v>51</v>
      </c>
      <c r="N886">
        <v>3.83</v>
      </c>
      <c r="O886">
        <f>PI()*(H886/(2*1000))^2</f>
        <v>6.1575216010359955E-4</v>
      </c>
      <c r="P886">
        <f>PI()*(L886/(2*1000))^2</f>
        <v>2.0428206229967626E-3</v>
      </c>
    </row>
    <row r="887" spans="1:16" x14ac:dyDescent="0.25">
      <c r="A887">
        <v>3</v>
      </c>
      <c r="B887" t="s">
        <v>93</v>
      </c>
      <c r="C887">
        <v>19</v>
      </c>
      <c r="D887" t="s">
        <v>112</v>
      </c>
      <c r="E887">
        <v>11</v>
      </c>
      <c r="F887" t="s">
        <v>267</v>
      </c>
      <c r="G887">
        <v>2.2000000000000002</v>
      </c>
      <c r="H887">
        <v>47</v>
      </c>
      <c r="I887">
        <v>49</v>
      </c>
      <c r="L887">
        <v>98</v>
      </c>
      <c r="N887">
        <v>3.89</v>
      </c>
      <c r="O887">
        <f>PI()*(H887/(2*1000))^2+PI()*(I887/(2*1000))^2</f>
        <v>3.6206855332622367E-3</v>
      </c>
      <c r="P887">
        <f>PI()*(L887/(2*1000))^2</f>
        <v>7.5429639612690945E-3</v>
      </c>
    </row>
    <row r="888" spans="1:16" x14ac:dyDescent="0.25">
      <c r="A888">
        <v>3</v>
      </c>
      <c r="B888" t="s">
        <v>93</v>
      </c>
      <c r="C888">
        <v>19</v>
      </c>
      <c r="D888" t="s">
        <v>112</v>
      </c>
      <c r="E888">
        <v>12</v>
      </c>
      <c r="F888" t="s">
        <v>268</v>
      </c>
      <c r="G888">
        <v>2.6</v>
      </c>
      <c r="H888">
        <v>12</v>
      </c>
      <c r="L888">
        <v>53</v>
      </c>
      <c r="N888">
        <v>1.68</v>
      </c>
      <c r="O888">
        <f>PI()*(H888/(2*1000))^2</f>
        <v>1.1309733552923255E-4</v>
      </c>
      <c r="P888">
        <f>PI()*(L888/(2*1000))^2</f>
        <v>2.2061834409834321E-3</v>
      </c>
    </row>
    <row r="889" spans="1:16" x14ac:dyDescent="0.25">
      <c r="A889">
        <v>3</v>
      </c>
      <c r="B889" t="s">
        <v>93</v>
      </c>
      <c r="C889">
        <v>20</v>
      </c>
      <c r="D889" t="s">
        <v>113</v>
      </c>
      <c r="E889">
        <v>1</v>
      </c>
      <c r="F889" t="s">
        <v>271</v>
      </c>
      <c r="G889">
        <v>0.9</v>
      </c>
      <c r="H889">
        <v>18</v>
      </c>
      <c r="L889">
        <v>32</v>
      </c>
      <c r="N889">
        <v>2.2999999999999998</v>
      </c>
      <c r="O889">
        <f>PI()*(H889/(2*1000))^2</f>
        <v>2.5446900494077322E-4</v>
      </c>
      <c r="P889">
        <f>PI()*(L889/(2*1000))^2</f>
        <v>8.0424771931898698E-4</v>
      </c>
    </row>
    <row r="890" spans="1:16" x14ac:dyDescent="0.25">
      <c r="A890">
        <v>3</v>
      </c>
      <c r="B890" t="s">
        <v>93</v>
      </c>
      <c r="C890">
        <v>20</v>
      </c>
      <c r="D890" t="s">
        <v>113</v>
      </c>
      <c r="E890">
        <v>2</v>
      </c>
      <c r="F890" t="s">
        <v>271</v>
      </c>
      <c r="G890">
        <v>0.8</v>
      </c>
      <c r="H890">
        <v>21</v>
      </c>
      <c r="L890">
        <v>50</v>
      </c>
      <c r="N890">
        <v>2.8</v>
      </c>
      <c r="O890">
        <f>PI()*(H890/(2*1000))^2</f>
        <v>3.4636059005827474E-4</v>
      </c>
      <c r="P890">
        <f>PI()*(L890/(2*1000))^2</f>
        <v>1.9634954084936209E-3</v>
      </c>
    </row>
    <row r="891" spans="1:16" x14ac:dyDescent="0.25">
      <c r="A891">
        <v>3</v>
      </c>
      <c r="B891" t="s">
        <v>93</v>
      </c>
      <c r="C891">
        <v>20</v>
      </c>
      <c r="D891" t="s">
        <v>113</v>
      </c>
      <c r="E891">
        <v>3</v>
      </c>
      <c r="F891" t="s">
        <v>271</v>
      </c>
      <c r="G891">
        <v>0.7</v>
      </c>
      <c r="H891">
        <v>14</v>
      </c>
      <c r="L891">
        <v>37</v>
      </c>
      <c r="N891">
        <v>1.7</v>
      </c>
      <c r="O891">
        <f>PI()*(H891/(2*1000))^2</f>
        <v>1.5393804002589989E-4</v>
      </c>
      <c r="P891">
        <f>PI()*(L891/(2*1000))^2</f>
        <v>1.0752100856911066E-3</v>
      </c>
    </row>
    <row r="892" spans="1:16" x14ac:dyDescent="0.25">
      <c r="A892">
        <v>3</v>
      </c>
      <c r="B892" t="s">
        <v>93</v>
      </c>
      <c r="C892">
        <v>20</v>
      </c>
      <c r="D892" t="s">
        <v>113</v>
      </c>
      <c r="E892">
        <v>4</v>
      </c>
      <c r="F892" t="s">
        <v>271</v>
      </c>
      <c r="G892">
        <v>1.2</v>
      </c>
      <c r="H892">
        <v>32</v>
      </c>
      <c r="L892">
        <v>67</v>
      </c>
      <c r="N892">
        <v>3.43</v>
      </c>
      <c r="O892">
        <f>PI()*(H892/(2*1000))^2</f>
        <v>8.0424771931898698E-4</v>
      </c>
      <c r="P892">
        <f>PI()*(L892/(2*1000))^2</f>
        <v>3.5256523554911458E-3</v>
      </c>
    </row>
    <row r="893" spans="1:16" x14ac:dyDescent="0.25">
      <c r="A893">
        <v>3</v>
      </c>
      <c r="B893" t="s">
        <v>93</v>
      </c>
      <c r="C893">
        <v>20</v>
      </c>
      <c r="D893" t="s">
        <v>113</v>
      </c>
      <c r="E893">
        <v>5</v>
      </c>
      <c r="F893" t="s">
        <v>271</v>
      </c>
      <c r="G893">
        <v>1.35</v>
      </c>
      <c r="H893">
        <v>39</v>
      </c>
      <c r="L893">
        <v>71</v>
      </c>
      <c r="N893">
        <v>3.24</v>
      </c>
      <c r="O893">
        <f>PI()*(H893/(2*1000))^2</f>
        <v>1.1945906065275189E-3</v>
      </c>
      <c r="P893">
        <f>PI()*(L893/(2*1000))^2</f>
        <v>3.959192141686536E-3</v>
      </c>
    </row>
    <row r="894" spans="1:16" x14ac:dyDescent="0.25">
      <c r="A894">
        <v>3</v>
      </c>
      <c r="B894" t="s">
        <v>93</v>
      </c>
      <c r="C894">
        <v>20</v>
      </c>
      <c r="D894" t="s">
        <v>113</v>
      </c>
      <c r="E894">
        <v>6</v>
      </c>
      <c r="F894" t="s">
        <v>272</v>
      </c>
      <c r="G894">
        <v>3.4</v>
      </c>
      <c r="H894">
        <v>41</v>
      </c>
      <c r="L894">
        <v>73</v>
      </c>
      <c r="N894">
        <v>3.3</v>
      </c>
      <c r="O894">
        <f>PI()*(H894/(2*1000))^2</f>
        <v>1.3202543126711107E-3</v>
      </c>
      <c r="P894">
        <f>PI()*(L894/(2*1000))^2</f>
        <v>4.1853868127450016E-3</v>
      </c>
    </row>
    <row r="895" spans="1:16" x14ac:dyDescent="0.25">
      <c r="A895">
        <v>3</v>
      </c>
      <c r="B895" t="s">
        <v>93</v>
      </c>
      <c r="C895">
        <v>20</v>
      </c>
      <c r="D895" t="s">
        <v>113</v>
      </c>
      <c r="E895">
        <v>7</v>
      </c>
      <c r="F895" t="s">
        <v>267</v>
      </c>
      <c r="G895">
        <v>2.4</v>
      </c>
      <c r="H895">
        <v>15</v>
      </c>
      <c r="L895">
        <v>40</v>
      </c>
      <c r="N895">
        <v>1.5</v>
      </c>
      <c r="O895">
        <f>PI()*(H895/(2*1000))^2</f>
        <v>1.7671458676442585E-4</v>
      </c>
      <c r="P895">
        <f>PI()*(L895/(2*1000))^2</f>
        <v>1.2566370614359172E-3</v>
      </c>
    </row>
    <row r="896" spans="1:16" x14ac:dyDescent="0.25">
      <c r="A896">
        <v>3</v>
      </c>
      <c r="B896" t="s">
        <v>93</v>
      </c>
      <c r="C896">
        <v>20</v>
      </c>
      <c r="D896" t="s">
        <v>113</v>
      </c>
      <c r="E896">
        <v>8</v>
      </c>
      <c r="F896" t="s">
        <v>267</v>
      </c>
      <c r="G896">
        <v>3.3</v>
      </c>
      <c r="H896">
        <v>33</v>
      </c>
      <c r="L896">
        <v>64</v>
      </c>
      <c r="N896">
        <v>3.37</v>
      </c>
      <c r="O896">
        <f>PI()*(H896/(2*1000))^2</f>
        <v>8.5529859993982123E-4</v>
      </c>
      <c r="P896">
        <f>PI()*(L896/(2*1000))^2</f>
        <v>3.2169908772759479E-3</v>
      </c>
    </row>
    <row r="897" spans="1:16" x14ac:dyDescent="0.25">
      <c r="A897">
        <v>3</v>
      </c>
      <c r="B897" t="s">
        <v>93</v>
      </c>
      <c r="C897">
        <v>20</v>
      </c>
      <c r="D897" t="s">
        <v>113</v>
      </c>
      <c r="E897">
        <v>9</v>
      </c>
      <c r="F897" t="s">
        <v>267</v>
      </c>
      <c r="G897">
        <v>2.9</v>
      </c>
      <c r="H897">
        <v>36</v>
      </c>
      <c r="L897">
        <v>60</v>
      </c>
      <c r="N897">
        <v>3.32</v>
      </c>
      <c r="O897">
        <f>PI()*(H897/(2*1000))^2</f>
        <v>1.0178760197630929E-3</v>
      </c>
      <c r="P897">
        <f>PI()*(L897/(2*1000))^2</f>
        <v>2.8274333882308137E-3</v>
      </c>
    </row>
    <row r="898" spans="1:16" x14ac:dyDescent="0.25">
      <c r="A898">
        <v>3</v>
      </c>
      <c r="B898" t="s">
        <v>93</v>
      </c>
      <c r="C898">
        <v>20</v>
      </c>
      <c r="D898" t="s">
        <v>113</v>
      </c>
      <c r="E898">
        <v>10</v>
      </c>
      <c r="F898" t="s">
        <v>272</v>
      </c>
      <c r="G898">
        <v>2</v>
      </c>
      <c r="H898">
        <v>26</v>
      </c>
      <c r="L898">
        <v>52</v>
      </c>
      <c r="N898">
        <v>2.62</v>
      </c>
      <c r="O898">
        <f>PI()*(H898/(2*1000))^2</f>
        <v>5.3092915845667494E-4</v>
      </c>
      <c r="P898">
        <f>PI()*(L898/(2*1000))^2</f>
        <v>2.1237166338266998E-3</v>
      </c>
    </row>
    <row r="899" spans="1:16" x14ac:dyDescent="0.25">
      <c r="A899">
        <v>3</v>
      </c>
      <c r="B899" t="s">
        <v>93</v>
      </c>
      <c r="C899">
        <v>20</v>
      </c>
      <c r="D899" t="s">
        <v>113</v>
      </c>
      <c r="E899">
        <v>11</v>
      </c>
      <c r="F899" t="s">
        <v>271</v>
      </c>
      <c r="G899">
        <v>2.5</v>
      </c>
      <c r="H899">
        <v>48</v>
      </c>
      <c r="L899">
        <v>82</v>
      </c>
      <c r="N899">
        <v>3.77</v>
      </c>
      <c r="O899">
        <f>PI()*(H899/(2*1000))^2</f>
        <v>1.8095573684677208E-3</v>
      </c>
      <c r="P899">
        <f>PI()*(L899/(2*1000))^2</f>
        <v>5.2810172506844427E-3</v>
      </c>
    </row>
    <row r="900" spans="1:16" x14ac:dyDescent="0.25">
      <c r="A900">
        <v>3</v>
      </c>
      <c r="B900" t="s">
        <v>93</v>
      </c>
      <c r="C900">
        <v>20</v>
      </c>
      <c r="D900" t="s">
        <v>113</v>
      </c>
      <c r="E900">
        <v>12</v>
      </c>
      <c r="F900" t="s">
        <v>267</v>
      </c>
      <c r="G900">
        <v>2.2999999999999998</v>
      </c>
      <c r="H900">
        <v>54</v>
      </c>
      <c r="L900">
        <v>71</v>
      </c>
      <c r="N900">
        <v>4.03</v>
      </c>
      <c r="O900">
        <f>PI()*(H900/(2*1000))^2</f>
        <v>2.290221044466959E-3</v>
      </c>
      <c r="P900">
        <f>PI()*(L900/(2*1000))^2</f>
        <v>3.959192141686536E-3</v>
      </c>
    </row>
    <row r="901" spans="1:16" x14ac:dyDescent="0.25">
      <c r="A901">
        <v>4</v>
      </c>
      <c r="B901" t="s">
        <v>114</v>
      </c>
      <c r="C901">
        <v>1</v>
      </c>
      <c r="D901" t="s">
        <v>115</v>
      </c>
      <c r="E901">
        <v>1</v>
      </c>
      <c r="F901" t="s">
        <v>267</v>
      </c>
      <c r="G901">
        <v>0.8</v>
      </c>
      <c r="H901">
        <v>48</v>
      </c>
      <c r="L901">
        <v>83</v>
      </c>
      <c r="N901">
        <v>4.2</v>
      </c>
      <c r="O901">
        <f>PI()*(H901/(2*1000))^2</f>
        <v>1.8095573684677208E-3</v>
      </c>
      <c r="P901">
        <f>PI()*(L901/(2*1000))^2</f>
        <v>5.4106079476450219E-3</v>
      </c>
    </row>
    <row r="902" spans="1:16" x14ac:dyDescent="0.25">
      <c r="A902">
        <v>4</v>
      </c>
      <c r="B902" t="s">
        <v>114</v>
      </c>
      <c r="C902">
        <v>1</v>
      </c>
      <c r="D902" t="s">
        <v>115</v>
      </c>
      <c r="E902">
        <v>2</v>
      </c>
      <c r="F902" t="s">
        <v>267</v>
      </c>
      <c r="G902">
        <v>1.1499999999999999</v>
      </c>
      <c r="H902">
        <v>22</v>
      </c>
      <c r="L902">
        <v>51</v>
      </c>
      <c r="N902">
        <v>2.98</v>
      </c>
      <c r="O902">
        <f>PI()*(H902/(2*1000))^2</f>
        <v>3.8013271108436493E-4</v>
      </c>
      <c r="P902">
        <f>PI()*(L902/(2*1000))^2</f>
        <v>2.0428206229967626E-3</v>
      </c>
    </row>
    <row r="903" spans="1:16" x14ac:dyDescent="0.25">
      <c r="A903">
        <v>4</v>
      </c>
      <c r="B903" t="s">
        <v>114</v>
      </c>
      <c r="C903">
        <v>1</v>
      </c>
      <c r="D903" t="s">
        <v>115</v>
      </c>
      <c r="E903">
        <v>3</v>
      </c>
      <c r="F903" t="s">
        <v>267</v>
      </c>
      <c r="G903">
        <v>2.9</v>
      </c>
      <c r="H903">
        <v>44</v>
      </c>
      <c r="L903">
        <v>80</v>
      </c>
      <c r="N903">
        <v>3.35</v>
      </c>
      <c r="O903">
        <f>PI()*(H903/(2*1000))^2</f>
        <v>1.5205308443374597E-3</v>
      </c>
      <c r="P903">
        <f>PI()*(L903/(2*1000))^2</f>
        <v>5.0265482457436689E-3</v>
      </c>
    </row>
    <row r="904" spans="1:16" x14ac:dyDescent="0.25">
      <c r="A904">
        <v>4</v>
      </c>
      <c r="B904" t="s">
        <v>114</v>
      </c>
      <c r="C904">
        <v>1</v>
      </c>
      <c r="D904" t="s">
        <v>115</v>
      </c>
      <c r="E904">
        <v>4</v>
      </c>
      <c r="F904" t="s">
        <v>268</v>
      </c>
      <c r="G904">
        <v>3.5</v>
      </c>
      <c r="H904">
        <v>78</v>
      </c>
      <c r="L904">
        <v>102</v>
      </c>
      <c r="N904">
        <v>4.08</v>
      </c>
      <c r="O904">
        <f>PI()*(H904/(2*1000))^2</f>
        <v>4.7783624261100756E-3</v>
      </c>
      <c r="P904">
        <f>PI()*(L904/(2*1000))^2</f>
        <v>8.1712824919870503E-3</v>
      </c>
    </row>
    <row r="905" spans="1:16" x14ac:dyDescent="0.25">
      <c r="A905">
        <v>4</v>
      </c>
      <c r="B905" t="s">
        <v>114</v>
      </c>
      <c r="C905">
        <v>1</v>
      </c>
      <c r="D905" t="s">
        <v>115</v>
      </c>
      <c r="E905">
        <v>5</v>
      </c>
      <c r="F905" t="s">
        <v>268</v>
      </c>
      <c r="G905">
        <v>3.4</v>
      </c>
      <c r="H905">
        <v>54</v>
      </c>
      <c r="L905">
        <v>86</v>
      </c>
      <c r="N905">
        <v>3.37</v>
      </c>
      <c r="O905">
        <f>PI()*(H905/(2*1000))^2</f>
        <v>2.290221044466959E-3</v>
      </c>
      <c r="P905">
        <f>PI()*(L905/(2*1000))^2</f>
        <v>5.8088048164875268E-3</v>
      </c>
    </row>
    <row r="906" spans="1:16" x14ac:dyDescent="0.25">
      <c r="A906">
        <v>4</v>
      </c>
      <c r="B906" t="s">
        <v>114</v>
      </c>
      <c r="C906">
        <v>2</v>
      </c>
      <c r="D906" t="s">
        <v>116</v>
      </c>
      <c r="E906">
        <v>1</v>
      </c>
      <c r="F906" t="s">
        <v>271</v>
      </c>
      <c r="G906">
        <v>1.05</v>
      </c>
      <c r="H906">
        <v>51</v>
      </c>
      <c r="L906">
        <v>87</v>
      </c>
      <c r="N906">
        <v>4.4400000000000004</v>
      </c>
      <c r="O906">
        <f>PI()*(H906/(2*1000))^2</f>
        <v>2.0428206229967626E-3</v>
      </c>
      <c r="P906">
        <f>PI()*(L906/(2*1000))^2</f>
        <v>5.9446786987552855E-3</v>
      </c>
    </row>
    <row r="907" spans="1:16" x14ac:dyDescent="0.25">
      <c r="A907">
        <v>4</v>
      </c>
      <c r="B907" t="s">
        <v>114</v>
      </c>
      <c r="C907">
        <v>2</v>
      </c>
      <c r="D907" t="s">
        <v>116</v>
      </c>
      <c r="E907">
        <v>2</v>
      </c>
      <c r="F907" t="s">
        <v>268</v>
      </c>
      <c r="G907">
        <v>1.45</v>
      </c>
      <c r="H907">
        <v>31</v>
      </c>
      <c r="L907">
        <v>64</v>
      </c>
      <c r="N907">
        <v>2.35</v>
      </c>
      <c r="O907">
        <f>PI()*(H907/(2*1000))^2</f>
        <v>7.5476763502494771E-4</v>
      </c>
      <c r="P907">
        <f>PI()*(L907/(2*1000))^2</f>
        <v>3.2169908772759479E-3</v>
      </c>
    </row>
    <row r="908" spans="1:16" x14ac:dyDescent="0.25">
      <c r="A908">
        <v>4</v>
      </c>
      <c r="B908" t="s">
        <v>114</v>
      </c>
      <c r="C908">
        <v>2</v>
      </c>
      <c r="D908" t="s">
        <v>116</v>
      </c>
      <c r="E908">
        <v>3</v>
      </c>
      <c r="F908" t="s">
        <v>271</v>
      </c>
      <c r="G908">
        <v>2.1</v>
      </c>
      <c r="H908">
        <v>51</v>
      </c>
      <c r="L908">
        <v>95</v>
      </c>
      <c r="N908">
        <v>4.58</v>
      </c>
      <c r="O908">
        <f>PI()*(H908/(2*1000))^2</f>
        <v>2.0428206229967626E-3</v>
      </c>
      <c r="P908">
        <f>PI()*(L908/(2*1000))^2</f>
        <v>7.0882184246619708E-3</v>
      </c>
    </row>
    <row r="909" spans="1:16" x14ac:dyDescent="0.25">
      <c r="A909">
        <v>4</v>
      </c>
      <c r="B909" t="s">
        <v>114</v>
      </c>
      <c r="C909">
        <v>2</v>
      </c>
      <c r="D909" t="s">
        <v>116</v>
      </c>
      <c r="E909">
        <v>4</v>
      </c>
      <c r="F909" t="s">
        <v>271</v>
      </c>
      <c r="G909">
        <v>3.36</v>
      </c>
      <c r="H909">
        <v>97</v>
      </c>
      <c r="N909">
        <v>6</v>
      </c>
      <c r="O909">
        <f>PI()*(H909/(2*1000))^2</f>
        <v>7.3898113194065911E-3</v>
      </c>
      <c r="P909">
        <f>PI()*(L909/(2*1000))^2</f>
        <v>0</v>
      </c>
    </row>
    <row r="910" spans="1:16" x14ac:dyDescent="0.25">
      <c r="A910">
        <v>4</v>
      </c>
      <c r="B910" t="s">
        <v>114</v>
      </c>
      <c r="C910">
        <v>2</v>
      </c>
      <c r="D910" t="s">
        <v>116</v>
      </c>
      <c r="E910">
        <v>5</v>
      </c>
      <c r="F910" t="s">
        <v>271</v>
      </c>
      <c r="G910">
        <v>3.52</v>
      </c>
      <c r="H910">
        <v>112</v>
      </c>
      <c r="N910">
        <v>6.1</v>
      </c>
      <c r="O910">
        <f>PI()*(H910/(2*1000))^2</f>
        <v>9.8520345616575928E-3</v>
      </c>
      <c r="P910">
        <f>PI()*(L910/(2*1000))^2</f>
        <v>0</v>
      </c>
    </row>
    <row r="911" spans="1:16" x14ac:dyDescent="0.25">
      <c r="A911">
        <v>4</v>
      </c>
      <c r="B911" t="s">
        <v>114</v>
      </c>
      <c r="C911">
        <v>2</v>
      </c>
      <c r="D911" t="s">
        <v>116</v>
      </c>
      <c r="E911">
        <v>6</v>
      </c>
      <c r="F911" t="s">
        <v>272</v>
      </c>
      <c r="G911">
        <v>4</v>
      </c>
      <c r="H911">
        <v>78</v>
      </c>
      <c r="L911">
        <v>85</v>
      </c>
      <c r="N911">
        <v>5.0999999999999996</v>
      </c>
      <c r="O911">
        <f>PI()*(H911/(2*1000))^2</f>
        <v>4.7783624261100756E-3</v>
      </c>
      <c r="P911">
        <f>PI()*(L911/(2*1000))^2</f>
        <v>5.6745017305465653E-3</v>
      </c>
    </row>
    <row r="912" spans="1:16" x14ac:dyDescent="0.25">
      <c r="A912">
        <v>4</v>
      </c>
      <c r="B912" t="s">
        <v>114</v>
      </c>
      <c r="C912">
        <v>3</v>
      </c>
      <c r="D912" t="s">
        <v>118</v>
      </c>
      <c r="E912">
        <v>1</v>
      </c>
      <c r="F912" t="s">
        <v>267</v>
      </c>
      <c r="G912">
        <v>0.65</v>
      </c>
      <c r="H912">
        <v>36</v>
      </c>
      <c r="L912">
        <v>64</v>
      </c>
      <c r="N912">
        <v>3.81</v>
      </c>
      <c r="O912">
        <f>PI()*(H912/(2*1000))^2</f>
        <v>1.0178760197630929E-3</v>
      </c>
      <c r="P912">
        <f>PI()*(L912/(2*1000))^2</f>
        <v>3.2169908772759479E-3</v>
      </c>
    </row>
    <row r="913" spans="1:16" x14ac:dyDescent="0.25">
      <c r="A913">
        <v>4</v>
      </c>
      <c r="B913" t="s">
        <v>114</v>
      </c>
      <c r="C913">
        <v>3</v>
      </c>
      <c r="D913" t="s">
        <v>118</v>
      </c>
      <c r="E913">
        <v>2</v>
      </c>
      <c r="F913" t="s">
        <v>268</v>
      </c>
      <c r="G913">
        <v>1.1499999999999999</v>
      </c>
      <c r="H913">
        <v>48</v>
      </c>
      <c r="L913">
        <v>74</v>
      </c>
      <c r="N913">
        <v>3.49</v>
      </c>
      <c r="O913">
        <f>PI()*(H913/(2*1000))^2</f>
        <v>1.8095573684677208E-3</v>
      </c>
      <c r="P913">
        <f>PI()*(L913/(2*1000))^2</f>
        <v>4.3008403427644264E-3</v>
      </c>
    </row>
    <row r="914" spans="1:16" x14ac:dyDescent="0.25">
      <c r="A914">
        <v>4</v>
      </c>
      <c r="B914" t="s">
        <v>114</v>
      </c>
      <c r="C914">
        <v>3</v>
      </c>
      <c r="D914" t="s">
        <v>118</v>
      </c>
      <c r="E914">
        <v>3</v>
      </c>
      <c r="F914" t="s">
        <v>267</v>
      </c>
      <c r="G914">
        <v>2.2999999999999998</v>
      </c>
      <c r="H914">
        <v>41</v>
      </c>
      <c r="L914">
        <v>74</v>
      </c>
      <c r="N914">
        <v>3.95</v>
      </c>
      <c r="O914">
        <f>PI()*(H914/(2*1000))^2</f>
        <v>1.3202543126711107E-3</v>
      </c>
      <c r="P914">
        <f>PI()*(L914/(2*1000))^2</f>
        <v>4.3008403427644264E-3</v>
      </c>
    </row>
    <row r="915" spans="1:16" x14ac:dyDescent="0.25">
      <c r="A915">
        <v>4</v>
      </c>
      <c r="B915" t="s">
        <v>114</v>
      </c>
      <c r="C915">
        <v>3</v>
      </c>
      <c r="D915" t="s">
        <v>118</v>
      </c>
      <c r="E915">
        <v>4</v>
      </c>
      <c r="F915" t="s">
        <v>268</v>
      </c>
      <c r="G915">
        <v>2</v>
      </c>
      <c r="H915">
        <v>52</v>
      </c>
      <c r="L915">
        <v>80</v>
      </c>
      <c r="N915">
        <v>3.79</v>
      </c>
      <c r="O915">
        <f>PI()*(H915/(2*1000))^2</f>
        <v>2.1237166338266998E-3</v>
      </c>
      <c r="P915">
        <f>PI()*(L915/(2*1000))^2</f>
        <v>5.0265482457436689E-3</v>
      </c>
    </row>
    <row r="916" spans="1:16" x14ac:dyDescent="0.25">
      <c r="A916">
        <v>4</v>
      </c>
      <c r="B916" t="s">
        <v>114</v>
      </c>
      <c r="C916">
        <v>3</v>
      </c>
      <c r="D916" t="s">
        <v>118</v>
      </c>
      <c r="E916">
        <v>5</v>
      </c>
      <c r="F916" t="s">
        <v>267</v>
      </c>
      <c r="G916">
        <v>1.25</v>
      </c>
      <c r="H916">
        <v>54</v>
      </c>
      <c r="L916">
        <v>71</v>
      </c>
      <c r="N916">
        <v>4.1500000000000004</v>
      </c>
      <c r="O916">
        <f>PI()*(H916/(2*1000))^2</f>
        <v>2.290221044466959E-3</v>
      </c>
      <c r="P916">
        <f>PI()*(L916/(2*1000))^2</f>
        <v>3.959192141686536E-3</v>
      </c>
    </row>
    <row r="917" spans="1:16" x14ac:dyDescent="0.25">
      <c r="A917">
        <v>4</v>
      </c>
      <c r="B917" t="s">
        <v>114</v>
      </c>
      <c r="C917">
        <v>3</v>
      </c>
      <c r="D917" t="s">
        <v>118</v>
      </c>
      <c r="E917">
        <v>6</v>
      </c>
      <c r="F917" t="s">
        <v>268</v>
      </c>
      <c r="G917">
        <v>1.35</v>
      </c>
      <c r="H917">
        <v>33</v>
      </c>
      <c r="L917">
        <v>54</v>
      </c>
      <c r="N917">
        <v>2.83</v>
      </c>
      <c r="O917">
        <f>PI()*(H917/(2*1000))^2</f>
        <v>8.5529859993982123E-4</v>
      </c>
      <c r="P917">
        <f>PI()*(L917/(2*1000))^2</f>
        <v>2.290221044466959E-3</v>
      </c>
    </row>
    <row r="918" spans="1:16" x14ac:dyDescent="0.25">
      <c r="A918">
        <v>4</v>
      </c>
      <c r="B918" t="s">
        <v>114</v>
      </c>
      <c r="C918">
        <v>3</v>
      </c>
      <c r="D918" t="s">
        <v>118</v>
      </c>
      <c r="E918">
        <v>7</v>
      </c>
      <c r="F918" t="s">
        <v>268</v>
      </c>
      <c r="G918">
        <v>2.75</v>
      </c>
      <c r="H918">
        <v>49</v>
      </c>
      <c r="L918">
        <v>84</v>
      </c>
      <c r="N918">
        <v>3.45</v>
      </c>
      <c r="O918">
        <f>PI()*(H918/(2*1000))^2</f>
        <v>1.8857409903172736E-3</v>
      </c>
      <c r="P918">
        <f>PI()*(L918/(2*1000))^2</f>
        <v>5.5417694409323958E-3</v>
      </c>
    </row>
    <row r="919" spans="1:16" x14ac:dyDescent="0.25">
      <c r="A919">
        <v>4</v>
      </c>
      <c r="B919" t="s">
        <v>114</v>
      </c>
      <c r="C919">
        <v>3</v>
      </c>
      <c r="D919" t="s">
        <v>118</v>
      </c>
      <c r="E919">
        <v>8</v>
      </c>
      <c r="F919" t="s">
        <v>267</v>
      </c>
      <c r="G919">
        <v>1.8</v>
      </c>
      <c r="H919">
        <v>32</v>
      </c>
      <c r="L919">
        <v>47</v>
      </c>
      <c r="N919">
        <v>3.39</v>
      </c>
      <c r="O919">
        <f>PI()*(H919/(2*1000))^2</f>
        <v>8.0424771931898698E-4</v>
      </c>
      <c r="P919">
        <f>PI()*(L919/(2*1000))^2</f>
        <v>1.7349445429449633E-3</v>
      </c>
    </row>
    <row r="920" spans="1:16" x14ac:dyDescent="0.25">
      <c r="A920">
        <v>4</v>
      </c>
      <c r="B920" t="s">
        <v>114</v>
      </c>
      <c r="C920">
        <v>3</v>
      </c>
      <c r="D920" t="s">
        <v>118</v>
      </c>
      <c r="E920">
        <v>9</v>
      </c>
      <c r="F920" t="s">
        <v>267</v>
      </c>
      <c r="G920">
        <v>2.8</v>
      </c>
      <c r="H920">
        <v>30</v>
      </c>
      <c r="L920">
        <v>59</v>
      </c>
      <c r="N920">
        <v>4.2</v>
      </c>
      <c r="O920">
        <f>PI()*(H920/(2*1000))^2</f>
        <v>7.0685834705770342E-4</v>
      </c>
      <c r="P920">
        <f>PI()*(L920/(2*1000))^2</f>
        <v>2.7339710067865171E-3</v>
      </c>
    </row>
    <row r="921" spans="1:16" x14ac:dyDescent="0.25">
      <c r="A921">
        <v>4</v>
      </c>
      <c r="B921" t="s">
        <v>114</v>
      </c>
      <c r="C921">
        <v>4</v>
      </c>
      <c r="D921" t="s">
        <v>119</v>
      </c>
      <c r="E921">
        <v>1</v>
      </c>
      <c r="F921" t="s">
        <v>268</v>
      </c>
      <c r="G921">
        <v>0.83</v>
      </c>
      <c r="H921">
        <v>33</v>
      </c>
      <c r="L921">
        <v>64</v>
      </c>
      <c r="N921">
        <v>3.12</v>
      </c>
      <c r="O921">
        <f>PI()*(H921/(2*1000))^2</f>
        <v>8.5529859993982123E-4</v>
      </c>
      <c r="P921">
        <f>PI()*(L921/(2*1000))^2</f>
        <v>3.2169908772759479E-3</v>
      </c>
    </row>
    <row r="922" spans="1:16" x14ac:dyDescent="0.25">
      <c r="A922">
        <v>4</v>
      </c>
      <c r="B922" t="s">
        <v>114</v>
      </c>
      <c r="C922">
        <v>4</v>
      </c>
      <c r="D922" t="s">
        <v>119</v>
      </c>
      <c r="E922">
        <v>2</v>
      </c>
      <c r="F922" t="s">
        <v>267</v>
      </c>
      <c r="G922">
        <v>0.3</v>
      </c>
      <c r="H922">
        <v>15</v>
      </c>
      <c r="L922">
        <v>33</v>
      </c>
      <c r="N922">
        <v>2.56</v>
      </c>
      <c r="O922">
        <f>PI()*(H922/(2*1000))^2</f>
        <v>1.7671458676442585E-4</v>
      </c>
      <c r="P922">
        <f>PI()*(L922/(2*1000))^2</f>
        <v>8.5529859993982123E-4</v>
      </c>
    </row>
    <row r="923" spans="1:16" x14ac:dyDescent="0.25">
      <c r="A923">
        <v>4</v>
      </c>
      <c r="B923" t="s">
        <v>114</v>
      </c>
      <c r="C923">
        <v>4</v>
      </c>
      <c r="D923" t="s">
        <v>119</v>
      </c>
      <c r="E923">
        <v>3</v>
      </c>
      <c r="F923" t="s">
        <v>267</v>
      </c>
      <c r="G923">
        <v>0.75</v>
      </c>
      <c r="H923">
        <v>45</v>
      </c>
      <c r="L923">
        <v>70</v>
      </c>
      <c r="N923">
        <v>4.3899999999999997</v>
      </c>
      <c r="O923">
        <f>PI()*(H923/(2*1000))^2</f>
        <v>1.5904312808798326E-3</v>
      </c>
      <c r="P923">
        <f>PI()*(L923/(2*1000))^2</f>
        <v>3.8484510006474969E-3</v>
      </c>
    </row>
    <row r="924" spans="1:16" x14ac:dyDescent="0.25">
      <c r="A924">
        <v>4</v>
      </c>
      <c r="B924" t="s">
        <v>114</v>
      </c>
      <c r="C924">
        <v>4</v>
      </c>
      <c r="D924" t="s">
        <v>119</v>
      </c>
      <c r="E924">
        <v>4</v>
      </c>
      <c r="F924" t="s">
        <v>268</v>
      </c>
      <c r="G924">
        <v>0.75</v>
      </c>
      <c r="H924">
        <v>46</v>
      </c>
      <c r="L924">
        <v>63</v>
      </c>
      <c r="N924">
        <v>3.86</v>
      </c>
      <c r="O924">
        <f>PI()*(H924/(2*1000))^2</f>
        <v>1.6619025137490004E-3</v>
      </c>
      <c r="P924">
        <f>PI()*(L924/(2*1000))^2</f>
        <v>3.1172453105244723E-3</v>
      </c>
    </row>
    <row r="925" spans="1:16" x14ac:dyDescent="0.25">
      <c r="A925">
        <v>4</v>
      </c>
      <c r="B925" t="s">
        <v>114</v>
      </c>
      <c r="C925">
        <v>4</v>
      </c>
      <c r="D925" t="s">
        <v>119</v>
      </c>
      <c r="E925">
        <v>5</v>
      </c>
      <c r="F925" t="s">
        <v>267</v>
      </c>
      <c r="G925">
        <v>1</v>
      </c>
      <c r="H925">
        <v>26</v>
      </c>
      <c r="L925">
        <v>47</v>
      </c>
      <c r="N925">
        <v>3.65</v>
      </c>
      <c r="O925">
        <f>PI()*(H925/(2*1000))^2</f>
        <v>5.3092915845667494E-4</v>
      </c>
      <c r="P925">
        <f>PI()*(L925/(2*1000))^2</f>
        <v>1.7349445429449633E-3</v>
      </c>
    </row>
    <row r="926" spans="1:16" x14ac:dyDescent="0.25">
      <c r="A926">
        <v>4</v>
      </c>
      <c r="B926" t="s">
        <v>114</v>
      </c>
      <c r="C926">
        <v>4</v>
      </c>
      <c r="D926" t="s">
        <v>119</v>
      </c>
      <c r="E926">
        <v>6</v>
      </c>
      <c r="F926" t="s">
        <v>268</v>
      </c>
      <c r="G926">
        <v>1.05</v>
      </c>
      <c r="H926">
        <v>65</v>
      </c>
      <c r="L926">
        <v>87</v>
      </c>
      <c r="N926">
        <v>3.45</v>
      </c>
      <c r="O926">
        <f>PI()*(H926/(2*1000))^2</f>
        <v>3.3183072403542195E-3</v>
      </c>
      <c r="P926">
        <f>PI()*(L926/(2*1000))^2</f>
        <v>5.9446786987552855E-3</v>
      </c>
    </row>
    <row r="927" spans="1:16" x14ac:dyDescent="0.25">
      <c r="A927">
        <v>4</v>
      </c>
      <c r="B927" t="s">
        <v>114</v>
      </c>
      <c r="C927">
        <v>4</v>
      </c>
      <c r="D927" t="s">
        <v>119</v>
      </c>
      <c r="E927">
        <v>7</v>
      </c>
      <c r="F927" t="s">
        <v>268</v>
      </c>
      <c r="G927">
        <v>2.8</v>
      </c>
      <c r="H927">
        <v>47</v>
      </c>
      <c r="L927">
        <v>82</v>
      </c>
      <c r="N927">
        <v>3.3</v>
      </c>
      <c r="O927">
        <f>PI()*(H927/(2*1000))^2</f>
        <v>1.7349445429449633E-3</v>
      </c>
      <c r="P927">
        <f>PI()*(L927/(2*1000))^2</f>
        <v>5.2810172506844427E-3</v>
      </c>
    </row>
    <row r="928" spans="1:16" x14ac:dyDescent="0.25">
      <c r="A928">
        <v>4</v>
      </c>
      <c r="B928" t="s">
        <v>114</v>
      </c>
      <c r="C928">
        <v>4</v>
      </c>
      <c r="D928" t="s">
        <v>119</v>
      </c>
      <c r="E928">
        <v>8</v>
      </c>
      <c r="F928" t="s">
        <v>267</v>
      </c>
      <c r="G928">
        <v>2.9</v>
      </c>
      <c r="H928">
        <v>47</v>
      </c>
      <c r="L928">
        <v>81</v>
      </c>
      <c r="N928">
        <v>4.1500000000000004</v>
      </c>
      <c r="O928">
        <f>PI()*(H928/(2*1000))^2</f>
        <v>1.7349445429449633E-3</v>
      </c>
      <c r="P928">
        <f>PI()*(L928/(2*1000))^2</f>
        <v>5.152997350050658E-3</v>
      </c>
    </row>
    <row r="929" spans="1:16" x14ac:dyDescent="0.25">
      <c r="A929">
        <v>4</v>
      </c>
      <c r="B929" t="s">
        <v>114</v>
      </c>
      <c r="C929">
        <v>4</v>
      </c>
      <c r="D929" t="s">
        <v>119</v>
      </c>
      <c r="E929">
        <v>9</v>
      </c>
      <c r="F929" t="s">
        <v>271</v>
      </c>
      <c r="G929">
        <v>2.9</v>
      </c>
      <c r="H929">
        <v>25</v>
      </c>
      <c r="L929">
        <v>57</v>
      </c>
      <c r="N929">
        <v>2.7</v>
      </c>
      <c r="O929">
        <f>PI()*(H929/(2*1000))^2</f>
        <v>4.9087385212340522E-4</v>
      </c>
      <c r="P929">
        <f>PI()*(L929/(2*1000))^2</f>
        <v>2.5517586328783095E-3</v>
      </c>
    </row>
    <row r="930" spans="1:16" x14ac:dyDescent="0.25">
      <c r="A930">
        <v>4</v>
      </c>
      <c r="B930" t="s">
        <v>114</v>
      </c>
      <c r="C930">
        <v>5</v>
      </c>
      <c r="D930" t="s">
        <v>120</v>
      </c>
      <c r="E930">
        <v>1</v>
      </c>
      <c r="F930" t="s">
        <v>268</v>
      </c>
      <c r="G930">
        <v>1.75</v>
      </c>
      <c r="H930">
        <v>41</v>
      </c>
      <c r="L930">
        <v>70</v>
      </c>
      <c r="N930">
        <v>2.82</v>
      </c>
      <c r="O930">
        <f>PI()*(H930/(2*1000))^2</f>
        <v>1.3202543126711107E-3</v>
      </c>
      <c r="P930">
        <f>PI()*(L930/(2*1000))^2</f>
        <v>3.8484510006474969E-3</v>
      </c>
    </row>
    <row r="931" spans="1:16" x14ac:dyDescent="0.25">
      <c r="A931">
        <v>4</v>
      </c>
      <c r="B931" t="s">
        <v>114</v>
      </c>
      <c r="C931">
        <v>5</v>
      </c>
      <c r="D931" t="s">
        <v>120</v>
      </c>
      <c r="E931">
        <v>2</v>
      </c>
      <c r="F931" t="s">
        <v>268</v>
      </c>
      <c r="G931">
        <v>2.9</v>
      </c>
      <c r="H931">
        <v>26</v>
      </c>
      <c r="L931">
        <v>43</v>
      </c>
      <c r="N931">
        <v>1.68</v>
      </c>
      <c r="O931">
        <f>PI()*(H931/(2*1000))^2</f>
        <v>5.3092915845667494E-4</v>
      </c>
      <c r="P931">
        <f>PI()*(L931/(2*1000))^2</f>
        <v>1.4522012041218817E-3</v>
      </c>
    </row>
    <row r="932" spans="1:16" x14ac:dyDescent="0.25">
      <c r="A932">
        <v>4</v>
      </c>
      <c r="B932" t="s">
        <v>114</v>
      </c>
      <c r="C932">
        <v>5</v>
      </c>
      <c r="D932" t="s">
        <v>120</v>
      </c>
      <c r="E932">
        <v>3</v>
      </c>
      <c r="F932" t="s">
        <v>289</v>
      </c>
      <c r="G932">
        <v>2.5</v>
      </c>
      <c r="H932">
        <v>51</v>
      </c>
      <c r="L932">
        <v>73</v>
      </c>
      <c r="N932">
        <v>2.57</v>
      </c>
      <c r="O932">
        <f>PI()*(H932/(2*1000))^2</f>
        <v>2.0428206229967626E-3</v>
      </c>
      <c r="P932">
        <f>PI()*(L932/(2*1000))^2</f>
        <v>4.1853868127450016E-3</v>
      </c>
    </row>
    <row r="933" spans="1:16" x14ac:dyDescent="0.25">
      <c r="A933">
        <v>4</v>
      </c>
      <c r="B933" t="s">
        <v>114</v>
      </c>
      <c r="C933">
        <v>5</v>
      </c>
      <c r="D933" t="s">
        <v>120</v>
      </c>
      <c r="E933">
        <v>4</v>
      </c>
      <c r="F933" t="s">
        <v>272</v>
      </c>
      <c r="G933">
        <v>2.8</v>
      </c>
      <c r="H933">
        <v>14</v>
      </c>
      <c r="L933">
        <v>23</v>
      </c>
      <c r="N933">
        <v>4.95</v>
      </c>
      <c r="O933">
        <f>PI()*(H933/(2*1000))^2</f>
        <v>1.5393804002589989E-4</v>
      </c>
      <c r="P933">
        <f>PI()*(L933/(2*1000))^2</f>
        <v>4.154756284372501E-4</v>
      </c>
    </row>
    <row r="934" spans="1:16" x14ac:dyDescent="0.25">
      <c r="A934">
        <v>4</v>
      </c>
      <c r="B934" t="s">
        <v>114</v>
      </c>
      <c r="C934">
        <v>5</v>
      </c>
      <c r="D934" t="s">
        <v>120</v>
      </c>
      <c r="E934">
        <v>5</v>
      </c>
      <c r="F934" t="s">
        <v>272</v>
      </c>
      <c r="G934">
        <v>3.3</v>
      </c>
      <c r="H934">
        <v>66</v>
      </c>
      <c r="L934">
        <v>93</v>
      </c>
      <c r="N934">
        <v>4.75</v>
      </c>
      <c r="O934">
        <f>PI()*(H934/(2*1000))^2</f>
        <v>3.4211943997592849E-3</v>
      </c>
      <c r="P934">
        <f>PI()*(L934/(2*1000))^2</f>
        <v>6.7929087152245309E-3</v>
      </c>
    </row>
    <row r="935" spans="1:16" x14ac:dyDescent="0.25">
      <c r="A935">
        <v>4</v>
      </c>
      <c r="B935" t="s">
        <v>114</v>
      </c>
      <c r="C935">
        <v>5</v>
      </c>
      <c r="D935" t="s">
        <v>120</v>
      </c>
      <c r="E935">
        <v>6</v>
      </c>
      <c r="F935" t="s">
        <v>271</v>
      </c>
      <c r="G935">
        <v>3.45</v>
      </c>
      <c r="H935">
        <v>72</v>
      </c>
      <c r="L935">
        <v>104</v>
      </c>
      <c r="N935">
        <v>5.2</v>
      </c>
      <c r="O935">
        <f>PI()*(H935/(2*1000))^2</f>
        <v>4.0715040790523715E-3</v>
      </c>
      <c r="P935">
        <f>PI()*(L935/(2*1000))^2</f>
        <v>8.4948665353067991E-3</v>
      </c>
    </row>
    <row r="936" spans="1:16" x14ac:dyDescent="0.25">
      <c r="A936">
        <v>4</v>
      </c>
      <c r="B936" t="s">
        <v>114</v>
      </c>
      <c r="C936">
        <v>5</v>
      </c>
      <c r="D936" t="s">
        <v>120</v>
      </c>
      <c r="E936">
        <v>7</v>
      </c>
      <c r="F936" t="s">
        <v>271</v>
      </c>
      <c r="G936">
        <v>2.15</v>
      </c>
      <c r="H936">
        <v>21</v>
      </c>
      <c r="L936">
        <v>46</v>
      </c>
      <c r="N936">
        <v>2.38</v>
      </c>
      <c r="O936">
        <f>PI()*(H936/(2*1000))^2</f>
        <v>3.4636059005827474E-4</v>
      </c>
      <c r="P936">
        <f>PI()*(L936/(2*1000))^2</f>
        <v>1.6619025137490004E-3</v>
      </c>
    </row>
    <row r="937" spans="1:16" x14ac:dyDescent="0.25">
      <c r="A937">
        <v>4</v>
      </c>
      <c r="B937" t="s">
        <v>114</v>
      </c>
      <c r="C937">
        <v>5</v>
      </c>
      <c r="D937" t="s">
        <v>120</v>
      </c>
      <c r="E937">
        <v>8</v>
      </c>
      <c r="F937" t="s">
        <v>267</v>
      </c>
      <c r="G937">
        <v>2.9</v>
      </c>
      <c r="H937">
        <v>28</v>
      </c>
      <c r="L937">
        <v>54</v>
      </c>
      <c r="N937">
        <v>3.58</v>
      </c>
      <c r="O937">
        <f>PI()*(H937/(2*1000))^2</f>
        <v>6.1575216010359955E-4</v>
      </c>
      <c r="P937">
        <f>PI()*(L937/(2*1000))^2</f>
        <v>2.290221044466959E-3</v>
      </c>
    </row>
    <row r="938" spans="1:16" x14ac:dyDescent="0.25">
      <c r="A938">
        <v>4</v>
      </c>
      <c r="B938" t="s">
        <v>114</v>
      </c>
      <c r="C938">
        <v>5</v>
      </c>
      <c r="D938" t="s">
        <v>120</v>
      </c>
      <c r="E938">
        <v>9</v>
      </c>
      <c r="F938" t="s">
        <v>267</v>
      </c>
      <c r="G938">
        <v>2.6</v>
      </c>
      <c r="H938">
        <v>30</v>
      </c>
      <c r="L938">
        <v>59</v>
      </c>
      <c r="N938">
        <v>3.5</v>
      </c>
      <c r="O938">
        <f>PI()*(H938/(2*1000))^2</f>
        <v>7.0685834705770342E-4</v>
      </c>
      <c r="P938">
        <f>PI()*(L938/(2*1000))^2</f>
        <v>2.7339710067865171E-3</v>
      </c>
    </row>
    <row r="939" spans="1:16" x14ac:dyDescent="0.25">
      <c r="A939">
        <v>4</v>
      </c>
      <c r="B939" t="s">
        <v>114</v>
      </c>
      <c r="C939">
        <v>5</v>
      </c>
      <c r="D939" t="s">
        <v>120</v>
      </c>
      <c r="E939">
        <v>10</v>
      </c>
      <c r="F939" t="s">
        <v>271</v>
      </c>
      <c r="G939">
        <v>2.5</v>
      </c>
      <c r="H939">
        <v>28</v>
      </c>
      <c r="L939">
        <v>57</v>
      </c>
      <c r="N939">
        <v>2.76</v>
      </c>
      <c r="O939">
        <f>PI()*(H939/(2*1000))^2</f>
        <v>6.1575216010359955E-4</v>
      </c>
      <c r="P939">
        <f>PI()*(L939/(2*1000))^2</f>
        <v>2.5517586328783095E-3</v>
      </c>
    </row>
    <row r="940" spans="1:16" x14ac:dyDescent="0.25">
      <c r="A940">
        <v>4</v>
      </c>
      <c r="B940" t="s">
        <v>114</v>
      </c>
      <c r="C940">
        <v>5</v>
      </c>
      <c r="D940" t="s">
        <v>120</v>
      </c>
      <c r="E940">
        <v>11</v>
      </c>
      <c r="F940" t="s">
        <v>271</v>
      </c>
      <c r="G940">
        <v>2.5</v>
      </c>
      <c r="H940">
        <v>25</v>
      </c>
      <c r="L940">
        <v>61</v>
      </c>
      <c r="N940">
        <v>3.38</v>
      </c>
      <c r="O940">
        <f>PI()*(H940/(2*1000))^2</f>
        <v>4.9087385212340522E-4</v>
      </c>
      <c r="P940">
        <f>PI()*(L940/(2*1000))^2</f>
        <v>2.9224665660019049E-3</v>
      </c>
    </row>
    <row r="941" spans="1:16" x14ac:dyDescent="0.25">
      <c r="A941">
        <v>4</v>
      </c>
      <c r="B941" t="s">
        <v>114</v>
      </c>
      <c r="C941">
        <v>6</v>
      </c>
      <c r="D941" t="s">
        <v>121</v>
      </c>
      <c r="E941">
        <v>1</v>
      </c>
      <c r="F941" t="s">
        <v>290</v>
      </c>
      <c r="G941">
        <v>0.6</v>
      </c>
      <c r="L941">
        <v>13</v>
      </c>
      <c r="N941">
        <v>1.54</v>
      </c>
      <c r="O941">
        <f>PI()*(H941/(2*1000))^2</f>
        <v>0</v>
      </c>
      <c r="P941">
        <f>PI()*(L941/(2*1000))^2</f>
        <v>1.3273228961416874E-4</v>
      </c>
    </row>
    <row r="942" spans="1:16" x14ac:dyDescent="0.25">
      <c r="A942">
        <v>4</v>
      </c>
      <c r="B942" t="s">
        <v>114</v>
      </c>
      <c r="C942">
        <v>6</v>
      </c>
      <c r="D942" t="s">
        <v>121</v>
      </c>
      <c r="E942">
        <v>1</v>
      </c>
      <c r="F942" t="s">
        <v>290</v>
      </c>
      <c r="G942">
        <v>0.6</v>
      </c>
      <c r="L942">
        <v>15</v>
      </c>
      <c r="N942">
        <v>1.54</v>
      </c>
      <c r="O942">
        <f>PI()*(H942/(2*1000))^2</f>
        <v>0</v>
      </c>
      <c r="P942">
        <f>PI()*(L942/(2*1000))^2</f>
        <v>1.7671458676442585E-4</v>
      </c>
    </row>
    <row r="943" spans="1:16" x14ac:dyDescent="0.25">
      <c r="A943">
        <v>4</v>
      </c>
      <c r="B943" t="s">
        <v>114</v>
      </c>
      <c r="C943">
        <v>6</v>
      </c>
      <c r="D943" t="s">
        <v>121</v>
      </c>
      <c r="E943">
        <v>1</v>
      </c>
      <c r="F943" t="s">
        <v>290</v>
      </c>
      <c r="G943">
        <v>0.6</v>
      </c>
      <c r="L943">
        <v>29</v>
      </c>
      <c r="N943">
        <v>1.54</v>
      </c>
      <c r="O943">
        <f>PI()*(H943/(2*1000))^2</f>
        <v>0</v>
      </c>
      <c r="P943">
        <f>PI()*(L943/(2*1000))^2</f>
        <v>6.605198554172541E-4</v>
      </c>
    </row>
    <row r="944" spans="1:16" x14ac:dyDescent="0.25">
      <c r="A944">
        <v>4</v>
      </c>
      <c r="B944" t="s">
        <v>114</v>
      </c>
      <c r="C944">
        <v>6</v>
      </c>
      <c r="D944" t="s">
        <v>121</v>
      </c>
      <c r="E944">
        <v>2</v>
      </c>
      <c r="F944" t="s">
        <v>267</v>
      </c>
      <c r="G944">
        <v>0.35</v>
      </c>
      <c r="H944">
        <v>21</v>
      </c>
      <c r="L944">
        <v>35</v>
      </c>
      <c r="N944">
        <v>2.61</v>
      </c>
      <c r="O944">
        <f>PI()*(H944/(2*1000))^2</f>
        <v>3.4636059005827474E-4</v>
      </c>
      <c r="P944">
        <f>PI()*(L944/(2*1000))^2</f>
        <v>9.6211275016187424E-4</v>
      </c>
    </row>
    <row r="945" spans="1:16" x14ac:dyDescent="0.25">
      <c r="A945">
        <v>4</v>
      </c>
      <c r="B945" t="s">
        <v>114</v>
      </c>
      <c r="C945">
        <v>6</v>
      </c>
      <c r="D945" t="s">
        <v>121</v>
      </c>
      <c r="E945">
        <v>3</v>
      </c>
      <c r="F945" t="s">
        <v>269</v>
      </c>
      <c r="G945">
        <v>1.1000000000000001</v>
      </c>
      <c r="H945">
        <v>27</v>
      </c>
      <c r="I945">
        <v>18</v>
      </c>
      <c r="J945">
        <v>11</v>
      </c>
      <c r="L945" t="s">
        <v>422</v>
      </c>
      <c r="N945">
        <v>3.26</v>
      </c>
      <c r="O945">
        <f>PI()*(H945/(2*1000))^2+PI()*(I945/(2*1000))^2+PI()*(J945/(2*1000))^2</f>
        <v>9.2205744382860429E-4</v>
      </c>
      <c r="P945">
        <f>PI()*(41/(2*1000))^2+PI()*(34/(2*1000))^2+PI()*(24/(2*1000))^2</f>
        <v>2.6805639316754915E-3</v>
      </c>
    </row>
    <row r="946" spans="1:16" x14ac:dyDescent="0.25">
      <c r="A946">
        <v>4</v>
      </c>
      <c r="B946" t="s">
        <v>114</v>
      </c>
      <c r="C946">
        <v>6</v>
      </c>
      <c r="D946" t="s">
        <v>121</v>
      </c>
      <c r="E946">
        <v>4</v>
      </c>
      <c r="F946" t="s">
        <v>269</v>
      </c>
      <c r="G946">
        <v>0.8</v>
      </c>
      <c r="H946">
        <v>7</v>
      </c>
      <c r="L946">
        <v>17</v>
      </c>
      <c r="N946">
        <v>1.47</v>
      </c>
      <c r="O946">
        <f>PI()*(H946/(2*1000))^2</f>
        <v>3.8484510006474972E-5</v>
      </c>
      <c r="P946">
        <f>PI()*(L946/(2*1000))^2</f>
        <v>2.2698006922186259E-4</v>
      </c>
    </row>
    <row r="947" spans="1:16" x14ac:dyDescent="0.25">
      <c r="A947">
        <v>4</v>
      </c>
      <c r="B947" t="s">
        <v>114</v>
      </c>
      <c r="C947">
        <v>6</v>
      </c>
      <c r="D947" t="s">
        <v>121</v>
      </c>
      <c r="E947">
        <v>5</v>
      </c>
      <c r="F947" t="s">
        <v>280</v>
      </c>
      <c r="G947">
        <v>1.57</v>
      </c>
      <c r="H947">
        <v>30</v>
      </c>
      <c r="I947">
        <v>42</v>
      </c>
      <c r="L947">
        <v>83</v>
      </c>
      <c r="N947">
        <v>3.96</v>
      </c>
      <c r="O947">
        <f>PI()*(H947/(2*1000))^2+PI()*(I947/(2*1000))^2</f>
        <v>2.0923007072908024E-3</v>
      </c>
      <c r="P947">
        <f>PI()*(L947/(2*1000))^2</f>
        <v>5.4106079476450219E-3</v>
      </c>
    </row>
    <row r="948" spans="1:16" x14ac:dyDescent="0.25">
      <c r="A948">
        <v>4</v>
      </c>
      <c r="B948" t="s">
        <v>114</v>
      </c>
      <c r="C948">
        <v>6</v>
      </c>
      <c r="D948" t="s">
        <v>121</v>
      </c>
      <c r="E948">
        <v>6</v>
      </c>
      <c r="F948" t="s">
        <v>271</v>
      </c>
      <c r="G948">
        <v>2.08</v>
      </c>
      <c r="H948">
        <v>30</v>
      </c>
      <c r="L948">
        <v>68</v>
      </c>
      <c r="N948">
        <v>3.83</v>
      </c>
      <c r="O948">
        <f>PI()*(H948/(2*1000))^2</f>
        <v>7.0685834705770342E-4</v>
      </c>
      <c r="P948">
        <f>PI()*(L948/(2*1000))^2</f>
        <v>3.6316811075498014E-3</v>
      </c>
    </row>
    <row r="949" spans="1:16" x14ac:dyDescent="0.25">
      <c r="A949">
        <v>4</v>
      </c>
      <c r="B949" t="s">
        <v>114</v>
      </c>
      <c r="C949">
        <v>6</v>
      </c>
      <c r="D949" t="s">
        <v>121</v>
      </c>
      <c r="E949">
        <v>7</v>
      </c>
      <c r="F949" t="s">
        <v>271</v>
      </c>
      <c r="G949">
        <v>1.7</v>
      </c>
      <c r="H949">
        <v>50</v>
      </c>
      <c r="L949">
        <v>77</v>
      </c>
      <c r="N949">
        <v>4.5999999999999996</v>
      </c>
      <c r="O949">
        <f>PI()*(H949/(2*1000))^2</f>
        <v>1.9634954084936209E-3</v>
      </c>
      <c r="P949">
        <f>PI()*(L949/(2*1000))^2</f>
        <v>4.6566257107834713E-3</v>
      </c>
    </row>
    <row r="950" spans="1:16" x14ac:dyDescent="0.25">
      <c r="A950">
        <v>4</v>
      </c>
      <c r="B950" t="s">
        <v>114</v>
      </c>
      <c r="C950">
        <v>6</v>
      </c>
      <c r="D950" t="s">
        <v>121</v>
      </c>
      <c r="E950">
        <v>8</v>
      </c>
      <c r="F950" t="s">
        <v>272</v>
      </c>
      <c r="G950">
        <v>3.3</v>
      </c>
      <c r="H950">
        <f>K950/PI()</f>
        <v>132.09860276627313</v>
      </c>
      <c r="K950">
        <v>415</v>
      </c>
      <c r="L950">
        <f>M950/PI()</f>
        <v>168.70423967740905</v>
      </c>
      <c r="M950">
        <v>530</v>
      </c>
      <c r="N950">
        <v>7.2</v>
      </c>
      <c r="O950">
        <f>PI()*(H950/(2*1000))^2</f>
        <v>1.3705230037000839E-2</v>
      </c>
      <c r="P950">
        <f>PI()*(L950/(2*1000))^2</f>
        <v>2.2353311757256699E-2</v>
      </c>
    </row>
    <row r="951" spans="1:16" x14ac:dyDescent="0.25">
      <c r="A951">
        <v>4</v>
      </c>
      <c r="B951" t="s">
        <v>114</v>
      </c>
      <c r="C951">
        <v>6</v>
      </c>
      <c r="D951" t="s">
        <v>121</v>
      </c>
      <c r="E951">
        <v>9</v>
      </c>
      <c r="F951" t="s">
        <v>267</v>
      </c>
      <c r="G951">
        <v>2.2000000000000002</v>
      </c>
      <c r="H951">
        <v>27</v>
      </c>
      <c r="L951">
        <v>44</v>
      </c>
      <c r="N951">
        <v>2.85</v>
      </c>
      <c r="O951">
        <f>PI()*(H951/(2*1000))^2</f>
        <v>5.7255526111673976E-4</v>
      </c>
      <c r="P951">
        <f>PI()*(L951/(2*1000))^2</f>
        <v>1.5205308443374597E-3</v>
      </c>
    </row>
    <row r="952" spans="1:16" x14ac:dyDescent="0.25">
      <c r="A952">
        <v>4</v>
      </c>
      <c r="B952" t="s">
        <v>114</v>
      </c>
      <c r="C952">
        <v>6</v>
      </c>
      <c r="D952" t="s">
        <v>121</v>
      </c>
      <c r="E952">
        <v>10</v>
      </c>
      <c r="F952" t="s">
        <v>267</v>
      </c>
      <c r="G952">
        <v>2.6</v>
      </c>
      <c r="H952">
        <v>31</v>
      </c>
      <c r="L952">
        <v>49</v>
      </c>
      <c r="N952">
        <v>3.3</v>
      </c>
      <c r="O952">
        <f>PI()*(H952/(2*1000))^2</f>
        <v>7.5476763502494771E-4</v>
      </c>
      <c r="P952">
        <f>PI()*(L952/(2*1000))^2</f>
        <v>1.8857409903172736E-3</v>
      </c>
    </row>
    <row r="953" spans="1:16" x14ac:dyDescent="0.25">
      <c r="A953">
        <v>4</v>
      </c>
      <c r="B953" t="s">
        <v>114</v>
      </c>
      <c r="C953">
        <v>6</v>
      </c>
      <c r="D953" t="s">
        <v>121</v>
      </c>
      <c r="E953">
        <v>11</v>
      </c>
      <c r="F953" t="s">
        <v>267</v>
      </c>
      <c r="G953">
        <v>2</v>
      </c>
      <c r="H953">
        <v>25</v>
      </c>
      <c r="L953">
        <v>44</v>
      </c>
      <c r="N953">
        <v>2.99</v>
      </c>
      <c r="O953">
        <f>PI()*(H953/(2*1000))^2</f>
        <v>4.9087385212340522E-4</v>
      </c>
      <c r="P953">
        <f>PI()*(L953/(2*1000))^2</f>
        <v>1.5205308443374597E-3</v>
      </c>
    </row>
    <row r="954" spans="1:16" x14ac:dyDescent="0.25">
      <c r="A954">
        <v>4</v>
      </c>
      <c r="B954" t="s">
        <v>114</v>
      </c>
      <c r="C954">
        <v>6</v>
      </c>
      <c r="D954" t="s">
        <v>121</v>
      </c>
      <c r="E954">
        <v>12</v>
      </c>
      <c r="F954" t="s">
        <v>271</v>
      </c>
      <c r="G954">
        <v>2.6</v>
      </c>
      <c r="H954">
        <v>16</v>
      </c>
      <c r="L954">
        <v>35</v>
      </c>
      <c r="N954">
        <v>2.0099999999999998</v>
      </c>
      <c r="O954">
        <f>PI()*(H954/(2*1000))^2</f>
        <v>2.0106192982974675E-4</v>
      </c>
      <c r="P954">
        <f>PI()*(L954/(2*1000))^2</f>
        <v>9.6211275016187424E-4</v>
      </c>
    </row>
    <row r="955" spans="1:16" x14ac:dyDescent="0.25">
      <c r="A955">
        <v>4</v>
      </c>
      <c r="B955" t="s">
        <v>114</v>
      </c>
      <c r="C955">
        <v>6</v>
      </c>
      <c r="D955" t="s">
        <v>121</v>
      </c>
      <c r="E955">
        <v>13</v>
      </c>
      <c r="F955" t="s">
        <v>271</v>
      </c>
      <c r="G955">
        <v>1.7</v>
      </c>
      <c r="H955">
        <v>37</v>
      </c>
      <c r="L955">
        <v>56</v>
      </c>
      <c r="N955">
        <v>4.0599999999999996</v>
      </c>
      <c r="O955">
        <f>PI()*(H955/(2*1000))^2</f>
        <v>1.0752100856911066E-3</v>
      </c>
      <c r="P955">
        <f>PI()*(L955/(2*1000))^2</f>
        <v>2.4630086404143982E-3</v>
      </c>
    </row>
    <row r="956" spans="1:16" x14ac:dyDescent="0.25">
      <c r="A956">
        <v>4</v>
      </c>
      <c r="B956" t="s">
        <v>114</v>
      </c>
      <c r="C956">
        <v>6</v>
      </c>
      <c r="D956" t="s">
        <v>121</v>
      </c>
      <c r="E956">
        <v>14</v>
      </c>
      <c r="F956" t="s">
        <v>268</v>
      </c>
      <c r="G956">
        <v>2.2000000000000002</v>
      </c>
      <c r="H956">
        <v>30</v>
      </c>
      <c r="L956">
        <v>46</v>
      </c>
      <c r="N956">
        <v>2.2799999999999998</v>
      </c>
      <c r="O956">
        <f>PI()*(H956/(2*1000))^2</f>
        <v>7.0685834705770342E-4</v>
      </c>
      <c r="P956">
        <f>PI()*(L956/(2*1000))^2</f>
        <v>1.6619025137490004E-3</v>
      </c>
    </row>
    <row r="957" spans="1:16" x14ac:dyDescent="0.25">
      <c r="A957">
        <v>4</v>
      </c>
      <c r="B957" t="s">
        <v>114</v>
      </c>
      <c r="C957">
        <v>6</v>
      </c>
      <c r="D957" t="s">
        <v>121</v>
      </c>
      <c r="E957">
        <v>15</v>
      </c>
      <c r="F957" t="s">
        <v>271</v>
      </c>
      <c r="G957">
        <v>2.8</v>
      </c>
      <c r="H957">
        <v>48</v>
      </c>
      <c r="L957">
        <v>66</v>
      </c>
      <c r="N957">
        <v>4.05</v>
      </c>
      <c r="O957">
        <f>PI()*(H957/(2*1000))^2</f>
        <v>1.8095573684677208E-3</v>
      </c>
      <c r="P957">
        <f>PI()*(L957/(2*1000))^2</f>
        <v>3.4211943997592849E-3</v>
      </c>
    </row>
    <row r="958" spans="1:16" x14ac:dyDescent="0.25">
      <c r="A958">
        <v>4</v>
      </c>
      <c r="B958" t="s">
        <v>114</v>
      </c>
      <c r="C958">
        <v>6</v>
      </c>
      <c r="D958" t="s">
        <v>121</v>
      </c>
      <c r="E958">
        <v>16</v>
      </c>
      <c r="F958" t="s">
        <v>271</v>
      </c>
      <c r="G958">
        <v>2.1</v>
      </c>
      <c r="H958">
        <v>27</v>
      </c>
      <c r="L958">
        <v>41</v>
      </c>
      <c r="N958">
        <v>3.26</v>
      </c>
      <c r="O958">
        <f>PI()*(H958/(2*1000))^2</f>
        <v>5.7255526111673976E-4</v>
      </c>
      <c r="P958">
        <f>PI()*(L958/(2*1000))^2</f>
        <v>1.3202543126711107E-3</v>
      </c>
    </row>
    <row r="959" spans="1:16" x14ac:dyDescent="0.25">
      <c r="A959">
        <v>4</v>
      </c>
      <c r="B959" t="s">
        <v>114</v>
      </c>
      <c r="C959">
        <v>6</v>
      </c>
      <c r="D959" t="s">
        <v>121</v>
      </c>
      <c r="E959">
        <v>17</v>
      </c>
      <c r="F959" t="s">
        <v>271</v>
      </c>
      <c r="G959">
        <v>2.4</v>
      </c>
      <c r="H959">
        <v>35</v>
      </c>
      <c r="L959">
        <v>61</v>
      </c>
      <c r="N959">
        <v>4</v>
      </c>
      <c r="O959">
        <f>PI()*(H959/(2*1000))^2</f>
        <v>9.6211275016187424E-4</v>
      </c>
      <c r="P959">
        <f>PI()*(L959/(2*1000))^2</f>
        <v>2.9224665660019049E-3</v>
      </c>
    </row>
    <row r="960" spans="1:16" x14ac:dyDescent="0.25">
      <c r="A960">
        <v>4</v>
      </c>
      <c r="B960" t="s">
        <v>114</v>
      </c>
      <c r="C960">
        <v>6</v>
      </c>
      <c r="D960" t="s">
        <v>121</v>
      </c>
      <c r="E960">
        <v>18</v>
      </c>
      <c r="F960" t="s">
        <v>271</v>
      </c>
      <c r="G960">
        <v>2.9</v>
      </c>
      <c r="H960">
        <v>25</v>
      </c>
      <c r="L960">
        <v>48</v>
      </c>
      <c r="N960">
        <v>3.12</v>
      </c>
      <c r="O960">
        <f>PI()*(H960/(2*1000))^2</f>
        <v>4.9087385212340522E-4</v>
      </c>
      <c r="P960">
        <f>PI()*(L960/(2*1000))^2</f>
        <v>1.8095573684677208E-3</v>
      </c>
    </row>
    <row r="961" spans="1:16" x14ac:dyDescent="0.25">
      <c r="A961">
        <v>4</v>
      </c>
      <c r="B961" t="s">
        <v>114</v>
      </c>
      <c r="C961">
        <v>7</v>
      </c>
      <c r="D961" t="s">
        <v>122</v>
      </c>
      <c r="E961">
        <v>1</v>
      </c>
      <c r="F961" t="s">
        <v>291</v>
      </c>
      <c r="G961">
        <v>0.33</v>
      </c>
      <c r="L961">
        <v>11</v>
      </c>
      <c r="N961">
        <v>1.73</v>
      </c>
      <c r="O961">
        <f>PI()*(H961/(2*1000))^2</f>
        <v>0</v>
      </c>
      <c r="P961">
        <f>PI()*(L961/(2*1000))^2</f>
        <v>9.5033177771091233E-5</v>
      </c>
    </row>
    <row r="962" spans="1:16" x14ac:dyDescent="0.25">
      <c r="A962">
        <v>4</v>
      </c>
      <c r="B962" t="s">
        <v>114</v>
      </c>
      <c r="C962">
        <v>7</v>
      </c>
      <c r="D962" t="s">
        <v>122</v>
      </c>
      <c r="E962">
        <v>2</v>
      </c>
      <c r="F962" t="s">
        <v>268</v>
      </c>
      <c r="G962">
        <v>0.75</v>
      </c>
      <c r="H962">
        <v>10</v>
      </c>
      <c r="L962">
        <v>34</v>
      </c>
      <c r="N962">
        <v>1.7</v>
      </c>
      <c r="O962">
        <f>PI()*(H962/(2*1000))^2</f>
        <v>7.8539816339744827E-5</v>
      </c>
      <c r="P962">
        <f>PI()*(L962/(2*1000))^2</f>
        <v>9.0792027688745035E-4</v>
      </c>
    </row>
    <row r="963" spans="1:16" x14ac:dyDescent="0.25">
      <c r="A963">
        <v>4</v>
      </c>
      <c r="B963" t="s">
        <v>114</v>
      </c>
      <c r="C963">
        <v>7</v>
      </c>
      <c r="D963" t="s">
        <v>122</v>
      </c>
      <c r="E963">
        <v>3</v>
      </c>
      <c r="F963" t="s">
        <v>271</v>
      </c>
      <c r="G963">
        <v>0.6</v>
      </c>
      <c r="H963">
        <v>26</v>
      </c>
      <c r="L963">
        <v>47</v>
      </c>
      <c r="N963">
        <v>3.56</v>
      </c>
      <c r="O963">
        <f>PI()*(H963/(2*1000))^2</f>
        <v>5.3092915845667494E-4</v>
      </c>
      <c r="P963">
        <f>PI()*(L963/(2*1000))^2</f>
        <v>1.7349445429449633E-3</v>
      </c>
    </row>
    <row r="964" spans="1:16" x14ac:dyDescent="0.25">
      <c r="A964">
        <v>4</v>
      </c>
      <c r="B964" t="s">
        <v>114</v>
      </c>
      <c r="C964">
        <v>7</v>
      </c>
      <c r="D964" t="s">
        <v>122</v>
      </c>
      <c r="E964">
        <v>4</v>
      </c>
      <c r="F964" t="s">
        <v>271</v>
      </c>
      <c r="G964">
        <v>0.63</v>
      </c>
      <c r="H964">
        <v>33</v>
      </c>
      <c r="L964">
        <v>75</v>
      </c>
      <c r="N964">
        <v>3.93</v>
      </c>
      <c r="O964">
        <f>PI()*(H964/(2*1000))^2</f>
        <v>8.5529859993982123E-4</v>
      </c>
      <c r="P964">
        <f>PI()*(L964/(2*1000))^2</f>
        <v>4.4178646691106467E-3</v>
      </c>
    </row>
    <row r="965" spans="1:16" x14ac:dyDescent="0.25">
      <c r="A965">
        <v>4</v>
      </c>
      <c r="B965" t="s">
        <v>114</v>
      </c>
      <c r="C965">
        <v>7</v>
      </c>
      <c r="D965" t="s">
        <v>122</v>
      </c>
      <c r="E965">
        <v>5</v>
      </c>
      <c r="F965" t="s">
        <v>267</v>
      </c>
      <c r="G965">
        <v>1.25</v>
      </c>
      <c r="H965">
        <v>35</v>
      </c>
      <c r="L965">
        <v>58</v>
      </c>
      <c r="N965">
        <v>3.64</v>
      </c>
      <c r="O965">
        <f>PI()*(H965/(2*1000))^2</f>
        <v>9.6211275016187424E-4</v>
      </c>
      <c r="P965">
        <f>PI()*(L965/(2*1000))^2</f>
        <v>2.6420794216690164E-3</v>
      </c>
    </row>
    <row r="966" spans="1:16" x14ac:dyDescent="0.25">
      <c r="A966">
        <v>4</v>
      </c>
      <c r="B966" t="s">
        <v>114</v>
      </c>
      <c r="C966">
        <v>7</v>
      </c>
      <c r="D966" t="s">
        <v>122</v>
      </c>
      <c r="E966">
        <v>6</v>
      </c>
      <c r="F966" t="s">
        <v>271</v>
      </c>
      <c r="G966">
        <v>2.25</v>
      </c>
      <c r="H966">
        <v>22</v>
      </c>
      <c r="L966">
        <v>44</v>
      </c>
      <c r="N966">
        <v>2.1800000000000002</v>
      </c>
      <c r="O966">
        <f>PI()*(H966/(2*1000))^2</f>
        <v>3.8013271108436493E-4</v>
      </c>
      <c r="P966">
        <f>PI()*(L966/(2*1000))^2</f>
        <v>1.5205308443374597E-3</v>
      </c>
    </row>
    <row r="967" spans="1:16" x14ac:dyDescent="0.25">
      <c r="A967">
        <v>4</v>
      </c>
      <c r="B967" t="s">
        <v>114</v>
      </c>
      <c r="C967">
        <v>7</v>
      </c>
      <c r="D967" t="s">
        <v>122</v>
      </c>
      <c r="E967">
        <v>7</v>
      </c>
      <c r="F967" t="s">
        <v>268</v>
      </c>
      <c r="G967">
        <v>2.4</v>
      </c>
      <c r="H967">
        <v>39</v>
      </c>
      <c r="L967">
        <v>66</v>
      </c>
      <c r="N967">
        <v>3.07</v>
      </c>
      <c r="O967">
        <f>PI()*(H967/(2*1000))^2</f>
        <v>1.1945906065275189E-3</v>
      </c>
      <c r="P967">
        <f>PI()*(L967/(2*1000))^2</f>
        <v>3.4211943997592849E-3</v>
      </c>
    </row>
    <row r="968" spans="1:16" x14ac:dyDescent="0.25">
      <c r="A968">
        <v>4</v>
      </c>
      <c r="B968" t="s">
        <v>114</v>
      </c>
      <c r="C968">
        <v>7</v>
      </c>
      <c r="D968" t="s">
        <v>122</v>
      </c>
      <c r="E968">
        <v>8</v>
      </c>
      <c r="F968" t="s">
        <v>271</v>
      </c>
      <c r="G968">
        <v>2.4500000000000002</v>
      </c>
      <c r="H968">
        <v>16</v>
      </c>
      <c r="L968">
        <v>29</v>
      </c>
      <c r="N968">
        <v>2.2999999999999998</v>
      </c>
      <c r="O968">
        <f>PI()*(H968/(2*1000))^2</f>
        <v>2.0106192982974675E-4</v>
      </c>
      <c r="P968">
        <f>PI()*(L968/(2*1000))^2</f>
        <v>6.605198554172541E-4</v>
      </c>
    </row>
    <row r="969" spans="1:16" x14ac:dyDescent="0.25">
      <c r="A969">
        <v>4</v>
      </c>
      <c r="B969" t="s">
        <v>114</v>
      </c>
      <c r="C969">
        <v>7</v>
      </c>
      <c r="D969" t="s">
        <v>122</v>
      </c>
      <c r="E969">
        <v>9</v>
      </c>
      <c r="F969" t="s">
        <v>268</v>
      </c>
      <c r="G969">
        <v>2.9</v>
      </c>
      <c r="H969">
        <v>40</v>
      </c>
      <c r="L969">
        <v>69</v>
      </c>
      <c r="N969">
        <v>3.08</v>
      </c>
      <c r="O969">
        <f>PI()*(H969/(2*1000))^2</f>
        <v>1.2566370614359172E-3</v>
      </c>
      <c r="P969">
        <f>PI()*(L969/(2*1000))^2</f>
        <v>3.7392806559352516E-3</v>
      </c>
    </row>
    <row r="970" spans="1:16" x14ac:dyDescent="0.25">
      <c r="A970">
        <v>4</v>
      </c>
      <c r="B970" t="s">
        <v>114</v>
      </c>
      <c r="C970">
        <v>7</v>
      </c>
      <c r="D970" t="s">
        <v>122</v>
      </c>
      <c r="E970">
        <v>10</v>
      </c>
      <c r="F970" t="s">
        <v>267</v>
      </c>
      <c r="G970">
        <v>2.5</v>
      </c>
      <c r="H970">
        <f>K970/PI()</f>
        <v>100.26761414789407</v>
      </c>
      <c r="K970">
        <v>315</v>
      </c>
      <c r="L970">
        <f>M970/PI()</f>
        <v>152.78874536821954</v>
      </c>
      <c r="M970">
        <v>480</v>
      </c>
      <c r="N970">
        <v>6.5</v>
      </c>
      <c r="O970">
        <f>PI()*(H970/(2*1000))^2</f>
        <v>7.8960746141466566E-3</v>
      </c>
      <c r="P970">
        <f>PI()*(L970/(2*1000))^2</f>
        <v>1.8334649444186345E-2</v>
      </c>
    </row>
    <row r="971" spans="1:16" x14ac:dyDescent="0.25">
      <c r="A971">
        <v>4</v>
      </c>
      <c r="B971" t="s">
        <v>114</v>
      </c>
      <c r="C971">
        <v>7</v>
      </c>
      <c r="D971" t="s">
        <v>122</v>
      </c>
      <c r="E971">
        <v>11</v>
      </c>
      <c r="F971" t="s">
        <v>271</v>
      </c>
      <c r="G971">
        <v>2.2999999999999998</v>
      </c>
      <c r="H971">
        <v>9</v>
      </c>
      <c r="L971">
        <v>20</v>
      </c>
      <c r="N971">
        <v>2.0699999999999998</v>
      </c>
      <c r="O971">
        <f>PI()*(H971/(2*1000))^2</f>
        <v>6.3617251235193305E-5</v>
      </c>
      <c r="P971">
        <f>PI()*(L971/(2*1000))^2</f>
        <v>3.1415926535897931E-4</v>
      </c>
    </row>
    <row r="972" spans="1:16" x14ac:dyDescent="0.25">
      <c r="A972">
        <v>4</v>
      </c>
      <c r="B972" t="s">
        <v>114</v>
      </c>
      <c r="C972">
        <v>7</v>
      </c>
      <c r="D972" t="s">
        <v>122</v>
      </c>
      <c r="E972">
        <v>12</v>
      </c>
      <c r="F972" t="s">
        <v>271</v>
      </c>
      <c r="G972">
        <v>2.9</v>
      </c>
      <c r="H972">
        <v>61</v>
      </c>
      <c r="L972">
        <v>97</v>
      </c>
      <c r="N972">
        <v>5.2</v>
      </c>
      <c r="O972">
        <f>PI()*(H972/(2*1000))^2</f>
        <v>2.9224665660019049E-3</v>
      </c>
      <c r="P972">
        <f>PI()*(L972/(2*1000))^2</f>
        <v>7.3898113194065911E-3</v>
      </c>
    </row>
    <row r="973" spans="1:16" x14ac:dyDescent="0.25">
      <c r="A973">
        <v>4</v>
      </c>
      <c r="B973" t="s">
        <v>114</v>
      </c>
      <c r="C973">
        <v>7</v>
      </c>
      <c r="D973" t="s">
        <v>122</v>
      </c>
      <c r="E973">
        <v>13</v>
      </c>
      <c r="F973" t="s">
        <v>269</v>
      </c>
      <c r="G973">
        <v>1.6</v>
      </c>
      <c r="H973">
        <v>9</v>
      </c>
      <c r="I973">
        <v>7</v>
      </c>
      <c r="J973">
        <v>9</v>
      </c>
      <c r="L973">
        <v>31</v>
      </c>
      <c r="N973">
        <v>1.85</v>
      </c>
      <c r="O973">
        <f>PI()*(H973/(2*1000))^2+PI()*(I973/(2*1000))^2+PI()*(J973/(2*1000))^2</f>
        <v>1.657190124768616E-4</v>
      </c>
      <c r="P973">
        <f>PI()*(L973/(2*1000))^2</f>
        <v>7.5476763502494771E-4</v>
      </c>
    </row>
    <row r="974" spans="1:16" x14ac:dyDescent="0.25">
      <c r="A974">
        <v>4</v>
      </c>
      <c r="B974" t="s">
        <v>114</v>
      </c>
      <c r="C974">
        <v>7</v>
      </c>
      <c r="D974" t="s">
        <v>122</v>
      </c>
      <c r="E974">
        <v>14</v>
      </c>
      <c r="F974" t="s">
        <v>267</v>
      </c>
      <c r="G974">
        <v>2.5</v>
      </c>
      <c r="H974">
        <v>18</v>
      </c>
      <c r="L974">
        <v>35</v>
      </c>
      <c r="N974">
        <v>3.07</v>
      </c>
      <c r="O974">
        <f>PI()*(H974/(2*1000))^2</f>
        <v>2.5446900494077322E-4</v>
      </c>
      <c r="P974">
        <f>PI()*(L974/(2*1000))^2</f>
        <v>9.6211275016187424E-4</v>
      </c>
    </row>
    <row r="975" spans="1:16" x14ac:dyDescent="0.25">
      <c r="A975">
        <v>4</v>
      </c>
      <c r="B975" t="s">
        <v>114</v>
      </c>
      <c r="C975">
        <v>7</v>
      </c>
      <c r="D975" t="s">
        <v>122</v>
      </c>
      <c r="E975">
        <v>15</v>
      </c>
      <c r="F975" t="s">
        <v>267</v>
      </c>
      <c r="G975">
        <v>2.2000000000000002</v>
      </c>
      <c r="H975">
        <v>24</v>
      </c>
      <c r="L975">
        <v>41</v>
      </c>
      <c r="N975">
        <v>2.87</v>
      </c>
      <c r="O975">
        <f>PI()*(H975/(2*1000))^2</f>
        <v>4.523893421169302E-4</v>
      </c>
      <c r="P975">
        <f>PI()*(L975/(2*1000))^2</f>
        <v>1.3202543126711107E-3</v>
      </c>
    </row>
    <row r="976" spans="1:16" x14ac:dyDescent="0.25">
      <c r="A976">
        <v>4</v>
      </c>
      <c r="B976" t="s">
        <v>114</v>
      </c>
      <c r="C976">
        <v>7</v>
      </c>
      <c r="D976" t="s">
        <v>122</v>
      </c>
      <c r="E976">
        <v>16</v>
      </c>
      <c r="F976" t="s">
        <v>271</v>
      </c>
      <c r="G976">
        <v>1.5</v>
      </c>
      <c r="H976">
        <v>49</v>
      </c>
      <c r="L976">
        <v>76</v>
      </c>
      <c r="N976">
        <v>4.46</v>
      </c>
      <c r="O976">
        <f>PI()*(H976/(2*1000))^2</f>
        <v>1.8857409903172736E-3</v>
      </c>
      <c r="P976">
        <f>PI()*(L976/(2*1000))^2</f>
        <v>4.5364597917836608E-3</v>
      </c>
    </row>
    <row r="977" spans="1:16" x14ac:dyDescent="0.25">
      <c r="A977">
        <v>4</v>
      </c>
      <c r="B977" t="s">
        <v>114</v>
      </c>
      <c r="C977">
        <v>7</v>
      </c>
      <c r="D977" t="s">
        <v>122</v>
      </c>
      <c r="E977">
        <v>17</v>
      </c>
      <c r="F977" t="s">
        <v>272</v>
      </c>
      <c r="G977">
        <v>1.7</v>
      </c>
      <c r="H977">
        <v>24</v>
      </c>
      <c r="L977">
        <v>37</v>
      </c>
      <c r="N977">
        <v>2.85</v>
      </c>
      <c r="O977">
        <f>PI()*(H977/(2*1000))^2</f>
        <v>4.523893421169302E-4</v>
      </c>
      <c r="P977">
        <f>PI()*(L977/(2*1000))^2</f>
        <v>1.0752100856911066E-3</v>
      </c>
    </row>
    <row r="978" spans="1:16" x14ac:dyDescent="0.25">
      <c r="A978">
        <v>4</v>
      </c>
      <c r="B978" t="s">
        <v>114</v>
      </c>
      <c r="C978">
        <v>7</v>
      </c>
      <c r="D978" t="s">
        <v>122</v>
      </c>
      <c r="E978">
        <v>18</v>
      </c>
      <c r="F978" t="s">
        <v>272</v>
      </c>
      <c r="G978">
        <v>1.7</v>
      </c>
      <c r="H978">
        <v>88</v>
      </c>
      <c r="L978">
        <v>112</v>
      </c>
      <c r="N978">
        <v>5.3</v>
      </c>
      <c r="O978">
        <f>PI()*(H978/(2*1000))^2</f>
        <v>6.0821233773498389E-3</v>
      </c>
      <c r="P978">
        <f>PI()*(L978/(2*1000))^2</f>
        <v>9.8520345616575928E-3</v>
      </c>
    </row>
    <row r="979" spans="1:16" x14ac:dyDescent="0.25">
      <c r="A979">
        <v>4</v>
      </c>
      <c r="B979" t="s">
        <v>114</v>
      </c>
      <c r="C979">
        <v>7</v>
      </c>
      <c r="D979" t="s">
        <v>122</v>
      </c>
      <c r="E979">
        <v>19</v>
      </c>
      <c r="F979" t="s">
        <v>271</v>
      </c>
      <c r="G979">
        <v>2</v>
      </c>
      <c r="H979">
        <v>21</v>
      </c>
      <c r="L979">
        <v>33</v>
      </c>
      <c r="N979">
        <v>2.82</v>
      </c>
      <c r="O979">
        <f>PI()*(H979/(2*1000))^2</f>
        <v>3.4636059005827474E-4</v>
      </c>
      <c r="P979">
        <f>PI()*(L979/(2*1000))^2</f>
        <v>8.5529859993982123E-4</v>
      </c>
    </row>
    <row r="980" spans="1:16" x14ac:dyDescent="0.25">
      <c r="A980">
        <v>4</v>
      </c>
      <c r="B980" t="s">
        <v>114</v>
      </c>
      <c r="C980">
        <v>7</v>
      </c>
      <c r="D980" t="s">
        <v>122</v>
      </c>
      <c r="E980">
        <v>20</v>
      </c>
      <c r="F980" t="s">
        <v>271</v>
      </c>
      <c r="G980">
        <v>2.6</v>
      </c>
      <c r="H980">
        <v>28</v>
      </c>
      <c r="L980">
        <v>53</v>
      </c>
      <c r="N980">
        <v>3.95</v>
      </c>
      <c r="O980">
        <f>PI()*(H980/(2*1000))^2</f>
        <v>6.1575216010359955E-4</v>
      </c>
      <c r="P980">
        <f>PI()*(L980/(2*1000))^2</f>
        <v>2.2061834409834321E-3</v>
      </c>
    </row>
    <row r="981" spans="1:16" x14ac:dyDescent="0.25">
      <c r="A981">
        <v>4</v>
      </c>
      <c r="B981" t="s">
        <v>114</v>
      </c>
      <c r="C981">
        <v>7</v>
      </c>
      <c r="D981" t="s">
        <v>122</v>
      </c>
      <c r="E981">
        <v>21</v>
      </c>
      <c r="F981" t="s">
        <v>271</v>
      </c>
      <c r="G981">
        <v>2.5499999999999998</v>
      </c>
      <c r="H981">
        <v>45</v>
      </c>
      <c r="L981">
        <v>77</v>
      </c>
      <c r="N981">
        <v>4.8</v>
      </c>
      <c r="O981">
        <f>PI()*(H981/(2*1000))^2</f>
        <v>1.5904312808798326E-3</v>
      </c>
      <c r="P981">
        <f>PI()*(L981/(2*1000))^2</f>
        <v>4.6566257107834713E-3</v>
      </c>
    </row>
    <row r="982" spans="1:16" x14ac:dyDescent="0.25">
      <c r="A982">
        <v>4</v>
      </c>
      <c r="B982" t="s">
        <v>114</v>
      </c>
      <c r="C982">
        <v>7</v>
      </c>
      <c r="D982" t="s">
        <v>122</v>
      </c>
      <c r="E982">
        <v>22</v>
      </c>
      <c r="F982" t="s">
        <v>271</v>
      </c>
      <c r="G982">
        <v>3</v>
      </c>
      <c r="H982">
        <v>68</v>
      </c>
      <c r="L982">
        <v>102</v>
      </c>
      <c r="N982">
        <v>4.8</v>
      </c>
      <c r="O982">
        <f>PI()*(H982/(2*1000))^2</f>
        <v>3.6316811075498014E-3</v>
      </c>
      <c r="P982">
        <f>PI()*(L982/(2*1000))^2</f>
        <v>8.1712824919870503E-3</v>
      </c>
    </row>
    <row r="983" spans="1:16" x14ac:dyDescent="0.25">
      <c r="A983">
        <v>4</v>
      </c>
      <c r="B983" t="s">
        <v>114</v>
      </c>
      <c r="C983">
        <v>7</v>
      </c>
      <c r="D983" t="s">
        <v>122</v>
      </c>
      <c r="E983">
        <v>23</v>
      </c>
      <c r="F983" t="s">
        <v>271</v>
      </c>
      <c r="G983">
        <v>2.7</v>
      </c>
      <c r="H983">
        <v>10</v>
      </c>
      <c r="L983">
        <v>19</v>
      </c>
      <c r="N983">
        <v>2.06</v>
      </c>
      <c r="O983">
        <f>PI()*(H983/(2*1000))^2</f>
        <v>7.8539816339744827E-5</v>
      </c>
      <c r="P983">
        <f>PI()*(L983/(2*1000))^2</f>
        <v>2.835287369864788E-4</v>
      </c>
    </row>
    <row r="984" spans="1:16" x14ac:dyDescent="0.25">
      <c r="A984">
        <v>4</v>
      </c>
      <c r="B984" t="s">
        <v>114</v>
      </c>
      <c r="C984">
        <v>8</v>
      </c>
      <c r="D984" t="s">
        <v>123</v>
      </c>
      <c r="E984">
        <v>1</v>
      </c>
      <c r="F984" t="s">
        <v>279</v>
      </c>
      <c r="G984">
        <v>0.47</v>
      </c>
      <c r="H984">
        <v>17</v>
      </c>
      <c r="L984">
        <v>31</v>
      </c>
      <c r="N984">
        <v>3.2</v>
      </c>
      <c r="O984">
        <f>PI()*(H984/(2*1000))^2</f>
        <v>2.2698006922186259E-4</v>
      </c>
      <c r="P984">
        <f>PI()*(L984/(2*1000))^2</f>
        <v>7.5476763502494771E-4</v>
      </c>
    </row>
    <row r="985" spans="1:16" x14ac:dyDescent="0.25">
      <c r="A985">
        <v>4</v>
      </c>
      <c r="B985" t="s">
        <v>114</v>
      </c>
      <c r="C985">
        <v>8</v>
      </c>
      <c r="D985" t="s">
        <v>123</v>
      </c>
      <c r="E985">
        <v>2</v>
      </c>
      <c r="F985" t="s">
        <v>289</v>
      </c>
      <c r="G985">
        <v>2.4</v>
      </c>
      <c r="H985">
        <v>4</v>
      </c>
      <c r="L985">
        <v>9</v>
      </c>
      <c r="N985">
        <v>1.45</v>
      </c>
      <c r="O985">
        <f>PI()*(H985/(2*1000))^2</f>
        <v>1.2566370614359172E-5</v>
      </c>
      <c r="P985">
        <f>PI()*(L985/(2*1000))^2</f>
        <v>6.3617251235193305E-5</v>
      </c>
    </row>
    <row r="986" spans="1:16" x14ac:dyDescent="0.25">
      <c r="A986">
        <v>4</v>
      </c>
      <c r="B986" t="s">
        <v>114</v>
      </c>
      <c r="C986">
        <v>8</v>
      </c>
      <c r="D986" t="s">
        <v>123</v>
      </c>
      <c r="E986">
        <v>3</v>
      </c>
      <c r="F986" t="s">
        <v>271</v>
      </c>
      <c r="G986">
        <v>2.9</v>
      </c>
      <c r="H986">
        <v>23</v>
      </c>
      <c r="L986">
        <v>45</v>
      </c>
      <c r="N986">
        <v>2.17</v>
      </c>
      <c r="O986">
        <f>PI()*(H986/(2*1000))^2</f>
        <v>4.154756284372501E-4</v>
      </c>
      <c r="P986">
        <f>PI()*(L986/(2*1000))^2</f>
        <v>1.5904312808798326E-3</v>
      </c>
    </row>
    <row r="987" spans="1:16" x14ac:dyDescent="0.25">
      <c r="A987">
        <v>4</v>
      </c>
      <c r="B987" t="s">
        <v>114</v>
      </c>
      <c r="C987">
        <v>8</v>
      </c>
      <c r="D987" t="s">
        <v>123</v>
      </c>
      <c r="E987">
        <v>4</v>
      </c>
      <c r="F987" t="s">
        <v>271</v>
      </c>
      <c r="G987">
        <v>2.9</v>
      </c>
      <c r="H987">
        <v>32</v>
      </c>
      <c r="L987">
        <v>62</v>
      </c>
      <c r="N987">
        <v>2.6</v>
      </c>
      <c r="O987">
        <f>PI()*(H987/(2*1000))^2</f>
        <v>8.0424771931898698E-4</v>
      </c>
      <c r="P987">
        <f>PI()*(L987/(2*1000))^2</f>
        <v>3.0190705400997908E-3</v>
      </c>
    </row>
    <row r="988" spans="1:16" x14ac:dyDescent="0.25">
      <c r="A988">
        <v>4</v>
      </c>
      <c r="B988" t="s">
        <v>114</v>
      </c>
      <c r="C988">
        <v>8</v>
      </c>
      <c r="D988" t="s">
        <v>123</v>
      </c>
      <c r="E988">
        <v>5</v>
      </c>
      <c r="F988" t="s">
        <v>271</v>
      </c>
      <c r="G988">
        <v>2</v>
      </c>
      <c r="H988">
        <v>23</v>
      </c>
      <c r="L988">
        <v>42</v>
      </c>
      <c r="N988">
        <v>3.5</v>
      </c>
      <c r="O988">
        <f>PI()*(H988/(2*1000))^2</f>
        <v>4.154756284372501E-4</v>
      </c>
      <c r="P988">
        <f>PI()*(L988/(2*1000))^2</f>
        <v>1.385442360233099E-3</v>
      </c>
    </row>
    <row r="989" spans="1:16" x14ac:dyDescent="0.25">
      <c r="A989">
        <v>4</v>
      </c>
      <c r="B989" t="s">
        <v>114</v>
      </c>
      <c r="C989">
        <v>8</v>
      </c>
      <c r="D989" t="s">
        <v>123</v>
      </c>
      <c r="E989">
        <v>6</v>
      </c>
      <c r="F989" t="s">
        <v>271</v>
      </c>
      <c r="G989">
        <v>2.9</v>
      </c>
      <c r="H989">
        <v>5</v>
      </c>
      <c r="L989">
        <v>49</v>
      </c>
      <c r="N989">
        <v>1.43</v>
      </c>
      <c r="O989">
        <f>PI()*(H989/(2*1000))^2</f>
        <v>1.9634954084936207E-5</v>
      </c>
      <c r="P989">
        <f>PI()*(L989/(2*1000))^2</f>
        <v>1.8857409903172736E-3</v>
      </c>
    </row>
    <row r="990" spans="1:16" x14ac:dyDescent="0.25">
      <c r="A990">
        <v>4</v>
      </c>
      <c r="B990" t="s">
        <v>114</v>
      </c>
      <c r="C990">
        <v>8</v>
      </c>
      <c r="D990" t="s">
        <v>123</v>
      </c>
      <c r="E990">
        <v>7</v>
      </c>
      <c r="F990" t="s">
        <v>271</v>
      </c>
      <c r="G990">
        <v>2.5499999999999998</v>
      </c>
      <c r="H990">
        <v>67</v>
      </c>
      <c r="L990">
        <v>112</v>
      </c>
      <c r="N990">
        <v>5.2</v>
      </c>
      <c r="O990">
        <f>PI()*(H990/(2*1000))^2</f>
        <v>3.5256523554911458E-3</v>
      </c>
      <c r="P990">
        <f>PI()*(L990/(2*1000))^2</f>
        <v>9.8520345616575928E-3</v>
      </c>
    </row>
    <row r="991" spans="1:16" x14ac:dyDescent="0.25">
      <c r="A991">
        <v>4</v>
      </c>
      <c r="B991" t="s">
        <v>114</v>
      </c>
      <c r="C991">
        <v>8</v>
      </c>
      <c r="D991" t="s">
        <v>123</v>
      </c>
      <c r="E991">
        <v>8</v>
      </c>
      <c r="F991" t="s">
        <v>271</v>
      </c>
      <c r="G991">
        <v>1.8</v>
      </c>
      <c r="H991">
        <v>27</v>
      </c>
      <c r="L991">
        <v>59</v>
      </c>
      <c r="N991">
        <v>3.35</v>
      </c>
      <c r="O991">
        <f>PI()*(H991/(2*1000))^2</f>
        <v>5.7255526111673976E-4</v>
      </c>
      <c r="P991">
        <f>PI()*(L991/(2*1000))^2</f>
        <v>2.7339710067865171E-3</v>
      </c>
    </row>
    <row r="992" spans="1:16" x14ac:dyDescent="0.25">
      <c r="A992">
        <v>4</v>
      </c>
      <c r="B992" t="s">
        <v>114</v>
      </c>
      <c r="C992">
        <v>8</v>
      </c>
      <c r="D992" t="s">
        <v>123</v>
      </c>
      <c r="E992">
        <v>9</v>
      </c>
      <c r="F992" t="s">
        <v>271</v>
      </c>
      <c r="G992">
        <v>2</v>
      </c>
      <c r="H992">
        <v>36</v>
      </c>
      <c r="L992">
        <v>48</v>
      </c>
      <c r="N992">
        <v>3.58</v>
      </c>
      <c r="O992">
        <f>PI()*(H992/(2*1000))^2</f>
        <v>1.0178760197630929E-3</v>
      </c>
      <c r="P992">
        <f>PI()*(L992/(2*1000))^2</f>
        <v>1.8095573684677208E-3</v>
      </c>
    </row>
    <row r="993" spans="1:16" x14ac:dyDescent="0.25">
      <c r="A993">
        <v>4</v>
      </c>
      <c r="B993" t="s">
        <v>114</v>
      </c>
      <c r="C993">
        <v>8</v>
      </c>
      <c r="D993" t="s">
        <v>123</v>
      </c>
      <c r="E993">
        <v>10</v>
      </c>
      <c r="F993" t="s">
        <v>271</v>
      </c>
      <c r="G993">
        <v>2.2000000000000002</v>
      </c>
      <c r="H993">
        <v>43</v>
      </c>
      <c r="L993">
        <v>71</v>
      </c>
      <c r="N993">
        <v>3.56</v>
      </c>
      <c r="O993">
        <f>PI()*(H993/(2*1000))^2</f>
        <v>1.4522012041218817E-3</v>
      </c>
      <c r="P993">
        <f>PI()*(L993/(2*1000))^2</f>
        <v>3.959192141686536E-3</v>
      </c>
    </row>
    <row r="994" spans="1:16" x14ac:dyDescent="0.25">
      <c r="A994">
        <v>4</v>
      </c>
      <c r="B994" t="s">
        <v>114</v>
      </c>
      <c r="C994">
        <v>8</v>
      </c>
      <c r="D994" t="s">
        <v>123</v>
      </c>
      <c r="E994">
        <v>11</v>
      </c>
      <c r="F994" t="s">
        <v>271</v>
      </c>
      <c r="G994">
        <v>2.8</v>
      </c>
      <c r="H994">
        <v>25</v>
      </c>
      <c r="L994">
        <v>60</v>
      </c>
      <c r="N994">
        <v>3.21</v>
      </c>
      <c r="O994">
        <f>PI()*(H994/(2*1000))^2</f>
        <v>4.9087385212340522E-4</v>
      </c>
      <c r="P994">
        <f>PI()*(L994/(2*1000))^2</f>
        <v>2.8274333882308137E-3</v>
      </c>
    </row>
    <row r="995" spans="1:16" x14ac:dyDescent="0.25">
      <c r="A995">
        <v>4</v>
      </c>
      <c r="B995" t="s">
        <v>114</v>
      </c>
      <c r="C995">
        <v>8</v>
      </c>
      <c r="D995" t="s">
        <v>123</v>
      </c>
      <c r="E995">
        <v>12</v>
      </c>
      <c r="F995" t="s">
        <v>271</v>
      </c>
      <c r="G995">
        <v>3.35</v>
      </c>
      <c r="H995">
        <v>46</v>
      </c>
      <c r="L995">
        <v>90</v>
      </c>
      <c r="N995">
        <v>4.62</v>
      </c>
      <c r="O995">
        <f>PI()*(H995/(2*1000))^2</f>
        <v>1.6619025137490004E-3</v>
      </c>
      <c r="P995">
        <f>PI()*(L995/(2*1000))^2</f>
        <v>6.3617251235193305E-3</v>
      </c>
    </row>
    <row r="996" spans="1:16" x14ac:dyDescent="0.25">
      <c r="A996">
        <v>4</v>
      </c>
      <c r="B996" t="s">
        <v>114</v>
      </c>
      <c r="C996">
        <v>8</v>
      </c>
      <c r="D996" t="s">
        <v>123</v>
      </c>
      <c r="E996">
        <v>13</v>
      </c>
      <c r="F996" t="s">
        <v>268</v>
      </c>
      <c r="G996">
        <v>1.9</v>
      </c>
      <c r="H996">
        <v>6</v>
      </c>
      <c r="L996">
        <v>13</v>
      </c>
      <c r="N996">
        <v>1.55</v>
      </c>
      <c r="O996">
        <f>PI()*(H996/(2*1000))^2</f>
        <v>2.8274333882308137E-5</v>
      </c>
      <c r="P996">
        <f>PI()*(L996/(2*1000))^2</f>
        <v>1.3273228961416874E-4</v>
      </c>
    </row>
    <row r="997" spans="1:16" x14ac:dyDescent="0.25">
      <c r="A997">
        <v>4</v>
      </c>
      <c r="B997" t="s">
        <v>114</v>
      </c>
      <c r="C997">
        <v>8</v>
      </c>
      <c r="D997" t="s">
        <v>123</v>
      </c>
      <c r="E997">
        <v>14</v>
      </c>
      <c r="F997" t="s">
        <v>268</v>
      </c>
      <c r="G997">
        <v>2</v>
      </c>
      <c r="H997">
        <v>47</v>
      </c>
      <c r="L997">
        <v>62</v>
      </c>
      <c r="N997">
        <v>4.1900000000000004</v>
      </c>
      <c r="O997">
        <f>PI()*(H997/(2*1000))^2</f>
        <v>1.7349445429449633E-3</v>
      </c>
      <c r="P997">
        <f>PI()*(L997/(2*1000))^2</f>
        <v>3.0190705400997908E-3</v>
      </c>
    </row>
    <row r="998" spans="1:16" x14ac:dyDescent="0.25">
      <c r="A998">
        <v>4</v>
      </c>
      <c r="B998" t="s">
        <v>114</v>
      </c>
      <c r="C998">
        <v>8</v>
      </c>
      <c r="D998" t="s">
        <v>123</v>
      </c>
      <c r="E998">
        <v>15</v>
      </c>
      <c r="F998" t="s">
        <v>268</v>
      </c>
      <c r="G998">
        <v>2.4</v>
      </c>
      <c r="H998">
        <v>77</v>
      </c>
      <c r="L998">
        <v>86</v>
      </c>
      <c r="N998">
        <v>5.3</v>
      </c>
      <c r="O998">
        <f>PI()*(H998/(2*1000))^2</f>
        <v>4.6566257107834713E-3</v>
      </c>
      <c r="P998">
        <f>PI()*(L998/(2*1000))^2</f>
        <v>5.8088048164875268E-3</v>
      </c>
    </row>
    <row r="999" spans="1:16" x14ac:dyDescent="0.25">
      <c r="A999">
        <v>4</v>
      </c>
      <c r="B999" t="s">
        <v>114</v>
      </c>
      <c r="C999">
        <v>8</v>
      </c>
      <c r="D999" t="s">
        <v>123</v>
      </c>
      <c r="E999">
        <v>16</v>
      </c>
      <c r="F999" t="s">
        <v>268</v>
      </c>
      <c r="G999">
        <v>2.5</v>
      </c>
      <c r="H999">
        <v>79</v>
      </c>
      <c r="L999">
        <v>92</v>
      </c>
      <c r="N999">
        <v>4.8</v>
      </c>
      <c r="O999">
        <f>PI()*(H999/(2*1000))^2</f>
        <v>4.9016699377634745E-3</v>
      </c>
      <c r="P999">
        <f>PI()*(L999/(2*1000))^2</f>
        <v>6.6476100549960017E-3</v>
      </c>
    </row>
    <row r="1000" spans="1:16" x14ac:dyDescent="0.25">
      <c r="A1000">
        <v>4</v>
      </c>
      <c r="B1000" t="s">
        <v>114</v>
      </c>
      <c r="C1000">
        <v>8</v>
      </c>
      <c r="D1000" t="s">
        <v>123</v>
      </c>
      <c r="E1000">
        <v>17</v>
      </c>
      <c r="F1000" t="s">
        <v>268</v>
      </c>
      <c r="G1000">
        <v>3.1</v>
      </c>
      <c r="H1000">
        <v>67</v>
      </c>
      <c r="L1000">
        <v>85</v>
      </c>
      <c r="N1000">
        <v>4.22</v>
      </c>
      <c r="O1000">
        <f>PI()*(H1000/(2*1000))^2</f>
        <v>3.5256523554911458E-3</v>
      </c>
      <c r="P1000">
        <f>PI()*(L1000/(2*1000))^2</f>
        <v>5.6745017305465653E-3</v>
      </c>
    </row>
    <row r="1001" spans="1:16" x14ac:dyDescent="0.25">
      <c r="A1001">
        <v>4</v>
      </c>
      <c r="B1001" t="s">
        <v>114</v>
      </c>
      <c r="C1001">
        <v>8</v>
      </c>
      <c r="D1001" t="s">
        <v>123</v>
      </c>
      <c r="E1001">
        <v>18</v>
      </c>
      <c r="F1001" t="s">
        <v>268</v>
      </c>
      <c r="G1001">
        <v>3.3</v>
      </c>
      <c r="H1001">
        <v>72</v>
      </c>
      <c r="L1001">
        <v>94</v>
      </c>
      <c r="N1001">
        <v>4.8899999999999997</v>
      </c>
      <c r="O1001">
        <f>PI()*(H1001/(2*1000))^2</f>
        <v>4.0715040790523715E-3</v>
      </c>
      <c r="P1001">
        <f>PI()*(L1001/(2*1000))^2</f>
        <v>6.9397781717798531E-3</v>
      </c>
    </row>
    <row r="1002" spans="1:16" x14ac:dyDescent="0.25">
      <c r="A1002">
        <v>4</v>
      </c>
      <c r="B1002" t="s">
        <v>114</v>
      </c>
      <c r="C1002">
        <v>9</v>
      </c>
      <c r="D1002" t="s">
        <v>124</v>
      </c>
      <c r="E1002">
        <v>1</v>
      </c>
      <c r="F1002" t="s">
        <v>272</v>
      </c>
      <c r="G1002">
        <v>1.2</v>
      </c>
      <c r="H1002">
        <v>74</v>
      </c>
      <c r="L1002">
        <v>104</v>
      </c>
      <c r="N1002">
        <v>5.25</v>
      </c>
      <c r="O1002">
        <f>PI()*(H1002/(2*1000))^2</f>
        <v>4.3008403427644264E-3</v>
      </c>
      <c r="P1002">
        <f>PI()*(L1002/(2*1000))^2</f>
        <v>8.4948665353067991E-3</v>
      </c>
    </row>
    <row r="1003" spans="1:16" x14ac:dyDescent="0.25">
      <c r="A1003">
        <v>4</v>
      </c>
      <c r="B1003" t="s">
        <v>114</v>
      </c>
      <c r="C1003">
        <v>9</v>
      </c>
      <c r="D1003" t="s">
        <v>124</v>
      </c>
      <c r="E1003">
        <v>2</v>
      </c>
      <c r="F1003" t="s">
        <v>268</v>
      </c>
      <c r="G1003">
        <v>1.4</v>
      </c>
      <c r="H1003">
        <v>20</v>
      </c>
      <c r="L1003">
        <v>37</v>
      </c>
      <c r="N1003">
        <v>2.35</v>
      </c>
      <c r="O1003">
        <f>PI()*(H1003/(2*1000))^2</f>
        <v>3.1415926535897931E-4</v>
      </c>
      <c r="P1003">
        <f>PI()*(L1003/(2*1000))^2</f>
        <v>1.0752100856911066E-3</v>
      </c>
    </row>
    <row r="1004" spans="1:16" x14ac:dyDescent="0.25">
      <c r="A1004">
        <v>4</v>
      </c>
      <c r="B1004" t="s">
        <v>114</v>
      </c>
      <c r="C1004">
        <v>9</v>
      </c>
      <c r="D1004" t="s">
        <v>124</v>
      </c>
      <c r="E1004">
        <v>3</v>
      </c>
      <c r="F1004" t="s">
        <v>271</v>
      </c>
      <c r="G1004">
        <v>0.9</v>
      </c>
      <c r="H1004">
        <v>9</v>
      </c>
      <c r="L1004">
        <v>21</v>
      </c>
      <c r="N1004">
        <v>2.06</v>
      </c>
      <c r="O1004">
        <f>PI()*(H1004/(2*1000))^2</f>
        <v>6.3617251235193305E-5</v>
      </c>
      <c r="P1004">
        <f>PI()*(L1004/(2*1000))^2</f>
        <v>3.4636059005827474E-4</v>
      </c>
    </row>
    <row r="1005" spans="1:16" x14ac:dyDescent="0.25">
      <c r="A1005">
        <v>4</v>
      </c>
      <c r="B1005" t="s">
        <v>114</v>
      </c>
      <c r="C1005">
        <v>9</v>
      </c>
      <c r="D1005" t="s">
        <v>124</v>
      </c>
      <c r="E1005">
        <v>4</v>
      </c>
      <c r="F1005" t="s">
        <v>272</v>
      </c>
      <c r="G1005">
        <v>0.75</v>
      </c>
      <c r="H1005">
        <v>80</v>
      </c>
      <c r="L1005">
        <v>104</v>
      </c>
      <c r="N1005">
        <v>5.75</v>
      </c>
      <c r="O1005">
        <f>PI()*(H1005/(2*1000))^2</f>
        <v>5.0265482457436689E-3</v>
      </c>
      <c r="P1005">
        <f>PI()*(L1005/(2*1000))^2</f>
        <v>8.4948665353067991E-3</v>
      </c>
    </row>
    <row r="1006" spans="1:16" x14ac:dyDescent="0.25">
      <c r="A1006">
        <v>4</v>
      </c>
      <c r="B1006" t="s">
        <v>114</v>
      </c>
      <c r="C1006">
        <v>9</v>
      </c>
      <c r="D1006" t="s">
        <v>124</v>
      </c>
      <c r="E1006">
        <v>5</v>
      </c>
      <c r="F1006" t="s">
        <v>267</v>
      </c>
      <c r="G1006">
        <v>1.65</v>
      </c>
      <c r="H1006">
        <v>27</v>
      </c>
      <c r="L1006">
        <v>63</v>
      </c>
      <c r="N1006">
        <v>3.7</v>
      </c>
      <c r="O1006">
        <f>PI()*(H1006/(2*1000))^2</f>
        <v>5.7255526111673976E-4</v>
      </c>
      <c r="P1006">
        <f>PI()*(L1006/(2*1000))^2</f>
        <v>3.1172453105244723E-3</v>
      </c>
    </row>
    <row r="1007" spans="1:16" x14ac:dyDescent="0.25">
      <c r="A1007">
        <v>4</v>
      </c>
      <c r="B1007" t="s">
        <v>114</v>
      </c>
      <c r="C1007">
        <v>9</v>
      </c>
      <c r="D1007" t="s">
        <v>124</v>
      </c>
      <c r="E1007">
        <v>6</v>
      </c>
      <c r="F1007" t="s">
        <v>267</v>
      </c>
      <c r="G1007">
        <v>1.65</v>
      </c>
      <c r="H1007">
        <v>37</v>
      </c>
      <c r="L1007">
        <v>63</v>
      </c>
      <c r="N1007">
        <v>4</v>
      </c>
      <c r="O1007">
        <f>PI()*(H1007/(2*1000))^2</f>
        <v>1.0752100856911066E-3</v>
      </c>
      <c r="P1007">
        <f>PI()*(L1007/(2*1000))^2</f>
        <v>3.1172453105244723E-3</v>
      </c>
    </row>
    <row r="1008" spans="1:16" x14ac:dyDescent="0.25">
      <c r="A1008">
        <v>4</v>
      </c>
      <c r="B1008" t="s">
        <v>114</v>
      </c>
      <c r="C1008">
        <v>9</v>
      </c>
      <c r="D1008" t="s">
        <v>124</v>
      </c>
      <c r="E1008">
        <v>7</v>
      </c>
      <c r="F1008" t="s">
        <v>267</v>
      </c>
      <c r="G1008">
        <v>1.55</v>
      </c>
      <c r="H1008">
        <v>39</v>
      </c>
      <c r="L1008">
        <v>67</v>
      </c>
      <c r="N1008">
        <v>4.46</v>
      </c>
      <c r="O1008">
        <f>PI()*(H1008/(2*1000))^2</f>
        <v>1.1945906065275189E-3</v>
      </c>
      <c r="P1008">
        <f>PI()*(L1008/(2*1000))^2</f>
        <v>3.5256523554911458E-3</v>
      </c>
    </row>
    <row r="1009" spans="1:16" x14ac:dyDescent="0.25">
      <c r="A1009">
        <v>4</v>
      </c>
      <c r="B1009" t="s">
        <v>114</v>
      </c>
      <c r="C1009">
        <v>9</v>
      </c>
      <c r="D1009" t="s">
        <v>124</v>
      </c>
      <c r="E1009">
        <v>8</v>
      </c>
      <c r="F1009" t="s">
        <v>267</v>
      </c>
      <c r="G1009">
        <v>1.9</v>
      </c>
      <c r="H1009">
        <v>20</v>
      </c>
      <c r="L1009">
        <v>42</v>
      </c>
      <c r="N1009">
        <v>3.13</v>
      </c>
      <c r="O1009">
        <f>PI()*(H1009/(2*1000))^2</f>
        <v>3.1415926535897931E-4</v>
      </c>
      <c r="P1009">
        <f>PI()*(L1009/(2*1000))^2</f>
        <v>1.385442360233099E-3</v>
      </c>
    </row>
    <row r="1010" spans="1:16" x14ac:dyDescent="0.25">
      <c r="A1010">
        <v>4</v>
      </c>
      <c r="B1010" t="s">
        <v>114</v>
      </c>
      <c r="C1010">
        <v>9</v>
      </c>
      <c r="D1010" t="s">
        <v>124</v>
      </c>
      <c r="E1010">
        <v>9</v>
      </c>
      <c r="F1010" t="s">
        <v>271</v>
      </c>
      <c r="G1010">
        <v>2.4</v>
      </c>
      <c r="H1010">
        <v>67</v>
      </c>
      <c r="L1010">
        <v>110</v>
      </c>
      <c r="N1010">
        <v>5.0999999999999996</v>
      </c>
      <c r="O1010">
        <f>PI()*(H1010/(2*1000))^2</f>
        <v>3.5256523554911458E-3</v>
      </c>
      <c r="P1010">
        <f>PI()*(L1010/(2*1000))^2</f>
        <v>9.5033177771091243E-3</v>
      </c>
    </row>
    <row r="1011" spans="1:16" x14ac:dyDescent="0.25">
      <c r="A1011">
        <v>4</v>
      </c>
      <c r="B1011" t="s">
        <v>114</v>
      </c>
      <c r="C1011">
        <v>9</v>
      </c>
      <c r="D1011" t="s">
        <v>124</v>
      </c>
      <c r="E1011">
        <v>10</v>
      </c>
      <c r="F1011" t="s">
        <v>267</v>
      </c>
      <c r="G1011">
        <v>2.85</v>
      </c>
      <c r="H1011">
        <v>87</v>
      </c>
      <c r="L1011">
        <v>115</v>
      </c>
      <c r="N1011">
        <v>6.35</v>
      </c>
      <c r="O1011">
        <f>PI()*(H1011/(2*1000))^2</f>
        <v>5.9446786987552855E-3</v>
      </c>
      <c r="P1011">
        <f>PI()*(L1011/(2*1000))^2</f>
        <v>1.0386890710931254E-2</v>
      </c>
    </row>
    <row r="1012" spans="1:16" x14ac:dyDescent="0.25">
      <c r="A1012">
        <v>4</v>
      </c>
      <c r="B1012" t="s">
        <v>114</v>
      </c>
      <c r="C1012">
        <v>9</v>
      </c>
      <c r="D1012" t="s">
        <v>124</v>
      </c>
      <c r="E1012">
        <v>11</v>
      </c>
      <c r="F1012" t="s">
        <v>272</v>
      </c>
      <c r="G1012">
        <v>3</v>
      </c>
      <c r="H1012">
        <v>87</v>
      </c>
      <c r="L1012">
        <v>103</v>
      </c>
      <c r="N1012">
        <v>5.8</v>
      </c>
      <c r="O1012">
        <f>PI()*(H1012/(2*1000))^2</f>
        <v>5.9446786987552855E-3</v>
      </c>
      <c r="P1012">
        <f>PI()*(L1012/(2*1000))^2</f>
        <v>8.3322891154835269E-3</v>
      </c>
    </row>
    <row r="1013" spans="1:16" x14ac:dyDescent="0.25">
      <c r="A1013">
        <v>4</v>
      </c>
      <c r="B1013" t="s">
        <v>114</v>
      </c>
      <c r="C1013">
        <v>10</v>
      </c>
      <c r="D1013" t="s">
        <v>125</v>
      </c>
      <c r="E1013">
        <v>1</v>
      </c>
      <c r="F1013" t="s">
        <v>267</v>
      </c>
      <c r="G1013">
        <v>0.3</v>
      </c>
      <c r="H1013">
        <v>18</v>
      </c>
      <c r="L1013">
        <v>39</v>
      </c>
      <c r="N1013">
        <v>2.5299999999999998</v>
      </c>
      <c r="O1013">
        <f>PI()*(H1013/(2*1000))^2</f>
        <v>2.5446900494077322E-4</v>
      </c>
      <c r="P1013">
        <f>PI()*(L1013/(2*1000))^2</f>
        <v>1.1945906065275189E-3</v>
      </c>
    </row>
    <row r="1014" spans="1:16" x14ac:dyDescent="0.25">
      <c r="A1014">
        <v>4</v>
      </c>
      <c r="B1014" t="s">
        <v>114</v>
      </c>
      <c r="C1014">
        <v>10</v>
      </c>
      <c r="D1014" t="s">
        <v>125</v>
      </c>
      <c r="E1014">
        <v>2</v>
      </c>
      <c r="F1014" t="s">
        <v>267</v>
      </c>
      <c r="G1014">
        <v>0.7</v>
      </c>
      <c r="H1014">
        <v>52</v>
      </c>
      <c r="L1014">
        <v>78</v>
      </c>
      <c r="N1014">
        <v>4.9000000000000004</v>
      </c>
      <c r="O1014">
        <f>PI()*(H1014/(2*1000))^2</f>
        <v>2.1237166338266998E-3</v>
      </c>
      <c r="P1014">
        <f>PI()*(L1014/(2*1000))^2</f>
        <v>4.7783624261100756E-3</v>
      </c>
    </row>
    <row r="1015" spans="1:16" x14ac:dyDescent="0.25">
      <c r="A1015">
        <v>4</v>
      </c>
      <c r="B1015" t="s">
        <v>114</v>
      </c>
      <c r="C1015">
        <v>10</v>
      </c>
      <c r="D1015" t="s">
        <v>125</v>
      </c>
      <c r="E1015">
        <v>3</v>
      </c>
      <c r="F1015" t="s">
        <v>267</v>
      </c>
      <c r="G1015">
        <v>1.1000000000000001</v>
      </c>
      <c r="H1015">
        <v>61</v>
      </c>
      <c r="L1015">
        <v>88</v>
      </c>
      <c r="N1015">
        <v>5.5</v>
      </c>
      <c r="O1015">
        <f>PI()*(H1015/(2*1000))^2</f>
        <v>2.9224665660019049E-3</v>
      </c>
      <c r="P1015">
        <f>PI()*(L1015/(2*1000))^2</f>
        <v>6.0821233773498389E-3</v>
      </c>
    </row>
    <row r="1016" spans="1:16" x14ac:dyDescent="0.25">
      <c r="A1016">
        <v>4</v>
      </c>
      <c r="B1016" t="s">
        <v>114</v>
      </c>
      <c r="C1016">
        <v>10</v>
      </c>
      <c r="D1016" t="s">
        <v>125</v>
      </c>
      <c r="E1016">
        <v>4</v>
      </c>
      <c r="F1016" t="s">
        <v>267</v>
      </c>
      <c r="G1016">
        <v>1</v>
      </c>
      <c r="H1016">
        <v>63</v>
      </c>
      <c r="L1016">
        <v>95</v>
      </c>
      <c r="N1016">
        <v>5.5</v>
      </c>
      <c r="O1016">
        <f>PI()*(H1016/(2*1000))^2</f>
        <v>3.1172453105244723E-3</v>
      </c>
      <c r="P1016">
        <f>PI()*(L1016/(2*1000))^2</f>
        <v>7.0882184246619708E-3</v>
      </c>
    </row>
    <row r="1017" spans="1:16" x14ac:dyDescent="0.25">
      <c r="A1017">
        <v>4</v>
      </c>
      <c r="B1017" t="s">
        <v>114</v>
      </c>
      <c r="C1017">
        <v>10</v>
      </c>
      <c r="D1017" t="s">
        <v>125</v>
      </c>
      <c r="E1017">
        <v>5</v>
      </c>
      <c r="F1017" t="s">
        <v>267</v>
      </c>
      <c r="G1017">
        <v>1.35</v>
      </c>
      <c r="H1017">
        <v>25</v>
      </c>
      <c r="L1017">
        <v>39</v>
      </c>
      <c r="N1017">
        <v>2.88</v>
      </c>
      <c r="O1017">
        <f>PI()*(H1017/(2*1000))^2</f>
        <v>4.9087385212340522E-4</v>
      </c>
      <c r="P1017">
        <f>PI()*(L1017/(2*1000))^2</f>
        <v>1.1945906065275189E-3</v>
      </c>
    </row>
    <row r="1018" spans="1:16" x14ac:dyDescent="0.25">
      <c r="A1018">
        <v>4</v>
      </c>
      <c r="B1018" t="s">
        <v>114</v>
      </c>
      <c r="C1018">
        <v>10</v>
      </c>
      <c r="D1018" t="s">
        <v>125</v>
      </c>
      <c r="E1018">
        <v>6</v>
      </c>
      <c r="F1018" t="s">
        <v>271</v>
      </c>
      <c r="G1018">
        <v>1.3</v>
      </c>
      <c r="H1018">
        <v>24</v>
      </c>
      <c r="L1018">
        <v>40</v>
      </c>
      <c r="N1018">
        <v>3.7</v>
      </c>
      <c r="O1018">
        <f>PI()*(H1018/(2*1000))^2</f>
        <v>4.523893421169302E-4</v>
      </c>
      <c r="P1018">
        <f>PI()*(L1018/(2*1000))^2</f>
        <v>1.2566370614359172E-3</v>
      </c>
    </row>
    <row r="1019" spans="1:16" x14ac:dyDescent="0.25">
      <c r="A1019">
        <v>4</v>
      </c>
      <c r="B1019" t="s">
        <v>114</v>
      </c>
      <c r="C1019">
        <v>10</v>
      </c>
      <c r="D1019" t="s">
        <v>125</v>
      </c>
      <c r="E1019">
        <v>7</v>
      </c>
      <c r="F1019" t="s">
        <v>271</v>
      </c>
      <c r="G1019">
        <v>1.5</v>
      </c>
      <c r="H1019">
        <v>39</v>
      </c>
      <c r="L1019">
        <v>62</v>
      </c>
      <c r="N1019">
        <v>4.74</v>
      </c>
      <c r="O1019">
        <f>PI()*(H1019/(2*1000))^2</f>
        <v>1.1945906065275189E-3</v>
      </c>
      <c r="P1019">
        <f>PI()*(L1019/(2*1000))^2</f>
        <v>3.0190705400997908E-3</v>
      </c>
    </row>
    <row r="1020" spans="1:16" x14ac:dyDescent="0.25">
      <c r="A1020">
        <v>4</v>
      </c>
      <c r="B1020" t="s">
        <v>114</v>
      </c>
      <c r="C1020">
        <v>10</v>
      </c>
      <c r="D1020" t="s">
        <v>125</v>
      </c>
      <c r="E1020">
        <v>8</v>
      </c>
      <c r="F1020" t="s">
        <v>271</v>
      </c>
      <c r="G1020">
        <v>1.7</v>
      </c>
      <c r="H1020">
        <v>27</v>
      </c>
      <c r="L1020">
        <v>45</v>
      </c>
      <c r="N1020">
        <v>3.94</v>
      </c>
      <c r="O1020">
        <f>PI()*(H1020/(2*1000))^2</f>
        <v>5.7255526111673976E-4</v>
      </c>
      <c r="P1020">
        <f>PI()*(L1020/(2*1000))^2</f>
        <v>1.5904312808798326E-3</v>
      </c>
    </row>
    <row r="1021" spans="1:16" x14ac:dyDescent="0.25">
      <c r="A1021">
        <v>4</v>
      </c>
      <c r="B1021" t="s">
        <v>114</v>
      </c>
      <c r="C1021">
        <v>10</v>
      </c>
      <c r="D1021" t="s">
        <v>125</v>
      </c>
      <c r="E1021">
        <v>9</v>
      </c>
      <c r="F1021" t="s">
        <v>271</v>
      </c>
      <c r="G1021">
        <v>1.65</v>
      </c>
      <c r="H1021">
        <v>13</v>
      </c>
      <c r="L1021">
        <v>26</v>
      </c>
      <c r="N1021">
        <v>2.62</v>
      </c>
      <c r="O1021">
        <f>PI()*(H1021/(2*1000))^2</f>
        <v>1.3273228961416874E-4</v>
      </c>
      <c r="P1021">
        <f>PI()*(L1021/(2*1000))^2</f>
        <v>5.3092915845667494E-4</v>
      </c>
    </row>
    <row r="1022" spans="1:16" x14ac:dyDescent="0.25">
      <c r="A1022">
        <v>4</v>
      </c>
      <c r="B1022" t="s">
        <v>114</v>
      </c>
      <c r="C1022">
        <v>10</v>
      </c>
      <c r="D1022" t="s">
        <v>125</v>
      </c>
      <c r="E1022">
        <v>10</v>
      </c>
      <c r="F1022" t="s">
        <v>271</v>
      </c>
      <c r="G1022">
        <v>1.6</v>
      </c>
      <c r="H1022">
        <v>62</v>
      </c>
      <c r="L1022">
        <v>90</v>
      </c>
      <c r="N1022">
        <v>5.5</v>
      </c>
      <c r="O1022">
        <f>PI()*(H1022/(2*1000))^2</f>
        <v>3.0190705400997908E-3</v>
      </c>
      <c r="P1022">
        <f>PI()*(L1022/(2*1000))^2</f>
        <v>6.3617251235193305E-3</v>
      </c>
    </row>
    <row r="1023" spans="1:16" x14ac:dyDescent="0.25">
      <c r="A1023">
        <v>4</v>
      </c>
      <c r="B1023" t="s">
        <v>114</v>
      </c>
      <c r="C1023">
        <v>10</v>
      </c>
      <c r="D1023" t="s">
        <v>125</v>
      </c>
      <c r="E1023">
        <v>11</v>
      </c>
      <c r="F1023" t="s">
        <v>271</v>
      </c>
      <c r="G1023">
        <v>1.85</v>
      </c>
      <c r="H1023">
        <v>58</v>
      </c>
      <c r="L1023">
        <v>80</v>
      </c>
      <c r="N1023">
        <v>5.8</v>
      </c>
      <c r="O1023">
        <f>PI()*(H1023/(2*1000))^2</f>
        <v>2.6420794216690164E-3</v>
      </c>
      <c r="P1023">
        <f>PI()*(L1023/(2*1000))^2</f>
        <v>5.0265482457436689E-3</v>
      </c>
    </row>
    <row r="1024" spans="1:16" x14ac:dyDescent="0.25">
      <c r="A1024">
        <v>4</v>
      </c>
      <c r="B1024" t="s">
        <v>114</v>
      </c>
      <c r="C1024">
        <v>10</v>
      </c>
      <c r="D1024" t="s">
        <v>125</v>
      </c>
      <c r="E1024">
        <v>12</v>
      </c>
      <c r="F1024" t="s">
        <v>267</v>
      </c>
      <c r="G1024">
        <v>2.1</v>
      </c>
      <c r="H1024">
        <v>71</v>
      </c>
      <c r="I1024">
        <v>58</v>
      </c>
      <c r="L1024">
        <v>106</v>
      </c>
      <c r="N1024">
        <v>5.8</v>
      </c>
      <c r="O1024">
        <f>PI()*(H1024/(2*1000))^2+PI()*(I1024/(2*1000))^2</f>
        <v>6.601271563355552E-3</v>
      </c>
      <c r="P1024">
        <f>PI()*(L1024/(2*1000))^2</f>
        <v>8.8247337639337283E-3</v>
      </c>
    </row>
    <row r="1025" spans="1:16" x14ac:dyDescent="0.25">
      <c r="A1025">
        <v>4</v>
      </c>
      <c r="B1025" t="s">
        <v>114</v>
      </c>
      <c r="C1025">
        <v>10</v>
      </c>
      <c r="D1025" t="s">
        <v>125</v>
      </c>
      <c r="E1025">
        <v>13</v>
      </c>
      <c r="F1025" t="s">
        <v>271</v>
      </c>
      <c r="G1025">
        <v>1.9</v>
      </c>
      <c r="H1025">
        <v>50</v>
      </c>
      <c r="L1025">
        <v>92</v>
      </c>
      <c r="N1025">
        <v>5</v>
      </c>
      <c r="O1025">
        <f>PI()*(H1025/(2*1000))^2</f>
        <v>1.9634954084936209E-3</v>
      </c>
      <c r="P1025">
        <f>PI()*(L1025/(2*1000))^2</f>
        <v>6.6476100549960017E-3</v>
      </c>
    </row>
    <row r="1026" spans="1:16" x14ac:dyDescent="0.25">
      <c r="A1026">
        <v>4</v>
      </c>
      <c r="B1026" t="s">
        <v>114</v>
      </c>
      <c r="C1026">
        <v>10</v>
      </c>
      <c r="D1026" t="s">
        <v>125</v>
      </c>
      <c r="E1026">
        <v>14</v>
      </c>
      <c r="F1026" t="s">
        <v>290</v>
      </c>
      <c r="G1026">
        <v>1.9</v>
      </c>
      <c r="H1026">
        <v>12</v>
      </c>
      <c r="L1026">
        <v>17</v>
      </c>
      <c r="N1026">
        <v>1.95</v>
      </c>
      <c r="O1026">
        <f>PI()*(H1026/(2*1000))^2</f>
        <v>1.1309733552923255E-4</v>
      </c>
      <c r="P1026">
        <f>PI()*(L1026/(2*1000))^2</f>
        <v>2.2698006922186259E-4</v>
      </c>
    </row>
    <row r="1027" spans="1:16" x14ac:dyDescent="0.25">
      <c r="A1027">
        <v>4</v>
      </c>
      <c r="B1027" t="s">
        <v>114</v>
      </c>
      <c r="C1027">
        <v>10</v>
      </c>
      <c r="D1027" t="s">
        <v>125</v>
      </c>
      <c r="E1027">
        <v>15</v>
      </c>
      <c r="F1027" t="s">
        <v>268</v>
      </c>
      <c r="G1027">
        <v>1.7</v>
      </c>
      <c r="H1027">
        <v>9</v>
      </c>
      <c r="L1027">
        <v>25</v>
      </c>
      <c r="N1027">
        <v>2.08</v>
      </c>
      <c r="O1027">
        <f>PI()*(H1027/(2*1000))^2</f>
        <v>6.3617251235193305E-5</v>
      </c>
      <c r="P1027">
        <f>PI()*(L1027/(2*1000))^2</f>
        <v>4.9087385212340522E-4</v>
      </c>
    </row>
    <row r="1028" spans="1:16" x14ac:dyDescent="0.25">
      <c r="A1028">
        <v>4</v>
      </c>
      <c r="B1028" t="s">
        <v>114</v>
      </c>
      <c r="C1028">
        <v>10</v>
      </c>
      <c r="D1028" t="s">
        <v>125</v>
      </c>
      <c r="E1028">
        <v>16</v>
      </c>
      <c r="F1028" t="s">
        <v>268</v>
      </c>
      <c r="G1028">
        <v>1.85</v>
      </c>
      <c r="H1028">
        <v>38</v>
      </c>
      <c r="L1028">
        <v>62</v>
      </c>
      <c r="N1028">
        <v>3.3</v>
      </c>
      <c r="O1028">
        <f>PI()*(H1028/(2*1000))^2</f>
        <v>1.1341149479459152E-3</v>
      </c>
      <c r="P1028">
        <f>PI()*(L1028/(2*1000))^2</f>
        <v>3.0190705400997908E-3</v>
      </c>
    </row>
    <row r="1029" spans="1:16" x14ac:dyDescent="0.25">
      <c r="A1029">
        <v>4</v>
      </c>
      <c r="B1029" t="s">
        <v>114</v>
      </c>
      <c r="C1029">
        <v>10</v>
      </c>
      <c r="D1029" t="s">
        <v>125</v>
      </c>
      <c r="E1029">
        <v>17</v>
      </c>
      <c r="F1029" t="s">
        <v>268</v>
      </c>
      <c r="G1029">
        <v>1.3</v>
      </c>
      <c r="H1029">
        <v>39</v>
      </c>
      <c r="L1029">
        <v>63</v>
      </c>
      <c r="N1029">
        <v>3.1</v>
      </c>
      <c r="O1029">
        <f>PI()*(H1029/(2*1000))^2</f>
        <v>1.1945906065275189E-3</v>
      </c>
      <c r="P1029">
        <f>PI()*(L1029/(2*1000))^2</f>
        <v>3.1172453105244723E-3</v>
      </c>
    </row>
    <row r="1030" spans="1:16" x14ac:dyDescent="0.25">
      <c r="A1030">
        <v>4</v>
      </c>
      <c r="B1030" t="s">
        <v>114</v>
      </c>
      <c r="C1030">
        <v>10</v>
      </c>
      <c r="D1030" t="s">
        <v>125</v>
      </c>
      <c r="E1030">
        <v>18</v>
      </c>
      <c r="F1030" t="s">
        <v>268</v>
      </c>
      <c r="G1030">
        <v>1.5</v>
      </c>
      <c r="H1030">
        <v>21</v>
      </c>
      <c r="L1030">
        <v>33</v>
      </c>
      <c r="N1030">
        <v>2.4</v>
      </c>
      <c r="O1030">
        <f>PI()*(H1030/(2*1000))^2</f>
        <v>3.4636059005827474E-4</v>
      </c>
      <c r="P1030">
        <f>PI()*(L1030/(2*1000))^2</f>
        <v>8.5529859993982123E-4</v>
      </c>
    </row>
    <row r="1031" spans="1:16" x14ac:dyDescent="0.25">
      <c r="A1031">
        <v>4</v>
      </c>
      <c r="B1031" t="s">
        <v>114</v>
      </c>
      <c r="C1031">
        <v>10</v>
      </c>
      <c r="D1031" t="s">
        <v>125</v>
      </c>
      <c r="E1031">
        <v>19</v>
      </c>
      <c r="F1031" t="s">
        <v>267</v>
      </c>
      <c r="G1031">
        <v>1.8</v>
      </c>
      <c r="H1031">
        <v>51</v>
      </c>
      <c r="L1031">
        <v>79</v>
      </c>
      <c r="N1031">
        <v>5.8</v>
      </c>
      <c r="O1031">
        <f>PI()*(H1031/(2*1000))^2</f>
        <v>2.0428206229967626E-3</v>
      </c>
      <c r="P1031">
        <f>PI()*(L1031/(2*1000))^2</f>
        <v>4.9016699377634745E-3</v>
      </c>
    </row>
    <row r="1032" spans="1:16" x14ac:dyDescent="0.25">
      <c r="A1032">
        <v>4</v>
      </c>
      <c r="B1032" t="s">
        <v>114</v>
      </c>
      <c r="C1032">
        <v>10</v>
      </c>
      <c r="D1032" t="s">
        <v>125</v>
      </c>
      <c r="E1032">
        <v>20</v>
      </c>
      <c r="F1032" t="s">
        <v>267</v>
      </c>
      <c r="G1032">
        <v>2.0499999999999998</v>
      </c>
      <c r="H1032">
        <v>47</v>
      </c>
      <c r="L1032">
        <v>65</v>
      </c>
      <c r="N1032">
        <v>5.4</v>
      </c>
      <c r="O1032">
        <f>PI()*(H1032/(2*1000))^2</f>
        <v>1.7349445429449633E-3</v>
      </c>
      <c r="P1032">
        <f>PI()*(L1032/(2*1000))^2</f>
        <v>3.3183072403542195E-3</v>
      </c>
    </row>
    <row r="1033" spans="1:16" x14ac:dyDescent="0.25">
      <c r="A1033">
        <v>4</v>
      </c>
      <c r="B1033" t="s">
        <v>114</v>
      </c>
      <c r="C1033">
        <v>11</v>
      </c>
      <c r="D1033" t="s">
        <v>126</v>
      </c>
      <c r="E1033">
        <v>1</v>
      </c>
      <c r="F1033" t="s">
        <v>267</v>
      </c>
      <c r="G1033">
        <v>0.5</v>
      </c>
      <c r="H1033">
        <v>8</v>
      </c>
      <c r="L1033">
        <v>17</v>
      </c>
      <c r="N1033">
        <v>1.9</v>
      </c>
      <c r="O1033">
        <f>PI()*(H1033/(2*1000))^2</f>
        <v>5.0265482457436686E-5</v>
      </c>
      <c r="P1033">
        <f>PI()*(L1033/(2*1000))^2</f>
        <v>2.2698006922186259E-4</v>
      </c>
    </row>
    <row r="1034" spans="1:16" x14ac:dyDescent="0.25">
      <c r="A1034">
        <v>4</v>
      </c>
      <c r="B1034" t="s">
        <v>114</v>
      </c>
      <c r="C1034">
        <v>11</v>
      </c>
      <c r="D1034" t="s">
        <v>126</v>
      </c>
      <c r="E1034">
        <v>2</v>
      </c>
      <c r="F1034" t="s">
        <v>271</v>
      </c>
      <c r="G1034">
        <v>1.2</v>
      </c>
      <c r="H1034">
        <v>37</v>
      </c>
      <c r="L1034">
        <v>56</v>
      </c>
      <c r="N1034">
        <v>4</v>
      </c>
      <c r="O1034">
        <f>PI()*(H1034/(2*1000))^2</f>
        <v>1.0752100856911066E-3</v>
      </c>
      <c r="P1034">
        <f>PI()*(L1034/(2*1000))^2</f>
        <v>2.4630086404143982E-3</v>
      </c>
    </row>
    <row r="1035" spans="1:16" x14ac:dyDescent="0.25">
      <c r="A1035">
        <v>4</v>
      </c>
      <c r="B1035" t="s">
        <v>114</v>
      </c>
      <c r="C1035">
        <v>11</v>
      </c>
      <c r="D1035" t="s">
        <v>126</v>
      </c>
      <c r="E1035">
        <v>3</v>
      </c>
      <c r="F1035" t="s">
        <v>267</v>
      </c>
      <c r="G1035">
        <v>0.6</v>
      </c>
      <c r="H1035">
        <v>8</v>
      </c>
      <c r="L1035">
        <v>22</v>
      </c>
      <c r="N1035">
        <v>1.8</v>
      </c>
      <c r="O1035">
        <f>PI()*(H1035/(2*1000))^2</f>
        <v>5.0265482457436686E-5</v>
      </c>
      <c r="P1035">
        <f>PI()*(L1035/(2*1000))^2</f>
        <v>3.8013271108436493E-4</v>
      </c>
    </row>
    <row r="1036" spans="1:16" x14ac:dyDescent="0.25">
      <c r="A1036">
        <v>4</v>
      </c>
      <c r="B1036" t="s">
        <v>114</v>
      </c>
      <c r="C1036">
        <v>11</v>
      </c>
      <c r="D1036" t="s">
        <v>126</v>
      </c>
      <c r="E1036">
        <v>4</v>
      </c>
      <c r="F1036" t="s">
        <v>271</v>
      </c>
      <c r="G1036">
        <v>0.9</v>
      </c>
      <c r="H1036">
        <v>11</v>
      </c>
      <c r="L1036">
        <v>20</v>
      </c>
      <c r="N1036">
        <v>2.37</v>
      </c>
      <c r="O1036">
        <f>PI()*(H1036/(2*1000))^2</f>
        <v>9.5033177771091233E-5</v>
      </c>
      <c r="P1036">
        <f>PI()*(L1036/(2*1000))^2</f>
        <v>3.1415926535897931E-4</v>
      </c>
    </row>
    <row r="1037" spans="1:16" x14ac:dyDescent="0.25">
      <c r="A1037">
        <v>4</v>
      </c>
      <c r="B1037" t="s">
        <v>114</v>
      </c>
      <c r="C1037">
        <v>11</v>
      </c>
      <c r="D1037" t="s">
        <v>126</v>
      </c>
      <c r="E1037">
        <v>5</v>
      </c>
      <c r="F1037" t="s">
        <v>271</v>
      </c>
      <c r="G1037">
        <v>0.6</v>
      </c>
      <c r="H1037">
        <v>27</v>
      </c>
      <c r="L1037">
        <v>52</v>
      </c>
      <c r="N1037">
        <v>3.85</v>
      </c>
      <c r="O1037">
        <f>PI()*(H1037/(2*1000))^2</f>
        <v>5.7255526111673976E-4</v>
      </c>
      <c r="P1037">
        <f>PI()*(L1037/(2*1000))^2</f>
        <v>2.1237166338266998E-3</v>
      </c>
    </row>
    <row r="1038" spans="1:16" x14ac:dyDescent="0.25">
      <c r="A1038">
        <v>4</v>
      </c>
      <c r="B1038" t="s">
        <v>114</v>
      </c>
      <c r="C1038">
        <v>11</v>
      </c>
      <c r="D1038" t="s">
        <v>126</v>
      </c>
      <c r="E1038">
        <v>6</v>
      </c>
      <c r="F1038" t="s">
        <v>272</v>
      </c>
      <c r="G1038">
        <v>1.4</v>
      </c>
      <c r="H1038">
        <v>60</v>
      </c>
      <c r="L1038">
        <v>100</v>
      </c>
      <c r="N1038">
        <v>4.28</v>
      </c>
      <c r="O1038">
        <f>PI()*(H1038/(2*1000))^2</f>
        <v>2.8274333882308137E-3</v>
      </c>
      <c r="P1038">
        <f>PI()*(L1038/(2*1000))^2</f>
        <v>7.8539816339744835E-3</v>
      </c>
    </row>
    <row r="1039" spans="1:16" x14ac:dyDescent="0.25">
      <c r="A1039">
        <v>4</v>
      </c>
      <c r="B1039" t="s">
        <v>114</v>
      </c>
      <c r="C1039">
        <v>11</v>
      </c>
      <c r="D1039" t="s">
        <v>126</v>
      </c>
      <c r="E1039">
        <v>7</v>
      </c>
      <c r="F1039" t="s">
        <v>267</v>
      </c>
      <c r="G1039">
        <v>1.3</v>
      </c>
      <c r="H1039">
        <v>52</v>
      </c>
      <c r="L1039">
        <v>80</v>
      </c>
      <c r="N1039">
        <v>5.0999999999999996</v>
      </c>
      <c r="O1039">
        <f>PI()*(H1039/(2*1000))^2</f>
        <v>2.1237166338266998E-3</v>
      </c>
      <c r="P1039">
        <f>PI()*(L1039/(2*1000))^2</f>
        <v>5.0265482457436689E-3</v>
      </c>
    </row>
    <row r="1040" spans="1:16" x14ac:dyDescent="0.25">
      <c r="A1040">
        <v>4</v>
      </c>
      <c r="B1040" t="s">
        <v>114</v>
      </c>
      <c r="C1040">
        <v>11</v>
      </c>
      <c r="D1040" t="s">
        <v>126</v>
      </c>
      <c r="E1040">
        <v>8</v>
      </c>
      <c r="F1040" t="s">
        <v>267</v>
      </c>
      <c r="G1040">
        <v>0.6</v>
      </c>
      <c r="H1040">
        <v>26</v>
      </c>
      <c r="L1040">
        <v>50</v>
      </c>
      <c r="N1040">
        <v>3.7</v>
      </c>
      <c r="O1040">
        <f>PI()*(H1040/(2*1000))^2</f>
        <v>5.3092915845667494E-4</v>
      </c>
      <c r="P1040">
        <f>PI()*(L1040/(2*1000))^2</f>
        <v>1.9634954084936209E-3</v>
      </c>
    </row>
    <row r="1041" spans="1:16" x14ac:dyDescent="0.25">
      <c r="A1041">
        <v>4</v>
      </c>
      <c r="B1041" t="s">
        <v>114</v>
      </c>
      <c r="C1041">
        <v>11</v>
      </c>
      <c r="D1041" t="s">
        <v>126</v>
      </c>
      <c r="E1041">
        <v>9</v>
      </c>
      <c r="F1041" t="s">
        <v>267</v>
      </c>
      <c r="G1041">
        <v>1.6</v>
      </c>
      <c r="H1041">
        <v>13</v>
      </c>
      <c r="L1041">
        <v>29</v>
      </c>
      <c r="N1041">
        <v>2.15</v>
      </c>
      <c r="O1041">
        <f>PI()*(H1041/(2*1000))^2</f>
        <v>1.3273228961416874E-4</v>
      </c>
      <c r="P1041">
        <f>PI()*(L1041/(2*1000))^2</f>
        <v>6.605198554172541E-4</v>
      </c>
    </row>
    <row r="1042" spans="1:16" x14ac:dyDescent="0.25">
      <c r="A1042">
        <v>4</v>
      </c>
      <c r="B1042" t="s">
        <v>114</v>
      </c>
      <c r="C1042">
        <v>11</v>
      </c>
      <c r="D1042" t="s">
        <v>126</v>
      </c>
      <c r="E1042">
        <v>10</v>
      </c>
      <c r="F1042" t="s">
        <v>268</v>
      </c>
      <c r="G1042">
        <v>2.4</v>
      </c>
      <c r="H1042">
        <v>9</v>
      </c>
      <c r="L1042">
        <v>36</v>
      </c>
      <c r="N1042">
        <v>1.9</v>
      </c>
      <c r="O1042">
        <f>PI()*(H1042/(2*1000))^2</f>
        <v>6.3617251235193305E-5</v>
      </c>
      <c r="P1042">
        <f>PI()*(L1042/(2*1000))^2</f>
        <v>1.0178760197630929E-3</v>
      </c>
    </row>
    <row r="1043" spans="1:16" x14ac:dyDescent="0.25">
      <c r="A1043">
        <v>4</v>
      </c>
      <c r="B1043" t="s">
        <v>114</v>
      </c>
      <c r="C1043">
        <v>11</v>
      </c>
      <c r="D1043" t="s">
        <v>126</v>
      </c>
      <c r="E1043">
        <v>11</v>
      </c>
      <c r="F1043" t="s">
        <v>271</v>
      </c>
      <c r="G1043">
        <v>2.5</v>
      </c>
      <c r="H1043">
        <v>19</v>
      </c>
      <c r="L1043">
        <v>45</v>
      </c>
      <c r="N1043">
        <v>2.12</v>
      </c>
      <c r="O1043">
        <f>PI()*(H1043/(2*1000))^2</f>
        <v>2.835287369864788E-4</v>
      </c>
      <c r="P1043">
        <f>PI()*(L1043/(2*1000))^2</f>
        <v>1.5904312808798326E-3</v>
      </c>
    </row>
    <row r="1044" spans="1:16" x14ac:dyDescent="0.25">
      <c r="A1044">
        <v>4</v>
      </c>
      <c r="B1044" t="s">
        <v>114</v>
      </c>
      <c r="C1044">
        <v>11</v>
      </c>
      <c r="D1044" t="s">
        <v>126</v>
      </c>
      <c r="E1044">
        <v>12</v>
      </c>
      <c r="F1044" t="s">
        <v>271</v>
      </c>
      <c r="G1044">
        <v>2.8</v>
      </c>
      <c r="H1044">
        <v>43</v>
      </c>
      <c r="L1044">
        <v>84</v>
      </c>
      <c r="N1044">
        <v>4.3499999999999996</v>
      </c>
      <c r="O1044">
        <f>PI()*(H1044/(2*1000))^2</f>
        <v>1.4522012041218817E-3</v>
      </c>
      <c r="P1044">
        <f>PI()*(L1044/(2*1000))^2</f>
        <v>5.5417694409323958E-3</v>
      </c>
    </row>
    <row r="1045" spans="1:16" x14ac:dyDescent="0.25">
      <c r="A1045">
        <v>4</v>
      </c>
      <c r="B1045" t="s">
        <v>114</v>
      </c>
      <c r="C1045">
        <v>11</v>
      </c>
      <c r="D1045" t="s">
        <v>126</v>
      </c>
      <c r="E1045">
        <v>13</v>
      </c>
      <c r="F1045" t="s">
        <v>271</v>
      </c>
      <c r="G1045">
        <v>2.2000000000000002</v>
      </c>
      <c r="H1045">
        <v>43</v>
      </c>
      <c r="I1045">
        <v>28</v>
      </c>
      <c r="L1045">
        <v>91</v>
      </c>
      <c r="N1045">
        <v>3.94</v>
      </c>
      <c r="O1045">
        <f>PI()*(H1045/(2*1000))^2+PI()*(I1045/(2*1000))^2</f>
        <v>2.0679533642254814E-3</v>
      </c>
      <c r="P1045">
        <f>PI()*(L1045/(2*1000))^2</f>
        <v>6.5038821910942696E-3</v>
      </c>
    </row>
    <row r="1046" spans="1:16" x14ac:dyDescent="0.25">
      <c r="A1046">
        <v>4</v>
      </c>
      <c r="B1046" t="s">
        <v>114</v>
      </c>
      <c r="C1046">
        <v>11</v>
      </c>
      <c r="D1046" t="s">
        <v>126</v>
      </c>
      <c r="E1046">
        <v>14</v>
      </c>
      <c r="F1046" t="s">
        <v>271</v>
      </c>
      <c r="G1046">
        <v>2.8</v>
      </c>
      <c r="H1046">
        <v>50</v>
      </c>
      <c r="L1046">
        <v>92</v>
      </c>
      <c r="N1046">
        <v>4.0199999999999996</v>
      </c>
      <c r="O1046">
        <f>PI()*(H1046/(2*1000))^2</f>
        <v>1.9634954084936209E-3</v>
      </c>
      <c r="P1046">
        <f>PI()*(L1046/(2*1000))^2</f>
        <v>6.6476100549960017E-3</v>
      </c>
    </row>
    <row r="1047" spans="1:16" x14ac:dyDescent="0.25">
      <c r="A1047">
        <v>4</v>
      </c>
      <c r="B1047" t="s">
        <v>114</v>
      </c>
      <c r="C1047">
        <v>11</v>
      </c>
      <c r="D1047" t="s">
        <v>126</v>
      </c>
      <c r="E1047">
        <v>15</v>
      </c>
      <c r="F1047" t="s">
        <v>267</v>
      </c>
      <c r="G1047">
        <v>2.7</v>
      </c>
      <c r="H1047">
        <v>15</v>
      </c>
      <c r="L1047">
        <v>25</v>
      </c>
      <c r="N1047">
        <v>2.6</v>
      </c>
      <c r="O1047">
        <f>PI()*(H1047/(2*1000))^2</f>
        <v>1.7671458676442585E-4</v>
      </c>
      <c r="P1047">
        <f>PI()*(L1047/(2*1000))^2</f>
        <v>4.9087385212340522E-4</v>
      </c>
    </row>
    <row r="1048" spans="1:16" x14ac:dyDescent="0.25">
      <c r="A1048">
        <v>4</v>
      </c>
      <c r="B1048" t="s">
        <v>114</v>
      </c>
      <c r="C1048">
        <v>11</v>
      </c>
      <c r="D1048" t="s">
        <v>126</v>
      </c>
      <c r="E1048">
        <v>16</v>
      </c>
      <c r="F1048" t="s">
        <v>280</v>
      </c>
      <c r="G1048">
        <v>1.65</v>
      </c>
      <c r="H1048">
        <v>26</v>
      </c>
      <c r="L1048">
        <v>37</v>
      </c>
      <c r="N1048">
        <v>3.34</v>
      </c>
      <c r="O1048">
        <f>PI()*(H1048/(2*1000))^2</f>
        <v>5.3092915845667494E-4</v>
      </c>
      <c r="P1048">
        <f>PI()*(L1048/(2*1000))^2</f>
        <v>1.0752100856911066E-3</v>
      </c>
    </row>
    <row r="1049" spans="1:16" x14ac:dyDescent="0.25">
      <c r="A1049">
        <v>4</v>
      </c>
      <c r="B1049" t="s">
        <v>114</v>
      </c>
      <c r="C1049">
        <v>11</v>
      </c>
      <c r="D1049" t="s">
        <v>126</v>
      </c>
      <c r="E1049">
        <v>17</v>
      </c>
      <c r="F1049" t="s">
        <v>271</v>
      </c>
      <c r="G1049">
        <v>2.25</v>
      </c>
      <c r="H1049">
        <v>29</v>
      </c>
      <c r="L1049">
        <v>45</v>
      </c>
      <c r="N1049">
        <v>4.0999999999999996</v>
      </c>
      <c r="O1049">
        <f>PI()*(H1049/(2*1000))^2</f>
        <v>6.605198554172541E-4</v>
      </c>
      <c r="P1049">
        <f>PI()*(L1049/(2*1000))^2</f>
        <v>1.5904312808798326E-3</v>
      </c>
    </row>
    <row r="1050" spans="1:16" x14ac:dyDescent="0.25">
      <c r="A1050">
        <v>4</v>
      </c>
      <c r="B1050" t="s">
        <v>114</v>
      </c>
      <c r="C1050">
        <v>11</v>
      </c>
      <c r="D1050" t="s">
        <v>126</v>
      </c>
      <c r="E1050">
        <v>18</v>
      </c>
      <c r="F1050" t="s">
        <v>271</v>
      </c>
      <c r="G1050">
        <v>2.2999999999999998</v>
      </c>
      <c r="H1050">
        <v>45</v>
      </c>
      <c r="L1050">
        <v>68</v>
      </c>
      <c r="N1050">
        <v>5</v>
      </c>
      <c r="O1050">
        <f>PI()*(H1050/(2*1000))^2</f>
        <v>1.5904312808798326E-3</v>
      </c>
      <c r="P1050">
        <f>PI()*(L1050/(2*1000))^2</f>
        <v>3.6316811075498014E-3</v>
      </c>
    </row>
    <row r="1051" spans="1:16" x14ac:dyDescent="0.25">
      <c r="A1051">
        <v>4</v>
      </c>
      <c r="B1051" t="s">
        <v>114</v>
      </c>
      <c r="C1051">
        <v>11</v>
      </c>
      <c r="D1051" t="s">
        <v>126</v>
      </c>
      <c r="E1051">
        <v>19</v>
      </c>
      <c r="F1051" t="s">
        <v>271</v>
      </c>
      <c r="G1051">
        <v>2.5499999999999998</v>
      </c>
      <c r="H1051">
        <v>18</v>
      </c>
      <c r="I1051">
        <v>15</v>
      </c>
      <c r="L1051">
        <v>34</v>
      </c>
      <c r="N1051">
        <v>2.88</v>
      </c>
      <c r="O1051">
        <f>PI()*(H1051/(2*1000))^2+PI()*(I1051/(2*1000))^2</f>
        <v>4.3118359170519907E-4</v>
      </c>
      <c r="P1051">
        <f>PI()*(L1051/(2*1000))^2</f>
        <v>9.0792027688745035E-4</v>
      </c>
    </row>
    <row r="1052" spans="1:16" x14ac:dyDescent="0.25">
      <c r="A1052">
        <v>4</v>
      </c>
      <c r="B1052" t="s">
        <v>114</v>
      </c>
      <c r="C1052">
        <v>11</v>
      </c>
      <c r="D1052" t="s">
        <v>126</v>
      </c>
      <c r="E1052">
        <v>20</v>
      </c>
      <c r="F1052" t="s">
        <v>267</v>
      </c>
      <c r="G1052">
        <v>1.3</v>
      </c>
      <c r="H1052">
        <v>27</v>
      </c>
      <c r="L1052">
        <v>61</v>
      </c>
      <c r="N1052">
        <v>3.81</v>
      </c>
      <c r="O1052">
        <f>PI()*(H1052/(2*1000))^2</f>
        <v>5.7255526111673976E-4</v>
      </c>
      <c r="P1052">
        <f>PI()*(L1052/(2*1000))^2</f>
        <v>2.9224665660019049E-3</v>
      </c>
    </row>
    <row r="1053" spans="1:16" x14ac:dyDescent="0.25">
      <c r="A1053">
        <v>4</v>
      </c>
      <c r="B1053" t="s">
        <v>114</v>
      </c>
      <c r="C1053">
        <v>11</v>
      </c>
      <c r="D1053" t="s">
        <v>126</v>
      </c>
      <c r="E1053">
        <v>21</v>
      </c>
      <c r="F1053" t="s">
        <v>267</v>
      </c>
      <c r="G1053">
        <v>1.85</v>
      </c>
      <c r="H1053">
        <v>16</v>
      </c>
      <c r="L1053">
        <v>33</v>
      </c>
      <c r="N1053">
        <v>2.72</v>
      </c>
      <c r="O1053">
        <f>PI()*(H1053/(2*1000))^2</f>
        <v>2.0106192982974675E-4</v>
      </c>
      <c r="P1053">
        <f>PI()*(L1053/(2*1000))^2</f>
        <v>8.5529859993982123E-4</v>
      </c>
    </row>
    <row r="1054" spans="1:16" x14ac:dyDescent="0.25">
      <c r="A1054">
        <v>4</v>
      </c>
      <c r="B1054" t="s">
        <v>114</v>
      </c>
      <c r="C1054">
        <v>11</v>
      </c>
      <c r="D1054" t="s">
        <v>126</v>
      </c>
      <c r="E1054">
        <v>22</v>
      </c>
      <c r="F1054" t="s">
        <v>271</v>
      </c>
      <c r="G1054">
        <v>2.6</v>
      </c>
      <c r="H1054">
        <v>68</v>
      </c>
      <c r="L1054">
        <v>98</v>
      </c>
      <c r="N1054">
        <v>5.6</v>
      </c>
      <c r="O1054">
        <f>PI()*(H1054/(2*1000))^2</f>
        <v>3.6316811075498014E-3</v>
      </c>
      <c r="P1054">
        <f>PI()*(L1054/(2*1000))^2</f>
        <v>7.5429639612690945E-3</v>
      </c>
    </row>
    <row r="1055" spans="1:16" x14ac:dyDescent="0.25">
      <c r="A1055">
        <v>4</v>
      </c>
      <c r="B1055" t="s">
        <v>114</v>
      </c>
      <c r="C1055">
        <v>11</v>
      </c>
      <c r="D1055" t="s">
        <v>126</v>
      </c>
      <c r="E1055">
        <v>23</v>
      </c>
      <c r="F1055" t="s">
        <v>267</v>
      </c>
      <c r="G1055">
        <v>2.85</v>
      </c>
      <c r="H1055">
        <v>40</v>
      </c>
      <c r="L1055">
        <v>69</v>
      </c>
      <c r="N1055">
        <v>4.55</v>
      </c>
      <c r="O1055">
        <f>PI()*(H1055/(2*1000))^2</f>
        <v>1.2566370614359172E-3</v>
      </c>
      <c r="P1055">
        <f>PI()*(L1055/(2*1000))^2</f>
        <v>3.7392806559352516E-3</v>
      </c>
    </row>
    <row r="1056" spans="1:16" x14ac:dyDescent="0.25">
      <c r="A1056">
        <v>4</v>
      </c>
      <c r="B1056" t="s">
        <v>114</v>
      </c>
      <c r="C1056">
        <v>11</v>
      </c>
      <c r="D1056" t="s">
        <v>126</v>
      </c>
      <c r="E1056">
        <v>24</v>
      </c>
      <c r="F1056" t="s">
        <v>267</v>
      </c>
      <c r="G1056">
        <v>2.9</v>
      </c>
      <c r="H1056">
        <v>15</v>
      </c>
      <c r="L1056">
        <v>21</v>
      </c>
      <c r="N1056">
        <v>2.68</v>
      </c>
      <c r="O1056">
        <f>PI()*(H1056/(2*1000))^2</f>
        <v>1.7671458676442585E-4</v>
      </c>
      <c r="P1056">
        <f>PI()*(L1056/(2*1000))^2</f>
        <v>3.4636059005827474E-4</v>
      </c>
    </row>
    <row r="1057" spans="1:16" x14ac:dyDescent="0.25">
      <c r="A1057">
        <v>4</v>
      </c>
      <c r="B1057" t="s">
        <v>114</v>
      </c>
      <c r="C1057">
        <v>11</v>
      </c>
      <c r="D1057" t="s">
        <v>126</v>
      </c>
      <c r="E1057">
        <v>25</v>
      </c>
      <c r="F1057" t="s">
        <v>267</v>
      </c>
      <c r="G1057">
        <v>2.2999999999999998</v>
      </c>
      <c r="H1057">
        <v>18</v>
      </c>
      <c r="L1057">
        <v>32</v>
      </c>
      <c r="N1057">
        <v>2.59</v>
      </c>
      <c r="O1057">
        <f>PI()*(H1057/(2*1000))^2</f>
        <v>2.5446900494077322E-4</v>
      </c>
      <c r="P1057">
        <f>PI()*(L1057/(2*1000))^2</f>
        <v>8.0424771931898698E-4</v>
      </c>
    </row>
    <row r="1058" spans="1:16" x14ac:dyDescent="0.25">
      <c r="A1058">
        <v>4</v>
      </c>
      <c r="B1058" t="s">
        <v>114</v>
      </c>
      <c r="C1058">
        <v>11</v>
      </c>
      <c r="D1058" t="s">
        <v>126</v>
      </c>
      <c r="E1058">
        <v>26</v>
      </c>
      <c r="F1058" t="s">
        <v>267</v>
      </c>
      <c r="G1058">
        <v>2.2000000000000002</v>
      </c>
      <c r="H1058">
        <v>12</v>
      </c>
      <c r="L1058">
        <v>29</v>
      </c>
      <c r="N1058">
        <v>2.15</v>
      </c>
      <c r="O1058">
        <f>PI()*(H1058/(2*1000))^2</f>
        <v>1.1309733552923255E-4</v>
      </c>
      <c r="P1058">
        <f>PI()*(L1058/(2*1000))^2</f>
        <v>6.605198554172541E-4</v>
      </c>
    </row>
    <row r="1059" spans="1:16" x14ac:dyDescent="0.25">
      <c r="A1059">
        <v>4</v>
      </c>
      <c r="B1059" t="s">
        <v>114</v>
      </c>
      <c r="C1059">
        <v>12</v>
      </c>
      <c r="D1059" t="s">
        <v>127</v>
      </c>
      <c r="E1059">
        <v>1</v>
      </c>
      <c r="F1059" t="s">
        <v>271</v>
      </c>
      <c r="G1059">
        <v>0.2</v>
      </c>
      <c r="H1059">
        <v>31</v>
      </c>
      <c r="L1059">
        <v>51</v>
      </c>
      <c r="N1059">
        <v>3.81</v>
      </c>
      <c r="O1059">
        <f>PI()*(H1059/(2*1000))^2</f>
        <v>7.5476763502494771E-4</v>
      </c>
      <c r="P1059">
        <f>PI()*(L1059/(2*1000))^2</f>
        <v>2.0428206229967626E-3</v>
      </c>
    </row>
    <row r="1060" spans="1:16" x14ac:dyDescent="0.25">
      <c r="A1060">
        <v>4</v>
      </c>
      <c r="B1060" t="s">
        <v>114</v>
      </c>
      <c r="C1060">
        <v>12</v>
      </c>
      <c r="D1060" t="s">
        <v>127</v>
      </c>
      <c r="E1060">
        <v>2</v>
      </c>
      <c r="F1060" t="s">
        <v>271</v>
      </c>
      <c r="G1060">
        <v>0.25</v>
      </c>
      <c r="H1060">
        <v>31</v>
      </c>
      <c r="L1060">
        <v>65</v>
      </c>
      <c r="N1060">
        <v>4.2</v>
      </c>
      <c r="O1060">
        <f>PI()*(H1060/(2*1000))^2</f>
        <v>7.5476763502494771E-4</v>
      </c>
      <c r="P1060">
        <f>PI()*(L1060/(2*1000))^2</f>
        <v>3.3183072403542195E-3</v>
      </c>
    </row>
    <row r="1061" spans="1:16" x14ac:dyDescent="0.25">
      <c r="A1061">
        <v>4</v>
      </c>
      <c r="B1061" t="s">
        <v>114</v>
      </c>
      <c r="C1061">
        <v>12</v>
      </c>
      <c r="D1061" t="s">
        <v>127</v>
      </c>
      <c r="E1061">
        <v>3</v>
      </c>
      <c r="F1061" t="s">
        <v>271</v>
      </c>
      <c r="G1061">
        <v>0.52</v>
      </c>
      <c r="H1061">
        <v>43</v>
      </c>
      <c r="L1061">
        <v>64</v>
      </c>
      <c r="N1061">
        <v>5</v>
      </c>
      <c r="O1061">
        <f>PI()*(H1061/(2*1000))^2</f>
        <v>1.4522012041218817E-3</v>
      </c>
      <c r="P1061">
        <f>PI()*(L1061/(2*1000))^2</f>
        <v>3.2169908772759479E-3</v>
      </c>
    </row>
    <row r="1062" spans="1:16" x14ac:dyDescent="0.25">
      <c r="A1062">
        <v>4</v>
      </c>
      <c r="B1062" t="s">
        <v>114</v>
      </c>
      <c r="C1062">
        <v>12</v>
      </c>
      <c r="D1062" t="s">
        <v>127</v>
      </c>
      <c r="E1062">
        <v>4</v>
      </c>
      <c r="F1062" t="s">
        <v>271</v>
      </c>
      <c r="G1062">
        <v>0.64</v>
      </c>
      <c r="H1062">
        <v>52</v>
      </c>
      <c r="L1062">
        <v>68</v>
      </c>
      <c r="N1062">
        <v>5</v>
      </c>
      <c r="O1062">
        <f>PI()*(H1062/(2*1000))^2</f>
        <v>2.1237166338266998E-3</v>
      </c>
      <c r="P1062">
        <f>PI()*(L1062/(2*1000))^2</f>
        <v>3.6316811075498014E-3</v>
      </c>
    </row>
    <row r="1063" spans="1:16" x14ac:dyDescent="0.25">
      <c r="A1063">
        <v>4</v>
      </c>
      <c r="B1063" t="s">
        <v>114</v>
      </c>
      <c r="C1063">
        <v>12</v>
      </c>
      <c r="D1063" t="s">
        <v>127</v>
      </c>
      <c r="E1063">
        <v>5</v>
      </c>
      <c r="F1063" t="s">
        <v>271</v>
      </c>
      <c r="G1063">
        <v>1.1000000000000001</v>
      </c>
      <c r="H1063">
        <v>24</v>
      </c>
      <c r="L1063">
        <v>39</v>
      </c>
      <c r="N1063">
        <v>2.97</v>
      </c>
      <c r="O1063">
        <f>PI()*(H1063/(2*1000))^2</f>
        <v>4.523893421169302E-4</v>
      </c>
      <c r="P1063">
        <f>PI()*(L1063/(2*1000))^2</f>
        <v>1.1945906065275189E-3</v>
      </c>
    </row>
    <row r="1064" spans="1:16" x14ac:dyDescent="0.25">
      <c r="A1064">
        <v>4</v>
      </c>
      <c r="B1064" t="s">
        <v>114</v>
      </c>
      <c r="C1064">
        <v>12</v>
      </c>
      <c r="D1064" t="s">
        <v>127</v>
      </c>
      <c r="E1064">
        <v>6</v>
      </c>
      <c r="F1064" t="s">
        <v>268</v>
      </c>
      <c r="G1064">
        <v>1.1000000000000001</v>
      </c>
      <c r="H1064">
        <v>73</v>
      </c>
      <c r="L1064">
        <v>85</v>
      </c>
      <c r="N1064">
        <v>4.32</v>
      </c>
      <c r="O1064">
        <f>PI()*(H1064/(2*1000))^2</f>
        <v>4.1853868127450016E-3</v>
      </c>
      <c r="P1064">
        <f>PI()*(L1064/(2*1000))^2</f>
        <v>5.6745017305465653E-3</v>
      </c>
    </row>
    <row r="1065" spans="1:16" x14ac:dyDescent="0.25">
      <c r="A1065">
        <v>4</v>
      </c>
      <c r="B1065" t="s">
        <v>114</v>
      </c>
      <c r="C1065">
        <v>12</v>
      </c>
      <c r="D1065" t="s">
        <v>127</v>
      </c>
      <c r="E1065">
        <v>7</v>
      </c>
      <c r="F1065" t="s">
        <v>268</v>
      </c>
      <c r="G1065">
        <v>1.9</v>
      </c>
      <c r="H1065">
        <v>74</v>
      </c>
      <c r="L1065">
        <v>112</v>
      </c>
      <c r="N1065">
        <v>4.26</v>
      </c>
      <c r="O1065">
        <f>PI()*(H1065/(2*1000))^2</f>
        <v>4.3008403427644264E-3</v>
      </c>
      <c r="P1065">
        <f>PI()*(L1065/(2*1000))^2</f>
        <v>9.8520345616575928E-3</v>
      </c>
    </row>
    <row r="1066" spans="1:16" x14ac:dyDescent="0.25">
      <c r="A1066">
        <v>4</v>
      </c>
      <c r="B1066" t="s">
        <v>114</v>
      </c>
      <c r="C1066">
        <v>12</v>
      </c>
      <c r="D1066" t="s">
        <v>127</v>
      </c>
      <c r="E1066">
        <v>8</v>
      </c>
      <c r="F1066" t="s">
        <v>268</v>
      </c>
      <c r="G1066">
        <v>2.9</v>
      </c>
      <c r="H1066">
        <v>63</v>
      </c>
      <c r="L1066">
        <v>77</v>
      </c>
      <c r="N1066">
        <v>3.88</v>
      </c>
      <c r="O1066">
        <f>PI()*(H1066/(2*1000))^2</f>
        <v>3.1172453105244723E-3</v>
      </c>
      <c r="P1066">
        <f>PI()*(L1066/(2*1000))^2</f>
        <v>4.6566257107834713E-3</v>
      </c>
    </row>
    <row r="1067" spans="1:16" x14ac:dyDescent="0.25">
      <c r="A1067">
        <v>4</v>
      </c>
      <c r="B1067" t="s">
        <v>114</v>
      </c>
      <c r="C1067">
        <v>12</v>
      </c>
      <c r="D1067" t="s">
        <v>127</v>
      </c>
      <c r="E1067">
        <v>9</v>
      </c>
      <c r="F1067" t="s">
        <v>271</v>
      </c>
      <c r="G1067">
        <v>1.8</v>
      </c>
      <c r="H1067">
        <v>42</v>
      </c>
      <c r="L1067">
        <v>80</v>
      </c>
      <c r="N1067">
        <v>4.33</v>
      </c>
      <c r="O1067">
        <f>PI()*(H1067/(2*1000))^2</f>
        <v>1.385442360233099E-3</v>
      </c>
      <c r="P1067">
        <f>PI()*(L1067/(2*1000))^2</f>
        <v>5.0265482457436689E-3</v>
      </c>
    </row>
    <row r="1068" spans="1:16" x14ac:dyDescent="0.25">
      <c r="A1068">
        <v>4</v>
      </c>
      <c r="B1068" t="s">
        <v>114</v>
      </c>
      <c r="C1068">
        <v>12</v>
      </c>
      <c r="D1068" t="s">
        <v>127</v>
      </c>
      <c r="E1068">
        <v>10</v>
      </c>
      <c r="F1068" t="s">
        <v>271</v>
      </c>
      <c r="G1068">
        <v>3.3</v>
      </c>
      <c r="H1068">
        <v>82</v>
      </c>
      <c r="L1068">
        <f>M1068/PI()</f>
        <v>117.77465788800255</v>
      </c>
      <c r="M1068">
        <v>370</v>
      </c>
      <c r="N1068">
        <v>6.1</v>
      </c>
      <c r="O1068">
        <f>PI()*(H1068/(2*1000))^2</f>
        <v>5.2810172506844427E-3</v>
      </c>
      <c r="P1068">
        <f>PI()*(L1068/(2*1000))^2</f>
        <v>1.0894155854640236E-2</v>
      </c>
    </row>
    <row r="1069" spans="1:16" x14ac:dyDescent="0.25">
      <c r="A1069">
        <v>4</v>
      </c>
      <c r="B1069" t="s">
        <v>114</v>
      </c>
      <c r="C1069">
        <v>12</v>
      </c>
      <c r="D1069" t="s">
        <v>127</v>
      </c>
      <c r="E1069">
        <v>11</v>
      </c>
      <c r="F1069" t="s">
        <v>271</v>
      </c>
      <c r="G1069">
        <v>3.4</v>
      </c>
      <c r="H1069">
        <v>54</v>
      </c>
      <c r="L1069">
        <v>90</v>
      </c>
      <c r="N1069">
        <v>5.6</v>
      </c>
      <c r="O1069">
        <f>PI()*(H1069/(2*1000))^2</f>
        <v>2.290221044466959E-3</v>
      </c>
      <c r="P1069">
        <f>PI()*(L1069/(2*1000))^2</f>
        <v>6.3617251235193305E-3</v>
      </c>
    </row>
    <row r="1070" spans="1:16" x14ac:dyDescent="0.25">
      <c r="A1070">
        <v>4</v>
      </c>
      <c r="B1070" t="s">
        <v>114</v>
      </c>
      <c r="C1070">
        <v>12</v>
      </c>
      <c r="D1070" t="s">
        <v>127</v>
      </c>
      <c r="E1070">
        <v>12</v>
      </c>
      <c r="F1070" t="s">
        <v>271</v>
      </c>
      <c r="G1070">
        <v>2.1</v>
      </c>
      <c r="H1070">
        <v>33</v>
      </c>
      <c r="L1070">
        <v>61</v>
      </c>
      <c r="N1070">
        <v>4.74</v>
      </c>
      <c r="O1070">
        <f>PI()*(H1070/(2*1000))^2</f>
        <v>8.5529859993982123E-4</v>
      </c>
      <c r="P1070">
        <f>PI()*(L1070/(2*1000))^2</f>
        <v>2.9224665660019049E-3</v>
      </c>
    </row>
    <row r="1071" spans="1:16" x14ac:dyDescent="0.25">
      <c r="A1071">
        <v>4</v>
      </c>
      <c r="B1071" t="s">
        <v>114</v>
      </c>
      <c r="C1071">
        <v>12</v>
      </c>
      <c r="D1071" t="s">
        <v>127</v>
      </c>
      <c r="E1071">
        <v>13</v>
      </c>
      <c r="F1071" t="s">
        <v>271</v>
      </c>
      <c r="G1071">
        <v>2.1</v>
      </c>
      <c r="H1071">
        <v>56</v>
      </c>
      <c r="L1071">
        <v>95</v>
      </c>
      <c r="N1071">
        <v>5.25</v>
      </c>
      <c r="O1071">
        <f>PI()*(H1071/(2*1000))^2</f>
        <v>2.4630086404143982E-3</v>
      </c>
      <c r="P1071">
        <f>PI()*(L1071/(2*1000))^2</f>
        <v>7.0882184246619708E-3</v>
      </c>
    </row>
    <row r="1072" spans="1:16" x14ac:dyDescent="0.25">
      <c r="A1072">
        <v>4</v>
      </c>
      <c r="B1072" t="s">
        <v>114</v>
      </c>
      <c r="C1072">
        <v>12</v>
      </c>
      <c r="D1072" t="s">
        <v>127</v>
      </c>
      <c r="E1072">
        <v>14</v>
      </c>
      <c r="F1072" t="s">
        <v>268</v>
      </c>
      <c r="G1072">
        <v>2.1</v>
      </c>
      <c r="H1072">
        <v>66</v>
      </c>
      <c r="L1072">
        <v>85</v>
      </c>
      <c r="N1072">
        <v>4.2300000000000004</v>
      </c>
      <c r="O1072">
        <f>PI()*(H1072/(2*1000))^2</f>
        <v>3.4211943997592849E-3</v>
      </c>
      <c r="P1072">
        <f>PI()*(L1072/(2*1000))^2</f>
        <v>5.6745017305465653E-3</v>
      </c>
    </row>
    <row r="1073" spans="1:16" x14ac:dyDescent="0.25">
      <c r="A1073">
        <v>4</v>
      </c>
      <c r="B1073" t="s">
        <v>114</v>
      </c>
      <c r="C1073">
        <v>12</v>
      </c>
      <c r="D1073" t="s">
        <v>127</v>
      </c>
      <c r="E1073">
        <v>15</v>
      </c>
      <c r="F1073" t="s">
        <v>268</v>
      </c>
      <c r="G1073">
        <v>1.05</v>
      </c>
      <c r="H1073">
        <v>64</v>
      </c>
      <c r="L1073">
        <v>88</v>
      </c>
      <c r="N1073">
        <v>4.2</v>
      </c>
      <c r="O1073">
        <f>PI()*(H1073/(2*1000))^2</f>
        <v>3.2169908772759479E-3</v>
      </c>
      <c r="P1073">
        <f>PI()*(L1073/(2*1000))^2</f>
        <v>6.0821233773498389E-3</v>
      </c>
    </row>
    <row r="1074" spans="1:16" x14ac:dyDescent="0.25">
      <c r="A1074">
        <v>4</v>
      </c>
      <c r="B1074" t="s">
        <v>114</v>
      </c>
      <c r="C1074">
        <v>12</v>
      </c>
      <c r="D1074" t="s">
        <v>127</v>
      </c>
      <c r="E1074">
        <v>16</v>
      </c>
      <c r="F1074" t="s">
        <v>267</v>
      </c>
      <c r="G1074">
        <v>1.65</v>
      </c>
      <c r="H1074">
        <v>21</v>
      </c>
      <c r="L1074">
        <v>56</v>
      </c>
      <c r="N1074">
        <v>2.84</v>
      </c>
      <c r="O1074">
        <f>PI()*(H1074/(2*1000))^2</f>
        <v>3.4636059005827474E-4</v>
      </c>
      <c r="P1074">
        <f>PI()*(L1074/(2*1000))^2</f>
        <v>2.4630086404143982E-3</v>
      </c>
    </row>
    <row r="1075" spans="1:16" x14ac:dyDescent="0.25">
      <c r="A1075">
        <v>4</v>
      </c>
      <c r="B1075" t="s">
        <v>114</v>
      </c>
      <c r="C1075">
        <v>12</v>
      </c>
      <c r="D1075" t="s">
        <v>127</v>
      </c>
      <c r="E1075">
        <v>17</v>
      </c>
      <c r="F1075" t="s">
        <v>271</v>
      </c>
      <c r="G1075">
        <v>2.4</v>
      </c>
      <c r="H1075">
        <v>68</v>
      </c>
      <c r="L1075">
        <v>101</v>
      </c>
      <c r="N1075">
        <v>5.7</v>
      </c>
      <c r="O1075">
        <f>PI()*(H1075/(2*1000))^2</f>
        <v>3.6316811075498014E-3</v>
      </c>
      <c r="P1075">
        <f>PI()*(L1075/(2*1000))^2</f>
        <v>8.0118466648173708E-3</v>
      </c>
    </row>
    <row r="1076" spans="1:16" x14ac:dyDescent="0.25">
      <c r="A1076">
        <v>4</v>
      </c>
      <c r="B1076" t="s">
        <v>114</v>
      </c>
      <c r="C1076">
        <v>12</v>
      </c>
      <c r="D1076" t="s">
        <v>127</v>
      </c>
      <c r="E1076">
        <v>18</v>
      </c>
      <c r="F1076" t="s">
        <v>268</v>
      </c>
      <c r="G1076">
        <v>3</v>
      </c>
      <c r="H1076">
        <v>71</v>
      </c>
      <c r="L1076">
        <v>90</v>
      </c>
      <c r="N1076">
        <v>4.8</v>
      </c>
      <c r="O1076">
        <f>PI()*(H1076/(2*1000))^2</f>
        <v>3.959192141686536E-3</v>
      </c>
      <c r="P1076">
        <f>PI()*(L1076/(2*1000))^2</f>
        <v>6.3617251235193305E-3</v>
      </c>
    </row>
    <row r="1077" spans="1:16" x14ac:dyDescent="0.25">
      <c r="A1077">
        <v>4</v>
      </c>
      <c r="B1077" t="s">
        <v>114</v>
      </c>
      <c r="C1077">
        <v>12</v>
      </c>
      <c r="D1077" t="s">
        <v>127</v>
      </c>
      <c r="E1077">
        <v>19</v>
      </c>
      <c r="F1077" t="s">
        <v>268</v>
      </c>
      <c r="G1077">
        <v>3</v>
      </c>
      <c r="H1077">
        <v>94</v>
      </c>
      <c r="L1077">
        <v>113</v>
      </c>
      <c r="N1077">
        <v>4.8</v>
      </c>
      <c r="O1077">
        <f>PI()*(H1077/(2*1000))^2</f>
        <v>6.9397781717798531E-3</v>
      </c>
      <c r="P1077">
        <f>PI()*(L1077/(2*1000))^2</f>
        <v>1.0028749148422018E-2</v>
      </c>
    </row>
    <row r="1078" spans="1:16" x14ac:dyDescent="0.25">
      <c r="A1078">
        <v>4</v>
      </c>
      <c r="B1078" t="s">
        <v>114</v>
      </c>
      <c r="C1078">
        <v>12</v>
      </c>
      <c r="D1078" t="s">
        <v>127</v>
      </c>
      <c r="E1078">
        <v>20</v>
      </c>
      <c r="F1078" t="s">
        <v>271</v>
      </c>
      <c r="G1078">
        <v>2.1</v>
      </c>
      <c r="H1078">
        <v>49</v>
      </c>
      <c r="I1078">
        <v>40</v>
      </c>
      <c r="L1078">
        <v>103</v>
      </c>
      <c r="N1078">
        <v>4.95</v>
      </c>
      <c r="O1078">
        <f>PI()*(H1078/(2*1000))^2+PI()*(I1078/(2*1000))^2</f>
        <v>3.1423780517531906E-3</v>
      </c>
      <c r="P1078">
        <f>PI()*(L1078/(2*1000))^2</f>
        <v>8.3322891154835269E-3</v>
      </c>
    </row>
    <row r="1079" spans="1:16" x14ac:dyDescent="0.25">
      <c r="A1079">
        <v>4</v>
      </c>
      <c r="B1079" t="s">
        <v>114</v>
      </c>
      <c r="C1079">
        <v>12</v>
      </c>
      <c r="D1079" t="s">
        <v>127</v>
      </c>
      <c r="E1079">
        <v>21</v>
      </c>
      <c r="F1079" t="s">
        <v>268</v>
      </c>
      <c r="G1079">
        <v>2.4</v>
      </c>
      <c r="H1079">
        <v>63</v>
      </c>
      <c r="L1079">
        <v>96</v>
      </c>
      <c r="N1079">
        <v>3.83</v>
      </c>
      <c r="O1079">
        <f>PI()*(H1079/(2*1000))^2</f>
        <v>3.1172453105244723E-3</v>
      </c>
      <c r="P1079">
        <f>PI()*(L1079/(2*1000))^2</f>
        <v>7.2382294738708832E-3</v>
      </c>
    </row>
    <row r="1080" spans="1:16" x14ac:dyDescent="0.25">
      <c r="A1080">
        <v>4</v>
      </c>
      <c r="B1080" t="s">
        <v>114</v>
      </c>
      <c r="C1080">
        <v>13</v>
      </c>
      <c r="D1080" t="s">
        <v>128</v>
      </c>
      <c r="E1080">
        <v>1</v>
      </c>
      <c r="F1080" t="s">
        <v>267</v>
      </c>
      <c r="G1080">
        <v>1.2</v>
      </c>
      <c r="H1080">
        <v>16</v>
      </c>
      <c r="L1080">
        <v>45</v>
      </c>
      <c r="N1080">
        <v>2.6</v>
      </c>
      <c r="O1080">
        <f>PI()*(H1080/(2*1000))^2</f>
        <v>2.0106192982974675E-4</v>
      </c>
      <c r="P1080">
        <f>PI()*(L1080/(2*1000))^2</f>
        <v>1.5904312808798326E-3</v>
      </c>
    </row>
    <row r="1081" spans="1:16" x14ac:dyDescent="0.25">
      <c r="A1081">
        <v>4</v>
      </c>
      <c r="B1081" t="s">
        <v>114</v>
      </c>
      <c r="C1081">
        <v>13</v>
      </c>
      <c r="D1081" t="s">
        <v>128</v>
      </c>
      <c r="E1081">
        <v>2</v>
      </c>
      <c r="F1081" t="s">
        <v>267</v>
      </c>
      <c r="G1081">
        <v>1.3</v>
      </c>
      <c r="H1081">
        <v>35</v>
      </c>
      <c r="L1081">
        <v>67</v>
      </c>
      <c r="N1081">
        <v>4.53</v>
      </c>
      <c r="O1081">
        <f>PI()*(H1081/(2*1000))^2</f>
        <v>9.6211275016187424E-4</v>
      </c>
      <c r="P1081">
        <f>PI()*(L1081/(2*1000))^2</f>
        <v>3.5256523554911458E-3</v>
      </c>
    </row>
    <row r="1082" spans="1:16" x14ac:dyDescent="0.25">
      <c r="A1082">
        <v>4</v>
      </c>
      <c r="B1082" t="s">
        <v>114</v>
      </c>
      <c r="C1082">
        <v>13</v>
      </c>
      <c r="D1082" t="s">
        <v>128</v>
      </c>
      <c r="E1082">
        <v>3</v>
      </c>
      <c r="F1082" t="s">
        <v>272</v>
      </c>
      <c r="G1082">
        <v>1.35</v>
      </c>
      <c r="H1082">
        <v>26</v>
      </c>
      <c r="L1082">
        <v>48</v>
      </c>
      <c r="N1082">
        <v>3.33</v>
      </c>
      <c r="O1082">
        <f>PI()*(H1082/(2*1000))^2</f>
        <v>5.3092915845667494E-4</v>
      </c>
      <c r="P1082">
        <f>PI()*(L1082/(2*1000))^2</f>
        <v>1.8095573684677208E-3</v>
      </c>
    </row>
    <row r="1083" spans="1:16" x14ac:dyDescent="0.25">
      <c r="A1083">
        <v>4</v>
      </c>
      <c r="B1083" t="s">
        <v>114</v>
      </c>
      <c r="C1083">
        <v>13</v>
      </c>
      <c r="D1083" t="s">
        <v>128</v>
      </c>
      <c r="E1083">
        <v>4</v>
      </c>
      <c r="F1083" t="s">
        <v>271</v>
      </c>
      <c r="G1083">
        <v>2.2000000000000002</v>
      </c>
      <c r="H1083">
        <v>23</v>
      </c>
      <c r="L1083">
        <v>34</v>
      </c>
      <c r="N1083">
        <v>3.89</v>
      </c>
      <c r="O1083">
        <f>PI()*(H1083/(2*1000))^2</f>
        <v>4.154756284372501E-4</v>
      </c>
      <c r="P1083">
        <f>PI()*(L1083/(2*1000))^2</f>
        <v>9.0792027688745035E-4</v>
      </c>
    </row>
    <row r="1084" spans="1:16" x14ac:dyDescent="0.25">
      <c r="A1084">
        <v>4</v>
      </c>
      <c r="B1084" t="s">
        <v>114</v>
      </c>
      <c r="C1084">
        <v>13</v>
      </c>
      <c r="D1084" t="s">
        <v>128</v>
      </c>
      <c r="E1084">
        <v>5</v>
      </c>
      <c r="F1084" t="s">
        <v>267</v>
      </c>
      <c r="G1084">
        <v>1.7</v>
      </c>
      <c r="H1084">
        <v>27</v>
      </c>
      <c r="L1084">
        <v>56</v>
      </c>
      <c r="N1084">
        <v>3.22</v>
      </c>
      <c r="O1084">
        <f>PI()*(H1084/(2*1000))^2</f>
        <v>5.7255526111673976E-4</v>
      </c>
      <c r="P1084">
        <f>PI()*(L1084/(2*1000))^2</f>
        <v>2.4630086404143982E-3</v>
      </c>
    </row>
    <row r="1085" spans="1:16" x14ac:dyDescent="0.25">
      <c r="A1085">
        <v>4</v>
      </c>
      <c r="B1085" t="s">
        <v>114</v>
      </c>
      <c r="C1085">
        <v>13</v>
      </c>
      <c r="D1085" t="s">
        <v>128</v>
      </c>
      <c r="E1085">
        <v>6</v>
      </c>
      <c r="F1085" t="s">
        <v>267</v>
      </c>
      <c r="G1085">
        <v>2.7</v>
      </c>
      <c r="H1085">
        <v>26</v>
      </c>
      <c r="L1085">
        <v>46</v>
      </c>
      <c r="N1085">
        <v>3.52</v>
      </c>
      <c r="O1085">
        <f>PI()*(H1085/(2*1000))^2</f>
        <v>5.3092915845667494E-4</v>
      </c>
      <c r="P1085">
        <f>PI()*(L1085/(2*1000))^2</f>
        <v>1.6619025137490004E-3</v>
      </c>
    </row>
    <row r="1086" spans="1:16" x14ac:dyDescent="0.25">
      <c r="A1086">
        <v>4</v>
      </c>
      <c r="B1086" t="s">
        <v>114</v>
      </c>
      <c r="C1086">
        <v>13</v>
      </c>
      <c r="D1086" t="s">
        <v>128</v>
      </c>
      <c r="E1086">
        <v>7</v>
      </c>
      <c r="F1086" t="s">
        <v>271</v>
      </c>
      <c r="G1086">
        <v>2</v>
      </c>
      <c r="H1086">
        <v>19</v>
      </c>
      <c r="L1086">
        <v>38</v>
      </c>
      <c r="N1086">
        <v>2.7</v>
      </c>
      <c r="O1086">
        <f>PI()*(H1086/(2*1000))^2</f>
        <v>2.835287369864788E-4</v>
      </c>
      <c r="P1086">
        <f>PI()*(L1086/(2*1000))^2</f>
        <v>1.1341149479459152E-3</v>
      </c>
    </row>
    <row r="1087" spans="1:16" x14ac:dyDescent="0.25">
      <c r="A1087">
        <v>4</v>
      </c>
      <c r="B1087" t="s">
        <v>114</v>
      </c>
      <c r="C1087">
        <v>13</v>
      </c>
      <c r="D1087" t="s">
        <v>128</v>
      </c>
      <c r="E1087">
        <v>8</v>
      </c>
      <c r="F1087" t="s">
        <v>272</v>
      </c>
      <c r="G1087">
        <v>2.1</v>
      </c>
      <c r="H1087">
        <v>94</v>
      </c>
      <c r="L1087">
        <v>130</v>
      </c>
      <c r="N1087">
        <v>5.4</v>
      </c>
      <c r="O1087">
        <f>PI()*(H1087/(2*1000))^2</f>
        <v>6.9397781717798531E-3</v>
      </c>
      <c r="P1087">
        <f>PI()*(L1087/(2*1000))^2</f>
        <v>1.3273228961416878E-2</v>
      </c>
    </row>
    <row r="1088" spans="1:16" x14ac:dyDescent="0.25">
      <c r="A1088">
        <v>4</v>
      </c>
      <c r="B1088" t="s">
        <v>114</v>
      </c>
      <c r="C1088">
        <v>13</v>
      </c>
      <c r="D1088" t="s">
        <v>128</v>
      </c>
      <c r="E1088">
        <v>9</v>
      </c>
      <c r="F1088" t="s">
        <v>267</v>
      </c>
      <c r="G1088">
        <v>2.6</v>
      </c>
      <c r="H1088">
        <v>8</v>
      </c>
      <c r="L1088">
        <v>21</v>
      </c>
      <c r="N1088">
        <v>2</v>
      </c>
      <c r="O1088">
        <f>PI()*(H1088/(2*1000))^2</f>
        <v>5.0265482457436686E-5</v>
      </c>
      <c r="P1088">
        <f>PI()*(L1088/(2*1000))^2</f>
        <v>3.4636059005827474E-4</v>
      </c>
    </row>
    <row r="1089" spans="1:16" x14ac:dyDescent="0.25">
      <c r="A1089">
        <v>4</v>
      </c>
      <c r="B1089" t="s">
        <v>114</v>
      </c>
      <c r="C1089">
        <v>13</v>
      </c>
      <c r="D1089" t="s">
        <v>128</v>
      </c>
      <c r="E1089">
        <v>10</v>
      </c>
      <c r="F1089" t="s">
        <v>290</v>
      </c>
      <c r="G1089">
        <v>1.9</v>
      </c>
      <c r="L1089">
        <v>8</v>
      </c>
      <c r="N1089">
        <v>1.41</v>
      </c>
      <c r="O1089">
        <f>PI()*(H1089/(2*1000))^2</f>
        <v>0</v>
      </c>
      <c r="P1089">
        <f>PI()*(L1089/(2*1000))^2</f>
        <v>5.0265482457436686E-5</v>
      </c>
    </row>
    <row r="1090" spans="1:16" x14ac:dyDescent="0.25">
      <c r="A1090">
        <v>4</v>
      </c>
      <c r="B1090" t="s">
        <v>114</v>
      </c>
      <c r="C1090">
        <v>13</v>
      </c>
      <c r="D1090" t="s">
        <v>128</v>
      </c>
      <c r="E1090">
        <v>11</v>
      </c>
      <c r="F1090" t="s">
        <v>272</v>
      </c>
      <c r="G1090">
        <v>2.2999999999999998</v>
      </c>
      <c r="H1090">
        <v>92</v>
      </c>
      <c r="L1090">
        <f>M1090/PI()</f>
        <v>130.50705333535419</v>
      </c>
      <c r="M1090">
        <v>410</v>
      </c>
      <c r="N1090">
        <v>5.23</v>
      </c>
      <c r="O1090">
        <f>PI()*(H1090/(2*1000))^2</f>
        <v>6.6476100549960017E-3</v>
      </c>
      <c r="P1090">
        <f>PI()*(L1090/(2*1000))^2</f>
        <v>1.3376972966873802E-2</v>
      </c>
    </row>
    <row r="1091" spans="1:16" x14ac:dyDescent="0.25">
      <c r="A1091">
        <v>4</v>
      </c>
      <c r="B1091" t="s">
        <v>114</v>
      </c>
      <c r="C1091">
        <v>13</v>
      </c>
      <c r="D1091" t="s">
        <v>128</v>
      </c>
      <c r="E1091">
        <v>12</v>
      </c>
      <c r="F1091" t="s">
        <v>272</v>
      </c>
      <c r="G1091">
        <v>2.6</v>
      </c>
      <c r="H1091">
        <v>58</v>
      </c>
      <c r="L1091">
        <v>81</v>
      </c>
      <c r="N1091">
        <v>5.28</v>
      </c>
      <c r="O1091">
        <f>PI()*(H1091/(2*1000))^2</f>
        <v>2.6420794216690164E-3</v>
      </c>
      <c r="P1091">
        <f>PI()*(L1091/(2*1000))^2</f>
        <v>5.152997350050658E-3</v>
      </c>
    </row>
    <row r="1092" spans="1:16" x14ac:dyDescent="0.25">
      <c r="A1092">
        <v>4</v>
      </c>
      <c r="B1092" t="s">
        <v>114</v>
      </c>
      <c r="C1092">
        <v>13</v>
      </c>
      <c r="D1092" t="s">
        <v>128</v>
      </c>
      <c r="E1092">
        <v>13</v>
      </c>
      <c r="F1092" t="s">
        <v>271</v>
      </c>
      <c r="G1092">
        <v>1.3</v>
      </c>
      <c r="H1092">
        <v>28</v>
      </c>
      <c r="L1092">
        <v>49</v>
      </c>
      <c r="N1092">
        <v>2.2400000000000002</v>
      </c>
      <c r="O1092">
        <f>PI()*(H1092/(2*1000))^2</f>
        <v>6.1575216010359955E-4</v>
      </c>
      <c r="P1092">
        <f>PI()*(L1092/(2*1000))^2</f>
        <v>1.8857409903172736E-3</v>
      </c>
    </row>
    <row r="1093" spans="1:16" x14ac:dyDescent="0.25">
      <c r="A1093">
        <v>4</v>
      </c>
      <c r="B1093" t="s">
        <v>114</v>
      </c>
      <c r="C1093">
        <v>13</v>
      </c>
      <c r="D1093" t="s">
        <v>128</v>
      </c>
      <c r="E1093">
        <v>14</v>
      </c>
      <c r="F1093" t="s">
        <v>271</v>
      </c>
      <c r="G1093">
        <v>1.3</v>
      </c>
      <c r="H1093">
        <v>16</v>
      </c>
      <c r="L1093">
        <v>29</v>
      </c>
      <c r="N1093">
        <v>1.38</v>
      </c>
      <c r="O1093">
        <f>PI()*(H1093/(2*1000))^2</f>
        <v>2.0106192982974675E-4</v>
      </c>
      <c r="P1093">
        <f>PI()*(L1093/(2*1000))^2</f>
        <v>6.605198554172541E-4</v>
      </c>
    </row>
    <row r="1094" spans="1:16" x14ac:dyDescent="0.25">
      <c r="A1094">
        <v>4</v>
      </c>
      <c r="B1094" t="s">
        <v>114</v>
      </c>
      <c r="C1094">
        <v>13</v>
      </c>
      <c r="D1094" t="s">
        <v>128</v>
      </c>
      <c r="E1094">
        <v>15</v>
      </c>
      <c r="F1094" t="s">
        <v>267</v>
      </c>
      <c r="G1094">
        <v>2.8</v>
      </c>
      <c r="H1094">
        <v>22</v>
      </c>
      <c r="L1094">
        <v>43</v>
      </c>
      <c r="N1094">
        <v>2.25</v>
      </c>
      <c r="O1094">
        <f>PI()*(H1094/(2*1000))^2</f>
        <v>3.8013271108436493E-4</v>
      </c>
      <c r="P1094">
        <f>PI()*(L1094/(2*1000))^2</f>
        <v>1.4522012041218817E-3</v>
      </c>
    </row>
    <row r="1095" spans="1:16" x14ac:dyDescent="0.25">
      <c r="A1095">
        <v>4</v>
      </c>
      <c r="B1095" t="s">
        <v>114</v>
      </c>
      <c r="C1095">
        <v>13</v>
      </c>
      <c r="D1095" t="s">
        <v>128</v>
      </c>
      <c r="E1095">
        <v>16</v>
      </c>
      <c r="F1095" t="s">
        <v>267</v>
      </c>
      <c r="G1095">
        <v>2.85</v>
      </c>
      <c r="H1095">
        <v>88</v>
      </c>
      <c r="L1095">
        <v>108</v>
      </c>
      <c r="N1095">
        <v>5.4</v>
      </c>
      <c r="O1095">
        <f>PI()*(H1095/(2*1000))^2</f>
        <v>6.0821233773498389E-3</v>
      </c>
      <c r="P1095">
        <f>PI()*(L1095/(2*1000))^2</f>
        <v>9.1608841778678361E-3</v>
      </c>
    </row>
    <row r="1096" spans="1:16" x14ac:dyDescent="0.25">
      <c r="A1096">
        <v>4</v>
      </c>
      <c r="B1096" t="s">
        <v>114</v>
      </c>
      <c r="C1096">
        <v>13</v>
      </c>
      <c r="D1096" t="s">
        <v>128</v>
      </c>
      <c r="E1096">
        <v>17</v>
      </c>
      <c r="F1096" t="s">
        <v>272</v>
      </c>
      <c r="G1096">
        <v>2.95</v>
      </c>
      <c r="H1096">
        <v>65</v>
      </c>
      <c r="L1096">
        <v>90</v>
      </c>
      <c r="N1096">
        <v>5.3</v>
      </c>
      <c r="O1096">
        <f>PI()*(H1096/(2*1000))^2</f>
        <v>3.3183072403542195E-3</v>
      </c>
      <c r="P1096">
        <f>PI()*(L1096/(2*1000))^2</f>
        <v>6.3617251235193305E-3</v>
      </c>
    </row>
    <row r="1097" spans="1:16" x14ac:dyDescent="0.25">
      <c r="A1097">
        <v>4</v>
      </c>
      <c r="B1097" t="s">
        <v>114</v>
      </c>
      <c r="C1097">
        <v>13</v>
      </c>
      <c r="D1097" t="s">
        <v>128</v>
      </c>
      <c r="E1097">
        <v>18</v>
      </c>
      <c r="F1097" t="s">
        <v>272</v>
      </c>
      <c r="G1097">
        <v>1.8</v>
      </c>
      <c r="H1097">
        <v>15</v>
      </c>
      <c r="L1097">
        <v>34</v>
      </c>
      <c r="N1097">
        <v>3.14</v>
      </c>
      <c r="O1097">
        <f>PI()*(H1097/(2*1000))^2</f>
        <v>1.7671458676442585E-4</v>
      </c>
      <c r="P1097">
        <f>PI()*(L1097/(2*1000))^2</f>
        <v>9.0792027688745035E-4</v>
      </c>
    </row>
    <row r="1098" spans="1:16" x14ac:dyDescent="0.25">
      <c r="A1098">
        <v>4</v>
      </c>
      <c r="B1098" t="s">
        <v>114</v>
      </c>
      <c r="C1098">
        <v>14</v>
      </c>
      <c r="D1098" t="s">
        <v>129</v>
      </c>
      <c r="E1098">
        <v>1</v>
      </c>
      <c r="F1098" t="s">
        <v>267</v>
      </c>
      <c r="G1098">
        <v>1.7</v>
      </c>
      <c r="H1098">
        <v>45</v>
      </c>
      <c r="L1098">
        <v>64</v>
      </c>
      <c r="N1098">
        <v>4.54</v>
      </c>
      <c r="O1098">
        <f>PI()*(H1098/(2*1000))^2</f>
        <v>1.5904312808798326E-3</v>
      </c>
      <c r="P1098">
        <f>PI()*(L1098/(2*1000))^2</f>
        <v>3.2169908772759479E-3</v>
      </c>
    </row>
    <row r="1099" spans="1:16" x14ac:dyDescent="0.25">
      <c r="A1099">
        <v>4</v>
      </c>
      <c r="B1099" t="s">
        <v>114</v>
      </c>
      <c r="C1099">
        <v>14</v>
      </c>
      <c r="D1099" t="s">
        <v>129</v>
      </c>
      <c r="E1099">
        <v>2</v>
      </c>
      <c r="F1099" t="s">
        <v>268</v>
      </c>
      <c r="G1099">
        <v>1.7</v>
      </c>
      <c r="H1099">
        <v>24</v>
      </c>
      <c r="L1099">
        <v>49</v>
      </c>
      <c r="N1099">
        <v>2.35</v>
      </c>
      <c r="O1099">
        <f>PI()*(H1099/(2*1000))^2</f>
        <v>4.523893421169302E-4</v>
      </c>
      <c r="P1099">
        <f>PI()*(L1099/(2*1000))^2</f>
        <v>1.8857409903172736E-3</v>
      </c>
    </row>
    <row r="1100" spans="1:16" x14ac:dyDescent="0.25">
      <c r="A1100">
        <v>4</v>
      </c>
      <c r="B1100" t="s">
        <v>114</v>
      </c>
      <c r="C1100">
        <v>14</v>
      </c>
      <c r="D1100" t="s">
        <v>129</v>
      </c>
      <c r="E1100">
        <v>3</v>
      </c>
      <c r="F1100" t="s">
        <v>267</v>
      </c>
      <c r="G1100">
        <v>1.6</v>
      </c>
      <c r="H1100">
        <v>37</v>
      </c>
      <c r="L1100">
        <v>63</v>
      </c>
      <c r="N1100">
        <v>3.69</v>
      </c>
      <c r="O1100">
        <f>PI()*(H1100/(2*1000))^2</f>
        <v>1.0752100856911066E-3</v>
      </c>
      <c r="P1100">
        <f>PI()*(L1100/(2*1000))^2</f>
        <v>3.1172453105244723E-3</v>
      </c>
    </row>
    <row r="1101" spans="1:16" x14ac:dyDescent="0.25">
      <c r="A1101">
        <v>4</v>
      </c>
      <c r="B1101" t="s">
        <v>114</v>
      </c>
      <c r="C1101">
        <v>14</v>
      </c>
      <c r="D1101" t="s">
        <v>129</v>
      </c>
      <c r="E1101">
        <v>4</v>
      </c>
      <c r="F1101" t="s">
        <v>267</v>
      </c>
      <c r="G1101">
        <v>1.1499999999999999</v>
      </c>
      <c r="H1101">
        <v>40</v>
      </c>
      <c r="L1101">
        <v>58</v>
      </c>
      <c r="N1101">
        <v>4.71</v>
      </c>
      <c r="O1101">
        <f>PI()*(H1101/(2*1000))^2</f>
        <v>1.2566370614359172E-3</v>
      </c>
      <c r="P1101">
        <f>PI()*(L1101/(2*1000))^2</f>
        <v>2.6420794216690164E-3</v>
      </c>
    </row>
    <row r="1102" spans="1:16" x14ac:dyDescent="0.25">
      <c r="A1102">
        <v>4</v>
      </c>
      <c r="B1102" t="s">
        <v>114</v>
      </c>
      <c r="C1102">
        <v>14</v>
      </c>
      <c r="D1102" t="s">
        <v>129</v>
      </c>
      <c r="E1102">
        <v>5</v>
      </c>
      <c r="F1102" t="s">
        <v>267</v>
      </c>
      <c r="G1102">
        <v>0.6</v>
      </c>
      <c r="H1102">
        <v>72</v>
      </c>
      <c r="L1102">
        <f>M1102/PI()</f>
        <v>114.59155902616465</v>
      </c>
      <c r="M1102">
        <v>360</v>
      </c>
      <c r="N1102">
        <v>5.85</v>
      </c>
      <c r="O1102">
        <f>PI()*(H1102/(2*1000))^2</f>
        <v>4.0715040790523715E-3</v>
      </c>
      <c r="P1102">
        <f>PI()*(L1102/(2*1000))^2</f>
        <v>1.0313240312354819E-2</v>
      </c>
    </row>
    <row r="1103" spans="1:16" x14ac:dyDescent="0.25">
      <c r="A1103">
        <v>4</v>
      </c>
      <c r="B1103" t="s">
        <v>114</v>
      </c>
      <c r="C1103">
        <v>14</v>
      </c>
      <c r="D1103" t="s">
        <v>129</v>
      </c>
      <c r="E1103">
        <v>6</v>
      </c>
      <c r="F1103" t="s">
        <v>271</v>
      </c>
      <c r="G1103">
        <v>0.8</v>
      </c>
      <c r="H1103">
        <v>44</v>
      </c>
      <c r="L1103">
        <v>73</v>
      </c>
      <c r="N1103">
        <v>4.91</v>
      </c>
      <c r="O1103">
        <f>PI()*(H1103/(2*1000))^2</f>
        <v>1.5205308443374597E-3</v>
      </c>
      <c r="P1103">
        <f>PI()*(L1103/(2*1000))^2</f>
        <v>4.1853868127450016E-3</v>
      </c>
    </row>
    <row r="1104" spans="1:16" x14ac:dyDescent="0.25">
      <c r="A1104">
        <v>4</v>
      </c>
      <c r="B1104" t="s">
        <v>114</v>
      </c>
      <c r="C1104">
        <v>14</v>
      </c>
      <c r="D1104" t="s">
        <v>129</v>
      </c>
      <c r="E1104">
        <v>7</v>
      </c>
      <c r="F1104" t="s">
        <v>267</v>
      </c>
      <c r="G1104">
        <v>0.6</v>
      </c>
      <c r="H1104">
        <v>33</v>
      </c>
      <c r="L1104">
        <v>63</v>
      </c>
      <c r="N1104">
        <v>3.8</v>
      </c>
      <c r="O1104">
        <f>PI()*(H1104/(2*1000))^2</f>
        <v>8.5529859993982123E-4</v>
      </c>
      <c r="P1104">
        <f>PI()*(L1104/(2*1000))^2</f>
        <v>3.1172453105244723E-3</v>
      </c>
    </row>
    <row r="1105" spans="1:16" x14ac:dyDescent="0.25">
      <c r="A1105">
        <v>4</v>
      </c>
      <c r="B1105" t="s">
        <v>114</v>
      </c>
      <c r="C1105">
        <v>14</v>
      </c>
      <c r="D1105" t="s">
        <v>129</v>
      </c>
      <c r="E1105">
        <v>8</v>
      </c>
      <c r="F1105" t="s">
        <v>271</v>
      </c>
      <c r="G1105">
        <v>0.75</v>
      </c>
      <c r="H1105">
        <v>23</v>
      </c>
      <c r="L1105">
        <v>33</v>
      </c>
      <c r="N1105">
        <v>3.01</v>
      </c>
      <c r="O1105">
        <f>PI()*(H1105/(2*1000))^2</f>
        <v>4.154756284372501E-4</v>
      </c>
      <c r="P1105">
        <f>PI()*(L1105/(2*1000))^2</f>
        <v>8.5529859993982123E-4</v>
      </c>
    </row>
    <row r="1106" spans="1:16" x14ac:dyDescent="0.25">
      <c r="A1106">
        <v>4</v>
      </c>
      <c r="B1106" t="s">
        <v>114</v>
      </c>
      <c r="C1106">
        <v>14</v>
      </c>
      <c r="D1106" t="s">
        <v>129</v>
      </c>
      <c r="E1106">
        <v>9</v>
      </c>
      <c r="F1106" t="s">
        <v>271</v>
      </c>
      <c r="G1106">
        <v>0.4</v>
      </c>
      <c r="H1106">
        <v>11</v>
      </c>
      <c r="L1106">
        <v>23</v>
      </c>
      <c r="N1106">
        <v>1.02</v>
      </c>
      <c r="O1106">
        <f>PI()*(H1106/(2*1000))^2</f>
        <v>9.5033177771091233E-5</v>
      </c>
      <c r="P1106">
        <f>PI()*(L1106/(2*1000))^2</f>
        <v>4.154756284372501E-4</v>
      </c>
    </row>
    <row r="1107" spans="1:16" x14ac:dyDescent="0.25">
      <c r="A1107">
        <v>4</v>
      </c>
      <c r="B1107" t="s">
        <v>114</v>
      </c>
      <c r="C1107">
        <v>14</v>
      </c>
      <c r="D1107" t="s">
        <v>129</v>
      </c>
      <c r="E1107">
        <v>10</v>
      </c>
      <c r="F1107" t="s">
        <v>269</v>
      </c>
      <c r="G1107">
        <v>2.9</v>
      </c>
      <c r="H1107">
        <v>12</v>
      </c>
      <c r="L1107">
        <v>20</v>
      </c>
      <c r="N1107">
        <v>2.29</v>
      </c>
      <c r="O1107">
        <f>PI()*(H1107/(2*1000))^2</f>
        <v>1.1309733552923255E-4</v>
      </c>
      <c r="P1107">
        <f>PI()*(L1107/(2*1000))^2</f>
        <v>3.1415926535897931E-4</v>
      </c>
    </row>
    <row r="1108" spans="1:16" x14ac:dyDescent="0.25">
      <c r="A1108">
        <v>4</v>
      </c>
      <c r="B1108" t="s">
        <v>114</v>
      </c>
      <c r="C1108">
        <v>14</v>
      </c>
      <c r="D1108" t="s">
        <v>129</v>
      </c>
      <c r="E1108">
        <v>11</v>
      </c>
      <c r="F1108" t="s">
        <v>267</v>
      </c>
      <c r="G1108">
        <v>2.7</v>
      </c>
      <c r="H1108">
        <v>23</v>
      </c>
      <c r="L1108">
        <v>37</v>
      </c>
      <c r="N1108">
        <v>3.65</v>
      </c>
      <c r="O1108">
        <f>PI()*(H1108/(2*1000))^2</f>
        <v>4.154756284372501E-4</v>
      </c>
      <c r="P1108">
        <f>PI()*(L1108/(2*1000))^2</f>
        <v>1.0752100856911066E-3</v>
      </c>
    </row>
    <row r="1109" spans="1:16" x14ac:dyDescent="0.25">
      <c r="A1109">
        <v>4</v>
      </c>
      <c r="B1109" t="s">
        <v>114</v>
      </c>
      <c r="C1109">
        <v>14</v>
      </c>
      <c r="D1109" t="s">
        <v>129</v>
      </c>
      <c r="E1109">
        <v>12</v>
      </c>
      <c r="F1109" t="s">
        <v>271</v>
      </c>
      <c r="G1109">
        <v>2.85</v>
      </c>
      <c r="H1109">
        <v>31</v>
      </c>
      <c r="L1109">
        <v>18</v>
      </c>
      <c r="N1109">
        <v>3.52</v>
      </c>
      <c r="O1109">
        <f>PI()*(H1109/(2*1000))^2</f>
        <v>7.5476763502494771E-4</v>
      </c>
      <c r="P1109">
        <f>PI()*(L1109/(2*1000))^2</f>
        <v>2.5446900494077322E-4</v>
      </c>
    </row>
    <row r="1110" spans="1:16" x14ac:dyDescent="0.25">
      <c r="A1110">
        <v>4</v>
      </c>
      <c r="B1110" t="s">
        <v>114</v>
      </c>
      <c r="C1110">
        <v>14</v>
      </c>
      <c r="D1110" t="s">
        <v>129</v>
      </c>
      <c r="E1110">
        <v>13</v>
      </c>
      <c r="F1110" t="s">
        <v>267</v>
      </c>
      <c r="G1110">
        <v>3.1</v>
      </c>
      <c r="H1110">
        <v>48</v>
      </c>
      <c r="L1110">
        <f>M1110/PI()</f>
        <v>73.211273822271863</v>
      </c>
      <c r="M1110">
        <v>230</v>
      </c>
      <c r="N1110">
        <v>4.45</v>
      </c>
      <c r="O1110">
        <f>PI()*(H1110/(2*1000))^2</f>
        <v>1.8095573684677208E-3</v>
      </c>
      <c r="P1110">
        <f>PI()*(L1110/(2*1000))^2</f>
        <v>4.2096482447806331E-3</v>
      </c>
    </row>
    <row r="1111" spans="1:16" x14ac:dyDescent="0.25">
      <c r="A1111">
        <v>4</v>
      </c>
      <c r="B1111" t="s">
        <v>114</v>
      </c>
      <c r="C1111">
        <v>14</v>
      </c>
      <c r="D1111" t="s">
        <v>129</v>
      </c>
      <c r="E1111">
        <v>14</v>
      </c>
      <c r="F1111" t="s">
        <v>267</v>
      </c>
      <c r="G1111">
        <v>3.5</v>
      </c>
      <c r="H1111">
        <v>42</v>
      </c>
      <c r="L1111">
        <v>74</v>
      </c>
      <c r="N1111">
        <v>4.37</v>
      </c>
      <c r="O1111">
        <f>PI()*(H1111/(2*1000))^2</f>
        <v>1.385442360233099E-3</v>
      </c>
      <c r="P1111">
        <f>PI()*(L1111/(2*1000))^2</f>
        <v>4.3008403427644264E-3</v>
      </c>
    </row>
    <row r="1112" spans="1:16" x14ac:dyDescent="0.25">
      <c r="A1112">
        <v>4</v>
      </c>
      <c r="B1112" t="s">
        <v>114</v>
      </c>
      <c r="C1112">
        <v>14</v>
      </c>
      <c r="D1112" t="s">
        <v>129</v>
      </c>
      <c r="E1112">
        <v>15</v>
      </c>
      <c r="F1112" t="s">
        <v>268</v>
      </c>
      <c r="G1112">
        <v>3.5</v>
      </c>
      <c r="H1112">
        <v>60</v>
      </c>
      <c r="L1112">
        <v>86</v>
      </c>
      <c r="N1112">
        <v>3.44</v>
      </c>
      <c r="O1112">
        <f>PI()*(H1112/(2*1000))^2</f>
        <v>2.8274333882308137E-3</v>
      </c>
      <c r="P1112">
        <f>PI()*(L1112/(2*1000))^2</f>
        <v>5.8088048164875268E-3</v>
      </c>
    </row>
    <row r="1113" spans="1:16" x14ac:dyDescent="0.25">
      <c r="A1113">
        <v>4</v>
      </c>
      <c r="B1113" t="s">
        <v>114</v>
      </c>
      <c r="C1113">
        <v>14</v>
      </c>
      <c r="D1113" t="s">
        <v>129</v>
      </c>
      <c r="E1113">
        <v>16</v>
      </c>
      <c r="F1113" t="s">
        <v>289</v>
      </c>
      <c r="G1113">
        <v>1.8</v>
      </c>
      <c r="H1113">
        <v>5</v>
      </c>
      <c r="L1113">
        <v>18</v>
      </c>
      <c r="N1113">
        <v>1.88</v>
      </c>
      <c r="O1113">
        <f>PI()*(H1113/(2*1000))^2</f>
        <v>1.9634954084936207E-5</v>
      </c>
      <c r="P1113">
        <f>PI()*(L1113/(2*1000))^2</f>
        <v>2.5446900494077322E-4</v>
      </c>
    </row>
    <row r="1114" spans="1:16" x14ac:dyDescent="0.25">
      <c r="A1114">
        <v>4</v>
      </c>
      <c r="B1114" t="s">
        <v>114</v>
      </c>
      <c r="C1114">
        <v>14</v>
      </c>
      <c r="D1114" t="s">
        <v>129</v>
      </c>
      <c r="E1114">
        <v>17</v>
      </c>
      <c r="F1114" t="s">
        <v>271</v>
      </c>
      <c r="G1114">
        <v>1.7</v>
      </c>
      <c r="H1114">
        <v>20</v>
      </c>
      <c r="L1114">
        <v>37</v>
      </c>
      <c r="N1114">
        <v>2.4300000000000002</v>
      </c>
      <c r="O1114">
        <f>PI()*(H1114/(2*1000))^2</f>
        <v>3.1415926535897931E-4</v>
      </c>
      <c r="P1114">
        <f>PI()*(L1114/(2*1000))^2</f>
        <v>1.0752100856911066E-3</v>
      </c>
    </row>
    <row r="1115" spans="1:16" x14ac:dyDescent="0.25">
      <c r="A1115">
        <v>4</v>
      </c>
      <c r="B1115" t="s">
        <v>114</v>
      </c>
      <c r="C1115">
        <v>14</v>
      </c>
      <c r="D1115" t="s">
        <v>129</v>
      </c>
      <c r="E1115">
        <v>18</v>
      </c>
      <c r="F1115" t="s">
        <v>268</v>
      </c>
      <c r="G1115">
        <v>2.7</v>
      </c>
      <c r="H1115">
        <v>28</v>
      </c>
      <c r="L1115">
        <f>M1115/PI()</f>
        <v>73.211273822271863</v>
      </c>
      <c r="M1115">
        <v>230</v>
      </c>
      <c r="N1115">
        <v>2.52</v>
      </c>
      <c r="O1115">
        <f>PI()*(H1115/(2*1000))^2</f>
        <v>6.1575216010359955E-4</v>
      </c>
      <c r="P1115">
        <f>PI()*(L1115/(2*1000))^2</f>
        <v>4.2096482447806331E-3</v>
      </c>
    </row>
    <row r="1116" spans="1:16" x14ac:dyDescent="0.25">
      <c r="A1116">
        <v>4</v>
      </c>
      <c r="B1116" t="s">
        <v>114</v>
      </c>
      <c r="C1116">
        <v>14</v>
      </c>
      <c r="D1116" t="s">
        <v>129</v>
      </c>
      <c r="E1116">
        <v>19</v>
      </c>
      <c r="F1116" t="s">
        <v>271</v>
      </c>
      <c r="G1116">
        <v>0.85</v>
      </c>
      <c r="H1116">
        <v>10</v>
      </c>
      <c r="L1116">
        <v>21</v>
      </c>
      <c r="N1116">
        <v>1.99</v>
      </c>
      <c r="O1116">
        <f>PI()*(H1116/(2*1000))^2</f>
        <v>7.8539816339744827E-5</v>
      </c>
      <c r="P1116">
        <f>PI()*(L1116/(2*1000))^2</f>
        <v>3.4636059005827474E-4</v>
      </c>
    </row>
    <row r="1117" spans="1:16" x14ac:dyDescent="0.25">
      <c r="A1117">
        <v>4</v>
      </c>
      <c r="B1117" t="s">
        <v>114</v>
      </c>
      <c r="C1117">
        <v>14</v>
      </c>
      <c r="D1117" t="s">
        <v>129</v>
      </c>
      <c r="E1117">
        <v>20</v>
      </c>
      <c r="F1117" t="s">
        <v>267</v>
      </c>
      <c r="G1117">
        <v>1.2</v>
      </c>
      <c r="H1117">
        <v>29</v>
      </c>
      <c r="L1117">
        <v>51</v>
      </c>
      <c r="N1117">
        <v>3.23</v>
      </c>
      <c r="O1117">
        <f>PI()*(H1117/(2*1000))^2</f>
        <v>6.605198554172541E-4</v>
      </c>
      <c r="P1117">
        <f>PI()*(L1117/(2*1000))^2</f>
        <v>2.0428206229967626E-3</v>
      </c>
    </row>
    <row r="1118" spans="1:16" x14ac:dyDescent="0.25">
      <c r="A1118">
        <v>4</v>
      </c>
      <c r="B1118" t="s">
        <v>114</v>
      </c>
      <c r="C1118">
        <v>14</v>
      </c>
      <c r="D1118" t="s">
        <v>129</v>
      </c>
      <c r="E1118">
        <v>21</v>
      </c>
      <c r="F1118" t="s">
        <v>267</v>
      </c>
      <c r="G1118">
        <v>1.65</v>
      </c>
      <c r="H1118">
        <v>30</v>
      </c>
      <c r="L1118">
        <v>50</v>
      </c>
      <c r="N1118">
        <v>3.18</v>
      </c>
      <c r="O1118">
        <f>PI()*(H1118/(2*1000))^2</f>
        <v>7.0685834705770342E-4</v>
      </c>
      <c r="P1118">
        <f>PI()*(L1118/(2*1000))^2</f>
        <v>1.9634954084936209E-3</v>
      </c>
    </row>
    <row r="1119" spans="1:16" x14ac:dyDescent="0.25">
      <c r="A1119">
        <v>4</v>
      </c>
      <c r="B1119" t="s">
        <v>114</v>
      </c>
      <c r="C1119">
        <v>14</v>
      </c>
      <c r="D1119" t="s">
        <v>129</v>
      </c>
      <c r="E1119">
        <v>22</v>
      </c>
      <c r="F1119" t="s">
        <v>267</v>
      </c>
      <c r="G1119">
        <v>1.35</v>
      </c>
      <c r="H1119">
        <v>41</v>
      </c>
      <c r="L1119">
        <v>66</v>
      </c>
      <c r="N1119">
        <v>4.5</v>
      </c>
      <c r="O1119">
        <f>PI()*(H1119/(2*1000))^2</f>
        <v>1.3202543126711107E-3</v>
      </c>
      <c r="P1119">
        <f>PI()*(L1119/(2*1000))^2</f>
        <v>3.4211943997592849E-3</v>
      </c>
    </row>
    <row r="1120" spans="1:16" x14ac:dyDescent="0.25">
      <c r="A1120">
        <v>4</v>
      </c>
      <c r="B1120" t="s">
        <v>114</v>
      </c>
      <c r="C1120">
        <v>14</v>
      </c>
      <c r="D1120" t="s">
        <v>129</v>
      </c>
      <c r="E1120">
        <v>23</v>
      </c>
      <c r="F1120" t="s">
        <v>268</v>
      </c>
      <c r="G1120">
        <v>2.4</v>
      </c>
      <c r="H1120">
        <v>35</v>
      </c>
      <c r="L1120">
        <v>56</v>
      </c>
      <c r="N1120">
        <v>3</v>
      </c>
      <c r="O1120">
        <f>PI()*(H1120/(2*1000))^2</f>
        <v>9.6211275016187424E-4</v>
      </c>
      <c r="P1120">
        <f>PI()*(L1120/(2*1000))^2</f>
        <v>2.4630086404143982E-3</v>
      </c>
    </row>
    <row r="1121" spans="1:16" x14ac:dyDescent="0.25">
      <c r="A1121">
        <v>4</v>
      </c>
      <c r="B1121" t="s">
        <v>114</v>
      </c>
      <c r="C1121">
        <v>14</v>
      </c>
      <c r="D1121" t="s">
        <v>129</v>
      </c>
      <c r="E1121">
        <v>24</v>
      </c>
      <c r="F1121" t="s">
        <v>267</v>
      </c>
      <c r="G1121">
        <v>1.6</v>
      </c>
      <c r="H1121">
        <v>61</v>
      </c>
      <c r="L1121">
        <f>M1121/PI()</f>
        <v>89.12676813146139</v>
      </c>
      <c r="M1121">
        <v>280</v>
      </c>
      <c r="N1121">
        <v>5.2</v>
      </c>
      <c r="O1121">
        <f>PI()*(H1121/(2*1000))^2</f>
        <v>2.9224665660019049E-3</v>
      </c>
      <c r="P1121">
        <f>PI()*(L1121/(2*1000))^2</f>
        <v>6.2388737692022972E-3</v>
      </c>
    </row>
    <row r="1122" spans="1:16" x14ac:dyDescent="0.25">
      <c r="A1122">
        <v>4</v>
      </c>
      <c r="B1122" t="s">
        <v>114</v>
      </c>
      <c r="C1122">
        <v>14</v>
      </c>
      <c r="D1122" t="s">
        <v>129</v>
      </c>
      <c r="E1122">
        <v>25</v>
      </c>
      <c r="F1122" t="s">
        <v>267</v>
      </c>
      <c r="G1122">
        <v>2.4</v>
      </c>
      <c r="H1122">
        <v>18</v>
      </c>
      <c r="L1122">
        <v>40</v>
      </c>
      <c r="N1122">
        <v>2.7</v>
      </c>
      <c r="O1122">
        <f>PI()*(H1122/(2*1000))^2</f>
        <v>2.5446900494077322E-4</v>
      </c>
      <c r="P1122">
        <f>PI()*(L1122/(2*1000))^2</f>
        <v>1.2566370614359172E-3</v>
      </c>
    </row>
    <row r="1123" spans="1:16" x14ac:dyDescent="0.25">
      <c r="A1123">
        <v>4</v>
      </c>
      <c r="B1123" t="s">
        <v>114</v>
      </c>
      <c r="C1123">
        <v>14</v>
      </c>
      <c r="D1123" t="s">
        <v>129</v>
      </c>
      <c r="E1123">
        <v>26</v>
      </c>
      <c r="F1123" t="s">
        <v>269</v>
      </c>
      <c r="G1123">
        <v>2.4</v>
      </c>
      <c r="H1123">
        <v>23</v>
      </c>
      <c r="L1123">
        <v>32</v>
      </c>
      <c r="N1123">
        <v>2.4</v>
      </c>
      <c r="O1123">
        <f>PI()*(H1123/(2*1000))^2</f>
        <v>4.154756284372501E-4</v>
      </c>
      <c r="P1123">
        <f>PI()*(L1123/(2*1000))^2</f>
        <v>8.0424771931898698E-4</v>
      </c>
    </row>
    <row r="1124" spans="1:16" x14ac:dyDescent="0.25">
      <c r="A1124">
        <v>4</v>
      </c>
      <c r="B1124" t="s">
        <v>114</v>
      </c>
      <c r="C1124">
        <v>14</v>
      </c>
      <c r="D1124" t="s">
        <v>129</v>
      </c>
      <c r="E1124">
        <v>27</v>
      </c>
      <c r="F1124" t="s">
        <v>268</v>
      </c>
      <c r="G1124">
        <v>2.6</v>
      </c>
      <c r="H1124">
        <v>12</v>
      </c>
      <c r="L1124">
        <v>28</v>
      </c>
      <c r="N1124">
        <v>1.7</v>
      </c>
      <c r="O1124">
        <f>PI()*(H1124/(2*1000))^2</f>
        <v>1.1309733552923255E-4</v>
      </c>
      <c r="P1124">
        <f>PI()*(L1124/(2*1000))^2</f>
        <v>6.1575216010359955E-4</v>
      </c>
    </row>
    <row r="1125" spans="1:16" x14ac:dyDescent="0.25">
      <c r="A1125">
        <v>4</v>
      </c>
      <c r="B1125" t="s">
        <v>114</v>
      </c>
      <c r="C1125">
        <v>14</v>
      </c>
      <c r="D1125" t="s">
        <v>129</v>
      </c>
      <c r="E1125">
        <v>28</v>
      </c>
      <c r="F1125" t="s">
        <v>267</v>
      </c>
      <c r="G1125">
        <v>1.85</v>
      </c>
      <c r="H1125">
        <v>14</v>
      </c>
      <c r="L1125">
        <v>28</v>
      </c>
      <c r="N1125">
        <v>1.9</v>
      </c>
      <c r="O1125">
        <f>PI()*(H1125/(2*1000))^2</f>
        <v>1.5393804002589989E-4</v>
      </c>
      <c r="P1125">
        <f>PI()*(L1125/(2*1000))^2</f>
        <v>6.1575216010359955E-4</v>
      </c>
    </row>
    <row r="1126" spans="1:16" x14ac:dyDescent="0.25">
      <c r="A1126">
        <v>4</v>
      </c>
      <c r="B1126" t="s">
        <v>114</v>
      </c>
      <c r="C1126">
        <v>14</v>
      </c>
      <c r="D1126" t="s">
        <v>129</v>
      </c>
      <c r="E1126">
        <v>29</v>
      </c>
      <c r="F1126" t="s">
        <v>267</v>
      </c>
      <c r="G1126">
        <v>4</v>
      </c>
      <c r="H1126">
        <v>53</v>
      </c>
      <c r="I1126">
        <v>30</v>
      </c>
      <c r="L1126">
        <f>M1126/PI()</f>
        <v>89.12676813146139</v>
      </c>
      <c r="M1126">
        <v>280</v>
      </c>
      <c r="N1126">
        <v>5.0999999999999996</v>
      </c>
      <c r="O1126">
        <f>PI()*(H1126/(2*1000))^2+PI()*(I1126/(2*1000))^2</f>
        <v>2.9130417880411357E-3</v>
      </c>
      <c r="P1126">
        <f>PI()*(L1126/(2*1000))^2</f>
        <v>6.2388737692022972E-3</v>
      </c>
    </row>
    <row r="1127" spans="1:16" x14ac:dyDescent="0.25">
      <c r="A1127">
        <v>4</v>
      </c>
      <c r="B1127" t="s">
        <v>114</v>
      </c>
      <c r="C1127">
        <v>15</v>
      </c>
      <c r="D1127" t="s">
        <v>130</v>
      </c>
      <c r="E1127">
        <v>1</v>
      </c>
      <c r="F1127" t="s">
        <v>267</v>
      </c>
      <c r="G1127">
        <v>0.7</v>
      </c>
      <c r="L1127">
        <v>18</v>
      </c>
      <c r="N1127">
        <v>1.4</v>
      </c>
      <c r="O1127">
        <f>PI()*(H1127/(2*1000))^2</f>
        <v>0</v>
      </c>
      <c r="P1127">
        <f>PI()*(L1127/(2*1000))^2</f>
        <v>2.5446900494077322E-4</v>
      </c>
    </row>
    <row r="1128" spans="1:16" x14ac:dyDescent="0.25">
      <c r="A1128">
        <v>4</v>
      </c>
      <c r="B1128" t="s">
        <v>114</v>
      </c>
      <c r="C1128">
        <v>15</v>
      </c>
      <c r="D1128" t="s">
        <v>130</v>
      </c>
      <c r="E1128">
        <v>2</v>
      </c>
      <c r="F1128" t="s">
        <v>271</v>
      </c>
      <c r="G1128">
        <v>0.85</v>
      </c>
      <c r="H1128">
        <v>19</v>
      </c>
      <c r="L1128">
        <v>41</v>
      </c>
      <c r="N1128">
        <v>3.38</v>
      </c>
      <c r="O1128">
        <f>PI()*(H1128/(2*1000))^2</f>
        <v>2.835287369864788E-4</v>
      </c>
      <c r="P1128">
        <f>PI()*(L1128/(2*1000))^2</f>
        <v>1.3202543126711107E-3</v>
      </c>
    </row>
    <row r="1129" spans="1:16" x14ac:dyDescent="0.25">
      <c r="A1129">
        <v>4</v>
      </c>
      <c r="B1129" t="s">
        <v>114</v>
      </c>
      <c r="C1129">
        <v>15</v>
      </c>
      <c r="D1129" t="s">
        <v>130</v>
      </c>
      <c r="E1129">
        <v>3</v>
      </c>
      <c r="F1129" t="s">
        <v>267</v>
      </c>
      <c r="G1129">
        <v>0.7</v>
      </c>
      <c r="H1129">
        <v>12</v>
      </c>
      <c r="I1129">
        <v>12</v>
      </c>
      <c r="L1129">
        <v>40</v>
      </c>
      <c r="N1129">
        <v>1.6</v>
      </c>
      <c r="O1129">
        <f>PI()*(H1129/(2*1000))^2+PI()*(I1129/(2*1000))^2</f>
        <v>2.261946710584651E-4</v>
      </c>
      <c r="P1129">
        <f>PI()*(L1129/(2*1000))^2</f>
        <v>1.2566370614359172E-3</v>
      </c>
    </row>
    <row r="1130" spans="1:16" x14ac:dyDescent="0.25">
      <c r="A1130">
        <v>4</v>
      </c>
      <c r="B1130" t="s">
        <v>114</v>
      </c>
      <c r="C1130">
        <v>15</v>
      </c>
      <c r="D1130" t="s">
        <v>130</v>
      </c>
      <c r="E1130">
        <v>4</v>
      </c>
      <c r="F1130" t="s">
        <v>267</v>
      </c>
      <c r="G1130">
        <v>1</v>
      </c>
      <c r="H1130">
        <v>29</v>
      </c>
      <c r="L1130">
        <v>44</v>
      </c>
      <c r="N1130">
        <v>2.8</v>
      </c>
      <c r="O1130">
        <f>PI()*(H1130/(2*1000))^2</f>
        <v>6.605198554172541E-4</v>
      </c>
      <c r="P1130">
        <f>PI()*(L1130/(2*1000))^2</f>
        <v>1.5205308443374597E-3</v>
      </c>
    </row>
    <row r="1131" spans="1:16" x14ac:dyDescent="0.25">
      <c r="A1131">
        <v>4</v>
      </c>
      <c r="B1131" t="s">
        <v>114</v>
      </c>
      <c r="C1131">
        <v>15</v>
      </c>
      <c r="D1131" t="s">
        <v>130</v>
      </c>
      <c r="E1131">
        <v>5</v>
      </c>
      <c r="F1131" t="s">
        <v>267</v>
      </c>
      <c r="G1131">
        <v>2.2000000000000002</v>
      </c>
      <c r="H1131">
        <v>7</v>
      </c>
      <c r="L1131">
        <v>16</v>
      </c>
      <c r="N1131">
        <v>1.87</v>
      </c>
      <c r="O1131">
        <f>PI()*(H1131/(2*1000))^2</f>
        <v>3.8484510006474972E-5</v>
      </c>
      <c r="P1131">
        <f>PI()*(L1131/(2*1000))^2</f>
        <v>2.0106192982974675E-4</v>
      </c>
    </row>
    <row r="1132" spans="1:16" x14ac:dyDescent="0.25">
      <c r="A1132">
        <v>4</v>
      </c>
      <c r="B1132" t="s">
        <v>114</v>
      </c>
      <c r="C1132">
        <v>15</v>
      </c>
      <c r="D1132" t="s">
        <v>130</v>
      </c>
      <c r="E1132">
        <v>6</v>
      </c>
      <c r="F1132" t="s">
        <v>267</v>
      </c>
      <c r="G1132">
        <v>2.2000000000000002</v>
      </c>
      <c r="H1132">
        <v>10</v>
      </c>
      <c r="L1132">
        <v>29</v>
      </c>
      <c r="N1132">
        <v>1.98</v>
      </c>
      <c r="O1132">
        <f>PI()*(H1132/(2*1000))^2</f>
        <v>7.8539816339744827E-5</v>
      </c>
      <c r="P1132">
        <f>PI()*(L1132/(2*1000))^2</f>
        <v>6.605198554172541E-4</v>
      </c>
    </row>
    <row r="1133" spans="1:16" x14ac:dyDescent="0.25">
      <c r="A1133">
        <v>4</v>
      </c>
      <c r="B1133" t="s">
        <v>114</v>
      </c>
      <c r="C1133">
        <v>15</v>
      </c>
      <c r="D1133" t="s">
        <v>130</v>
      </c>
      <c r="E1133">
        <v>7</v>
      </c>
      <c r="F1133" t="s">
        <v>271</v>
      </c>
      <c r="G1133">
        <v>2.4</v>
      </c>
      <c r="H1133">
        <v>13</v>
      </c>
      <c r="L1133">
        <v>33</v>
      </c>
      <c r="N1133">
        <v>1.98</v>
      </c>
      <c r="O1133">
        <f>PI()*(H1133/(2*1000))^2</f>
        <v>1.3273228961416874E-4</v>
      </c>
      <c r="P1133">
        <f>PI()*(L1133/(2*1000))^2</f>
        <v>8.5529859993982123E-4</v>
      </c>
    </row>
    <row r="1134" spans="1:16" x14ac:dyDescent="0.25">
      <c r="A1134">
        <v>4</v>
      </c>
      <c r="B1134" t="s">
        <v>114</v>
      </c>
      <c r="C1134">
        <v>15</v>
      </c>
      <c r="D1134" t="s">
        <v>130</v>
      </c>
      <c r="E1134">
        <v>8</v>
      </c>
      <c r="F1134" t="s">
        <v>271</v>
      </c>
      <c r="G1134">
        <v>1.8</v>
      </c>
      <c r="H1134">
        <v>32</v>
      </c>
      <c r="L1134">
        <v>65</v>
      </c>
      <c r="N1134">
        <v>3.47</v>
      </c>
      <c r="O1134">
        <f>PI()*(H1134/(2*1000))^2</f>
        <v>8.0424771931898698E-4</v>
      </c>
      <c r="P1134">
        <f>PI()*(L1134/(2*1000))^2</f>
        <v>3.3183072403542195E-3</v>
      </c>
    </row>
    <row r="1135" spans="1:16" x14ac:dyDescent="0.25">
      <c r="A1135">
        <v>4</v>
      </c>
      <c r="B1135" t="s">
        <v>114</v>
      </c>
      <c r="C1135">
        <v>15</v>
      </c>
      <c r="D1135" t="s">
        <v>130</v>
      </c>
      <c r="E1135">
        <v>9</v>
      </c>
      <c r="F1135" t="s">
        <v>267</v>
      </c>
      <c r="G1135">
        <v>2.2999999999999998</v>
      </c>
      <c r="H1135">
        <v>26</v>
      </c>
      <c r="L1135">
        <v>51</v>
      </c>
      <c r="N1135">
        <v>3.17</v>
      </c>
      <c r="O1135">
        <f>PI()*(H1135/(2*1000))^2</f>
        <v>5.3092915845667494E-4</v>
      </c>
      <c r="P1135">
        <f>PI()*(L1135/(2*1000))^2</f>
        <v>2.0428206229967626E-3</v>
      </c>
    </row>
    <row r="1136" spans="1:16" x14ac:dyDescent="0.25">
      <c r="A1136">
        <v>4</v>
      </c>
      <c r="B1136" t="s">
        <v>114</v>
      </c>
      <c r="C1136">
        <v>15</v>
      </c>
      <c r="D1136" t="s">
        <v>130</v>
      </c>
      <c r="E1136">
        <v>10</v>
      </c>
      <c r="F1136" t="s">
        <v>271</v>
      </c>
      <c r="G1136">
        <v>3.6</v>
      </c>
      <c r="H1136">
        <v>43</v>
      </c>
      <c r="L1136">
        <f>M1136/PI()</f>
        <v>89.12676813146139</v>
      </c>
      <c r="M1136">
        <v>280</v>
      </c>
      <c r="N1136">
        <v>3.8</v>
      </c>
      <c r="O1136">
        <f>PI()*(H1136/(2*1000))^2</f>
        <v>1.4522012041218817E-3</v>
      </c>
      <c r="P1136">
        <f>PI()*(L1136/(2*1000))^2</f>
        <v>6.2388737692022972E-3</v>
      </c>
    </row>
    <row r="1137" spans="1:16" x14ac:dyDescent="0.25">
      <c r="A1137">
        <v>4</v>
      </c>
      <c r="B1137" t="s">
        <v>114</v>
      </c>
      <c r="C1137">
        <v>15</v>
      </c>
      <c r="D1137" t="s">
        <v>130</v>
      </c>
      <c r="E1137">
        <v>11</v>
      </c>
      <c r="F1137" t="s">
        <v>267</v>
      </c>
      <c r="G1137">
        <v>1.6</v>
      </c>
      <c r="L1137">
        <v>37</v>
      </c>
      <c r="N1137">
        <v>1.2</v>
      </c>
      <c r="O1137">
        <f>PI()*(H1137/(2*1000))^2</f>
        <v>0</v>
      </c>
      <c r="P1137">
        <f>PI()*(L1137/(2*1000))^2</f>
        <v>1.0752100856911066E-3</v>
      </c>
    </row>
    <row r="1138" spans="1:16" x14ac:dyDescent="0.25">
      <c r="A1138">
        <v>4</v>
      </c>
      <c r="B1138" t="s">
        <v>114</v>
      </c>
      <c r="C1138">
        <v>15</v>
      </c>
      <c r="D1138" t="s">
        <v>130</v>
      </c>
      <c r="E1138">
        <v>12</v>
      </c>
      <c r="F1138" t="s">
        <v>267</v>
      </c>
      <c r="G1138">
        <v>2.2999999999999998</v>
      </c>
      <c r="H1138">
        <v>14</v>
      </c>
      <c r="L1138">
        <v>33</v>
      </c>
      <c r="N1138">
        <v>2.1</v>
      </c>
      <c r="O1138">
        <f>PI()*(H1138/(2*1000))^2</f>
        <v>1.5393804002589989E-4</v>
      </c>
      <c r="P1138">
        <f>PI()*(L1138/(2*1000))^2</f>
        <v>8.5529859993982123E-4</v>
      </c>
    </row>
    <row r="1139" spans="1:16" x14ac:dyDescent="0.25">
      <c r="A1139">
        <v>4</v>
      </c>
      <c r="B1139" t="s">
        <v>114</v>
      </c>
      <c r="C1139">
        <v>15</v>
      </c>
      <c r="D1139" t="s">
        <v>130</v>
      </c>
      <c r="E1139">
        <v>13</v>
      </c>
      <c r="F1139" t="s">
        <v>267</v>
      </c>
      <c r="G1139">
        <v>3</v>
      </c>
      <c r="H1139">
        <v>22</v>
      </c>
      <c r="L1139">
        <v>34</v>
      </c>
      <c r="N1139">
        <v>3.1</v>
      </c>
      <c r="O1139">
        <f>PI()*(H1139/(2*1000))^2</f>
        <v>3.8013271108436493E-4</v>
      </c>
      <c r="P1139">
        <f>PI()*(L1139/(2*1000))^2</f>
        <v>9.0792027688745035E-4</v>
      </c>
    </row>
    <row r="1140" spans="1:16" x14ac:dyDescent="0.25">
      <c r="A1140">
        <v>4</v>
      </c>
      <c r="B1140" t="s">
        <v>114</v>
      </c>
      <c r="C1140">
        <v>15</v>
      </c>
      <c r="D1140" t="s">
        <v>130</v>
      </c>
      <c r="E1140">
        <v>14</v>
      </c>
      <c r="F1140" t="s">
        <v>292</v>
      </c>
      <c r="G1140">
        <v>3.4</v>
      </c>
      <c r="H1140">
        <v>51</v>
      </c>
      <c r="L1140">
        <v>64</v>
      </c>
      <c r="N1140">
        <v>3.9</v>
      </c>
      <c r="O1140">
        <f>PI()*(H1140/(2*1000))^2</f>
        <v>2.0428206229967626E-3</v>
      </c>
      <c r="P1140">
        <f>PI()*(L1140/(2*1000))^2</f>
        <v>3.2169908772759479E-3</v>
      </c>
    </row>
    <row r="1141" spans="1:16" x14ac:dyDescent="0.25">
      <c r="A1141">
        <v>4</v>
      </c>
      <c r="B1141" t="s">
        <v>114</v>
      </c>
      <c r="C1141">
        <v>15</v>
      </c>
      <c r="D1141" t="s">
        <v>130</v>
      </c>
      <c r="E1141">
        <v>15</v>
      </c>
      <c r="F1141" t="s">
        <v>272</v>
      </c>
      <c r="G1141">
        <v>3.2</v>
      </c>
      <c r="H1141">
        <v>35</v>
      </c>
      <c r="L1141">
        <v>52</v>
      </c>
      <c r="N1141">
        <v>3.26</v>
      </c>
      <c r="O1141">
        <f>PI()*(H1141/(2*1000))^2</f>
        <v>9.6211275016187424E-4</v>
      </c>
      <c r="P1141">
        <f>PI()*(L1141/(2*1000))^2</f>
        <v>2.1237166338266998E-3</v>
      </c>
    </row>
    <row r="1142" spans="1:16" x14ac:dyDescent="0.25">
      <c r="A1142">
        <v>4</v>
      </c>
      <c r="B1142" t="s">
        <v>114</v>
      </c>
      <c r="C1142">
        <v>16</v>
      </c>
      <c r="D1142" t="s">
        <v>131</v>
      </c>
      <c r="E1142">
        <v>1</v>
      </c>
      <c r="G1142">
        <v>2.4</v>
      </c>
      <c r="H1142">
        <v>46</v>
      </c>
      <c r="L1142">
        <f>M1142/PI()</f>
        <v>101.85916357881302</v>
      </c>
      <c r="M1142">
        <v>320</v>
      </c>
      <c r="N1142">
        <v>2.71</v>
      </c>
      <c r="O1142">
        <f>PI()*(H1142/(2*1000))^2</f>
        <v>1.6619025137490004E-3</v>
      </c>
      <c r="P1142">
        <f>PI()*(L1142/(2*1000))^2</f>
        <v>8.148733086305043E-3</v>
      </c>
    </row>
    <row r="1143" spans="1:16" x14ac:dyDescent="0.25">
      <c r="A1143">
        <v>4</v>
      </c>
      <c r="B1143" t="s">
        <v>114</v>
      </c>
      <c r="C1143">
        <v>16</v>
      </c>
      <c r="D1143" t="s">
        <v>131</v>
      </c>
      <c r="E1143">
        <v>2</v>
      </c>
      <c r="G1143">
        <v>3.8</v>
      </c>
      <c r="H1143">
        <v>47</v>
      </c>
      <c r="L1143">
        <f>M1143/PI()</f>
        <v>79.577471545947674</v>
      </c>
      <c r="M1143">
        <v>250</v>
      </c>
      <c r="N1143">
        <v>3.5</v>
      </c>
      <c r="O1143">
        <f>PI()*(H1143/(2*1000))^2</f>
        <v>1.7349445429449633E-3</v>
      </c>
      <c r="P1143">
        <f>PI()*(L1143/(2*1000))^2</f>
        <v>4.9735919716217296E-3</v>
      </c>
    </row>
    <row r="1144" spans="1:16" x14ac:dyDescent="0.25">
      <c r="A1144">
        <v>4</v>
      </c>
      <c r="B1144" t="s">
        <v>114</v>
      </c>
      <c r="C1144">
        <v>16</v>
      </c>
      <c r="D1144" t="s">
        <v>131</v>
      </c>
      <c r="E1144">
        <v>3</v>
      </c>
      <c r="F1144" t="s">
        <v>269</v>
      </c>
      <c r="G1144">
        <v>1.9</v>
      </c>
      <c r="H1144">
        <v>13</v>
      </c>
      <c r="L1144">
        <v>22</v>
      </c>
      <c r="N1144">
        <v>2.08</v>
      </c>
      <c r="O1144">
        <f>PI()*(H1144/(2*1000))^2</f>
        <v>1.3273228961416874E-4</v>
      </c>
      <c r="P1144">
        <f>PI()*(L1144/(2*1000))^2</f>
        <v>3.8013271108436493E-4</v>
      </c>
    </row>
    <row r="1145" spans="1:16" x14ac:dyDescent="0.25">
      <c r="A1145">
        <v>4</v>
      </c>
      <c r="B1145" t="s">
        <v>114</v>
      </c>
      <c r="C1145">
        <v>16</v>
      </c>
      <c r="D1145" t="s">
        <v>131</v>
      </c>
      <c r="E1145">
        <v>4</v>
      </c>
      <c r="F1145" t="s">
        <v>269</v>
      </c>
      <c r="G1145">
        <v>2.6</v>
      </c>
      <c r="H1145">
        <v>7</v>
      </c>
      <c r="N1145">
        <v>1.58</v>
      </c>
      <c r="O1145">
        <f>PI()*(H1145/(2*1000))^2</f>
        <v>3.8484510006474972E-5</v>
      </c>
      <c r="P1145">
        <f>PI()*(L1145/(2*1000))^2</f>
        <v>0</v>
      </c>
    </row>
    <row r="1146" spans="1:16" x14ac:dyDescent="0.25">
      <c r="A1146">
        <v>4</v>
      </c>
      <c r="B1146" t="s">
        <v>114</v>
      </c>
      <c r="C1146">
        <v>16</v>
      </c>
      <c r="D1146" t="s">
        <v>131</v>
      </c>
      <c r="E1146">
        <v>5</v>
      </c>
      <c r="F1146" t="s">
        <v>267</v>
      </c>
      <c r="G1146">
        <v>3.5</v>
      </c>
      <c r="H1146">
        <v>20</v>
      </c>
      <c r="I1146">
        <v>21</v>
      </c>
      <c r="L1146">
        <v>37</v>
      </c>
      <c r="N1146">
        <v>2.77</v>
      </c>
      <c r="O1146">
        <f>PI()*(H1146/(2*1000))^2+PI()*(I1146/(2*1000))^2</f>
        <v>6.6051985541725399E-4</v>
      </c>
      <c r="P1146">
        <f>PI()*(L1146/(2*1000))^2</f>
        <v>1.0752100856911066E-3</v>
      </c>
    </row>
    <row r="1147" spans="1:16" x14ac:dyDescent="0.25">
      <c r="A1147">
        <v>4</v>
      </c>
      <c r="B1147" t="s">
        <v>114</v>
      </c>
      <c r="C1147">
        <v>16</v>
      </c>
      <c r="D1147" t="s">
        <v>131</v>
      </c>
      <c r="E1147">
        <v>6</v>
      </c>
      <c r="F1147" t="s">
        <v>267</v>
      </c>
      <c r="G1147">
        <v>3.5</v>
      </c>
      <c r="H1147">
        <v>22</v>
      </c>
      <c r="I1147">
        <v>19</v>
      </c>
      <c r="L1147">
        <v>52</v>
      </c>
      <c r="N1147">
        <v>2.65</v>
      </c>
      <c r="O1147">
        <f>PI()*(H1147/(2*1000))^2+PI()*(I1147/(2*1000))^2</f>
        <v>6.6366144807084373E-4</v>
      </c>
      <c r="P1147">
        <f>PI()*(L1147/(2*1000))^2</f>
        <v>2.1237166338266998E-3</v>
      </c>
    </row>
    <row r="1148" spans="1:16" x14ac:dyDescent="0.25">
      <c r="A1148">
        <v>4</v>
      </c>
      <c r="B1148" t="s">
        <v>114</v>
      </c>
      <c r="C1148">
        <v>16</v>
      </c>
      <c r="D1148" t="s">
        <v>131</v>
      </c>
      <c r="E1148">
        <v>7</v>
      </c>
      <c r="F1148" t="s">
        <v>267</v>
      </c>
      <c r="G1148">
        <v>3.8</v>
      </c>
      <c r="H1148">
        <v>66</v>
      </c>
      <c r="L1148">
        <f>M1148/PI()</f>
        <v>92.309866993299295</v>
      </c>
      <c r="M1148">
        <v>290</v>
      </c>
      <c r="N1148">
        <v>4.8</v>
      </c>
      <c r="O1148">
        <f>PI()*(H1148/(2*1000))^2</f>
        <v>3.4211943997592849E-3</v>
      </c>
      <c r="P1148">
        <f>PI()*(L1148/(2*1000))^2</f>
        <v>6.6924653570141993E-3</v>
      </c>
    </row>
    <row r="1149" spans="1:16" x14ac:dyDescent="0.25">
      <c r="A1149">
        <v>4</v>
      </c>
      <c r="B1149" t="s">
        <v>114</v>
      </c>
      <c r="C1149">
        <v>16</v>
      </c>
      <c r="D1149" t="s">
        <v>131</v>
      </c>
      <c r="E1149">
        <v>8</v>
      </c>
      <c r="F1149" t="s">
        <v>267</v>
      </c>
      <c r="G1149">
        <v>2.8</v>
      </c>
      <c r="H1149">
        <v>29</v>
      </c>
      <c r="L1149">
        <v>67</v>
      </c>
      <c r="N1149">
        <v>3.3</v>
      </c>
      <c r="O1149">
        <f>PI()*(H1149/(2*1000))^2</f>
        <v>6.605198554172541E-4</v>
      </c>
      <c r="P1149">
        <f>PI()*(L1149/(2*1000))^2</f>
        <v>3.5256523554911458E-3</v>
      </c>
    </row>
    <row r="1150" spans="1:16" x14ac:dyDescent="0.25">
      <c r="A1150">
        <v>4</v>
      </c>
      <c r="B1150" t="s">
        <v>114</v>
      </c>
      <c r="C1150">
        <v>17</v>
      </c>
      <c r="D1150" t="s">
        <v>132</v>
      </c>
      <c r="E1150">
        <v>1</v>
      </c>
      <c r="F1150" t="s">
        <v>267</v>
      </c>
      <c r="G1150">
        <v>3.8</v>
      </c>
      <c r="H1150">
        <v>39</v>
      </c>
      <c r="L1150">
        <f>M1150/PI()</f>
        <v>73.211273822271863</v>
      </c>
      <c r="M1150">
        <v>230</v>
      </c>
      <c r="N1150">
        <v>2.75</v>
      </c>
      <c r="O1150">
        <f>PI()*(H1150/(2*1000))^2</f>
        <v>1.1945906065275189E-3</v>
      </c>
      <c r="P1150">
        <f>PI()*(L1150/(2*1000))^2</f>
        <v>4.2096482447806331E-3</v>
      </c>
    </row>
    <row r="1151" spans="1:16" x14ac:dyDescent="0.25">
      <c r="A1151">
        <v>4</v>
      </c>
      <c r="B1151" t="s">
        <v>114</v>
      </c>
      <c r="C1151">
        <v>17</v>
      </c>
      <c r="D1151" t="s">
        <v>132</v>
      </c>
      <c r="E1151">
        <v>2</v>
      </c>
      <c r="F1151" t="s">
        <v>267</v>
      </c>
      <c r="G1151">
        <v>2.35</v>
      </c>
      <c r="H1151">
        <v>44</v>
      </c>
      <c r="L1151">
        <v>70</v>
      </c>
      <c r="N1151">
        <v>2.9</v>
      </c>
      <c r="O1151">
        <f>PI()*(H1151/(2*1000))^2</f>
        <v>1.5205308443374597E-3</v>
      </c>
      <c r="P1151">
        <f>PI()*(L1151/(2*1000))^2</f>
        <v>3.8484510006474969E-3</v>
      </c>
    </row>
    <row r="1152" spans="1:16" x14ac:dyDescent="0.25">
      <c r="A1152">
        <v>4</v>
      </c>
      <c r="B1152" t="s">
        <v>114</v>
      </c>
      <c r="C1152">
        <v>18</v>
      </c>
      <c r="D1152" t="s">
        <v>133</v>
      </c>
      <c r="E1152">
        <v>1</v>
      </c>
      <c r="F1152" t="s">
        <v>267</v>
      </c>
      <c r="G1152">
        <v>3.5</v>
      </c>
      <c r="H1152">
        <v>76</v>
      </c>
      <c r="L1152">
        <f>M1152/PI()</f>
        <v>117.77465788800255</v>
      </c>
      <c r="M1152">
        <v>370</v>
      </c>
      <c r="N1152">
        <v>5.85</v>
      </c>
      <c r="O1152">
        <f>PI()*(H1152/(2*1000))^2</f>
        <v>4.5364597917836608E-3</v>
      </c>
      <c r="P1152">
        <f>PI()*(L1152/(2*1000))^2</f>
        <v>1.0894155854640236E-2</v>
      </c>
    </row>
    <row r="1153" spans="1:16" x14ac:dyDescent="0.25">
      <c r="A1153">
        <v>4</v>
      </c>
      <c r="B1153" t="s">
        <v>114</v>
      </c>
      <c r="C1153">
        <v>18</v>
      </c>
      <c r="D1153" t="s">
        <v>133</v>
      </c>
      <c r="E1153">
        <v>2</v>
      </c>
      <c r="F1153" t="s">
        <v>267</v>
      </c>
      <c r="G1153">
        <v>1.6</v>
      </c>
      <c r="H1153">
        <v>35</v>
      </c>
      <c r="L1153">
        <v>55</v>
      </c>
      <c r="N1153">
        <v>3.3</v>
      </c>
      <c r="O1153">
        <f>PI()*(H1153/(2*1000))^2</f>
        <v>9.6211275016187424E-4</v>
      </c>
      <c r="P1153">
        <f>PI()*(L1153/(2*1000))^2</f>
        <v>2.3758294442772811E-3</v>
      </c>
    </row>
    <row r="1154" spans="1:16" x14ac:dyDescent="0.25">
      <c r="A1154">
        <v>4</v>
      </c>
      <c r="B1154" t="s">
        <v>114</v>
      </c>
      <c r="C1154">
        <v>18</v>
      </c>
      <c r="D1154" t="s">
        <v>133</v>
      </c>
      <c r="E1154">
        <v>3</v>
      </c>
      <c r="F1154" t="s">
        <v>267</v>
      </c>
      <c r="G1154">
        <v>1</v>
      </c>
      <c r="H1154">
        <f>K1154/PI()</f>
        <v>98.676064716975105</v>
      </c>
      <c r="K1154">
        <v>310</v>
      </c>
      <c r="L1154">
        <f>M1154/PI()</f>
        <v>140.05634992086789</v>
      </c>
      <c r="M1154">
        <v>440</v>
      </c>
      <c r="N1154">
        <v>6</v>
      </c>
      <c r="O1154">
        <f>PI()*(H1154/(2*1000))^2</f>
        <v>7.6473950155655709E-3</v>
      </c>
      <c r="P1154">
        <f>PI()*(L1154/(2*1000))^2</f>
        <v>1.5406198491295464E-2</v>
      </c>
    </row>
    <row r="1155" spans="1:16" x14ac:dyDescent="0.25">
      <c r="A1155">
        <v>4</v>
      </c>
      <c r="B1155" t="s">
        <v>114</v>
      </c>
      <c r="C1155">
        <v>18</v>
      </c>
      <c r="D1155" t="s">
        <v>133</v>
      </c>
      <c r="E1155">
        <v>4</v>
      </c>
      <c r="F1155" t="s">
        <v>267</v>
      </c>
      <c r="G1155">
        <v>1.3</v>
      </c>
      <c r="H1155">
        <v>56</v>
      </c>
      <c r="L1155">
        <f>M1155/PI()</f>
        <v>85.943669269623484</v>
      </c>
      <c r="M1155">
        <v>270</v>
      </c>
      <c r="N1155">
        <v>5.3</v>
      </c>
      <c r="O1155">
        <f>PI()*(H1155/(2*1000))^2</f>
        <v>2.4630086404143982E-3</v>
      </c>
      <c r="P1155">
        <f>PI()*(L1155/(2*1000))^2</f>
        <v>5.8011976756995858E-3</v>
      </c>
    </row>
    <row r="1156" spans="1:16" x14ac:dyDescent="0.25">
      <c r="A1156">
        <v>4</v>
      </c>
      <c r="B1156" t="s">
        <v>114</v>
      </c>
      <c r="C1156">
        <v>18</v>
      </c>
      <c r="D1156" t="s">
        <v>133</v>
      </c>
      <c r="E1156">
        <v>5</v>
      </c>
      <c r="F1156" t="s">
        <v>271</v>
      </c>
      <c r="G1156">
        <v>0.8</v>
      </c>
      <c r="H1156">
        <v>62</v>
      </c>
      <c r="L1156">
        <v>27</v>
      </c>
      <c r="N1156">
        <v>5.9</v>
      </c>
      <c r="O1156">
        <f>PI()*(H1156/(2*1000))^2</f>
        <v>3.0190705400997908E-3</v>
      </c>
      <c r="P1156">
        <f>PI()*(L1156/(2*1000))^2</f>
        <v>5.7255526111673976E-4</v>
      </c>
    </row>
    <row r="1157" spans="1:16" x14ac:dyDescent="0.25">
      <c r="A1157">
        <v>4</v>
      </c>
      <c r="B1157" t="s">
        <v>114</v>
      </c>
      <c r="C1157">
        <v>18</v>
      </c>
      <c r="D1157" t="s">
        <v>133</v>
      </c>
      <c r="E1157">
        <v>6</v>
      </c>
      <c r="F1157" t="s">
        <v>271</v>
      </c>
      <c r="G1157">
        <v>0.8</v>
      </c>
      <c r="H1157">
        <v>17</v>
      </c>
      <c r="L1157">
        <v>31</v>
      </c>
      <c r="N1157">
        <v>2.12</v>
      </c>
      <c r="O1157">
        <f>PI()*(H1157/(2*1000))^2</f>
        <v>2.2698006922186259E-4</v>
      </c>
      <c r="P1157">
        <f>PI()*(L1157/(2*1000))^2</f>
        <v>7.5476763502494771E-4</v>
      </c>
    </row>
    <row r="1158" spans="1:16" x14ac:dyDescent="0.25">
      <c r="A1158">
        <v>4</v>
      </c>
      <c r="B1158" t="s">
        <v>114</v>
      </c>
      <c r="C1158">
        <v>18</v>
      </c>
      <c r="D1158" t="s">
        <v>133</v>
      </c>
      <c r="E1158">
        <v>7</v>
      </c>
      <c r="F1158" t="s">
        <v>271</v>
      </c>
      <c r="G1158">
        <v>0.5</v>
      </c>
      <c r="H1158">
        <v>14</v>
      </c>
      <c r="L1158">
        <v>26</v>
      </c>
      <c r="N1158">
        <v>1.78</v>
      </c>
      <c r="O1158">
        <f>PI()*(H1158/(2*1000))^2</f>
        <v>1.5393804002589989E-4</v>
      </c>
      <c r="P1158">
        <f>PI()*(L1158/(2*1000))^2</f>
        <v>5.3092915845667494E-4</v>
      </c>
    </row>
    <row r="1159" spans="1:16" x14ac:dyDescent="0.25">
      <c r="A1159">
        <v>4</v>
      </c>
      <c r="B1159" t="s">
        <v>114</v>
      </c>
      <c r="C1159">
        <v>18</v>
      </c>
      <c r="D1159" t="s">
        <v>133</v>
      </c>
      <c r="E1159">
        <v>8</v>
      </c>
      <c r="F1159" t="s">
        <v>271</v>
      </c>
      <c r="G1159">
        <v>1.1000000000000001</v>
      </c>
      <c r="H1159">
        <v>19</v>
      </c>
      <c r="L1159">
        <v>39</v>
      </c>
      <c r="N1159">
        <v>2.27</v>
      </c>
      <c r="O1159">
        <f>PI()*(H1159/(2*1000))^2</f>
        <v>2.835287369864788E-4</v>
      </c>
      <c r="P1159">
        <f>PI()*(L1159/(2*1000))^2</f>
        <v>1.1945906065275189E-3</v>
      </c>
    </row>
    <row r="1160" spans="1:16" x14ac:dyDescent="0.25">
      <c r="A1160">
        <v>4</v>
      </c>
      <c r="B1160" t="s">
        <v>114</v>
      </c>
      <c r="C1160">
        <v>18</v>
      </c>
      <c r="D1160" t="s">
        <v>133</v>
      </c>
      <c r="E1160">
        <v>9</v>
      </c>
      <c r="F1160" t="s">
        <v>267</v>
      </c>
      <c r="G1160">
        <v>2.2000000000000002</v>
      </c>
      <c r="H1160">
        <v>35</v>
      </c>
      <c r="L1160">
        <v>58</v>
      </c>
      <c r="N1160">
        <v>4.5</v>
      </c>
      <c r="O1160">
        <f>PI()*(H1160/(2*1000))^2</f>
        <v>9.6211275016187424E-4</v>
      </c>
      <c r="P1160">
        <f>PI()*(L1160/(2*1000))^2</f>
        <v>2.6420794216690164E-3</v>
      </c>
    </row>
    <row r="1161" spans="1:16" x14ac:dyDescent="0.25">
      <c r="A1161">
        <v>4</v>
      </c>
      <c r="B1161" t="s">
        <v>114</v>
      </c>
      <c r="C1161">
        <v>18</v>
      </c>
      <c r="D1161" t="s">
        <v>133</v>
      </c>
      <c r="E1161">
        <v>10</v>
      </c>
      <c r="F1161" t="s">
        <v>267</v>
      </c>
      <c r="G1161">
        <v>2.5</v>
      </c>
      <c r="H1161">
        <v>55</v>
      </c>
      <c r="L1161">
        <v>27</v>
      </c>
      <c r="N1161">
        <v>4.5</v>
      </c>
      <c r="O1161">
        <f>PI()*(H1161/(2*1000))^2</f>
        <v>2.3758294442772811E-3</v>
      </c>
      <c r="P1161">
        <f>PI()*(L1161/(2*1000))^2</f>
        <v>5.7255526111673976E-4</v>
      </c>
    </row>
    <row r="1162" spans="1:16" x14ac:dyDescent="0.25">
      <c r="A1162">
        <v>4</v>
      </c>
      <c r="B1162" t="s">
        <v>114</v>
      </c>
      <c r="C1162">
        <v>18</v>
      </c>
      <c r="D1162" t="s">
        <v>133</v>
      </c>
      <c r="E1162">
        <v>11</v>
      </c>
      <c r="F1162" t="s">
        <v>267</v>
      </c>
      <c r="G1162">
        <v>2.0499999999999998</v>
      </c>
      <c r="H1162">
        <v>50</v>
      </c>
      <c r="L1162">
        <f>M1162/PI()</f>
        <v>82.760570407785579</v>
      </c>
      <c r="M1162">
        <v>260</v>
      </c>
      <c r="N1162">
        <v>4</v>
      </c>
      <c r="O1162">
        <f>PI()*(H1162/(2*1000))^2</f>
        <v>1.9634954084936209E-3</v>
      </c>
      <c r="P1162">
        <f>PI()*(L1162/(2*1000))^2</f>
        <v>5.3794370765060618E-3</v>
      </c>
    </row>
    <row r="1163" spans="1:16" x14ac:dyDescent="0.25">
      <c r="A1163">
        <v>4</v>
      </c>
      <c r="B1163" t="s">
        <v>114</v>
      </c>
      <c r="C1163">
        <v>18</v>
      </c>
      <c r="D1163" t="s">
        <v>133</v>
      </c>
      <c r="E1163">
        <v>12</v>
      </c>
      <c r="F1163" t="s">
        <v>267</v>
      </c>
      <c r="G1163">
        <v>2.6</v>
      </c>
      <c r="H1163">
        <v>19</v>
      </c>
      <c r="L1163">
        <v>35</v>
      </c>
      <c r="N1163">
        <v>2.6</v>
      </c>
      <c r="O1163">
        <f>PI()*(H1163/(2*1000))^2</f>
        <v>2.835287369864788E-4</v>
      </c>
      <c r="P1163">
        <f>PI()*(L1163/(2*1000))^2</f>
        <v>9.6211275016187424E-4</v>
      </c>
    </row>
    <row r="1164" spans="1:16" x14ac:dyDescent="0.25">
      <c r="A1164">
        <v>4</v>
      </c>
      <c r="B1164" t="s">
        <v>114</v>
      </c>
      <c r="C1164">
        <v>18</v>
      </c>
      <c r="D1164" t="s">
        <v>133</v>
      </c>
      <c r="E1164">
        <v>13</v>
      </c>
      <c r="F1164" t="s">
        <v>271</v>
      </c>
      <c r="G1164">
        <v>2</v>
      </c>
      <c r="H1164">
        <v>42</v>
      </c>
      <c r="L1164">
        <v>68</v>
      </c>
      <c r="N1164">
        <v>4.2</v>
      </c>
      <c r="O1164">
        <f>PI()*(H1164/(2*1000))^2</f>
        <v>1.385442360233099E-3</v>
      </c>
      <c r="P1164">
        <f>PI()*(L1164/(2*1000))^2</f>
        <v>3.6316811075498014E-3</v>
      </c>
    </row>
    <row r="1165" spans="1:16" x14ac:dyDescent="0.25">
      <c r="A1165">
        <v>4</v>
      </c>
      <c r="B1165" t="s">
        <v>114</v>
      </c>
      <c r="C1165">
        <v>18</v>
      </c>
      <c r="D1165" t="s">
        <v>133</v>
      </c>
      <c r="E1165">
        <v>14</v>
      </c>
      <c r="F1165" t="s">
        <v>267</v>
      </c>
      <c r="G1165">
        <v>2.6</v>
      </c>
      <c r="H1165">
        <v>32</v>
      </c>
      <c r="L1165">
        <v>51</v>
      </c>
      <c r="N1165">
        <v>3</v>
      </c>
      <c r="O1165">
        <f>PI()*(H1165/(2*1000))^2</f>
        <v>8.0424771931898698E-4</v>
      </c>
      <c r="P1165">
        <f>PI()*(L1165/(2*1000))^2</f>
        <v>2.0428206229967626E-3</v>
      </c>
    </row>
    <row r="1166" spans="1:16" x14ac:dyDescent="0.25">
      <c r="A1166">
        <v>4</v>
      </c>
      <c r="B1166" t="s">
        <v>114</v>
      </c>
      <c r="C1166">
        <v>19</v>
      </c>
      <c r="D1166" t="s">
        <v>134</v>
      </c>
      <c r="E1166">
        <v>1</v>
      </c>
      <c r="F1166" t="s">
        <v>267</v>
      </c>
      <c r="G1166">
        <v>1.2</v>
      </c>
      <c r="H1166">
        <v>63</v>
      </c>
      <c r="L1166">
        <f>M1166/PI()</f>
        <v>95.4929658551372</v>
      </c>
      <c r="M1166">
        <v>300</v>
      </c>
      <c r="N1166">
        <v>4.2</v>
      </c>
      <c r="O1166">
        <f>PI()*(H1166/(2*1000))^2</f>
        <v>3.1172453105244723E-3</v>
      </c>
      <c r="P1166">
        <f>PI()*(L1166/(2*1000))^2</f>
        <v>7.1619724391352897E-3</v>
      </c>
    </row>
    <row r="1167" spans="1:16" x14ac:dyDescent="0.25">
      <c r="A1167">
        <v>4</v>
      </c>
      <c r="B1167" t="s">
        <v>114</v>
      </c>
      <c r="C1167">
        <v>19</v>
      </c>
      <c r="D1167" t="s">
        <v>134</v>
      </c>
      <c r="E1167">
        <v>2</v>
      </c>
      <c r="F1167" t="s">
        <v>267</v>
      </c>
      <c r="G1167">
        <v>1.7</v>
      </c>
      <c r="H1167">
        <v>36</v>
      </c>
      <c r="L1167">
        <v>61</v>
      </c>
      <c r="N1167">
        <v>4.05</v>
      </c>
      <c r="O1167">
        <f>PI()*(H1167/(2*1000))^2</f>
        <v>1.0178760197630929E-3</v>
      </c>
      <c r="P1167">
        <f>PI()*(L1167/(2*1000))^2</f>
        <v>2.9224665660019049E-3</v>
      </c>
    </row>
    <row r="1168" spans="1:16" x14ac:dyDescent="0.25">
      <c r="A1168">
        <v>4</v>
      </c>
      <c r="B1168" t="s">
        <v>114</v>
      </c>
      <c r="C1168">
        <v>19</v>
      </c>
      <c r="D1168" t="s">
        <v>134</v>
      </c>
      <c r="E1168">
        <v>3</v>
      </c>
      <c r="F1168" t="s">
        <v>267</v>
      </c>
      <c r="G1168">
        <v>1.8</v>
      </c>
      <c r="H1168">
        <v>28</v>
      </c>
      <c r="L1168">
        <v>58</v>
      </c>
      <c r="N1168">
        <v>2.86</v>
      </c>
      <c r="O1168">
        <f>PI()*(H1168/(2*1000))^2</f>
        <v>6.1575216010359955E-4</v>
      </c>
      <c r="P1168">
        <f>PI()*(L1168/(2*1000))^2</f>
        <v>2.6420794216690164E-3</v>
      </c>
    </row>
    <row r="1169" spans="1:16" x14ac:dyDescent="0.25">
      <c r="A1169">
        <v>4</v>
      </c>
      <c r="B1169" t="s">
        <v>114</v>
      </c>
      <c r="C1169">
        <v>19</v>
      </c>
      <c r="D1169" t="s">
        <v>134</v>
      </c>
      <c r="E1169">
        <v>4</v>
      </c>
      <c r="F1169" t="s">
        <v>267</v>
      </c>
      <c r="G1169">
        <v>3.3</v>
      </c>
      <c r="H1169">
        <v>28</v>
      </c>
      <c r="I1169">
        <v>66</v>
      </c>
      <c r="L1169">
        <f>M1169/PI()</f>
        <v>111.40846016432674</v>
      </c>
      <c r="M1169">
        <v>350</v>
      </c>
      <c r="N1169">
        <v>3.16</v>
      </c>
      <c r="O1169">
        <f>PI()*(H1169/(2*1000))^2+PI()*(I1169/(2*1000))^2</f>
        <v>4.0369465598628848E-3</v>
      </c>
      <c r="P1169">
        <f>PI()*(L1169/(2*1000))^2</f>
        <v>9.7482402643785885E-3</v>
      </c>
    </row>
    <row r="1170" spans="1:16" x14ac:dyDescent="0.25">
      <c r="A1170">
        <v>4</v>
      </c>
      <c r="B1170" t="s">
        <v>114</v>
      </c>
      <c r="C1170">
        <v>19</v>
      </c>
      <c r="D1170" t="s">
        <v>134</v>
      </c>
      <c r="E1170">
        <v>5</v>
      </c>
      <c r="F1170" t="s">
        <v>267</v>
      </c>
      <c r="G1170">
        <v>2.7</v>
      </c>
      <c r="H1170">
        <v>10</v>
      </c>
      <c r="L1170">
        <v>24</v>
      </c>
      <c r="N1170">
        <v>1.9</v>
      </c>
      <c r="O1170">
        <f>PI()*(H1170/(2*1000))^2</f>
        <v>7.8539816339744827E-5</v>
      </c>
      <c r="P1170">
        <f>PI()*(L1170/(2*1000))^2</f>
        <v>4.523893421169302E-4</v>
      </c>
    </row>
    <row r="1171" spans="1:16" x14ac:dyDescent="0.25">
      <c r="A1171">
        <v>4</v>
      </c>
      <c r="B1171" t="s">
        <v>114</v>
      </c>
      <c r="C1171">
        <v>19</v>
      </c>
      <c r="D1171" t="s">
        <v>134</v>
      </c>
      <c r="E1171">
        <v>6</v>
      </c>
      <c r="F1171" t="s">
        <v>267</v>
      </c>
      <c r="G1171">
        <v>3</v>
      </c>
      <c r="H1171">
        <f>K1171/PI()</f>
        <v>54.112680651244418</v>
      </c>
      <c r="K1171">
        <v>170</v>
      </c>
      <c r="L1171">
        <f>M1171/PI()</f>
        <v>95.4929658551372</v>
      </c>
      <c r="M1171">
        <v>300</v>
      </c>
      <c r="N1171">
        <v>4.07</v>
      </c>
      <c r="O1171">
        <f>PI()*(H1171/(2*1000))^2</f>
        <v>2.2997889276778877E-3</v>
      </c>
      <c r="P1171">
        <f>PI()*(L1171/(2*1000))^2</f>
        <v>7.1619724391352897E-3</v>
      </c>
    </row>
    <row r="1172" spans="1:16" x14ac:dyDescent="0.25">
      <c r="A1172">
        <v>4</v>
      </c>
      <c r="B1172" t="s">
        <v>114</v>
      </c>
      <c r="C1172">
        <v>19</v>
      </c>
      <c r="D1172" t="s">
        <v>134</v>
      </c>
      <c r="E1172">
        <v>7</v>
      </c>
      <c r="F1172" t="s">
        <v>271</v>
      </c>
      <c r="G1172">
        <v>2.6</v>
      </c>
      <c r="H1172">
        <v>24</v>
      </c>
      <c r="L1172">
        <v>45</v>
      </c>
      <c r="N1172">
        <v>2.82</v>
      </c>
      <c r="O1172">
        <f>PI()*(H1172/(2*1000))^2</f>
        <v>4.523893421169302E-4</v>
      </c>
      <c r="P1172">
        <f>PI()*(L1172/(2*1000))^2</f>
        <v>1.5904312808798326E-3</v>
      </c>
    </row>
    <row r="1173" spans="1:16" x14ac:dyDescent="0.25">
      <c r="A1173">
        <v>4</v>
      </c>
      <c r="B1173" t="s">
        <v>114</v>
      </c>
      <c r="C1173">
        <v>20</v>
      </c>
      <c r="D1173" t="s">
        <v>135</v>
      </c>
      <c r="E1173">
        <v>1</v>
      </c>
      <c r="F1173" t="s">
        <v>271</v>
      </c>
      <c r="G1173">
        <v>1.7</v>
      </c>
      <c r="L1173">
        <v>22</v>
      </c>
      <c r="N1173">
        <v>1</v>
      </c>
      <c r="O1173">
        <f>PI()*(H1173/(2*1000))^2</f>
        <v>0</v>
      </c>
      <c r="P1173">
        <f>PI()*(L1173/(2*1000))^2</f>
        <v>3.8013271108436493E-4</v>
      </c>
    </row>
    <row r="1174" spans="1:16" x14ac:dyDescent="0.25">
      <c r="A1174">
        <v>4</v>
      </c>
      <c r="B1174" t="s">
        <v>114</v>
      </c>
      <c r="C1174">
        <v>20</v>
      </c>
      <c r="D1174" t="s">
        <v>135</v>
      </c>
      <c r="E1174">
        <v>2</v>
      </c>
      <c r="F1174" t="s">
        <v>271</v>
      </c>
      <c r="G1174">
        <v>1.9</v>
      </c>
      <c r="L1174">
        <v>12</v>
      </c>
      <c r="N1174">
        <v>1</v>
      </c>
      <c r="O1174">
        <f>PI()*(H1174/(2*1000))^2</f>
        <v>0</v>
      </c>
      <c r="P1174">
        <f>PI()*(L1174/(2*1000))^2</f>
        <v>1.1309733552923255E-4</v>
      </c>
    </row>
    <row r="1175" spans="1:16" x14ac:dyDescent="0.25">
      <c r="A1175">
        <v>4</v>
      </c>
      <c r="B1175" t="s">
        <v>114</v>
      </c>
      <c r="C1175">
        <v>20</v>
      </c>
      <c r="D1175" t="s">
        <v>135</v>
      </c>
      <c r="E1175">
        <v>3</v>
      </c>
      <c r="F1175" t="s">
        <v>271</v>
      </c>
      <c r="G1175">
        <v>2.2999999999999998</v>
      </c>
      <c r="L1175">
        <v>36</v>
      </c>
      <c r="N1175">
        <v>1.5</v>
      </c>
      <c r="O1175">
        <f>PI()*(H1175/(2*1000))^2</f>
        <v>0</v>
      </c>
      <c r="P1175">
        <f>PI()*(L1175/(2*1000))^2</f>
        <v>1.0178760197630929E-3</v>
      </c>
    </row>
    <row r="1176" spans="1:16" x14ac:dyDescent="0.25">
      <c r="A1176">
        <v>4</v>
      </c>
      <c r="B1176" t="s">
        <v>114</v>
      </c>
      <c r="C1176">
        <v>20</v>
      </c>
      <c r="D1176" t="s">
        <v>135</v>
      </c>
      <c r="E1176">
        <v>4</v>
      </c>
      <c r="F1176" t="s">
        <v>271</v>
      </c>
      <c r="G1176">
        <v>1.7</v>
      </c>
      <c r="L1176">
        <v>29</v>
      </c>
      <c r="N1176">
        <v>1.2</v>
      </c>
      <c r="O1176">
        <f>PI()*(H1176/(2*1000))^2</f>
        <v>0</v>
      </c>
      <c r="P1176">
        <f>PI()*(L1176/(2*1000))^2</f>
        <v>6.605198554172541E-4</v>
      </c>
    </row>
    <row r="1177" spans="1:16" x14ac:dyDescent="0.25">
      <c r="A1177">
        <v>4</v>
      </c>
      <c r="B1177" t="s">
        <v>114</v>
      </c>
      <c r="C1177">
        <v>20</v>
      </c>
      <c r="D1177" t="s">
        <v>135</v>
      </c>
      <c r="E1177">
        <v>5</v>
      </c>
      <c r="F1177" t="s">
        <v>290</v>
      </c>
      <c r="G1177">
        <v>2.1</v>
      </c>
      <c r="L1177">
        <v>20</v>
      </c>
      <c r="N1177">
        <v>1.25</v>
      </c>
      <c r="O1177">
        <f>PI()*(H1177/(2*1000))^2</f>
        <v>0</v>
      </c>
      <c r="P1177">
        <f>PI()*(L1177/(2*1000))^2</f>
        <v>3.1415926535897931E-4</v>
      </c>
    </row>
    <row r="1178" spans="1:16" x14ac:dyDescent="0.25">
      <c r="A1178">
        <v>4</v>
      </c>
      <c r="B1178" t="s">
        <v>114</v>
      </c>
      <c r="C1178">
        <v>20</v>
      </c>
      <c r="D1178" t="s">
        <v>135</v>
      </c>
      <c r="E1178">
        <v>6</v>
      </c>
      <c r="F1178" t="s">
        <v>271</v>
      </c>
      <c r="G1178">
        <v>2.4</v>
      </c>
      <c r="L1178" t="s">
        <v>293</v>
      </c>
      <c r="N1178">
        <v>1.2</v>
      </c>
      <c r="O1178">
        <f>PI()*(H1178/(2*1000))^2</f>
        <v>0</v>
      </c>
      <c r="P1178">
        <f>5*PI()*(11/(2*1000))^2</f>
        <v>4.7516588885545614E-4</v>
      </c>
    </row>
    <row r="1179" spans="1:16" x14ac:dyDescent="0.25">
      <c r="A1179">
        <v>4</v>
      </c>
      <c r="B1179" t="s">
        <v>114</v>
      </c>
      <c r="C1179">
        <v>20</v>
      </c>
      <c r="D1179" t="s">
        <v>135</v>
      </c>
      <c r="E1179">
        <v>7</v>
      </c>
      <c r="F1179" t="s">
        <v>290</v>
      </c>
      <c r="G1179">
        <v>2.2999999999999998</v>
      </c>
      <c r="H1179">
        <v>7</v>
      </c>
      <c r="I1179">
        <v>8</v>
      </c>
      <c r="L1179" t="s">
        <v>294</v>
      </c>
      <c r="N1179">
        <v>1.75</v>
      </c>
      <c r="O1179">
        <f>PI()*(H1179/(2*1000))^2+PI()*(I1179/(2*1000))^2</f>
        <v>8.8749992463911658E-5</v>
      </c>
      <c r="P1179">
        <f>PI()*(10/(2*1000))^2+PI()*(9/(2*1000))^2+PI()*(14/(2*1000))^2</f>
        <v>2.9609510760083798E-4</v>
      </c>
    </row>
    <row r="1180" spans="1:16" x14ac:dyDescent="0.25">
      <c r="A1180">
        <v>4</v>
      </c>
      <c r="B1180" t="s">
        <v>114</v>
      </c>
      <c r="C1180">
        <v>20</v>
      </c>
      <c r="D1180" t="s">
        <v>135</v>
      </c>
      <c r="E1180">
        <v>8</v>
      </c>
      <c r="F1180" t="s">
        <v>267</v>
      </c>
      <c r="G1180">
        <v>2.9</v>
      </c>
      <c r="H1180">
        <v>28</v>
      </c>
      <c r="L1180">
        <v>39</v>
      </c>
      <c r="N1180">
        <v>3.02</v>
      </c>
      <c r="O1180">
        <f>PI()*(H1180/(2*1000))^2</f>
        <v>6.1575216010359955E-4</v>
      </c>
      <c r="P1180">
        <f>PI()*(L1180/(2*1000))^2</f>
        <v>1.1945906065275189E-3</v>
      </c>
    </row>
    <row r="1181" spans="1:16" x14ac:dyDescent="0.25">
      <c r="A1181">
        <v>4</v>
      </c>
      <c r="B1181" t="s">
        <v>114</v>
      </c>
      <c r="C1181">
        <v>20</v>
      </c>
      <c r="D1181" t="s">
        <v>135</v>
      </c>
      <c r="E1181">
        <v>9</v>
      </c>
      <c r="F1181" t="s">
        <v>267</v>
      </c>
      <c r="G1181">
        <v>2.6</v>
      </c>
      <c r="H1181">
        <v>19</v>
      </c>
      <c r="L1181">
        <v>31</v>
      </c>
      <c r="N1181">
        <v>2.1</v>
      </c>
      <c r="O1181">
        <f>PI()*(H1181/(2*1000))^2</f>
        <v>2.835287369864788E-4</v>
      </c>
      <c r="P1181">
        <f>PI()*(L1181/(2*1000))^2</f>
        <v>7.5476763502494771E-4</v>
      </c>
    </row>
    <row r="1182" spans="1:16" x14ac:dyDescent="0.25">
      <c r="A1182">
        <v>4</v>
      </c>
      <c r="B1182" t="s">
        <v>114</v>
      </c>
      <c r="C1182">
        <v>20</v>
      </c>
      <c r="D1182" t="s">
        <v>135</v>
      </c>
      <c r="E1182">
        <v>10</v>
      </c>
      <c r="F1182" t="s">
        <v>271</v>
      </c>
      <c r="G1182">
        <v>2.2999999999999998</v>
      </c>
      <c r="H1182">
        <v>28</v>
      </c>
      <c r="L1182">
        <v>35</v>
      </c>
      <c r="N1182">
        <v>3.2</v>
      </c>
      <c r="O1182">
        <f>PI()*(H1182/(2*1000))^2</f>
        <v>6.1575216010359955E-4</v>
      </c>
      <c r="P1182">
        <f>PI()*(L1182/(2*1000))^2</f>
        <v>9.6211275016187424E-4</v>
      </c>
    </row>
    <row r="1183" spans="1:16" x14ac:dyDescent="0.25">
      <c r="A1183">
        <v>4</v>
      </c>
      <c r="B1183" t="s">
        <v>114</v>
      </c>
      <c r="C1183">
        <v>20</v>
      </c>
      <c r="D1183" t="s">
        <v>135</v>
      </c>
      <c r="E1183">
        <v>11</v>
      </c>
      <c r="F1183" t="s">
        <v>267</v>
      </c>
      <c r="G1183">
        <v>1.05</v>
      </c>
      <c r="H1183">
        <v>21</v>
      </c>
      <c r="L1183">
        <v>33</v>
      </c>
      <c r="N1183">
        <v>2.27</v>
      </c>
      <c r="O1183">
        <f>PI()*(H1183/(2*1000))^2</f>
        <v>3.4636059005827474E-4</v>
      </c>
      <c r="P1183">
        <f>PI()*(L1183/(2*1000))^2</f>
        <v>8.5529859993982123E-4</v>
      </c>
    </row>
    <row r="1184" spans="1:16" x14ac:dyDescent="0.25">
      <c r="A1184">
        <v>4</v>
      </c>
      <c r="B1184" t="s">
        <v>114</v>
      </c>
      <c r="C1184">
        <v>20</v>
      </c>
      <c r="D1184" t="s">
        <v>135</v>
      </c>
      <c r="E1184">
        <v>12</v>
      </c>
      <c r="F1184" t="s">
        <v>269</v>
      </c>
      <c r="G1184">
        <v>0.65</v>
      </c>
      <c r="H1184">
        <v>12</v>
      </c>
      <c r="L1184">
        <v>27</v>
      </c>
      <c r="N1184">
        <v>1.92</v>
      </c>
      <c r="O1184">
        <f>PI()*(H1184/(2*1000))^2</f>
        <v>1.1309733552923255E-4</v>
      </c>
      <c r="P1184">
        <f>PI()*(L1184/(2*1000))^2</f>
        <v>5.7255526111673976E-4</v>
      </c>
    </row>
    <row r="1185" spans="1:16" x14ac:dyDescent="0.25">
      <c r="A1185">
        <v>4</v>
      </c>
      <c r="B1185" t="s">
        <v>114</v>
      </c>
      <c r="C1185">
        <v>20</v>
      </c>
      <c r="D1185" t="s">
        <v>135</v>
      </c>
      <c r="E1185">
        <v>13</v>
      </c>
      <c r="F1185" t="s">
        <v>267</v>
      </c>
      <c r="G1185">
        <v>0.25</v>
      </c>
      <c r="H1185">
        <v>22</v>
      </c>
      <c r="L1185">
        <v>42</v>
      </c>
      <c r="N1185">
        <v>2.57</v>
      </c>
      <c r="O1185">
        <f>PI()*(H1185/(2*1000))^2</f>
        <v>3.8013271108436493E-4</v>
      </c>
      <c r="P1185">
        <f>PI()*(L1185/(2*1000))^2</f>
        <v>1.385442360233099E-3</v>
      </c>
    </row>
    <row r="1186" spans="1:16" x14ac:dyDescent="0.25">
      <c r="A1186">
        <v>4</v>
      </c>
      <c r="B1186" t="s">
        <v>114</v>
      </c>
      <c r="C1186">
        <v>20</v>
      </c>
      <c r="D1186" t="s">
        <v>135</v>
      </c>
      <c r="E1186">
        <v>14</v>
      </c>
      <c r="F1186" t="s">
        <v>267</v>
      </c>
      <c r="G1186">
        <v>0.27</v>
      </c>
      <c r="H1186">
        <v>17</v>
      </c>
      <c r="L1186">
        <v>28</v>
      </c>
      <c r="N1186">
        <v>2.78</v>
      </c>
      <c r="O1186">
        <f>PI()*(H1186/(2*1000))^2</f>
        <v>2.2698006922186259E-4</v>
      </c>
      <c r="P1186">
        <f>PI()*(L1186/(2*1000))^2</f>
        <v>6.1575216010359955E-4</v>
      </c>
    </row>
    <row r="1187" spans="1:16" x14ac:dyDescent="0.25">
      <c r="A1187">
        <v>4</v>
      </c>
      <c r="B1187" t="s">
        <v>114</v>
      </c>
      <c r="C1187">
        <v>20</v>
      </c>
      <c r="D1187" t="s">
        <v>135</v>
      </c>
      <c r="E1187">
        <v>15</v>
      </c>
      <c r="F1187" t="s">
        <v>267</v>
      </c>
      <c r="G1187">
        <v>0.9</v>
      </c>
      <c r="H1187">
        <v>31</v>
      </c>
      <c r="L1187">
        <v>52</v>
      </c>
      <c r="N1187">
        <v>2.96</v>
      </c>
      <c r="O1187">
        <f>PI()*(H1187/(2*1000))^2</f>
        <v>7.5476763502494771E-4</v>
      </c>
      <c r="P1187">
        <f>PI()*(L1187/(2*1000))^2</f>
        <v>2.1237166338266998E-3</v>
      </c>
    </row>
    <row r="1188" spans="1:16" x14ac:dyDescent="0.25">
      <c r="A1188">
        <v>4</v>
      </c>
      <c r="B1188" t="s">
        <v>114</v>
      </c>
      <c r="C1188">
        <v>20</v>
      </c>
      <c r="D1188" t="s">
        <v>135</v>
      </c>
      <c r="E1188">
        <v>16</v>
      </c>
      <c r="F1188" t="s">
        <v>268</v>
      </c>
      <c r="G1188">
        <v>1.35</v>
      </c>
      <c r="H1188">
        <v>19</v>
      </c>
      <c r="L1188">
        <v>42</v>
      </c>
      <c r="N1188">
        <v>2.0299999999999998</v>
      </c>
      <c r="O1188">
        <f>PI()*(H1188/(2*1000))^2</f>
        <v>2.835287369864788E-4</v>
      </c>
      <c r="P1188">
        <f>PI()*(L1188/(2*1000))^2</f>
        <v>1.385442360233099E-3</v>
      </c>
    </row>
    <row r="1189" spans="1:16" x14ac:dyDescent="0.25">
      <c r="A1189">
        <v>4</v>
      </c>
      <c r="B1189" t="s">
        <v>114</v>
      </c>
      <c r="C1189">
        <v>20</v>
      </c>
      <c r="D1189" t="s">
        <v>135</v>
      </c>
      <c r="E1189">
        <v>17</v>
      </c>
      <c r="F1189" t="s">
        <v>267</v>
      </c>
      <c r="G1189">
        <v>1.05</v>
      </c>
      <c r="H1189">
        <v>40</v>
      </c>
      <c r="L1189">
        <v>60</v>
      </c>
      <c r="N1189">
        <v>3.98</v>
      </c>
      <c r="O1189">
        <f>PI()*(H1189/(2*1000))^2</f>
        <v>1.2566370614359172E-3</v>
      </c>
      <c r="P1189">
        <f>PI()*(L1189/(2*1000))^2</f>
        <v>2.8274333882308137E-3</v>
      </c>
    </row>
    <row r="1190" spans="1:16" x14ac:dyDescent="0.25">
      <c r="A1190">
        <v>4</v>
      </c>
      <c r="B1190" t="s">
        <v>114</v>
      </c>
      <c r="C1190">
        <v>20</v>
      </c>
      <c r="D1190" t="s">
        <v>135</v>
      </c>
      <c r="E1190">
        <v>18</v>
      </c>
      <c r="F1190" t="s">
        <v>271</v>
      </c>
      <c r="G1190">
        <v>1.3</v>
      </c>
      <c r="H1190">
        <v>22</v>
      </c>
      <c r="L1190">
        <v>53</v>
      </c>
      <c r="N1190">
        <v>3.03</v>
      </c>
      <c r="O1190">
        <f>PI()*(H1190/(2*1000))^2</f>
        <v>3.8013271108436493E-4</v>
      </c>
      <c r="P1190">
        <f>PI()*(L1190/(2*1000))^2</f>
        <v>2.2061834409834321E-3</v>
      </c>
    </row>
    <row r="1191" spans="1:16" x14ac:dyDescent="0.25">
      <c r="A1191">
        <v>4</v>
      </c>
      <c r="B1191" t="s">
        <v>114</v>
      </c>
      <c r="C1191">
        <v>20</v>
      </c>
      <c r="D1191" t="s">
        <v>135</v>
      </c>
      <c r="E1191">
        <v>19</v>
      </c>
      <c r="F1191" t="s">
        <v>267</v>
      </c>
      <c r="G1191">
        <v>2.1</v>
      </c>
      <c r="H1191">
        <v>27</v>
      </c>
      <c r="L1191">
        <v>43</v>
      </c>
      <c r="N1191">
        <v>2.96</v>
      </c>
      <c r="O1191">
        <f>PI()*(H1191/(2*1000))^2</f>
        <v>5.7255526111673976E-4</v>
      </c>
      <c r="P1191">
        <f>PI()*(L1191/(2*1000))^2</f>
        <v>1.4522012041218817E-3</v>
      </c>
    </row>
    <row r="1192" spans="1:16" x14ac:dyDescent="0.25">
      <c r="A1192">
        <v>4</v>
      </c>
      <c r="B1192" t="s">
        <v>114</v>
      </c>
      <c r="C1192">
        <v>20</v>
      </c>
      <c r="D1192" t="s">
        <v>135</v>
      </c>
      <c r="E1192">
        <v>20</v>
      </c>
      <c r="F1192" t="s">
        <v>267</v>
      </c>
      <c r="G1192">
        <v>1.8</v>
      </c>
      <c r="H1192">
        <v>19</v>
      </c>
      <c r="L1192">
        <v>45</v>
      </c>
      <c r="N1192">
        <v>2.65</v>
      </c>
      <c r="O1192">
        <f>PI()*(H1192/(2*1000))^2</f>
        <v>2.835287369864788E-4</v>
      </c>
      <c r="P1192">
        <f>PI()*(L1192/(2*1000))^2</f>
        <v>1.5904312808798326E-3</v>
      </c>
    </row>
    <row r="1193" spans="1:16" x14ac:dyDescent="0.25">
      <c r="A1193">
        <v>4</v>
      </c>
      <c r="B1193" t="s">
        <v>114</v>
      </c>
      <c r="C1193">
        <v>20</v>
      </c>
      <c r="D1193" t="s">
        <v>135</v>
      </c>
      <c r="E1193">
        <v>21</v>
      </c>
      <c r="F1193" t="s">
        <v>269</v>
      </c>
      <c r="G1193">
        <v>1.8</v>
      </c>
      <c r="H1193">
        <v>15</v>
      </c>
      <c r="L1193">
        <v>21</v>
      </c>
      <c r="N1193">
        <v>1.9</v>
      </c>
      <c r="O1193">
        <f>PI()*(H1193/(2*1000))^2</f>
        <v>1.7671458676442585E-4</v>
      </c>
      <c r="P1193">
        <f>PI()*(L1193/(2*1000))^2</f>
        <v>3.4636059005827474E-4</v>
      </c>
    </row>
    <row r="1194" spans="1:16" x14ac:dyDescent="0.25">
      <c r="A1194">
        <v>4</v>
      </c>
      <c r="B1194" t="s">
        <v>114</v>
      </c>
      <c r="C1194">
        <v>20</v>
      </c>
      <c r="D1194" t="s">
        <v>135</v>
      </c>
      <c r="E1194">
        <v>22</v>
      </c>
      <c r="F1194" t="s">
        <v>269</v>
      </c>
      <c r="G1194">
        <v>1.87</v>
      </c>
      <c r="H1194">
        <v>13</v>
      </c>
      <c r="L1194">
        <v>20</v>
      </c>
      <c r="N1194">
        <v>2.0499999999999998</v>
      </c>
      <c r="O1194">
        <f>PI()*(H1194/(2*1000))^2</f>
        <v>1.3273228961416874E-4</v>
      </c>
      <c r="P1194">
        <f>PI()*(L1194/(2*1000))^2</f>
        <v>3.1415926535897931E-4</v>
      </c>
    </row>
    <row r="1195" spans="1:16" x14ac:dyDescent="0.25">
      <c r="A1195">
        <v>4</v>
      </c>
      <c r="B1195" t="s">
        <v>114</v>
      </c>
      <c r="C1195">
        <v>20</v>
      </c>
      <c r="D1195" t="s">
        <v>135</v>
      </c>
      <c r="E1195">
        <v>23</v>
      </c>
      <c r="F1195" t="s">
        <v>269</v>
      </c>
      <c r="G1195">
        <v>1.87</v>
      </c>
      <c r="H1195">
        <v>9</v>
      </c>
      <c r="L1195">
        <v>19</v>
      </c>
      <c r="N1195">
        <v>1.7</v>
      </c>
      <c r="O1195">
        <f>PI()*(H1195/(2*1000))^2</f>
        <v>6.3617251235193305E-5</v>
      </c>
      <c r="P1195">
        <f>PI()*(L1195/(2*1000))^2</f>
        <v>2.835287369864788E-4</v>
      </c>
    </row>
    <row r="1196" spans="1:16" x14ac:dyDescent="0.25">
      <c r="A1196">
        <v>4</v>
      </c>
      <c r="B1196" t="s">
        <v>114</v>
      </c>
      <c r="C1196">
        <v>20</v>
      </c>
      <c r="D1196" t="s">
        <v>135</v>
      </c>
      <c r="E1196">
        <v>24</v>
      </c>
      <c r="F1196" t="s">
        <v>280</v>
      </c>
      <c r="G1196">
        <v>1.87</v>
      </c>
      <c r="H1196">
        <v>10</v>
      </c>
      <c r="L1196">
        <v>20</v>
      </c>
      <c r="N1196">
        <v>1.8</v>
      </c>
      <c r="O1196">
        <f>PI()*(H1196/(2*1000))^2</f>
        <v>7.8539816339744827E-5</v>
      </c>
      <c r="P1196">
        <f>PI()*(L1196/(2*1000))^2</f>
        <v>3.1415926535897931E-4</v>
      </c>
    </row>
    <row r="1197" spans="1:16" x14ac:dyDescent="0.25">
      <c r="A1197">
        <v>4</v>
      </c>
      <c r="B1197" t="s">
        <v>114</v>
      </c>
      <c r="C1197">
        <v>20</v>
      </c>
      <c r="D1197" t="s">
        <v>135</v>
      </c>
      <c r="E1197">
        <v>25</v>
      </c>
      <c r="F1197" t="s">
        <v>268</v>
      </c>
      <c r="G1197">
        <v>2.8</v>
      </c>
      <c r="H1197">
        <v>29</v>
      </c>
      <c r="L1197">
        <v>55</v>
      </c>
      <c r="N1197">
        <v>2.71</v>
      </c>
      <c r="O1197">
        <f>PI()*(H1197/(2*1000))^2</f>
        <v>6.605198554172541E-4</v>
      </c>
      <c r="P1197">
        <f>PI()*(L1197/(2*1000))^2</f>
        <v>2.3758294442772811E-3</v>
      </c>
    </row>
    <row r="1198" spans="1:16" x14ac:dyDescent="0.25">
      <c r="A1198">
        <v>4</v>
      </c>
      <c r="B1198" t="s">
        <v>114</v>
      </c>
      <c r="C1198">
        <v>20</v>
      </c>
      <c r="D1198" t="s">
        <v>135</v>
      </c>
      <c r="E1198">
        <v>26</v>
      </c>
      <c r="F1198" t="s">
        <v>267</v>
      </c>
      <c r="G1198">
        <v>1.4</v>
      </c>
      <c r="H1198">
        <v>5</v>
      </c>
      <c r="L1198">
        <v>16</v>
      </c>
      <c r="N1198">
        <v>1.8</v>
      </c>
      <c r="O1198">
        <f>PI()*(H1198/(2*1000))^2</f>
        <v>1.9634954084936207E-5</v>
      </c>
      <c r="P1198">
        <f>PI()*(L1198/(2*1000))^2</f>
        <v>2.0106192982974675E-4</v>
      </c>
    </row>
    <row r="1199" spans="1:16" x14ac:dyDescent="0.25">
      <c r="A1199">
        <v>4</v>
      </c>
      <c r="B1199" t="s">
        <v>114</v>
      </c>
      <c r="C1199">
        <v>20</v>
      </c>
      <c r="D1199" t="s">
        <v>135</v>
      </c>
      <c r="E1199">
        <v>27</v>
      </c>
      <c r="F1199" t="s">
        <v>267</v>
      </c>
      <c r="G1199">
        <v>2</v>
      </c>
      <c r="H1199">
        <v>17</v>
      </c>
      <c r="L1199">
        <v>30</v>
      </c>
      <c r="N1199">
        <v>2.2999999999999998</v>
      </c>
      <c r="O1199">
        <f>PI()*(H1199/(2*1000))^2</f>
        <v>2.2698006922186259E-4</v>
      </c>
      <c r="P1199">
        <f>PI()*(L1199/(2*1000))^2</f>
        <v>7.0685834705770342E-4</v>
      </c>
    </row>
    <row r="1200" spans="1:16" x14ac:dyDescent="0.25">
      <c r="A1200">
        <v>4</v>
      </c>
      <c r="B1200" t="s">
        <v>114</v>
      </c>
      <c r="C1200">
        <v>20</v>
      </c>
      <c r="D1200" t="s">
        <v>135</v>
      </c>
      <c r="E1200">
        <v>28</v>
      </c>
      <c r="F1200" t="s">
        <v>271</v>
      </c>
      <c r="G1200">
        <v>2.6</v>
      </c>
      <c r="H1200">
        <v>14</v>
      </c>
      <c r="L1200">
        <v>38</v>
      </c>
      <c r="N1200">
        <v>1.74</v>
      </c>
      <c r="O1200">
        <f>PI()*(H1200/(2*1000))^2</f>
        <v>1.5393804002589989E-4</v>
      </c>
      <c r="P1200">
        <f>PI()*(L1200/(2*1000))^2</f>
        <v>1.1341149479459152E-3</v>
      </c>
    </row>
    <row r="1201" spans="1:16" x14ac:dyDescent="0.25">
      <c r="A1201">
        <v>4</v>
      </c>
      <c r="B1201" t="s">
        <v>114</v>
      </c>
      <c r="C1201">
        <v>20</v>
      </c>
      <c r="D1201" t="s">
        <v>135</v>
      </c>
      <c r="E1201">
        <v>29</v>
      </c>
      <c r="F1201" t="s">
        <v>267</v>
      </c>
      <c r="G1201">
        <v>3</v>
      </c>
      <c r="H1201">
        <v>16</v>
      </c>
      <c r="L1201">
        <v>43</v>
      </c>
      <c r="N1201">
        <v>2.2000000000000002</v>
      </c>
      <c r="O1201">
        <f>PI()*(H1201/(2*1000))^2</f>
        <v>2.0106192982974675E-4</v>
      </c>
      <c r="P1201">
        <f>PI()*(L1201/(2*1000))^2</f>
        <v>1.4522012041218817E-3</v>
      </c>
    </row>
    <row r="1202" spans="1:16" x14ac:dyDescent="0.25">
      <c r="A1202">
        <v>4</v>
      </c>
      <c r="B1202" t="s">
        <v>114</v>
      </c>
      <c r="C1202">
        <v>20</v>
      </c>
      <c r="D1202" t="s">
        <v>135</v>
      </c>
      <c r="E1202">
        <v>30</v>
      </c>
      <c r="F1202" t="s">
        <v>267</v>
      </c>
      <c r="G1202">
        <v>3.55</v>
      </c>
      <c r="H1202">
        <v>33</v>
      </c>
      <c r="L1202">
        <v>76</v>
      </c>
      <c r="N1202">
        <v>2.85</v>
      </c>
      <c r="O1202">
        <f>PI()*(H1202/(2*1000))^2</f>
        <v>8.5529859993982123E-4</v>
      </c>
      <c r="P1202">
        <f>PI()*(L1202/(2*1000))^2</f>
        <v>4.5364597917836608E-3</v>
      </c>
    </row>
    <row r="1203" spans="1:16" x14ac:dyDescent="0.25">
      <c r="A1203">
        <v>4</v>
      </c>
      <c r="B1203" t="s">
        <v>114</v>
      </c>
      <c r="C1203">
        <v>21</v>
      </c>
      <c r="D1203" t="s">
        <v>136</v>
      </c>
      <c r="E1203">
        <v>1</v>
      </c>
      <c r="F1203" t="s">
        <v>267</v>
      </c>
      <c r="G1203">
        <v>1.3</v>
      </c>
      <c r="H1203">
        <v>61</v>
      </c>
      <c r="L1203">
        <f>M1203/PI()</f>
        <v>89.12676813146139</v>
      </c>
      <c r="M1203">
        <v>280</v>
      </c>
      <c r="N1203">
        <v>5</v>
      </c>
      <c r="O1203">
        <f>PI()*(H1203/(2*1000))^2</f>
        <v>2.9224665660019049E-3</v>
      </c>
      <c r="P1203">
        <f>PI()*(L1203/(2*1000))^2</f>
        <v>6.2388737692022972E-3</v>
      </c>
    </row>
    <row r="1204" spans="1:16" x14ac:dyDescent="0.25">
      <c r="A1204">
        <v>4</v>
      </c>
      <c r="B1204" t="s">
        <v>114</v>
      </c>
      <c r="C1204">
        <v>21</v>
      </c>
      <c r="D1204" t="s">
        <v>136</v>
      </c>
      <c r="E1204">
        <v>2</v>
      </c>
      <c r="F1204" t="s">
        <v>271</v>
      </c>
      <c r="G1204">
        <v>0.7</v>
      </c>
      <c r="H1204">
        <v>30</v>
      </c>
      <c r="L1204">
        <v>55</v>
      </c>
      <c r="N1204">
        <v>2.93</v>
      </c>
      <c r="O1204">
        <f>PI()*(H1204/(2*1000))^2</f>
        <v>7.0685834705770342E-4</v>
      </c>
      <c r="P1204">
        <f>PI()*(L1204/(2*1000))^2</f>
        <v>2.3758294442772811E-3</v>
      </c>
    </row>
    <row r="1205" spans="1:16" x14ac:dyDescent="0.25">
      <c r="A1205">
        <v>4</v>
      </c>
      <c r="B1205" t="s">
        <v>114</v>
      </c>
      <c r="C1205">
        <v>21</v>
      </c>
      <c r="D1205" t="s">
        <v>136</v>
      </c>
      <c r="E1205">
        <v>3</v>
      </c>
      <c r="F1205" t="s">
        <v>267</v>
      </c>
      <c r="G1205">
        <v>0.4</v>
      </c>
      <c r="H1205">
        <v>46</v>
      </c>
      <c r="L1205">
        <f>M1205/PI()</f>
        <v>82.760570407785579</v>
      </c>
      <c r="M1205">
        <v>260</v>
      </c>
      <c r="N1205">
        <v>4.1500000000000004</v>
      </c>
      <c r="O1205">
        <f>PI()*(H1205/(2*1000))^2</f>
        <v>1.6619025137490004E-3</v>
      </c>
      <c r="P1205">
        <f>PI()*(L1205/(2*1000))^2</f>
        <v>5.3794370765060618E-3</v>
      </c>
    </row>
    <row r="1206" spans="1:16" x14ac:dyDescent="0.25">
      <c r="A1206">
        <v>4</v>
      </c>
      <c r="B1206" t="s">
        <v>114</v>
      </c>
      <c r="C1206">
        <v>21</v>
      </c>
      <c r="D1206" t="s">
        <v>136</v>
      </c>
      <c r="E1206">
        <v>4</v>
      </c>
      <c r="F1206" t="s">
        <v>267</v>
      </c>
      <c r="G1206">
        <v>0.5</v>
      </c>
      <c r="H1206">
        <v>56</v>
      </c>
      <c r="L1206">
        <v>85</v>
      </c>
      <c r="N1206">
        <v>4.25</v>
      </c>
      <c r="O1206">
        <f>PI()*(H1206/(2*1000))^2</f>
        <v>2.4630086404143982E-3</v>
      </c>
      <c r="P1206">
        <f>PI()*(L1206/(2*1000))^2</f>
        <v>5.6745017305465653E-3</v>
      </c>
    </row>
    <row r="1207" spans="1:16" x14ac:dyDescent="0.25">
      <c r="A1207">
        <v>4</v>
      </c>
      <c r="B1207" t="s">
        <v>114</v>
      </c>
      <c r="C1207">
        <v>21</v>
      </c>
      <c r="D1207" t="s">
        <v>136</v>
      </c>
      <c r="E1207">
        <v>5</v>
      </c>
      <c r="F1207" t="s">
        <v>271</v>
      </c>
      <c r="G1207">
        <v>2.5</v>
      </c>
      <c r="H1207">
        <v>27</v>
      </c>
      <c r="L1207">
        <v>57</v>
      </c>
      <c r="N1207">
        <v>2.75</v>
      </c>
      <c r="O1207">
        <f>PI()*(H1207/(2*1000))^2</f>
        <v>5.7255526111673976E-4</v>
      </c>
      <c r="P1207">
        <f>PI()*(L1207/(2*1000))^2</f>
        <v>2.5517586328783095E-3</v>
      </c>
    </row>
    <row r="1208" spans="1:16" x14ac:dyDescent="0.25">
      <c r="A1208">
        <v>4</v>
      </c>
      <c r="B1208" t="s">
        <v>114</v>
      </c>
      <c r="C1208">
        <v>21</v>
      </c>
      <c r="D1208" t="s">
        <v>136</v>
      </c>
      <c r="E1208">
        <v>6</v>
      </c>
      <c r="F1208" t="s">
        <v>268</v>
      </c>
      <c r="G1208">
        <v>1.9</v>
      </c>
      <c r="H1208">
        <v>26</v>
      </c>
      <c r="L1208">
        <f>M1208/PI()</f>
        <v>70.028174960433944</v>
      </c>
      <c r="M1208">
        <v>220</v>
      </c>
      <c r="N1208">
        <v>2.5</v>
      </c>
      <c r="O1208">
        <f>PI()*(H1208/(2*1000))^2</f>
        <v>5.3092915845667494E-4</v>
      </c>
      <c r="P1208">
        <f>PI()*(L1208/(2*1000))^2</f>
        <v>3.851549622823866E-3</v>
      </c>
    </row>
    <row r="1209" spans="1:16" x14ac:dyDescent="0.25">
      <c r="A1209">
        <v>4</v>
      </c>
      <c r="B1209" t="s">
        <v>114</v>
      </c>
      <c r="C1209">
        <v>21</v>
      </c>
      <c r="D1209" t="s">
        <v>136</v>
      </c>
      <c r="E1209">
        <v>7</v>
      </c>
      <c r="F1209" t="s">
        <v>268</v>
      </c>
      <c r="G1209">
        <v>1.8</v>
      </c>
      <c r="H1209">
        <v>43</v>
      </c>
      <c r="L1209">
        <v>84</v>
      </c>
      <c r="N1209">
        <v>2.8</v>
      </c>
      <c r="O1209">
        <f>PI()*(H1209/(2*1000))^2</f>
        <v>1.4522012041218817E-3</v>
      </c>
      <c r="P1209">
        <f>PI()*(L1209/(2*1000))^2</f>
        <v>5.5417694409323958E-3</v>
      </c>
    </row>
    <row r="1210" spans="1:16" x14ac:dyDescent="0.25">
      <c r="A1210">
        <v>4</v>
      </c>
      <c r="B1210" t="s">
        <v>114</v>
      </c>
      <c r="C1210">
        <v>21</v>
      </c>
      <c r="D1210" t="s">
        <v>136</v>
      </c>
      <c r="E1210">
        <v>8</v>
      </c>
      <c r="F1210" t="s">
        <v>271</v>
      </c>
      <c r="G1210">
        <v>3.85</v>
      </c>
      <c r="H1210">
        <v>54</v>
      </c>
      <c r="L1210">
        <f>M1210/PI()</f>
        <v>79.577471545947674</v>
      </c>
      <c r="M1210">
        <v>250</v>
      </c>
      <c r="N1210">
        <v>5.2</v>
      </c>
      <c r="O1210">
        <f>PI()*(H1210/(2*1000))^2</f>
        <v>2.290221044466959E-3</v>
      </c>
      <c r="P1210">
        <f>PI()*(L1210/(2*1000))^2</f>
        <v>4.9735919716217296E-3</v>
      </c>
    </row>
    <row r="1211" spans="1:16" x14ac:dyDescent="0.25">
      <c r="A1211">
        <v>4</v>
      </c>
      <c r="B1211" t="s">
        <v>114</v>
      </c>
      <c r="C1211">
        <v>21</v>
      </c>
      <c r="D1211" t="s">
        <v>136</v>
      </c>
      <c r="E1211">
        <v>9</v>
      </c>
      <c r="F1211" t="s">
        <v>271</v>
      </c>
      <c r="G1211">
        <v>2</v>
      </c>
      <c r="H1211">
        <v>53</v>
      </c>
      <c r="L1211">
        <f>M1211/PI()</f>
        <v>82.760570407785579</v>
      </c>
      <c r="M1211">
        <v>260</v>
      </c>
      <c r="N1211">
        <v>4.4000000000000004</v>
      </c>
      <c r="O1211">
        <f>PI()*(H1211/(2*1000))^2</f>
        <v>2.2061834409834321E-3</v>
      </c>
      <c r="P1211">
        <f>PI()*(L1211/(2*1000))^2</f>
        <v>5.3794370765060618E-3</v>
      </c>
    </row>
    <row r="1212" spans="1:16" x14ac:dyDescent="0.25">
      <c r="A1212">
        <v>4</v>
      </c>
      <c r="B1212" t="s">
        <v>114</v>
      </c>
      <c r="C1212">
        <v>21</v>
      </c>
      <c r="D1212" t="s">
        <v>136</v>
      </c>
      <c r="E1212">
        <v>10</v>
      </c>
      <c r="F1212" t="s">
        <v>271</v>
      </c>
      <c r="G1212">
        <v>2.4</v>
      </c>
      <c r="H1212">
        <v>48</v>
      </c>
      <c r="L1212">
        <f>M1212/PI()</f>
        <v>82.760570407785579</v>
      </c>
      <c r="M1212">
        <v>260</v>
      </c>
      <c r="N1212">
        <v>4.8</v>
      </c>
      <c r="O1212">
        <f>PI()*(H1212/(2*1000))^2</f>
        <v>1.8095573684677208E-3</v>
      </c>
      <c r="P1212">
        <f>PI()*(L1212/(2*1000))^2</f>
        <v>5.3794370765060618E-3</v>
      </c>
    </row>
    <row r="1213" spans="1:16" x14ac:dyDescent="0.25">
      <c r="A1213">
        <v>4</v>
      </c>
      <c r="B1213" t="s">
        <v>114</v>
      </c>
      <c r="C1213">
        <v>21</v>
      </c>
      <c r="D1213" t="s">
        <v>136</v>
      </c>
      <c r="E1213">
        <v>11</v>
      </c>
      <c r="F1213" t="s">
        <v>271</v>
      </c>
      <c r="G1213">
        <v>2.5</v>
      </c>
      <c r="H1213">
        <v>27</v>
      </c>
      <c r="L1213">
        <v>46</v>
      </c>
      <c r="N1213">
        <v>2.83</v>
      </c>
      <c r="O1213">
        <f>PI()*(H1213/(2*1000))^2</f>
        <v>5.7255526111673976E-4</v>
      </c>
      <c r="P1213">
        <f>PI()*(L1213/(2*1000))^2</f>
        <v>1.6619025137490004E-3</v>
      </c>
    </row>
    <row r="1214" spans="1:16" x14ac:dyDescent="0.25">
      <c r="A1214">
        <v>4</v>
      </c>
      <c r="B1214" t="s">
        <v>114</v>
      </c>
      <c r="C1214">
        <v>21</v>
      </c>
      <c r="D1214" t="s">
        <v>136</v>
      </c>
      <c r="E1214">
        <v>12</v>
      </c>
      <c r="F1214" t="s">
        <v>267</v>
      </c>
      <c r="G1214">
        <v>1.4</v>
      </c>
      <c r="H1214">
        <v>8</v>
      </c>
      <c r="L1214">
        <v>16</v>
      </c>
      <c r="N1214">
        <v>1.84</v>
      </c>
      <c r="O1214">
        <f>PI()*(H1214/(2*1000))^2</f>
        <v>5.0265482457436686E-5</v>
      </c>
      <c r="P1214">
        <f>PI()*(L1214/(2*1000))^2</f>
        <v>2.0106192982974675E-4</v>
      </c>
    </row>
    <row r="1215" spans="1:16" x14ac:dyDescent="0.25">
      <c r="A1215">
        <v>4</v>
      </c>
      <c r="B1215" t="s">
        <v>114</v>
      </c>
      <c r="C1215">
        <v>21</v>
      </c>
      <c r="D1215" t="s">
        <v>136</v>
      </c>
      <c r="E1215">
        <v>13</v>
      </c>
      <c r="F1215" t="s">
        <v>267</v>
      </c>
      <c r="G1215">
        <v>2.6</v>
      </c>
      <c r="H1215">
        <v>20</v>
      </c>
      <c r="L1215">
        <v>45</v>
      </c>
      <c r="N1215">
        <v>2.0699999999999998</v>
      </c>
      <c r="O1215">
        <f>PI()*(H1215/(2*1000))^2</f>
        <v>3.1415926535897931E-4</v>
      </c>
      <c r="P1215">
        <f>PI()*(L1215/(2*1000))^2</f>
        <v>1.5904312808798326E-3</v>
      </c>
    </row>
    <row r="1216" spans="1:16" x14ac:dyDescent="0.25">
      <c r="A1216">
        <v>4</v>
      </c>
      <c r="B1216" t="s">
        <v>114</v>
      </c>
      <c r="C1216">
        <v>21</v>
      </c>
      <c r="D1216" t="s">
        <v>136</v>
      </c>
      <c r="E1216">
        <v>14</v>
      </c>
      <c r="F1216" t="s">
        <v>267</v>
      </c>
      <c r="G1216">
        <v>3</v>
      </c>
      <c r="H1216">
        <v>38</v>
      </c>
      <c r="L1216">
        <v>64</v>
      </c>
      <c r="N1216">
        <v>3.8</v>
      </c>
      <c r="O1216">
        <f>PI()*(H1216/(2*1000))^2</f>
        <v>1.1341149479459152E-3</v>
      </c>
      <c r="P1216">
        <f>PI()*(L1216/(2*1000))^2</f>
        <v>3.2169908772759479E-3</v>
      </c>
    </row>
    <row r="1217" spans="1:16" x14ac:dyDescent="0.25">
      <c r="A1217">
        <v>4</v>
      </c>
      <c r="B1217" t="s">
        <v>114</v>
      </c>
      <c r="C1217">
        <v>21</v>
      </c>
      <c r="D1217" t="s">
        <v>136</v>
      </c>
      <c r="E1217">
        <v>15</v>
      </c>
      <c r="F1217" t="s">
        <v>267</v>
      </c>
      <c r="G1217">
        <v>2.2999999999999998</v>
      </c>
      <c r="H1217">
        <v>14</v>
      </c>
      <c r="L1217">
        <v>39</v>
      </c>
      <c r="N1217">
        <v>1.82</v>
      </c>
      <c r="O1217">
        <f>PI()*(H1217/(2*1000))^2</f>
        <v>1.5393804002589989E-4</v>
      </c>
      <c r="P1217">
        <f>PI()*(L1217/(2*1000))^2</f>
        <v>1.1945906065275189E-3</v>
      </c>
    </row>
    <row r="1218" spans="1:16" x14ac:dyDescent="0.25">
      <c r="A1218">
        <v>4</v>
      </c>
      <c r="B1218" t="s">
        <v>114</v>
      </c>
      <c r="C1218">
        <v>21</v>
      </c>
      <c r="D1218" t="s">
        <v>136</v>
      </c>
      <c r="E1218">
        <v>16</v>
      </c>
      <c r="F1218" t="s">
        <v>267</v>
      </c>
      <c r="G1218">
        <v>2.5</v>
      </c>
      <c r="H1218">
        <v>22</v>
      </c>
      <c r="L1218">
        <v>34</v>
      </c>
      <c r="N1218">
        <v>2.4300000000000002</v>
      </c>
      <c r="O1218">
        <f>PI()*(H1218/(2*1000))^2</f>
        <v>3.8013271108436493E-4</v>
      </c>
      <c r="P1218">
        <f>PI()*(L1218/(2*1000))^2</f>
        <v>9.0792027688745035E-4</v>
      </c>
    </row>
    <row r="1219" spans="1:16" x14ac:dyDescent="0.25">
      <c r="A1219">
        <v>4</v>
      </c>
      <c r="B1219" t="s">
        <v>114</v>
      </c>
      <c r="C1219">
        <v>21</v>
      </c>
      <c r="D1219" t="s">
        <v>136</v>
      </c>
      <c r="E1219">
        <v>17</v>
      </c>
      <c r="F1219" t="s">
        <v>267</v>
      </c>
      <c r="G1219">
        <v>3</v>
      </c>
      <c r="H1219">
        <v>20</v>
      </c>
      <c r="L1219">
        <v>37</v>
      </c>
      <c r="N1219">
        <v>2.6</v>
      </c>
      <c r="O1219">
        <f>PI()*(H1219/(2*1000))^2</f>
        <v>3.1415926535897931E-4</v>
      </c>
      <c r="P1219">
        <f>PI()*(L1219/(2*1000))^2</f>
        <v>1.0752100856911066E-3</v>
      </c>
    </row>
    <row r="1220" spans="1:16" x14ac:dyDescent="0.25">
      <c r="A1220">
        <v>4</v>
      </c>
      <c r="B1220" t="s">
        <v>114</v>
      </c>
      <c r="C1220">
        <v>22</v>
      </c>
      <c r="D1220" t="s">
        <v>137</v>
      </c>
      <c r="E1220">
        <v>1</v>
      </c>
      <c r="F1220" t="s">
        <v>271</v>
      </c>
      <c r="G1220">
        <v>1.2</v>
      </c>
      <c r="H1220">
        <v>13</v>
      </c>
      <c r="L1220">
        <v>33</v>
      </c>
      <c r="N1220">
        <v>1.66</v>
      </c>
      <c r="O1220">
        <f>PI()*(H1220/(2*1000))^2</f>
        <v>1.3273228961416874E-4</v>
      </c>
      <c r="P1220">
        <f>PI()*(L1220/(2*1000))^2</f>
        <v>8.5529859993982123E-4</v>
      </c>
    </row>
    <row r="1221" spans="1:16" x14ac:dyDescent="0.25">
      <c r="A1221">
        <v>4</v>
      </c>
      <c r="B1221" t="s">
        <v>114</v>
      </c>
      <c r="C1221">
        <v>22</v>
      </c>
      <c r="D1221" t="s">
        <v>137</v>
      </c>
      <c r="E1221">
        <v>2</v>
      </c>
      <c r="F1221" t="s">
        <v>271</v>
      </c>
      <c r="G1221">
        <v>2.2000000000000002</v>
      </c>
      <c r="H1221">
        <v>24</v>
      </c>
      <c r="L1221">
        <v>65</v>
      </c>
      <c r="N1221">
        <v>2.4500000000000002</v>
      </c>
      <c r="O1221">
        <f>PI()*(H1221/(2*1000))^2</f>
        <v>4.523893421169302E-4</v>
      </c>
      <c r="P1221">
        <f>PI()*(L1221/(2*1000))^2</f>
        <v>3.3183072403542195E-3</v>
      </c>
    </row>
    <row r="1222" spans="1:16" x14ac:dyDescent="0.25">
      <c r="A1222">
        <v>4</v>
      </c>
      <c r="B1222" t="s">
        <v>114</v>
      </c>
      <c r="C1222">
        <v>22</v>
      </c>
      <c r="D1222" t="s">
        <v>137</v>
      </c>
      <c r="E1222">
        <v>3</v>
      </c>
      <c r="F1222" t="s">
        <v>271</v>
      </c>
      <c r="G1222">
        <v>2.6</v>
      </c>
      <c r="H1222">
        <v>29</v>
      </c>
      <c r="L1222">
        <v>47</v>
      </c>
      <c r="N1222">
        <v>3</v>
      </c>
      <c r="O1222">
        <f>PI()*(H1222/(2*1000))^2</f>
        <v>6.605198554172541E-4</v>
      </c>
      <c r="P1222">
        <f>PI()*(L1222/(2*1000))^2</f>
        <v>1.7349445429449633E-3</v>
      </c>
    </row>
    <row r="1223" spans="1:16" x14ac:dyDescent="0.25">
      <c r="A1223">
        <v>4</v>
      </c>
      <c r="B1223" t="s">
        <v>114</v>
      </c>
      <c r="C1223">
        <v>22</v>
      </c>
      <c r="D1223" t="s">
        <v>137</v>
      </c>
      <c r="E1223">
        <v>4</v>
      </c>
      <c r="F1223" t="s">
        <v>271</v>
      </c>
      <c r="G1223">
        <v>2.8</v>
      </c>
      <c r="H1223">
        <v>33</v>
      </c>
      <c r="I1223">
        <v>26</v>
      </c>
      <c r="L1223">
        <v>58</v>
      </c>
      <c r="N1223">
        <v>3.4</v>
      </c>
      <c r="O1223">
        <f>PI()*(H1223/(2*1000))^2+PI()*(I1223/(2*1000))^2</f>
        <v>1.3862277583964961E-3</v>
      </c>
      <c r="P1223">
        <f>PI()*(L1223/(2*1000))^2</f>
        <v>2.6420794216690164E-3</v>
      </c>
    </row>
    <row r="1224" spans="1:16" x14ac:dyDescent="0.25">
      <c r="A1224">
        <v>4</v>
      </c>
      <c r="B1224" t="s">
        <v>114</v>
      </c>
      <c r="C1224">
        <v>22</v>
      </c>
      <c r="D1224" t="s">
        <v>137</v>
      </c>
      <c r="E1224">
        <v>5</v>
      </c>
      <c r="F1224" t="s">
        <v>271</v>
      </c>
      <c r="G1224">
        <v>3.4</v>
      </c>
      <c r="H1224">
        <v>45</v>
      </c>
      <c r="L1224">
        <v>74</v>
      </c>
      <c r="N1224">
        <v>4.2</v>
      </c>
      <c r="O1224">
        <f>PI()*(H1224/(2*1000))^2</f>
        <v>1.5904312808798326E-3</v>
      </c>
      <c r="P1224">
        <f>PI()*(L1224/(2*1000))^2</f>
        <v>4.3008403427644264E-3</v>
      </c>
    </row>
    <row r="1225" spans="1:16" x14ac:dyDescent="0.25">
      <c r="A1225">
        <v>4</v>
      </c>
      <c r="B1225" t="s">
        <v>114</v>
      </c>
      <c r="C1225">
        <v>22</v>
      </c>
      <c r="D1225" t="s">
        <v>137</v>
      </c>
      <c r="E1225">
        <v>6</v>
      </c>
      <c r="F1225" t="s">
        <v>267</v>
      </c>
      <c r="G1225">
        <v>2.8</v>
      </c>
      <c r="H1225">
        <v>14</v>
      </c>
      <c r="I1225">
        <v>10</v>
      </c>
      <c r="J1225">
        <v>9</v>
      </c>
      <c r="L1225">
        <v>43</v>
      </c>
      <c r="N1225">
        <v>2.2000000000000002</v>
      </c>
      <c r="O1225">
        <f>PI()*(H1225/(2*1000))^2+PI()*(I1225/(2*1000))^2+PI()*(J1225/(2*1000))^2</f>
        <v>2.9609510760083803E-4</v>
      </c>
      <c r="P1225">
        <f>PI()*(L1225/(2*1000))^2</f>
        <v>1.4522012041218817E-3</v>
      </c>
    </row>
    <row r="1226" spans="1:16" x14ac:dyDescent="0.25">
      <c r="A1226">
        <v>4</v>
      </c>
      <c r="B1226" t="s">
        <v>114</v>
      </c>
      <c r="C1226">
        <v>22</v>
      </c>
      <c r="D1226" t="s">
        <v>137</v>
      </c>
      <c r="E1226">
        <v>7</v>
      </c>
      <c r="F1226" t="s">
        <v>267</v>
      </c>
      <c r="G1226">
        <v>3.7</v>
      </c>
      <c r="H1226">
        <v>42</v>
      </c>
      <c r="L1226">
        <v>65</v>
      </c>
      <c r="N1226">
        <v>3.61</v>
      </c>
      <c r="O1226">
        <f>PI()*(H1226/(2*1000))^2</f>
        <v>1.385442360233099E-3</v>
      </c>
      <c r="P1226">
        <f>PI()*(L1226/(2*1000))^2</f>
        <v>3.3183072403542195E-3</v>
      </c>
    </row>
    <row r="1227" spans="1:16" x14ac:dyDescent="0.25">
      <c r="A1227">
        <v>4</v>
      </c>
      <c r="B1227" t="s">
        <v>114</v>
      </c>
      <c r="C1227">
        <v>22</v>
      </c>
      <c r="D1227" t="s">
        <v>137</v>
      </c>
      <c r="E1227">
        <v>8</v>
      </c>
      <c r="F1227" t="s">
        <v>267</v>
      </c>
      <c r="G1227">
        <v>2.2999999999999998</v>
      </c>
      <c r="H1227">
        <v>18</v>
      </c>
      <c r="L1227">
        <v>38</v>
      </c>
      <c r="N1227">
        <v>2.35</v>
      </c>
      <c r="O1227">
        <f>PI()*(H1227/(2*1000))^2</f>
        <v>2.5446900494077322E-4</v>
      </c>
      <c r="P1227">
        <f>PI()*(L1227/(2*1000))^2</f>
        <v>1.1341149479459152E-3</v>
      </c>
    </row>
    <row r="1228" spans="1:16" x14ac:dyDescent="0.25">
      <c r="A1228">
        <v>4</v>
      </c>
      <c r="B1228" t="s">
        <v>114</v>
      </c>
      <c r="C1228">
        <v>22</v>
      </c>
      <c r="D1228" t="s">
        <v>137</v>
      </c>
      <c r="E1228">
        <v>9</v>
      </c>
      <c r="F1228" t="s">
        <v>267</v>
      </c>
      <c r="G1228">
        <v>2.2000000000000002</v>
      </c>
      <c r="H1228">
        <v>6</v>
      </c>
      <c r="L1228">
        <v>36</v>
      </c>
      <c r="N1228">
        <v>1.8</v>
      </c>
      <c r="O1228">
        <f>PI()*(H1228/(2*1000))^2</f>
        <v>2.8274333882308137E-5</v>
      </c>
      <c r="P1228">
        <f>PI()*(L1228/(2*1000))^2</f>
        <v>1.0178760197630929E-3</v>
      </c>
    </row>
    <row r="1229" spans="1:16" x14ac:dyDescent="0.25">
      <c r="A1229">
        <v>4</v>
      </c>
      <c r="B1229" t="s">
        <v>114</v>
      </c>
      <c r="C1229">
        <v>22</v>
      </c>
      <c r="D1229" t="s">
        <v>137</v>
      </c>
      <c r="E1229">
        <v>10</v>
      </c>
      <c r="F1229" t="s">
        <v>267</v>
      </c>
      <c r="G1229">
        <v>2.9</v>
      </c>
      <c r="H1229">
        <v>11</v>
      </c>
      <c r="L1229">
        <v>29</v>
      </c>
      <c r="N1229">
        <v>1.8</v>
      </c>
      <c r="O1229">
        <f>PI()*(H1229/(2*1000))^2</f>
        <v>9.5033177771091233E-5</v>
      </c>
      <c r="P1229">
        <f>PI()*(L1229/(2*1000))^2</f>
        <v>6.605198554172541E-4</v>
      </c>
    </row>
    <row r="1230" spans="1:16" x14ac:dyDescent="0.25">
      <c r="A1230">
        <v>4</v>
      </c>
      <c r="B1230" t="s">
        <v>114</v>
      </c>
      <c r="C1230">
        <v>22</v>
      </c>
      <c r="D1230" t="s">
        <v>137</v>
      </c>
      <c r="E1230">
        <v>11</v>
      </c>
      <c r="F1230" t="s">
        <v>267</v>
      </c>
      <c r="G1230">
        <v>1.4</v>
      </c>
      <c r="H1230">
        <v>30</v>
      </c>
      <c r="L1230">
        <v>15</v>
      </c>
      <c r="N1230">
        <v>1.9</v>
      </c>
      <c r="O1230">
        <f>PI()*(H1230/(2*1000))^2</f>
        <v>7.0685834705770342E-4</v>
      </c>
      <c r="P1230">
        <f>PI()*(L1230/(2*1000))^2</f>
        <v>1.7671458676442585E-4</v>
      </c>
    </row>
    <row r="1231" spans="1:16" x14ac:dyDescent="0.25">
      <c r="A1231">
        <v>4</v>
      </c>
      <c r="B1231" t="s">
        <v>114</v>
      </c>
      <c r="C1231">
        <v>22</v>
      </c>
      <c r="D1231" t="s">
        <v>137</v>
      </c>
      <c r="E1231">
        <v>12</v>
      </c>
      <c r="F1231" t="s">
        <v>267</v>
      </c>
      <c r="G1231">
        <v>2.8</v>
      </c>
      <c r="H1231">
        <v>8</v>
      </c>
      <c r="L1231">
        <v>25</v>
      </c>
      <c r="N1231">
        <v>1.75</v>
      </c>
      <c r="O1231">
        <f>PI()*(H1231/(2*1000))^2</f>
        <v>5.0265482457436686E-5</v>
      </c>
      <c r="P1231">
        <f>PI()*(L1231/(2*1000))^2</f>
        <v>4.9087385212340522E-4</v>
      </c>
    </row>
    <row r="1232" spans="1:16" x14ac:dyDescent="0.25">
      <c r="A1232">
        <v>4</v>
      </c>
      <c r="B1232" t="s">
        <v>114</v>
      </c>
      <c r="C1232">
        <v>22</v>
      </c>
      <c r="D1232" t="s">
        <v>137</v>
      </c>
      <c r="E1232">
        <v>13</v>
      </c>
      <c r="F1232" t="s">
        <v>271</v>
      </c>
      <c r="G1232">
        <v>2.2000000000000002</v>
      </c>
      <c r="H1232">
        <v>24</v>
      </c>
      <c r="I1232">
        <v>14</v>
      </c>
      <c r="L1232">
        <v>47</v>
      </c>
      <c r="N1232">
        <v>1.85</v>
      </c>
      <c r="O1232">
        <f>PI()*(H1232/(2*1000))^2+PI()*(I1232/(2*1000))^2</f>
        <v>6.0632738214283011E-4</v>
      </c>
      <c r="P1232">
        <f>PI()*(L1232/(2*1000))^2</f>
        <v>1.7349445429449633E-3</v>
      </c>
    </row>
    <row r="1233" spans="1:16" x14ac:dyDescent="0.25">
      <c r="A1233">
        <v>4</v>
      </c>
      <c r="B1233" t="s">
        <v>114</v>
      </c>
      <c r="C1233">
        <v>22</v>
      </c>
      <c r="D1233" t="s">
        <v>137</v>
      </c>
      <c r="E1233">
        <v>14</v>
      </c>
      <c r="F1233" t="s">
        <v>271</v>
      </c>
      <c r="G1233">
        <v>1.5</v>
      </c>
      <c r="L1233">
        <v>12</v>
      </c>
      <c r="N1233">
        <v>1.2</v>
      </c>
      <c r="O1233">
        <f>PI()*(H1233/(2*1000))^2</f>
        <v>0</v>
      </c>
      <c r="P1233">
        <f>PI()*(L1233/(2*1000))^2</f>
        <v>1.1309733552923255E-4</v>
      </c>
    </row>
    <row r="1234" spans="1:16" x14ac:dyDescent="0.25">
      <c r="A1234">
        <v>4</v>
      </c>
      <c r="B1234" t="s">
        <v>114</v>
      </c>
      <c r="C1234">
        <v>22</v>
      </c>
      <c r="D1234" t="s">
        <v>137</v>
      </c>
      <c r="E1234">
        <v>15</v>
      </c>
      <c r="F1234" t="s">
        <v>271</v>
      </c>
      <c r="G1234">
        <v>1.6</v>
      </c>
      <c r="L1234">
        <v>14</v>
      </c>
      <c r="N1234">
        <v>1.4</v>
      </c>
      <c r="O1234">
        <f>PI()*(H1234/(2*1000))^2</f>
        <v>0</v>
      </c>
      <c r="P1234">
        <f>PI()*(L1234/(2*1000))^2</f>
        <v>1.5393804002589989E-4</v>
      </c>
    </row>
    <row r="1235" spans="1:16" x14ac:dyDescent="0.25">
      <c r="A1235">
        <v>4</v>
      </c>
      <c r="B1235" t="s">
        <v>114</v>
      </c>
      <c r="C1235">
        <v>23</v>
      </c>
      <c r="D1235" t="s">
        <v>138</v>
      </c>
      <c r="E1235">
        <v>1</v>
      </c>
      <c r="F1235" t="s">
        <v>267</v>
      </c>
      <c r="G1235">
        <v>0.7</v>
      </c>
      <c r="H1235">
        <v>9</v>
      </c>
      <c r="L1235">
        <v>24</v>
      </c>
      <c r="N1235">
        <v>1.7</v>
      </c>
      <c r="O1235">
        <f>PI()*(H1235/(2*1000))^2</f>
        <v>6.3617251235193305E-5</v>
      </c>
      <c r="P1235">
        <f>PI()*(L1235/(2*1000))^2</f>
        <v>4.523893421169302E-4</v>
      </c>
    </row>
    <row r="1236" spans="1:16" x14ac:dyDescent="0.25">
      <c r="A1236">
        <v>4</v>
      </c>
      <c r="B1236" t="s">
        <v>114</v>
      </c>
      <c r="C1236">
        <v>23</v>
      </c>
      <c r="D1236" t="s">
        <v>138</v>
      </c>
      <c r="E1236">
        <v>2</v>
      </c>
      <c r="F1236" t="s">
        <v>267</v>
      </c>
      <c r="G1236">
        <v>1.3</v>
      </c>
      <c r="H1236">
        <v>10</v>
      </c>
      <c r="L1236">
        <v>23</v>
      </c>
      <c r="N1236">
        <v>1.9</v>
      </c>
      <c r="O1236">
        <f>PI()*(H1236/(2*1000))^2</f>
        <v>7.8539816339744827E-5</v>
      </c>
      <c r="P1236">
        <f>PI()*(L1236/(2*1000))^2</f>
        <v>4.154756284372501E-4</v>
      </c>
    </row>
    <row r="1237" spans="1:16" x14ac:dyDescent="0.25">
      <c r="A1237">
        <v>4</v>
      </c>
      <c r="B1237" t="s">
        <v>114</v>
      </c>
      <c r="C1237">
        <v>23</v>
      </c>
      <c r="D1237" t="s">
        <v>138</v>
      </c>
      <c r="E1237">
        <v>3</v>
      </c>
      <c r="F1237" t="s">
        <v>271</v>
      </c>
      <c r="G1237">
        <v>1.2</v>
      </c>
      <c r="H1237">
        <v>27</v>
      </c>
      <c r="L1237">
        <v>60</v>
      </c>
      <c r="N1237">
        <v>3.25</v>
      </c>
      <c r="O1237">
        <f>PI()*(H1237/(2*1000))^2</f>
        <v>5.7255526111673976E-4</v>
      </c>
      <c r="P1237">
        <f>PI()*(L1237/(2*1000))^2</f>
        <v>2.8274333882308137E-3</v>
      </c>
    </row>
    <row r="1238" spans="1:16" x14ac:dyDescent="0.25">
      <c r="A1238">
        <v>4</v>
      </c>
      <c r="B1238" t="s">
        <v>114</v>
      </c>
      <c r="C1238">
        <v>23</v>
      </c>
      <c r="D1238" t="s">
        <v>138</v>
      </c>
      <c r="E1238">
        <v>4</v>
      </c>
      <c r="F1238" t="s">
        <v>267</v>
      </c>
      <c r="G1238">
        <v>2.1</v>
      </c>
      <c r="H1238">
        <v>24</v>
      </c>
      <c r="L1238">
        <v>52</v>
      </c>
      <c r="N1238">
        <v>3</v>
      </c>
      <c r="O1238">
        <f>PI()*(H1238/(2*1000))^2</f>
        <v>4.523893421169302E-4</v>
      </c>
      <c r="P1238">
        <f>PI()*(L1238/(2*1000))^2</f>
        <v>2.1237166338266998E-3</v>
      </c>
    </row>
    <row r="1239" spans="1:16" x14ac:dyDescent="0.25">
      <c r="A1239">
        <v>4</v>
      </c>
      <c r="B1239" t="s">
        <v>114</v>
      </c>
      <c r="C1239">
        <v>23</v>
      </c>
      <c r="D1239" t="s">
        <v>138</v>
      </c>
      <c r="E1239">
        <v>5</v>
      </c>
      <c r="F1239" t="s">
        <v>271</v>
      </c>
      <c r="G1239">
        <v>3.55</v>
      </c>
      <c r="H1239">
        <v>52</v>
      </c>
      <c r="L1239">
        <v>89</v>
      </c>
      <c r="N1239">
        <v>5.4</v>
      </c>
      <c r="O1239">
        <f>PI()*(H1239/(2*1000))^2</f>
        <v>2.1237166338266998E-3</v>
      </c>
      <c r="P1239">
        <f>PI()*(L1239/(2*1000))^2</f>
        <v>6.221138852271187E-3</v>
      </c>
    </row>
    <row r="1240" spans="1:16" x14ac:dyDescent="0.25">
      <c r="A1240">
        <v>4</v>
      </c>
      <c r="B1240" t="s">
        <v>114</v>
      </c>
      <c r="C1240">
        <v>23</v>
      </c>
      <c r="D1240" t="s">
        <v>138</v>
      </c>
      <c r="E1240">
        <v>6</v>
      </c>
      <c r="F1240" t="s">
        <v>271</v>
      </c>
      <c r="G1240">
        <v>1.9</v>
      </c>
      <c r="H1240">
        <v>46</v>
      </c>
      <c r="L1240">
        <f>M1240/PI()</f>
        <v>82.760570407785579</v>
      </c>
      <c r="M1240">
        <v>260</v>
      </c>
      <c r="N1240">
        <v>4.12</v>
      </c>
      <c r="O1240">
        <f>PI()*(H1240/(2*1000))^2</f>
        <v>1.6619025137490004E-3</v>
      </c>
      <c r="P1240">
        <f>PI()*(L1240/(2*1000))^2</f>
        <v>5.3794370765060618E-3</v>
      </c>
    </row>
    <row r="1241" spans="1:16" x14ac:dyDescent="0.25">
      <c r="A1241">
        <v>4</v>
      </c>
      <c r="B1241" t="s">
        <v>114</v>
      </c>
      <c r="C1241">
        <v>23</v>
      </c>
      <c r="D1241" t="s">
        <v>138</v>
      </c>
      <c r="E1241">
        <v>7</v>
      </c>
      <c r="F1241" t="s">
        <v>271</v>
      </c>
      <c r="G1241">
        <v>1.55</v>
      </c>
      <c r="H1241">
        <v>15</v>
      </c>
      <c r="L1241">
        <v>32</v>
      </c>
      <c r="N1241">
        <v>2</v>
      </c>
      <c r="O1241">
        <f>PI()*(H1241/(2*1000))^2</f>
        <v>1.7671458676442585E-4</v>
      </c>
      <c r="P1241">
        <f>PI()*(L1241/(2*1000))^2</f>
        <v>8.0424771931898698E-4</v>
      </c>
    </row>
    <row r="1242" spans="1:16" x14ac:dyDescent="0.25">
      <c r="A1242">
        <v>4</v>
      </c>
      <c r="B1242" t="s">
        <v>114</v>
      </c>
      <c r="C1242">
        <v>23</v>
      </c>
      <c r="D1242" t="s">
        <v>138</v>
      </c>
      <c r="E1242">
        <v>8</v>
      </c>
      <c r="F1242" t="s">
        <v>271</v>
      </c>
      <c r="G1242">
        <v>2.15</v>
      </c>
      <c r="H1242">
        <v>22</v>
      </c>
      <c r="L1242">
        <v>31</v>
      </c>
      <c r="N1242">
        <v>2.95</v>
      </c>
      <c r="O1242">
        <f>PI()*(H1242/(2*1000))^2</f>
        <v>3.8013271108436493E-4</v>
      </c>
      <c r="P1242">
        <f>PI()*(L1242/(2*1000))^2</f>
        <v>7.5476763502494771E-4</v>
      </c>
    </row>
    <row r="1243" spans="1:16" x14ac:dyDescent="0.25">
      <c r="A1243">
        <v>4</v>
      </c>
      <c r="B1243" t="s">
        <v>114</v>
      </c>
      <c r="C1243">
        <v>23</v>
      </c>
      <c r="D1243" t="s">
        <v>138</v>
      </c>
      <c r="E1243">
        <v>9</v>
      </c>
      <c r="F1243" t="s">
        <v>267</v>
      </c>
      <c r="G1243">
        <v>2.35</v>
      </c>
      <c r="H1243">
        <v>38</v>
      </c>
      <c r="L1243">
        <v>69</v>
      </c>
      <c r="N1243">
        <v>3.85</v>
      </c>
      <c r="O1243">
        <f>PI()*(H1243/(2*1000))^2</f>
        <v>1.1341149479459152E-3</v>
      </c>
      <c r="P1243">
        <f>PI()*(L1243/(2*1000))^2</f>
        <v>3.7392806559352516E-3</v>
      </c>
    </row>
    <row r="1244" spans="1:16" x14ac:dyDescent="0.25">
      <c r="A1244">
        <v>4</v>
      </c>
      <c r="B1244" t="s">
        <v>114</v>
      </c>
      <c r="C1244">
        <v>23</v>
      </c>
      <c r="D1244" t="s">
        <v>138</v>
      </c>
      <c r="E1244">
        <v>10</v>
      </c>
      <c r="F1244" t="s">
        <v>271</v>
      </c>
      <c r="G1244">
        <v>2.75</v>
      </c>
      <c r="H1244">
        <v>64</v>
      </c>
      <c r="L1244">
        <f>M1244/PI()</f>
        <v>111.40846016432674</v>
      </c>
      <c r="M1244">
        <v>350</v>
      </c>
      <c r="N1244">
        <v>3.9</v>
      </c>
      <c r="O1244">
        <f>PI()*(H1244/(2*1000))^2</f>
        <v>3.2169908772759479E-3</v>
      </c>
      <c r="P1244">
        <f>PI()*(L1244/(2*1000))^2</f>
        <v>9.7482402643785885E-3</v>
      </c>
    </row>
    <row r="1245" spans="1:16" x14ac:dyDescent="0.25">
      <c r="A1245">
        <v>4</v>
      </c>
      <c r="B1245" t="s">
        <v>114</v>
      </c>
      <c r="C1245">
        <v>23</v>
      </c>
      <c r="D1245" t="s">
        <v>138</v>
      </c>
      <c r="E1245">
        <v>11</v>
      </c>
      <c r="F1245" t="s">
        <v>267</v>
      </c>
      <c r="G1245">
        <v>2.1</v>
      </c>
      <c r="H1245">
        <v>10</v>
      </c>
      <c r="L1245">
        <v>20</v>
      </c>
      <c r="N1245">
        <v>2.1</v>
      </c>
      <c r="O1245">
        <f>PI()*(H1245/(2*1000))^2</f>
        <v>7.8539816339744827E-5</v>
      </c>
      <c r="P1245">
        <f>PI()*(L1245/(2*1000))^2</f>
        <v>3.1415926535897931E-4</v>
      </c>
    </row>
    <row r="1246" spans="1:16" x14ac:dyDescent="0.25">
      <c r="A1246">
        <v>4</v>
      </c>
      <c r="B1246" t="s">
        <v>114</v>
      </c>
      <c r="C1246">
        <v>23</v>
      </c>
      <c r="D1246" t="s">
        <v>138</v>
      </c>
      <c r="E1246">
        <v>12</v>
      </c>
      <c r="F1246" t="s">
        <v>271</v>
      </c>
      <c r="G1246">
        <v>1.6</v>
      </c>
      <c r="H1246">
        <v>17</v>
      </c>
      <c r="L1246">
        <v>43</v>
      </c>
      <c r="N1246">
        <v>1.5</v>
      </c>
      <c r="O1246">
        <f>PI()*(H1246/(2*1000))^2</f>
        <v>2.2698006922186259E-4</v>
      </c>
      <c r="P1246">
        <f>PI()*(L1246/(2*1000))^2</f>
        <v>1.4522012041218817E-3</v>
      </c>
    </row>
    <row r="1247" spans="1:16" x14ac:dyDescent="0.25">
      <c r="A1247">
        <v>4</v>
      </c>
      <c r="B1247" t="s">
        <v>114</v>
      </c>
      <c r="C1247">
        <v>23</v>
      </c>
      <c r="D1247" t="s">
        <v>138</v>
      </c>
      <c r="E1247">
        <v>13</v>
      </c>
      <c r="F1247" t="s">
        <v>271</v>
      </c>
      <c r="G1247">
        <v>1.5</v>
      </c>
      <c r="H1247">
        <f>K1247/PI()</f>
        <v>111.40846016432674</v>
      </c>
      <c r="K1247">
        <v>350</v>
      </c>
      <c r="L1247">
        <f>M1247/PI()</f>
        <v>143.23944878270581</v>
      </c>
      <c r="M1247">
        <v>450</v>
      </c>
      <c r="N1247">
        <v>5.9</v>
      </c>
      <c r="O1247">
        <f>PI()*(H1247/(2*1000))^2</f>
        <v>9.7482402643785885E-3</v>
      </c>
      <c r="P1247">
        <f>PI()*(L1247/(2*1000))^2</f>
        <v>1.6114437988054401E-2</v>
      </c>
    </row>
    <row r="1248" spans="1:16" x14ac:dyDescent="0.25">
      <c r="A1248">
        <v>4</v>
      </c>
      <c r="B1248" t="s">
        <v>114</v>
      </c>
      <c r="C1248">
        <v>23</v>
      </c>
      <c r="D1248" t="s">
        <v>138</v>
      </c>
      <c r="E1248">
        <v>14</v>
      </c>
      <c r="F1248" t="s">
        <v>267</v>
      </c>
      <c r="G1248">
        <v>2.2000000000000002</v>
      </c>
      <c r="H1248">
        <v>13</v>
      </c>
      <c r="L1248">
        <v>30</v>
      </c>
      <c r="N1248">
        <v>2.2000000000000002</v>
      </c>
      <c r="O1248">
        <f>PI()*(H1248/(2*1000))^2</f>
        <v>1.3273228961416874E-4</v>
      </c>
      <c r="P1248">
        <f>PI()*(L1248/(2*1000))^2</f>
        <v>7.0685834705770342E-4</v>
      </c>
    </row>
    <row r="1249" spans="1:16" x14ac:dyDescent="0.25">
      <c r="A1249">
        <v>4</v>
      </c>
      <c r="B1249" t="s">
        <v>114</v>
      </c>
      <c r="C1249">
        <v>24</v>
      </c>
      <c r="D1249" t="s">
        <v>139</v>
      </c>
      <c r="E1249">
        <v>1</v>
      </c>
      <c r="F1249" t="s">
        <v>271</v>
      </c>
      <c r="G1249">
        <v>1</v>
      </c>
      <c r="H1249">
        <f>K1249/PI()</f>
        <v>70.028174960433944</v>
      </c>
      <c r="K1249">
        <v>220</v>
      </c>
      <c r="L1249">
        <f>M1249/PI()</f>
        <v>95.4929658551372</v>
      </c>
      <c r="M1249">
        <v>300</v>
      </c>
      <c r="N1249">
        <v>4.1500000000000004</v>
      </c>
      <c r="O1249">
        <f>PI()*(H1249/(2*1000))^2</f>
        <v>3.851549622823866E-3</v>
      </c>
      <c r="P1249">
        <f>PI()*(L1249/(2*1000))^2</f>
        <v>7.1619724391352897E-3</v>
      </c>
    </row>
    <row r="1250" spans="1:16" x14ac:dyDescent="0.25">
      <c r="A1250">
        <v>4</v>
      </c>
      <c r="B1250" t="s">
        <v>114</v>
      </c>
      <c r="C1250">
        <v>24</v>
      </c>
      <c r="D1250" t="s">
        <v>139</v>
      </c>
      <c r="E1250">
        <v>2</v>
      </c>
      <c r="F1250" t="s">
        <v>272</v>
      </c>
      <c r="G1250">
        <v>1.8</v>
      </c>
      <c r="H1250">
        <f>K1250/PI()</f>
        <v>95.4929658551372</v>
      </c>
      <c r="K1250">
        <v>300</v>
      </c>
      <c r="L1250">
        <f>M1250/PI()</f>
        <v>120.95775674984046</v>
      </c>
      <c r="M1250">
        <v>380</v>
      </c>
      <c r="N1250">
        <v>5.2</v>
      </c>
      <c r="O1250">
        <f>PI()*(H1250/(2*1000))^2</f>
        <v>7.1619724391352897E-3</v>
      </c>
      <c r="P1250">
        <f>PI()*(L1250/(2*1000))^2</f>
        <v>1.1490986891234841E-2</v>
      </c>
    </row>
    <row r="1251" spans="1:16" x14ac:dyDescent="0.25">
      <c r="A1251">
        <v>4</v>
      </c>
      <c r="B1251" t="s">
        <v>114</v>
      </c>
      <c r="C1251">
        <v>24</v>
      </c>
      <c r="D1251" t="s">
        <v>139</v>
      </c>
      <c r="E1251">
        <v>3</v>
      </c>
      <c r="F1251" t="s">
        <v>268</v>
      </c>
      <c r="G1251">
        <v>1.8</v>
      </c>
      <c r="H1251">
        <v>61</v>
      </c>
      <c r="L1251">
        <f>M1251/PI()</f>
        <v>108.22536130248884</v>
      </c>
      <c r="M1251">
        <v>340</v>
      </c>
      <c r="N1251">
        <v>3.25</v>
      </c>
      <c r="O1251">
        <f>PI()*(H1251/(2*1000))^2</f>
        <v>2.9224665660019049E-3</v>
      </c>
      <c r="P1251">
        <f>PI()*(L1251/(2*1000))^2</f>
        <v>9.1991557107115509E-3</v>
      </c>
    </row>
    <row r="1252" spans="1:16" x14ac:dyDescent="0.25">
      <c r="A1252">
        <v>4</v>
      </c>
      <c r="B1252" t="s">
        <v>114</v>
      </c>
      <c r="C1252">
        <v>24</v>
      </c>
      <c r="D1252" t="s">
        <v>139</v>
      </c>
      <c r="E1252">
        <v>4</v>
      </c>
      <c r="F1252" t="s">
        <v>267</v>
      </c>
      <c r="G1252">
        <v>1.9</v>
      </c>
      <c r="H1252">
        <v>25</v>
      </c>
      <c r="L1252">
        <v>49</v>
      </c>
      <c r="N1252">
        <v>2.65</v>
      </c>
      <c r="O1252">
        <f>PI()*(H1252/(2*1000))^2</f>
        <v>4.9087385212340522E-4</v>
      </c>
      <c r="P1252">
        <f>PI()*(L1252/(2*1000))^2</f>
        <v>1.8857409903172736E-3</v>
      </c>
    </row>
    <row r="1253" spans="1:16" x14ac:dyDescent="0.25">
      <c r="A1253">
        <v>4</v>
      </c>
      <c r="B1253" t="s">
        <v>114</v>
      </c>
      <c r="C1253">
        <v>24</v>
      </c>
      <c r="D1253" t="s">
        <v>139</v>
      </c>
      <c r="E1253">
        <v>5</v>
      </c>
      <c r="F1253" t="s">
        <v>267</v>
      </c>
      <c r="G1253">
        <v>1.9</v>
      </c>
      <c r="H1253">
        <v>24</v>
      </c>
      <c r="L1253">
        <v>40</v>
      </c>
      <c r="N1253">
        <v>2.4</v>
      </c>
      <c r="O1253">
        <f>PI()*(H1253/(2*1000))^2</f>
        <v>4.523893421169302E-4</v>
      </c>
      <c r="P1253">
        <f>PI()*(L1253/(2*1000))^2</f>
        <v>1.2566370614359172E-3</v>
      </c>
    </row>
    <row r="1254" spans="1:16" x14ac:dyDescent="0.25">
      <c r="A1254">
        <v>5</v>
      </c>
      <c r="B1254" t="s">
        <v>140</v>
      </c>
      <c r="C1254">
        <v>1</v>
      </c>
      <c r="D1254" t="s">
        <v>141</v>
      </c>
      <c r="E1254">
        <v>1</v>
      </c>
      <c r="F1254" t="s">
        <v>267</v>
      </c>
      <c r="G1254">
        <v>0.73</v>
      </c>
      <c r="H1254">
        <v>31</v>
      </c>
      <c r="L1254">
        <v>55</v>
      </c>
      <c r="N1254">
        <v>4</v>
      </c>
      <c r="O1254">
        <f>PI()*(H1254/(2*1000))^2</f>
        <v>7.5476763502494771E-4</v>
      </c>
      <c r="P1254">
        <f>PI()*(L1254/(2*1000))^2</f>
        <v>2.3758294442772811E-3</v>
      </c>
    </row>
    <row r="1255" spans="1:16" x14ac:dyDescent="0.25">
      <c r="A1255">
        <v>5</v>
      </c>
      <c r="B1255" t="s">
        <v>140</v>
      </c>
      <c r="C1255">
        <v>1</v>
      </c>
      <c r="D1255" t="s">
        <v>141</v>
      </c>
      <c r="E1255">
        <v>2</v>
      </c>
      <c r="F1255" t="s">
        <v>267</v>
      </c>
      <c r="G1255">
        <v>0.61</v>
      </c>
      <c r="H1255">
        <v>3</v>
      </c>
      <c r="L1255">
        <v>15</v>
      </c>
      <c r="N1255">
        <v>1.45</v>
      </c>
      <c r="O1255">
        <f>PI()*(H1255/(2*1000))^2</f>
        <v>7.0685834705770344E-6</v>
      </c>
      <c r="P1255">
        <f>PI()*(L1255/(2*1000))^2</f>
        <v>1.7671458676442585E-4</v>
      </c>
    </row>
    <row r="1256" spans="1:16" x14ac:dyDescent="0.25">
      <c r="A1256">
        <v>5</v>
      </c>
      <c r="B1256" t="s">
        <v>140</v>
      </c>
      <c r="C1256">
        <v>1</v>
      </c>
      <c r="D1256" t="s">
        <v>141</v>
      </c>
      <c r="E1256">
        <v>3</v>
      </c>
      <c r="F1256" t="s">
        <v>267</v>
      </c>
      <c r="G1256">
        <v>3.2</v>
      </c>
      <c r="H1256">
        <v>78</v>
      </c>
      <c r="L1256">
        <f>M1256/PI()</f>
        <v>124.14085561167836</v>
      </c>
      <c r="M1256">
        <v>390</v>
      </c>
      <c r="N1256">
        <v>6</v>
      </c>
      <c r="O1256">
        <f>PI()*(H1256/(2*1000))^2</f>
        <v>4.7783624261100756E-3</v>
      </c>
      <c r="P1256">
        <f>PI()*(L1256/(2*1000))^2</f>
        <v>1.2103733422138638E-2</v>
      </c>
    </row>
    <row r="1257" spans="1:16" x14ac:dyDescent="0.25">
      <c r="A1257">
        <v>5</v>
      </c>
      <c r="B1257" t="s">
        <v>140</v>
      </c>
      <c r="C1257">
        <v>1</v>
      </c>
      <c r="D1257" t="s">
        <v>141</v>
      </c>
      <c r="E1257">
        <v>4</v>
      </c>
      <c r="F1257" t="s">
        <v>267</v>
      </c>
      <c r="G1257">
        <v>2.9</v>
      </c>
      <c r="H1257">
        <f>K1257/PI()</f>
        <v>79.577471545947674</v>
      </c>
      <c r="K1257">
        <v>250</v>
      </c>
      <c r="L1257">
        <f>M1257/PI()</f>
        <v>133.69015219719208</v>
      </c>
      <c r="M1257">
        <v>420</v>
      </c>
      <c r="N1257">
        <v>5.6</v>
      </c>
      <c r="O1257">
        <f>PI()*(H1257/(2*1000))^2</f>
        <v>4.9735919716217296E-3</v>
      </c>
      <c r="P1257">
        <f>PI()*(L1257/(2*1000))^2</f>
        <v>1.4037465980705167E-2</v>
      </c>
    </row>
    <row r="1258" spans="1:16" x14ac:dyDescent="0.25">
      <c r="A1258">
        <v>5</v>
      </c>
      <c r="B1258" t="s">
        <v>140</v>
      </c>
      <c r="C1258">
        <v>1</v>
      </c>
      <c r="D1258" t="s">
        <v>141</v>
      </c>
      <c r="E1258">
        <v>5</v>
      </c>
      <c r="F1258" t="s">
        <v>280</v>
      </c>
      <c r="G1258">
        <v>1.6</v>
      </c>
      <c r="H1258">
        <v>11</v>
      </c>
      <c r="L1258">
        <v>38</v>
      </c>
      <c r="N1258">
        <v>1.98</v>
      </c>
      <c r="O1258">
        <f>PI()*(H1258/(2*1000))^2</f>
        <v>9.5033177771091233E-5</v>
      </c>
      <c r="P1258">
        <f>PI()*(L1258/(2*1000))^2</f>
        <v>1.1341149479459152E-3</v>
      </c>
    </row>
    <row r="1259" spans="1:16" x14ac:dyDescent="0.25">
      <c r="A1259">
        <v>5</v>
      </c>
      <c r="B1259" t="s">
        <v>140</v>
      </c>
      <c r="C1259">
        <v>2</v>
      </c>
      <c r="D1259" t="s">
        <v>142</v>
      </c>
      <c r="E1259">
        <v>1</v>
      </c>
      <c r="F1259" t="s">
        <v>267</v>
      </c>
      <c r="G1259">
        <v>1.3</v>
      </c>
      <c r="H1259">
        <f>K1259/PI()</f>
        <v>73.211273822271863</v>
      </c>
      <c r="K1259">
        <v>230</v>
      </c>
      <c r="L1259">
        <f>M1259/PI()</f>
        <v>98.676064716975105</v>
      </c>
      <c r="M1259">
        <v>310</v>
      </c>
      <c r="N1259">
        <v>3.9</v>
      </c>
      <c r="O1259">
        <f>PI()*(H1259/(2*1000))^2</f>
        <v>4.2096482447806331E-3</v>
      </c>
      <c r="P1259">
        <f>PI()*(L1259/(2*1000))^2</f>
        <v>7.6473950155655709E-3</v>
      </c>
    </row>
    <row r="1260" spans="1:16" x14ac:dyDescent="0.25">
      <c r="A1260">
        <v>5</v>
      </c>
      <c r="B1260" t="s">
        <v>140</v>
      </c>
      <c r="C1260">
        <v>2</v>
      </c>
      <c r="D1260" t="s">
        <v>142</v>
      </c>
      <c r="E1260">
        <v>2</v>
      </c>
      <c r="F1260" t="s">
        <v>271</v>
      </c>
      <c r="G1260">
        <v>2.9</v>
      </c>
      <c r="H1260">
        <f>K1260/PI()</f>
        <v>95.4929658551372</v>
      </c>
      <c r="K1260">
        <v>300</v>
      </c>
      <c r="L1260">
        <f>M1260/PI()</f>
        <v>143.23944878270581</v>
      </c>
      <c r="M1260">
        <v>450</v>
      </c>
      <c r="N1260">
        <v>6.8</v>
      </c>
      <c r="O1260">
        <f>PI()*(H1260/(2*1000))^2</f>
        <v>7.1619724391352897E-3</v>
      </c>
      <c r="P1260">
        <f>PI()*(L1260/(2*1000))^2</f>
        <v>1.6114437988054401E-2</v>
      </c>
    </row>
    <row r="1261" spans="1:16" x14ac:dyDescent="0.25">
      <c r="A1261">
        <v>5</v>
      </c>
      <c r="B1261" t="s">
        <v>140</v>
      </c>
      <c r="C1261">
        <v>2</v>
      </c>
      <c r="D1261" t="s">
        <v>142</v>
      </c>
      <c r="E1261">
        <v>3</v>
      </c>
      <c r="F1261" t="s">
        <v>280</v>
      </c>
      <c r="G1261">
        <v>2.6</v>
      </c>
      <c r="H1261">
        <v>28</v>
      </c>
      <c r="L1261">
        <v>49</v>
      </c>
      <c r="N1261">
        <v>3.35</v>
      </c>
      <c r="O1261">
        <f>PI()*(H1261/(2*1000))^2</f>
        <v>6.1575216010359955E-4</v>
      </c>
      <c r="P1261">
        <f>PI()*(L1261/(2*1000))^2</f>
        <v>1.8857409903172736E-3</v>
      </c>
    </row>
    <row r="1262" spans="1:16" x14ac:dyDescent="0.25">
      <c r="A1262">
        <v>5</v>
      </c>
      <c r="B1262" t="s">
        <v>140</v>
      </c>
      <c r="C1262">
        <v>2</v>
      </c>
      <c r="D1262" t="s">
        <v>142</v>
      </c>
      <c r="E1262">
        <v>4</v>
      </c>
      <c r="F1262" t="s">
        <v>280</v>
      </c>
      <c r="G1262">
        <v>2.75</v>
      </c>
      <c r="H1262">
        <v>28</v>
      </c>
      <c r="L1262">
        <v>42</v>
      </c>
      <c r="N1262">
        <v>3.4</v>
      </c>
      <c r="O1262">
        <f>PI()*(H1262/(2*1000))^2</f>
        <v>6.1575216010359955E-4</v>
      </c>
      <c r="P1262">
        <f>PI()*(L1262/(2*1000))^2</f>
        <v>1.385442360233099E-3</v>
      </c>
    </row>
    <row r="1263" spans="1:16" x14ac:dyDescent="0.25">
      <c r="A1263">
        <v>5</v>
      </c>
      <c r="B1263" t="s">
        <v>140</v>
      </c>
      <c r="C1263">
        <v>2</v>
      </c>
      <c r="D1263" t="s">
        <v>142</v>
      </c>
      <c r="E1263">
        <v>5</v>
      </c>
      <c r="F1263" t="s">
        <v>271</v>
      </c>
      <c r="G1263">
        <v>3.4</v>
      </c>
      <c r="H1263">
        <f>K1263/PI()</f>
        <v>101.85916357881302</v>
      </c>
      <c r="K1263">
        <v>320</v>
      </c>
      <c r="L1263">
        <f>M1263/PI()</f>
        <v>146.42254764454373</v>
      </c>
      <c r="M1263">
        <v>460</v>
      </c>
      <c r="N1263">
        <v>7</v>
      </c>
      <c r="O1263">
        <f>PI()*(H1263/(2*1000))^2</f>
        <v>8.148733086305043E-3</v>
      </c>
      <c r="P1263">
        <f>PI()*(L1263/(2*1000))^2</f>
        <v>1.6838592979122533E-2</v>
      </c>
    </row>
    <row r="1264" spans="1:16" x14ac:dyDescent="0.25">
      <c r="A1264">
        <v>5</v>
      </c>
      <c r="B1264" t="s">
        <v>140</v>
      </c>
      <c r="C1264">
        <v>2</v>
      </c>
      <c r="D1264" t="s">
        <v>142</v>
      </c>
      <c r="E1264">
        <v>6</v>
      </c>
      <c r="F1264" t="s">
        <v>269</v>
      </c>
      <c r="G1264">
        <v>2.4</v>
      </c>
      <c r="H1264">
        <v>16</v>
      </c>
      <c r="L1264">
        <v>28</v>
      </c>
      <c r="N1264">
        <v>2</v>
      </c>
      <c r="O1264">
        <f>PI()*(H1264/(2*1000))^2</f>
        <v>2.0106192982974675E-4</v>
      </c>
      <c r="P1264">
        <f>PI()*(L1264/(2*1000))^2</f>
        <v>6.1575216010359955E-4</v>
      </c>
    </row>
    <row r="1265" spans="1:16" x14ac:dyDescent="0.25">
      <c r="A1265">
        <v>5</v>
      </c>
      <c r="B1265" t="s">
        <v>140</v>
      </c>
      <c r="C1265">
        <v>2</v>
      </c>
      <c r="D1265" t="s">
        <v>142</v>
      </c>
      <c r="E1265">
        <v>7</v>
      </c>
      <c r="F1265" t="s">
        <v>269</v>
      </c>
      <c r="G1265">
        <v>2.4500000000000002</v>
      </c>
      <c r="H1265">
        <v>8</v>
      </c>
      <c r="L1265">
        <v>19</v>
      </c>
      <c r="N1265">
        <v>2.8</v>
      </c>
      <c r="O1265">
        <f>PI()*(H1265/(2*1000))^2</f>
        <v>5.0265482457436686E-5</v>
      </c>
      <c r="P1265">
        <f>PI()*(L1265/(2*1000))^2</f>
        <v>2.835287369864788E-4</v>
      </c>
    </row>
    <row r="1266" spans="1:16" x14ac:dyDescent="0.25">
      <c r="A1266">
        <v>5</v>
      </c>
      <c r="B1266" t="s">
        <v>140</v>
      </c>
      <c r="C1266">
        <v>2</v>
      </c>
      <c r="D1266" t="s">
        <v>142</v>
      </c>
      <c r="E1266">
        <v>8</v>
      </c>
      <c r="F1266" t="s">
        <v>271</v>
      </c>
      <c r="G1266">
        <v>2.5</v>
      </c>
      <c r="H1266">
        <v>28</v>
      </c>
      <c r="L1266">
        <v>57</v>
      </c>
      <c r="N1266">
        <v>3.8</v>
      </c>
      <c r="O1266">
        <f>PI()*(H1266/(2*1000))^2</f>
        <v>6.1575216010359955E-4</v>
      </c>
      <c r="P1266">
        <f>PI()*(L1266/(2*1000))^2</f>
        <v>2.5517586328783095E-3</v>
      </c>
    </row>
    <row r="1267" spans="1:16" x14ac:dyDescent="0.25">
      <c r="A1267">
        <v>5</v>
      </c>
      <c r="B1267" t="s">
        <v>140</v>
      </c>
      <c r="C1267">
        <v>2</v>
      </c>
      <c r="D1267" t="s">
        <v>142</v>
      </c>
      <c r="E1267">
        <v>9</v>
      </c>
      <c r="F1267" t="s">
        <v>268</v>
      </c>
      <c r="G1267">
        <v>3.2</v>
      </c>
      <c r="H1267">
        <v>39</v>
      </c>
      <c r="L1267">
        <v>71</v>
      </c>
      <c r="N1267">
        <v>3.3</v>
      </c>
      <c r="O1267">
        <f>PI()*(H1267/(2*1000))^2</f>
        <v>1.1945906065275189E-3</v>
      </c>
      <c r="P1267">
        <f>PI()*(L1267/(2*1000))^2</f>
        <v>3.959192141686536E-3</v>
      </c>
    </row>
    <row r="1268" spans="1:16" x14ac:dyDescent="0.25">
      <c r="A1268">
        <v>5</v>
      </c>
      <c r="B1268" t="s">
        <v>140</v>
      </c>
      <c r="C1268">
        <v>2</v>
      </c>
      <c r="D1268" t="s">
        <v>142</v>
      </c>
      <c r="E1268">
        <v>10</v>
      </c>
      <c r="F1268" t="s">
        <v>267</v>
      </c>
      <c r="G1268">
        <v>2.6</v>
      </c>
      <c r="H1268">
        <f>K1268/PI()</f>
        <v>130.50705333535419</v>
      </c>
      <c r="K1268">
        <v>410</v>
      </c>
      <c r="L1268">
        <f>M1268/PI()</f>
        <v>152.78874536821954</v>
      </c>
      <c r="M1268">
        <v>480</v>
      </c>
      <c r="N1268">
        <v>4.8</v>
      </c>
      <c r="O1268">
        <f>PI()*(H1268/(2*1000))^2</f>
        <v>1.3376972966873802E-2</v>
      </c>
      <c r="P1268">
        <f>PI()*(L1268/(2*1000))^2</f>
        <v>1.8334649444186345E-2</v>
      </c>
    </row>
    <row r="1269" spans="1:16" x14ac:dyDescent="0.25">
      <c r="A1269">
        <v>5</v>
      </c>
      <c r="B1269" t="s">
        <v>140</v>
      </c>
      <c r="C1269">
        <v>2</v>
      </c>
      <c r="D1269" t="s">
        <v>142</v>
      </c>
      <c r="E1269">
        <v>11</v>
      </c>
      <c r="F1269" t="s">
        <v>269</v>
      </c>
      <c r="G1269">
        <v>1.1499999999999999</v>
      </c>
      <c r="H1269">
        <v>6</v>
      </c>
      <c r="L1269">
        <v>14</v>
      </c>
      <c r="N1269">
        <v>1.5</v>
      </c>
      <c r="O1269">
        <f>PI()*(H1269/(2*1000))^2</f>
        <v>2.8274333882308137E-5</v>
      </c>
      <c r="P1269">
        <f>PI()*(L1269/(2*1000))^2</f>
        <v>1.5393804002589989E-4</v>
      </c>
    </row>
    <row r="1270" spans="1:16" x14ac:dyDescent="0.25">
      <c r="A1270">
        <v>5</v>
      </c>
      <c r="B1270" t="s">
        <v>140</v>
      </c>
      <c r="C1270">
        <v>2</v>
      </c>
      <c r="D1270" t="s">
        <v>142</v>
      </c>
      <c r="E1270">
        <v>12</v>
      </c>
      <c r="F1270" t="s">
        <v>269</v>
      </c>
      <c r="G1270">
        <v>1.3</v>
      </c>
      <c r="H1270">
        <v>10</v>
      </c>
      <c r="L1270">
        <v>19</v>
      </c>
      <c r="N1270">
        <v>2.1</v>
      </c>
      <c r="O1270">
        <f>PI()*(H1270/(2*1000))^2</f>
        <v>7.8539816339744827E-5</v>
      </c>
      <c r="P1270">
        <f>PI()*(L1270/(2*1000))^2</f>
        <v>2.835287369864788E-4</v>
      </c>
    </row>
    <row r="1271" spans="1:16" x14ac:dyDescent="0.25">
      <c r="A1271">
        <v>5</v>
      </c>
      <c r="B1271" t="s">
        <v>140</v>
      </c>
      <c r="C1271">
        <v>2</v>
      </c>
      <c r="D1271" t="s">
        <v>142</v>
      </c>
      <c r="E1271">
        <v>13</v>
      </c>
      <c r="F1271" t="s">
        <v>267</v>
      </c>
      <c r="G1271">
        <v>3.8</v>
      </c>
      <c r="H1271">
        <v>62</v>
      </c>
      <c r="L1271">
        <v>105</v>
      </c>
      <c r="N1271">
        <v>5</v>
      </c>
      <c r="O1271">
        <f>PI()*(H1271/(2*1000))^2</f>
        <v>3.0190705400997908E-3</v>
      </c>
      <c r="P1271">
        <f>PI()*(L1271/(2*1000))^2</f>
        <v>8.6590147514568668E-3</v>
      </c>
    </row>
    <row r="1272" spans="1:16" x14ac:dyDescent="0.25">
      <c r="A1272">
        <v>5</v>
      </c>
      <c r="B1272" t="s">
        <v>140</v>
      </c>
      <c r="C1272">
        <v>2</v>
      </c>
      <c r="D1272" t="s">
        <v>142</v>
      </c>
      <c r="E1272">
        <v>14</v>
      </c>
      <c r="F1272" t="s">
        <v>271</v>
      </c>
      <c r="G1272">
        <v>3.5</v>
      </c>
      <c r="H1272">
        <v>55</v>
      </c>
      <c r="L1272">
        <v>87</v>
      </c>
      <c r="N1272">
        <v>4.8</v>
      </c>
      <c r="O1272">
        <f>PI()*(H1272/(2*1000))^2</f>
        <v>2.3758294442772811E-3</v>
      </c>
      <c r="P1272">
        <f>PI()*(L1272/(2*1000))^2</f>
        <v>5.9446786987552855E-3</v>
      </c>
    </row>
    <row r="1273" spans="1:16" x14ac:dyDescent="0.25">
      <c r="A1273">
        <v>5</v>
      </c>
      <c r="B1273" t="s">
        <v>140</v>
      </c>
      <c r="C1273">
        <v>2</v>
      </c>
      <c r="D1273" t="s">
        <v>142</v>
      </c>
      <c r="E1273">
        <v>15</v>
      </c>
      <c r="F1273" t="s">
        <v>271</v>
      </c>
      <c r="G1273">
        <v>2.2999999999999998</v>
      </c>
      <c r="H1273">
        <v>78</v>
      </c>
      <c r="L1273">
        <f>M1273/PI()</f>
        <v>101.85916357881302</v>
      </c>
      <c r="M1273">
        <v>320</v>
      </c>
      <c r="N1273">
        <v>4.9000000000000004</v>
      </c>
      <c r="O1273">
        <f>PI()*(H1273/(2*1000))^2</f>
        <v>4.7783624261100756E-3</v>
      </c>
      <c r="P1273">
        <f>PI()*(L1273/(2*1000))^2</f>
        <v>8.148733086305043E-3</v>
      </c>
    </row>
    <row r="1274" spans="1:16" x14ac:dyDescent="0.25">
      <c r="A1274">
        <v>5</v>
      </c>
      <c r="B1274" t="s">
        <v>140</v>
      </c>
      <c r="C1274">
        <v>2</v>
      </c>
      <c r="D1274" t="s">
        <v>142</v>
      </c>
      <c r="E1274">
        <v>16</v>
      </c>
      <c r="F1274" t="s">
        <v>267</v>
      </c>
      <c r="G1274">
        <v>3</v>
      </c>
      <c r="H1274">
        <v>77</v>
      </c>
      <c r="L1274">
        <f>M1274/PI()</f>
        <v>120.95775674984046</v>
      </c>
      <c r="M1274">
        <v>380</v>
      </c>
      <c r="N1274">
        <v>5</v>
      </c>
      <c r="O1274">
        <f>PI()*(H1274/(2*1000))^2</f>
        <v>4.6566257107834713E-3</v>
      </c>
      <c r="P1274">
        <f>PI()*(L1274/(2*1000))^2</f>
        <v>1.1490986891234841E-2</v>
      </c>
    </row>
    <row r="1275" spans="1:16" x14ac:dyDescent="0.25">
      <c r="A1275">
        <v>5</v>
      </c>
      <c r="B1275" t="s">
        <v>140</v>
      </c>
      <c r="C1275">
        <v>2</v>
      </c>
      <c r="D1275" t="s">
        <v>142</v>
      </c>
      <c r="E1275">
        <v>17</v>
      </c>
      <c r="F1275" t="s">
        <v>267</v>
      </c>
      <c r="G1275">
        <v>2.5</v>
      </c>
      <c r="H1275">
        <v>97</v>
      </c>
      <c r="L1275">
        <f>M1275/PI()</f>
        <v>149.60564650638162</v>
      </c>
      <c r="M1275">
        <v>470</v>
      </c>
      <c r="N1275">
        <v>5.0999999999999996</v>
      </c>
      <c r="O1275">
        <f>PI()*(H1275/(2*1000))^2</f>
        <v>7.3898113194065911E-3</v>
      </c>
      <c r="P1275">
        <f>PI()*(L1275/(2*1000))^2</f>
        <v>1.7578663464499839E-2</v>
      </c>
    </row>
    <row r="1276" spans="1:16" x14ac:dyDescent="0.25">
      <c r="A1276">
        <v>5</v>
      </c>
      <c r="B1276" t="s">
        <v>140</v>
      </c>
      <c r="C1276">
        <v>3</v>
      </c>
      <c r="D1276" t="s">
        <v>143</v>
      </c>
      <c r="E1276">
        <v>1</v>
      </c>
      <c r="F1276" t="s">
        <v>267</v>
      </c>
      <c r="G1276">
        <v>1.45</v>
      </c>
      <c r="H1276">
        <v>54</v>
      </c>
      <c r="L1276">
        <v>88</v>
      </c>
      <c r="N1276">
        <v>3.9</v>
      </c>
      <c r="O1276">
        <f>PI()*(H1276/(2*1000))^2</f>
        <v>2.290221044466959E-3</v>
      </c>
      <c r="P1276">
        <f>PI()*(L1276/(2*1000))^2</f>
        <v>6.0821233773498389E-3</v>
      </c>
    </row>
    <row r="1277" spans="1:16" x14ac:dyDescent="0.25">
      <c r="A1277">
        <v>5</v>
      </c>
      <c r="B1277" t="s">
        <v>140</v>
      </c>
      <c r="C1277">
        <v>3</v>
      </c>
      <c r="D1277" t="s">
        <v>143</v>
      </c>
      <c r="E1277">
        <v>2</v>
      </c>
      <c r="F1277" t="s">
        <v>267</v>
      </c>
      <c r="G1277">
        <v>1.9</v>
      </c>
      <c r="H1277">
        <v>37</v>
      </c>
      <c r="L1277">
        <v>66</v>
      </c>
      <c r="N1277">
        <v>4</v>
      </c>
      <c r="O1277">
        <f>PI()*(H1277/(2*1000))^2</f>
        <v>1.0752100856911066E-3</v>
      </c>
      <c r="P1277">
        <f>PI()*(L1277/(2*1000))^2</f>
        <v>3.4211943997592849E-3</v>
      </c>
    </row>
    <row r="1278" spans="1:16" x14ac:dyDescent="0.25">
      <c r="A1278">
        <v>5</v>
      </c>
      <c r="B1278" t="s">
        <v>140</v>
      </c>
      <c r="C1278">
        <v>3</v>
      </c>
      <c r="D1278" t="s">
        <v>143</v>
      </c>
      <c r="E1278">
        <v>3</v>
      </c>
      <c r="F1278" t="s">
        <v>267</v>
      </c>
      <c r="G1278">
        <v>3.1</v>
      </c>
      <c r="H1278">
        <v>49</v>
      </c>
      <c r="L1278">
        <v>82</v>
      </c>
      <c r="N1278">
        <v>3.7</v>
      </c>
      <c r="O1278">
        <f>PI()*(H1278/(2*1000))^2</f>
        <v>1.8857409903172736E-3</v>
      </c>
      <c r="P1278">
        <f>PI()*(L1278/(2*1000))^2</f>
        <v>5.2810172506844427E-3</v>
      </c>
    </row>
    <row r="1279" spans="1:16" x14ac:dyDescent="0.25">
      <c r="A1279">
        <v>5</v>
      </c>
      <c r="B1279" t="s">
        <v>140</v>
      </c>
      <c r="C1279">
        <v>3</v>
      </c>
      <c r="D1279" t="s">
        <v>143</v>
      </c>
      <c r="E1279">
        <v>4</v>
      </c>
      <c r="F1279" t="s">
        <v>267</v>
      </c>
      <c r="G1279">
        <v>2.2000000000000002</v>
      </c>
      <c r="H1279">
        <f>K1279/PI()</f>
        <v>70.028174960433944</v>
      </c>
      <c r="K1279">
        <v>220</v>
      </c>
      <c r="L1279">
        <f>M1279/PI()</f>
        <v>117.77465788800255</v>
      </c>
      <c r="M1279">
        <v>370</v>
      </c>
      <c r="N1279">
        <v>3.1</v>
      </c>
      <c r="O1279">
        <f>PI()*(H1279/(2*1000))^2</f>
        <v>3.851549622823866E-3</v>
      </c>
      <c r="P1279">
        <f>PI()*(L1279/(2*1000))^2</f>
        <v>1.0894155854640236E-2</v>
      </c>
    </row>
    <row r="1280" spans="1:16" x14ac:dyDescent="0.25">
      <c r="A1280">
        <v>5</v>
      </c>
      <c r="B1280" t="s">
        <v>140</v>
      </c>
      <c r="C1280">
        <v>3</v>
      </c>
      <c r="D1280" t="s">
        <v>143</v>
      </c>
      <c r="E1280">
        <v>5</v>
      </c>
      <c r="F1280" t="s">
        <v>295</v>
      </c>
      <c r="G1280">
        <v>1.3</v>
      </c>
      <c r="L1280" t="s">
        <v>296</v>
      </c>
      <c r="N1280">
        <v>1.4</v>
      </c>
      <c r="O1280">
        <f>PI()*(H1280/(2*1000))^2</f>
        <v>0</v>
      </c>
      <c r="P1280">
        <f>7*PI()*(17/(2*1000))^2</f>
        <v>1.588860484553038E-3</v>
      </c>
    </row>
    <row r="1281" spans="1:16" x14ac:dyDescent="0.25">
      <c r="A1281">
        <v>5</v>
      </c>
      <c r="B1281" t="s">
        <v>140</v>
      </c>
      <c r="C1281">
        <v>3</v>
      </c>
      <c r="D1281" t="s">
        <v>143</v>
      </c>
      <c r="E1281">
        <v>6</v>
      </c>
      <c r="F1281" t="s">
        <v>271</v>
      </c>
      <c r="G1281">
        <v>3.55</v>
      </c>
      <c r="H1281">
        <f>K1281/PI()</f>
        <v>101.85916357881302</v>
      </c>
      <c r="K1281">
        <v>320</v>
      </c>
      <c r="L1281">
        <f>M1281/PI()</f>
        <v>146.42254764454373</v>
      </c>
      <c r="M1281">
        <v>460</v>
      </c>
      <c r="N1281">
        <v>7</v>
      </c>
      <c r="O1281">
        <f>PI()*(H1281/(2*1000))^2</f>
        <v>8.148733086305043E-3</v>
      </c>
      <c r="P1281">
        <f>PI()*(L1281/(2*1000))^2</f>
        <v>1.6838592979122533E-2</v>
      </c>
    </row>
    <row r="1282" spans="1:16" x14ac:dyDescent="0.25">
      <c r="A1282">
        <v>5</v>
      </c>
      <c r="B1282" t="s">
        <v>140</v>
      </c>
      <c r="C1282">
        <v>3</v>
      </c>
      <c r="D1282" t="s">
        <v>143</v>
      </c>
      <c r="E1282">
        <v>7</v>
      </c>
      <c r="F1282" t="s">
        <v>271</v>
      </c>
      <c r="G1282">
        <v>1.9</v>
      </c>
      <c r="H1282">
        <f>K1282/PI()</f>
        <v>117.77465788800255</v>
      </c>
      <c r="K1282">
        <v>370</v>
      </c>
      <c r="L1282">
        <f>M1282/PI()</f>
        <v>143.23944878270581</v>
      </c>
      <c r="M1282">
        <v>450</v>
      </c>
      <c r="N1282">
        <v>5.7</v>
      </c>
      <c r="O1282">
        <f>PI()*(H1282/(2*1000))^2</f>
        <v>1.0894155854640236E-2</v>
      </c>
      <c r="P1282">
        <f>PI()*(L1282/(2*1000))^2</f>
        <v>1.6114437988054401E-2</v>
      </c>
    </row>
    <row r="1283" spans="1:16" x14ac:dyDescent="0.25">
      <c r="A1283">
        <v>5</v>
      </c>
      <c r="B1283" t="s">
        <v>140</v>
      </c>
      <c r="C1283">
        <v>3</v>
      </c>
      <c r="D1283" t="s">
        <v>143</v>
      </c>
      <c r="E1283">
        <v>8</v>
      </c>
      <c r="F1283" t="s">
        <v>271</v>
      </c>
      <c r="G1283">
        <v>2.8</v>
      </c>
      <c r="H1283">
        <v>24</v>
      </c>
      <c r="L1283">
        <v>49</v>
      </c>
      <c r="N1283">
        <v>3.5</v>
      </c>
      <c r="O1283">
        <f>PI()*(H1283/(2*1000))^2</f>
        <v>4.523893421169302E-4</v>
      </c>
      <c r="P1283">
        <f>PI()*(L1283/(2*1000))^2</f>
        <v>1.8857409903172736E-3</v>
      </c>
    </row>
    <row r="1284" spans="1:16" x14ac:dyDescent="0.25">
      <c r="A1284">
        <v>5</v>
      </c>
      <c r="B1284" t="s">
        <v>140</v>
      </c>
      <c r="C1284">
        <v>3</v>
      </c>
      <c r="D1284" t="s">
        <v>143</v>
      </c>
      <c r="E1284">
        <v>9</v>
      </c>
      <c r="F1284" t="s">
        <v>268</v>
      </c>
      <c r="G1284">
        <v>2.75</v>
      </c>
      <c r="H1284">
        <v>58</v>
      </c>
      <c r="L1284">
        <f>M1284/PI()</f>
        <v>95.4929658551372</v>
      </c>
      <c r="M1284">
        <v>300</v>
      </c>
      <c r="N1284">
        <v>3.5</v>
      </c>
      <c r="O1284">
        <f>PI()*(H1284/(2*1000))^2</f>
        <v>2.6420794216690164E-3</v>
      </c>
      <c r="P1284">
        <f>PI()*(L1284/(2*1000))^2</f>
        <v>7.1619724391352897E-3</v>
      </c>
    </row>
    <row r="1285" spans="1:16" x14ac:dyDescent="0.25">
      <c r="A1285">
        <v>5</v>
      </c>
      <c r="B1285" t="s">
        <v>140</v>
      </c>
      <c r="C1285">
        <v>3</v>
      </c>
      <c r="D1285" t="s">
        <v>143</v>
      </c>
      <c r="E1285">
        <v>10</v>
      </c>
      <c r="F1285" t="s">
        <v>267</v>
      </c>
      <c r="G1285">
        <v>3.9</v>
      </c>
      <c r="H1285">
        <f>K1285/PI()</f>
        <v>117.77465788800255</v>
      </c>
      <c r="K1285">
        <v>370</v>
      </c>
      <c r="L1285">
        <f>M1285/PI()</f>
        <v>162.33804195373324</v>
      </c>
      <c r="M1285">
        <v>510</v>
      </c>
      <c r="N1285">
        <v>5.2</v>
      </c>
      <c r="O1285">
        <f>PI()*(H1285/(2*1000))^2</f>
        <v>1.0894155854640236E-2</v>
      </c>
      <c r="P1285">
        <f>PI()*(L1285/(2*1000))^2</f>
        <v>2.0698100349100988E-2</v>
      </c>
    </row>
    <row r="1286" spans="1:16" x14ac:dyDescent="0.25">
      <c r="A1286">
        <v>5</v>
      </c>
      <c r="B1286" t="s">
        <v>140</v>
      </c>
      <c r="C1286">
        <v>3</v>
      </c>
      <c r="D1286" t="s">
        <v>143</v>
      </c>
      <c r="E1286">
        <v>11</v>
      </c>
      <c r="F1286" t="s">
        <v>267</v>
      </c>
      <c r="G1286">
        <v>3.6</v>
      </c>
      <c r="H1286">
        <f>K1286/PI()</f>
        <v>82.760570407785579</v>
      </c>
      <c r="K1286">
        <v>260</v>
      </c>
      <c r="L1286">
        <f>M1286/PI()</f>
        <v>111.40846016432674</v>
      </c>
      <c r="M1286">
        <v>350</v>
      </c>
      <c r="N1286">
        <v>5</v>
      </c>
      <c r="O1286">
        <f>PI()*(H1286/(2*1000))^2</f>
        <v>5.3794370765060618E-3</v>
      </c>
      <c r="P1286">
        <f>PI()*(L1286/(2*1000))^2</f>
        <v>9.7482402643785885E-3</v>
      </c>
    </row>
    <row r="1287" spans="1:16" x14ac:dyDescent="0.25">
      <c r="A1287">
        <v>5</v>
      </c>
      <c r="B1287" t="s">
        <v>140</v>
      </c>
      <c r="C1287">
        <v>4</v>
      </c>
      <c r="D1287" t="s">
        <v>144</v>
      </c>
      <c r="E1287">
        <v>1</v>
      </c>
      <c r="F1287" t="s">
        <v>267</v>
      </c>
      <c r="G1287">
        <v>0.9</v>
      </c>
      <c r="H1287">
        <v>31</v>
      </c>
      <c r="L1287">
        <v>62</v>
      </c>
      <c r="N1287">
        <v>3.7</v>
      </c>
      <c r="O1287">
        <f>PI()*(H1287/(2*1000))^2</f>
        <v>7.5476763502494771E-4</v>
      </c>
      <c r="P1287">
        <f>PI()*(L1287/(2*1000))^2</f>
        <v>3.0190705400997908E-3</v>
      </c>
    </row>
    <row r="1288" spans="1:16" x14ac:dyDescent="0.25">
      <c r="A1288">
        <v>5</v>
      </c>
      <c r="B1288" t="s">
        <v>140</v>
      </c>
      <c r="C1288">
        <v>4</v>
      </c>
      <c r="D1288" t="s">
        <v>144</v>
      </c>
      <c r="E1288">
        <v>2</v>
      </c>
      <c r="F1288" t="s">
        <v>271</v>
      </c>
      <c r="G1288">
        <v>2.5</v>
      </c>
      <c r="H1288">
        <f>K1288/PI()</f>
        <v>60.478878374920228</v>
      </c>
      <c r="K1288">
        <v>190</v>
      </c>
      <c r="L1288">
        <f>M1288/PI()</f>
        <v>101.85916357881302</v>
      </c>
      <c r="M1288">
        <v>320</v>
      </c>
      <c r="N1288">
        <v>4.2</v>
      </c>
      <c r="O1288">
        <f>PI()*(H1288/(2*1000))^2</f>
        <v>2.8727467228087103E-3</v>
      </c>
      <c r="P1288">
        <f>PI()*(L1288/(2*1000))^2</f>
        <v>8.148733086305043E-3</v>
      </c>
    </row>
    <row r="1289" spans="1:16" x14ac:dyDescent="0.25">
      <c r="A1289">
        <v>5</v>
      </c>
      <c r="B1289" t="s">
        <v>140</v>
      </c>
      <c r="C1289">
        <v>4</v>
      </c>
      <c r="D1289" t="s">
        <v>144</v>
      </c>
      <c r="E1289">
        <v>3</v>
      </c>
      <c r="F1289" t="s">
        <v>271</v>
      </c>
      <c r="G1289">
        <v>2</v>
      </c>
      <c r="H1289">
        <v>5</v>
      </c>
      <c r="L1289">
        <v>28</v>
      </c>
      <c r="N1289">
        <v>1.35</v>
      </c>
      <c r="O1289">
        <f>PI()*(H1289/(2*1000))^2</f>
        <v>1.9634954084936207E-5</v>
      </c>
      <c r="P1289">
        <f>PI()*(L1289/(2*1000))^2</f>
        <v>6.1575216010359955E-4</v>
      </c>
    </row>
    <row r="1290" spans="1:16" x14ac:dyDescent="0.25">
      <c r="A1290">
        <v>5</v>
      </c>
      <c r="B1290" t="s">
        <v>140</v>
      </c>
      <c r="C1290">
        <v>4</v>
      </c>
      <c r="D1290" t="s">
        <v>144</v>
      </c>
      <c r="E1290">
        <v>4</v>
      </c>
      <c r="F1290" t="s">
        <v>267</v>
      </c>
      <c r="G1290">
        <v>3.35</v>
      </c>
      <c r="H1290">
        <f>K1290/PI()</f>
        <v>120.95775674984046</v>
      </c>
      <c r="K1290">
        <v>380</v>
      </c>
      <c r="L1290">
        <f>M1290/PI()</f>
        <v>286.47889756541161</v>
      </c>
      <c r="M1290">
        <v>900</v>
      </c>
      <c r="N1290">
        <v>6</v>
      </c>
      <c r="O1290">
        <f>PI()*(H1290/(2*1000))^2</f>
        <v>1.1490986891234841E-2</v>
      </c>
      <c r="P1290">
        <f>PI()*(L1290/(2*1000))^2</f>
        <v>6.4457751952217604E-2</v>
      </c>
    </row>
    <row r="1291" spans="1:16" x14ac:dyDescent="0.25">
      <c r="A1291">
        <v>5</v>
      </c>
      <c r="B1291" t="s">
        <v>140</v>
      </c>
      <c r="C1291">
        <v>4</v>
      </c>
      <c r="D1291" t="s">
        <v>144</v>
      </c>
      <c r="E1291">
        <v>5</v>
      </c>
      <c r="F1291" t="s">
        <v>267</v>
      </c>
      <c r="G1291">
        <v>2.6</v>
      </c>
      <c r="H1291">
        <v>30</v>
      </c>
      <c r="L1291">
        <v>55</v>
      </c>
      <c r="N1291">
        <v>2.95</v>
      </c>
      <c r="O1291">
        <f>PI()*(H1291/(2*1000))^2</f>
        <v>7.0685834705770342E-4</v>
      </c>
      <c r="P1291">
        <f>PI()*(L1291/(2*1000))^2</f>
        <v>2.3758294442772811E-3</v>
      </c>
    </row>
    <row r="1292" spans="1:16" x14ac:dyDescent="0.25">
      <c r="A1292">
        <v>5</v>
      </c>
      <c r="B1292" t="s">
        <v>140</v>
      </c>
      <c r="C1292">
        <v>4</v>
      </c>
      <c r="D1292" t="s">
        <v>144</v>
      </c>
      <c r="E1292">
        <v>6</v>
      </c>
      <c r="F1292" t="s">
        <v>295</v>
      </c>
      <c r="G1292">
        <v>2.7</v>
      </c>
      <c r="L1292" t="s">
        <v>297</v>
      </c>
      <c r="N1292">
        <v>1.35</v>
      </c>
      <c r="O1292">
        <f>PI()*(H1292/(2*1000))^2</f>
        <v>0</v>
      </c>
      <c r="P1292">
        <f>8*PI()*(20/(2*1000))^2</f>
        <v>2.5132741228718345E-3</v>
      </c>
    </row>
    <row r="1293" spans="1:16" x14ac:dyDescent="0.25">
      <c r="A1293">
        <v>5</v>
      </c>
      <c r="B1293" t="s">
        <v>140</v>
      </c>
      <c r="C1293">
        <v>5</v>
      </c>
      <c r="D1293" t="s">
        <v>145</v>
      </c>
      <c r="E1293">
        <v>1</v>
      </c>
      <c r="F1293" t="s">
        <v>267</v>
      </c>
      <c r="G1293">
        <v>1</v>
      </c>
      <c r="H1293">
        <v>17</v>
      </c>
      <c r="L1293">
        <v>27</v>
      </c>
      <c r="N1293">
        <v>2.6</v>
      </c>
      <c r="O1293">
        <f>PI()*(H1293/(2*1000))^2</f>
        <v>2.2698006922186259E-4</v>
      </c>
      <c r="P1293">
        <f>PI()*(L1293/(2*1000))^2</f>
        <v>5.7255526111673976E-4</v>
      </c>
    </row>
    <row r="1294" spans="1:16" x14ac:dyDescent="0.25">
      <c r="A1294">
        <v>5</v>
      </c>
      <c r="B1294" t="s">
        <v>140</v>
      </c>
      <c r="C1294">
        <v>5</v>
      </c>
      <c r="D1294" t="s">
        <v>145</v>
      </c>
      <c r="E1294">
        <v>2</v>
      </c>
      <c r="F1294" t="s">
        <v>267</v>
      </c>
      <c r="G1294">
        <v>1.8</v>
      </c>
      <c r="H1294">
        <v>4</v>
      </c>
      <c r="L1294">
        <v>13</v>
      </c>
      <c r="N1294">
        <v>1.7</v>
      </c>
      <c r="O1294">
        <f>PI()*(H1294/(2*1000))^2</f>
        <v>1.2566370614359172E-5</v>
      </c>
      <c r="P1294">
        <f>PI()*(L1294/(2*1000))^2</f>
        <v>1.3273228961416874E-4</v>
      </c>
    </row>
    <row r="1295" spans="1:16" x14ac:dyDescent="0.25">
      <c r="A1295">
        <v>5</v>
      </c>
      <c r="B1295" t="s">
        <v>140</v>
      </c>
      <c r="C1295">
        <v>5</v>
      </c>
      <c r="D1295" t="s">
        <v>145</v>
      </c>
      <c r="E1295">
        <v>3</v>
      </c>
      <c r="F1295" t="s">
        <v>267</v>
      </c>
      <c r="G1295">
        <v>2.4500000000000002</v>
      </c>
      <c r="H1295">
        <v>40</v>
      </c>
      <c r="L1295">
        <f>M1295/PI()</f>
        <v>85.943669269623484</v>
      </c>
      <c r="M1295">
        <v>270</v>
      </c>
      <c r="N1295">
        <v>4.1500000000000004</v>
      </c>
      <c r="O1295">
        <f>PI()*(H1295/(2*1000))^2</f>
        <v>1.2566370614359172E-3</v>
      </c>
      <c r="P1295">
        <f>PI()*(L1295/(2*1000))^2</f>
        <v>5.8011976756995858E-3</v>
      </c>
    </row>
    <row r="1296" spans="1:16" x14ac:dyDescent="0.25">
      <c r="A1296">
        <v>5</v>
      </c>
      <c r="B1296" t="s">
        <v>140</v>
      </c>
      <c r="C1296">
        <v>5</v>
      </c>
      <c r="D1296" t="s">
        <v>145</v>
      </c>
      <c r="E1296">
        <v>4</v>
      </c>
      <c r="F1296" t="s">
        <v>295</v>
      </c>
      <c r="G1296">
        <v>1.3</v>
      </c>
      <c r="L1296" t="s">
        <v>298</v>
      </c>
      <c r="N1296">
        <v>1.45</v>
      </c>
      <c r="O1296">
        <f>PI()*(H1296/(2*1000))^2</f>
        <v>0</v>
      </c>
      <c r="P1296">
        <f>9*PI()*(15/(2*1000))^2</f>
        <v>1.5904312808798326E-3</v>
      </c>
    </row>
    <row r="1297" spans="1:16" x14ac:dyDescent="0.25">
      <c r="A1297">
        <v>5</v>
      </c>
      <c r="B1297" t="s">
        <v>140</v>
      </c>
      <c r="C1297">
        <v>5</v>
      </c>
      <c r="D1297" t="s">
        <v>145</v>
      </c>
      <c r="E1297">
        <v>5</v>
      </c>
      <c r="F1297" t="s">
        <v>271</v>
      </c>
      <c r="G1297">
        <v>3.1</v>
      </c>
      <c r="H1297">
        <v>34</v>
      </c>
      <c r="L1297">
        <v>64</v>
      </c>
      <c r="N1297">
        <v>3.65</v>
      </c>
      <c r="O1297">
        <f>PI()*(H1297/(2*1000))^2</f>
        <v>9.0792027688745035E-4</v>
      </c>
      <c r="P1297">
        <f>PI()*(L1297/(2*1000))^2</f>
        <v>3.2169908772759479E-3</v>
      </c>
    </row>
    <row r="1298" spans="1:16" x14ac:dyDescent="0.25">
      <c r="A1298">
        <v>5</v>
      </c>
      <c r="B1298" t="s">
        <v>140</v>
      </c>
      <c r="C1298">
        <v>5</v>
      </c>
      <c r="D1298" t="s">
        <v>145</v>
      </c>
      <c r="E1298">
        <v>6</v>
      </c>
      <c r="F1298" t="s">
        <v>267</v>
      </c>
      <c r="G1298">
        <v>2.1</v>
      </c>
      <c r="H1298">
        <v>43</v>
      </c>
      <c r="L1298">
        <v>68</v>
      </c>
      <c r="N1298">
        <v>4</v>
      </c>
      <c r="O1298">
        <f>PI()*(H1298/(2*1000))^2</f>
        <v>1.4522012041218817E-3</v>
      </c>
      <c r="P1298">
        <f>PI()*(L1298/(2*1000))^2</f>
        <v>3.6316811075498014E-3</v>
      </c>
    </row>
    <row r="1299" spans="1:16" x14ac:dyDescent="0.25">
      <c r="A1299">
        <v>5</v>
      </c>
      <c r="B1299" t="s">
        <v>140</v>
      </c>
      <c r="C1299">
        <v>5</v>
      </c>
      <c r="D1299" t="s">
        <v>145</v>
      </c>
      <c r="E1299">
        <v>7</v>
      </c>
      <c r="F1299" t="s">
        <v>271</v>
      </c>
      <c r="G1299">
        <v>2.6</v>
      </c>
      <c r="H1299">
        <v>62</v>
      </c>
      <c r="L1299">
        <v>103</v>
      </c>
      <c r="N1299">
        <v>4.8</v>
      </c>
      <c r="O1299">
        <f>PI()*(H1299/(2*1000))^2</f>
        <v>3.0190705400997908E-3</v>
      </c>
      <c r="P1299">
        <f>PI()*(L1299/(2*1000))^2</f>
        <v>8.3322891154835269E-3</v>
      </c>
    </row>
    <row r="1300" spans="1:16" x14ac:dyDescent="0.25">
      <c r="A1300">
        <v>5</v>
      </c>
      <c r="B1300" t="s">
        <v>140</v>
      </c>
      <c r="C1300">
        <v>5</v>
      </c>
      <c r="D1300" t="s">
        <v>145</v>
      </c>
      <c r="E1300">
        <v>8</v>
      </c>
      <c r="F1300" t="s">
        <v>267</v>
      </c>
      <c r="G1300">
        <v>2.7</v>
      </c>
      <c r="H1300">
        <v>24</v>
      </c>
      <c r="L1300">
        <v>62</v>
      </c>
      <c r="N1300">
        <v>2.9</v>
      </c>
      <c r="O1300">
        <f>PI()*(H1300/(2*1000))^2</f>
        <v>4.523893421169302E-4</v>
      </c>
      <c r="P1300">
        <f>PI()*(L1300/(2*1000))^2</f>
        <v>3.0190705400997908E-3</v>
      </c>
    </row>
    <row r="1301" spans="1:16" x14ac:dyDescent="0.25">
      <c r="A1301">
        <v>5</v>
      </c>
      <c r="B1301" t="s">
        <v>140</v>
      </c>
      <c r="C1301">
        <v>5</v>
      </c>
      <c r="D1301" t="s">
        <v>145</v>
      </c>
      <c r="E1301">
        <v>9</v>
      </c>
      <c r="F1301" t="s">
        <v>271</v>
      </c>
      <c r="G1301">
        <v>3</v>
      </c>
      <c r="H1301">
        <v>46</v>
      </c>
      <c r="L1301">
        <f>M1301/PI()</f>
        <v>92.309866993299295</v>
      </c>
      <c r="M1301">
        <v>290</v>
      </c>
      <c r="N1301">
        <v>3.95</v>
      </c>
      <c r="O1301">
        <f>PI()*(H1301/(2*1000))^2</f>
        <v>1.6619025137490004E-3</v>
      </c>
      <c r="P1301">
        <f>PI()*(L1301/(2*1000))^2</f>
        <v>6.6924653570141993E-3</v>
      </c>
    </row>
    <row r="1302" spans="1:16" x14ac:dyDescent="0.25">
      <c r="A1302">
        <v>5</v>
      </c>
      <c r="B1302" t="s">
        <v>140</v>
      </c>
      <c r="C1302">
        <v>5</v>
      </c>
      <c r="D1302" t="s">
        <v>145</v>
      </c>
      <c r="E1302">
        <v>10</v>
      </c>
      <c r="F1302" t="s">
        <v>267</v>
      </c>
      <c r="G1302">
        <v>2.7</v>
      </c>
      <c r="H1302">
        <v>11</v>
      </c>
      <c r="L1302">
        <v>36</v>
      </c>
      <c r="N1302">
        <v>2.15</v>
      </c>
      <c r="O1302">
        <f>PI()*(H1302/(2*1000))^2</f>
        <v>9.5033177771091233E-5</v>
      </c>
      <c r="P1302">
        <f>PI()*(L1302/(2*1000))^2</f>
        <v>1.0178760197630929E-3</v>
      </c>
    </row>
    <row r="1303" spans="1:16" x14ac:dyDescent="0.25">
      <c r="A1303">
        <v>5</v>
      </c>
      <c r="B1303" t="s">
        <v>140</v>
      </c>
      <c r="C1303">
        <v>5</v>
      </c>
      <c r="D1303" t="s">
        <v>145</v>
      </c>
      <c r="E1303">
        <v>11</v>
      </c>
      <c r="F1303" t="s">
        <v>271</v>
      </c>
      <c r="G1303">
        <v>2.9</v>
      </c>
      <c r="H1303">
        <v>30</v>
      </c>
      <c r="L1303">
        <v>53</v>
      </c>
      <c r="N1303">
        <v>2.85</v>
      </c>
      <c r="O1303">
        <f>PI()*(H1303/(2*1000))^2</f>
        <v>7.0685834705770342E-4</v>
      </c>
      <c r="P1303">
        <f>PI()*(L1303/(2*1000))^2</f>
        <v>2.2061834409834321E-3</v>
      </c>
    </row>
    <row r="1304" spans="1:16" x14ac:dyDescent="0.25">
      <c r="A1304">
        <v>5</v>
      </c>
      <c r="B1304" t="s">
        <v>140</v>
      </c>
      <c r="C1304">
        <v>5</v>
      </c>
      <c r="D1304" t="s">
        <v>145</v>
      </c>
      <c r="E1304">
        <v>12</v>
      </c>
      <c r="F1304" t="s">
        <v>271</v>
      </c>
      <c r="G1304">
        <v>1.25</v>
      </c>
      <c r="H1304">
        <v>49</v>
      </c>
      <c r="L1304">
        <f>M1304/PI()</f>
        <v>82.760570407785579</v>
      </c>
      <c r="M1304">
        <v>260</v>
      </c>
      <c r="N1304">
        <v>4.05</v>
      </c>
      <c r="O1304">
        <f>PI()*(H1304/(2*1000))^2</f>
        <v>1.8857409903172736E-3</v>
      </c>
      <c r="P1304">
        <f>PI()*(L1304/(2*1000))^2</f>
        <v>5.3794370765060618E-3</v>
      </c>
    </row>
    <row r="1305" spans="1:16" x14ac:dyDescent="0.25">
      <c r="A1305">
        <v>5</v>
      </c>
      <c r="B1305" t="s">
        <v>140</v>
      </c>
      <c r="C1305">
        <v>5</v>
      </c>
      <c r="D1305" t="s">
        <v>145</v>
      </c>
      <c r="E1305">
        <v>13</v>
      </c>
      <c r="F1305" t="s">
        <v>267</v>
      </c>
      <c r="G1305">
        <v>0.5</v>
      </c>
      <c r="H1305">
        <v>29</v>
      </c>
      <c r="L1305">
        <v>46</v>
      </c>
      <c r="N1305">
        <v>3.1</v>
      </c>
      <c r="O1305">
        <f>PI()*(H1305/(2*1000))^2</f>
        <v>6.605198554172541E-4</v>
      </c>
      <c r="P1305">
        <f>PI()*(L1305/(2*1000))^2</f>
        <v>1.6619025137490004E-3</v>
      </c>
    </row>
    <row r="1306" spans="1:16" x14ac:dyDescent="0.25">
      <c r="A1306">
        <v>5</v>
      </c>
      <c r="B1306" t="s">
        <v>140</v>
      </c>
      <c r="C1306">
        <v>5</v>
      </c>
      <c r="D1306" t="s">
        <v>145</v>
      </c>
      <c r="E1306">
        <v>14</v>
      </c>
      <c r="F1306" t="s">
        <v>267</v>
      </c>
      <c r="G1306">
        <v>2.7</v>
      </c>
      <c r="H1306">
        <v>31</v>
      </c>
      <c r="L1306">
        <v>56</v>
      </c>
      <c r="N1306">
        <v>3.05</v>
      </c>
      <c r="O1306">
        <f>PI()*(H1306/(2*1000))^2</f>
        <v>7.5476763502494771E-4</v>
      </c>
      <c r="P1306">
        <f>PI()*(L1306/(2*1000))^2</f>
        <v>2.4630086404143982E-3</v>
      </c>
    </row>
    <row r="1307" spans="1:16" x14ac:dyDescent="0.25">
      <c r="A1307">
        <v>5</v>
      </c>
      <c r="B1307" t="s">
        <v>140</v>
      </c>
      <c r="C1307">
        <v>5</v>
      </c>
      <c r="D1307" t="s">
        <v>145</v>
      </c>
      <c r="E1307">
        <v>15</v>
      </c>
      <c r="F1307" t="s">
        <v>267</v>
      </c>
      <c r="G1307">
        <v>2.4</v>
      </c>
      <c r="H1307">
        <v>11</v>
      </c>
      <c r="L1307">
        <v>30</v>
      </c>
      <c r="N1307">
        <v>1.35</v>
      </c>
      <c r="O1307">
        <f>PI()*(H1307/(2*1000))^2</f>
        <v>9.5033177771091233E-5</v>
      </c>
      <c r="P1307">
        <f>PI()*(L1307/(2*1000))^2</f>
        <v>7.0685834705770342E-4</v>
      </c>
    </row>
    <row r="1308" spans="1:16" x14ac:dyDescent="0.25">
      <c r="A1308">
        <v>5</v>
      </c>
      <c r="B1308" t="s">
        <v>140</v>
      </c>
      <c r="C1308">
        <v>5</v>
      </c>
      <c r="D1308" t="s">
        <v>145</v>
      </c>
      <c r="E1308">
        <v>16</v>
      </c>
      <c r="F1308" t="s">
        <v>267</v>
      </c>
      <c r="G1308">
        <v>0.4</v>
      </c>
      <c r="L1308">
        <v>9</v>
      </c>
      <c r="N1308">
        <v>1.2</v>
      </c>
      <c r="O1308">
        <f>PI()*(H1308/(2*1000))^2</f>
        <v>0</v>
      </c>
      <c r="P1308">
        <f>PI()*(L1308/(2*1000))^2</f>
        <v>6.3617251235193305E-5</v>
      </c>
    </row>
    <row r="1309" spans="1:16" x14ac:dyDescent="0.25">
      <c r="A1309">
        <v>5</v>
      </c>
      <c r="B1309" t="s">
        <v>140</v>
      </c>
      <c r="C1309">
        <v>6</v>
      </c>
      <c r="D1309" t="s">
        <v>146</v>
      </c>
      <c r="E1309">
        <v>1</v>
      </c>
      <c r="F1309" t="s">
        <v>271</v>
      </c>
      <c r="G1309">
        <v>0.3</v>
      </c>
      <c r="H1309">
        <f>K1309/PI()</f>
        <v>152.78874536821954</v>
      </c>
      <c r="K1309">
        <v>480</v>
      </c>
      <c r="L1309">
        <f>M1309/PI()</f>
        <v>175.07043740108489</v>
      </c>
      <c r="M1309">
        <v>550</v>
      </c>
      <c r="N1309">
        <v>7</v>
      </c>
      <c r="O1309">
        <f>PI()*(H1309/(2*1000))^2</f>
        <v>1.8334649444186345E-2</v>
      </c>
      <c r="P1309">
        <f>PI()*(L1309/(2*1000))^2</f>
        <v>2.4072185142649173E-2</v>
      </c>
    </row>
    <row r="1310" spans="1:16" x14ac:dyDescent="0.25">
      <c r="A1310">
        <v>5</v>
      </c>
      <c r="B1310" t="s">
        <v>140</v>
      </c>
      <c r="C1310">
        <v>6</v>
      </c>
      <c r="D1310" t="s">
        <v>146</v>
      </c>
      <c r="E1310">
        <v>2</v>
      </c>
      <c r="F1310" t="s">
        <v>267</v>
      </c>
      <c r="G1310">
        <v>1.45</v>
      </c>
      <c r="H1310">
        <f>K1310/PI()</f>
        <v>117.77465788800255</v>
      </c>
      <c r="K1310">
        <v>370</v>
      </c>
      <c r="L1310">
        <f>M1310/PI()</f>
        <v>159.15494309189535</v>
      </c>
      <c r="M1310">
        <v>500</v>
      </c>
      <c r="N1310">
        <v>4</v>
      </c>
      <c r="O1310">
        <f>PI()*(H1310/(2*1000))^2</f>
        <v>1.0894155854640236E-2</v>
      </c>
      <c r="P1310">
        <f>PI()*(L1310/(2*1000))^2</f>
        <v>1.9894367886486918E-2</v>
      </c>
    </row>
    <row r="1311" spans="1:16" x14ac:dyDescent="0.25">
      <c r="A1311">
        <v>5</v>
      </c>
      <c r="B1311" t="s">
        <v>140</v>
      </c>
      <c r="C1311">
        <v>6</v>
      </c>
      <c r="D1311" t="s">
        <v>146</v>
      </c>
      <c r="E1311">
        <v>3</v>
      </c>
      <c r="F1311" t="s">
        <v>271</v>
      </c>
      <c r="G1311">
        <v>2.2999999999999998</v>
      </c>
      <c r="H1311">
        <f>K1311/PI()</f>
        <v>79.577471545947674</v>
      </c>
      <c r="K1311">
        <v>250</v>
      </c>
      <c r="L1311">
        <f>M1311/PI()</f>
        <v>130.50705333535419</v>
      </c>
      <c r="M1311">
        <v>410</v>
      </c>
      <c r="N1311">
        <v>4.95</v>
      </c>
      <c r="O1311">
        <f>PI()*(H1311/(2*1000))^2</f>
        <v>4.9735919716217296E-3</v>
      </c>
      <c r="P1311">
        <f>PI()*(L1311/(2*1000))^2</f>
        <v>1.3376972966873802E-2</v>
      </c>
    </row>
    <row r="1312" spans="1:16" x14ac:dyDescent="0.25">
      <c r="A1312">
        <v>5</v>
      </c>
      <c r="B1312" t="s">
        <v>140</v>
      </c>
      <c r="C1312">
        <v>6</v>
      </c>
      <c r="D1312" t="s">
        <v>146</v>
      </c>
      <c r="E1312">
        <v>4</v>
      </c>
      <c r="F1312" t="s">
        <v>271</v>
      </c>
      <c r="G1312">
        <v>2.35</v>
      </c>
      <c r="H1312">
        <v>5</v>
      </c>
      <c r="L1312">
        <v>17</v>
      </c>
      <c r="N1312">
        <v>1.5</v>
      </c>
      <c r="O1312">
        <f>PI()*(H1312/(2*1000))^2</f>
        <v>1.9634954084936207E-5</v>
      </c>
      <c r="P1312">
        <f>PI()*(L1312/(2*1000))^2</f>
        <v>2.2698006922186259E-4</v>
      </c>
    </row>
    <row r="1313" spans="1:16" x14ac:dyDescent="0.25">
      <c r="A1313">
        <v>5</v>
      </c>
      <c r="B1313" t="s">
        <v>140</v>
      </c>
      <c r="C1313">
        <v>6</v>
      </c>
      <c r="D1313" t="s">
        <v>146</v>
      </c>
      <c r="E1313">
        <v>5</v>
      </c>
      <c r="F1313" t="s">
        <v>271</v>
      </c>
      <c r="G1313">
        <v>3</v>
      </c>
      <c r="H1313">
        <v>64</v>
      </c>
      <c r="L1313">
        <v>89</v>
      </c>
      <c r="N1313">
        <v>4.2</v>
      </c>
      <c r="O1313">
        <f>PI()*(H1313/(2*1000))^2</f>
        <v>3.2169908772759479E-3</v>
      </c>
      <c r="P1313">
        <f>PI()*(L1313/(2*1000))^2</f>
        <v>6.221138852271187E-3</v>
      </c>
    </row>
    <row r="1314" spans="1:16" x14ac:dyDescent="0.25">
      <c r="A1314">
        <v>5</v>
      </c>
      <c r="B1314" t="s">
        <v>140</v>
      </c>
      <c r="C1314">
        <v>6</v>
      </c>
      <c r="D1314" t="s">
        <v>146</v>
      </c>
      <c r="E1314">
        <v>6</v>
      </c>
      <c r="F1314" t="s">
        <v>269</v>
      </c>
      <c r="G1314">
        <v>2.4</v>
      </c>
      <c r="H1314">
        <v>14</v>
      </c>
      <c r="L1314">
        <v>19</v>
      </c>
      <c r="N1314">
        <v>1.8</v>
      </c>
      <c r="O1314">
        <f>PI()*(H1314/(2*1000))^2</f>
        <v>1.5393804002589989E-4</v>
      </c>
      <c r="P1314">
        <f>PI()*(L1314/(2*1000))^2</f>
        <v>2.835287369864788E-4</v>
      </c>
    </row>
    <row r="1315" spans="1:16" x14ac:dyDescent="0.25">
      <c r="A1315">
        <v>5</v>
      </c>
      <c r="B1315" t="s">
        <v>140</v>
      </c>
      <c r="C1315">
        <v>6</v>
      </c>
      <c r="D1315" t="s">
        <v>146</v>
      </c>
      <c r="E1315">
        <v>7</v>
      </c>
      <c r="F1315" t="s">
        <v>279</v>
      </c>
      <c r="G1315">
        <v>2.0499999999999998</v>
      </c>
      <c r="H1315">
        <v>14</v>
      </c>
      <c r="L1315">
        <v>26</v>
      </c>
      <c r="N1315">
        <v>1.95</v>
      </c>
      <c r="O1315">
        <f>PI()*(H1315/(2*1000))^2</f>
        <v>1.5393804002589989E-4</v>
      </c>
      <c r="P1315">
        <f>PI()*(L1315/(2*1000))^2</f>
        <v>5.3092915845667494E-4</v>
      </c>
    </row>
    <row r="1316" spans="1:16" x14ac:dyDescent="0.25">
      <c r="A1316">
        <v>5</v>
      </c>
      <c r="B1316" t="s">
        <v>140</v>
      </c>
      <c r="C1316">
        <v>6</v>
      </c>
      <c r="D1316" t="s">
        <v>146</v>
      </c>
      <c r="E1316">
        <v>8</v>
      </c>
      <c r="F1316" t="s">
        <v>271</v>
      </c>
      <c r="G1316">
        <v>2.4</v>
      </c>
      <c r="H1316">
        <v>9</v>
      </c>
      <c r="L1316" t="s">
        <v>299</v>
      </c>
      <c r="N1316">
        <v>1.55</v>
      </c>
      <c r="O1316">
        <f>PI()*(H1316/(2*1000))^2</f>
        <v>6.3617251235193305E-5</v>
      </c>
      <c r="P1316">
        <f>PI()*(14/(2*1000))^2+PI()*(7/(2*1000))^2+PI()*(8/(2*1000))^2</f>
        <v>2.4268803248981153E-4</v>
      </c>
    </row>
    <row r="1317" spans="1:16" x14ac:dyDescent="0.25">
      <c r="A1317">
        <v>5</v>
      </c>
      <c r="B1317" t="s">
        <v>140</v>
      </c>
      <c r="C1317">
        <v>6</v>
      </c>
      <c r="D1317" t="s">
        <v>146</v>
      </c>
      <c r="E1317">
        <v>9</v>
      </c>
      <c r="F1317" t="s">
        <v>271</v>
      </c>
      <c r="G1317">
        <v>2.75</v>
      </c>
      <c r="H1317">
        <f>K1317/PI()</f>
        <v>124.14085561167836</v>
      </c>
      <c r="K1317">
        <v>390</v>
      </c>
      <c r="L1317">
        <f>M1317/PI()</f>
        <v>155.97184423005743</v>
      </c>
      <c r="M1317">
        <v>490</v>
      </c>
      <c r="N1317">
        <v>5.8</v>
      </c>
      <c r="O1317">
        <f>PI()*(H1317/(2*1000))^2</f>
        <v>1.2103733422138638E-2</v>
      </c>
      <c r="P1317">
        <f>PI()*(L1317/(2*1000))^2</f>
        <v>1.9106550918182034E-2</v>
      </c>
    </row>
    <row r="1318" spans="1:16" x14ac:dyDescent="0.25">
      <c r="A1318">
        <v>5</v>
      </c>
      <c r="B1318" t="s">
        <v>140</v>
      </c>
      <c r="C1318">
        <v>6</v>
      </c>
      <c r="D1318" t="s">
        <v>146</v>
      </c>
      <c r="E1318">
        <v>10</v>
      </c>
      <c r="F1318" t="s">
        <v>279</v>
      </c>
      <c r="G1318">
        <v>2.8</v>
      </c>
      <c r="H1318">
        <v>45</v>
      </c>
      <c r="L1318">
        <v>62</v>
      </c>
      <c r="N1318">
        <v>3.25</v>
      </c>
      <c r="O1318">
        <f>PI()*(H1318/(2*1000))^2</f>
        <v>1.5904312808798326E-3</v>
      </c>
      <c r="P1318">
        <f>PI()*(L1318/(2*1000))^2</f>
        <v>3.0190705400997908E-3</v>
      </c>
    </row>
    <row r="1319" spans="1:16" x14ac:dyDescent="0.25">
      <c r="A1319">
        <v>5</v>
      </c>
      <c r="B1319" t="s">
        <v>140</v>
      </c>
      <c r="C1319">
        <v>7</v>
      </c>
      <c r="D1319" t="s">
        <v>147</v>
      </c>
      <c r="E1319">
        <v>1</v>
      </c>
      <c r="F1319" t="s">
        <v>267</v>
      </c>
      <c r="G1319">
        <v>0.95</v>
      </c>
      <c r="H1319">
        <v>20</v>
      </c>
      <c r="L1319">
        <v>50</v>
      </c>
      <c r="N1319">
        <v>2.4</v>
      </c>
      <c r="O1319">
        <f>PI()*(H1319/(2*1000))^2</f>
        <v>3.1415926535897931E-4</v>
      </c>
      <c r="P1319">
        <f>PI()*(L1319/(2*1000))^2</f>
        <v>1.9634954084936209E-3</v>
      </c>
    </row>
    <row r="1320" spans="1:16" x14ac:dyDescent="0.25">
      <c r="A1320">
        <v>5</v>
      </c>
      <c r="B1320" t="s">
        <v>140</v>
      </c>
      <c r="C1320">
        <v>7</v>
      </c>
      <c r="D1320" t="s">
        <v>147</v>
      </c>
      <c r="E1320">
        <v>2</v>
      </c>
      <c r="F1320" t="s">
        <v>267</v>
      </c>
      <c r="G1320">
        <v>1.8</v>
      </c>
      <c r="H1320">
        <v>31</v>
      </c>
      <c r="L1320">
        <v>59</v>
      </c>
      <c r="N1320">
        <v>3.6</v>
      </c>
      <c r="O1320">
        <f>PI()*(H1320/(2*1000))^2</f>
        <v>7.5476763502494771E-4</v>
      </c>
      <c r="P1320">
        <f>PI()*(L1320/(2*1000))^2</f>
        <v>2.7339710067865171E-3</v>
      </c>
    </row>
    <row r="1321" spans="1:16" x14ac:dyDescent="0.25">
      <c r="A1321">
        <v>5</v>
      </c>
      <c r="B1321" t="s">
        <v>140</v>
      </c>
      <c r="C1321">
        <v>7</v>
      </c>
      <c r="D1321" t="s">
        <v>147</v>
      </c>
      <c r="E1321">
        <v>3</v>
      </c>
      <c r="F1321" t="s">
        <v>267</v>
      </c>
      <c r="G1321">
        <v>2.65</v>
      </c>
      <c r="H1321">
        <v>28</v>
      </c>
      <c r="L1321">
        <v>56</v>
      </c>
      <c r="N1321">
        <v>3.2</v>
      </c>
      <c r="O1321">
        <f>PI()*(H1321/(2*1000))^2</f>
        <v>6.1575216010359955E-4</v>
      </c>
      <c r="P1321">
        <f>PI()*(L1321/(2*1000))^2</f>
        <v>2.4630086404143982E-3</v>
      </c>
    </row>
    <row r="1322" spans="1:16" x14ac:dyDescent="0.25">
      <c r="A1322">
        <v>5</v>
      </c>
      <c r="B1322" t="s">
        <v>140</v>
      </c>
      <c r="C1322">
        <v>7</v>
      </c>
      <c r="D1322" t="s">
        <v>147</v>
      </c>
      <c r="E1322">
        <v>4</v>
      </c>
      <c r="F1322" t="s">
        <v>267</v>
      </c>
      <c r="G1322">
        <v>2.85</v>
      </c>
      <c r="H1322">
        <v>35</v>
      </c>
      <c r="L1322">
        <v>63</v>
      </c>
      <c r="N1322">
        <v>3.45</v>
      </c>
      <c r="O1322">
        <f>PI()*(H1322/(2*1000))^2</f>
        <v>9.6211275016187424E-4</v>
      </c>
      <c r="P1322">
        <f>PI()*(L1322/(2*1000))^2</f>
        <v>3.1172453105244723E-3</v>
      </c>
    </row>
    <row r="1323" spans="1:16" x14ac:dyDescent="0.25">
      <c r="A1323">
        <v>5</v>
      </c>
      <c r="B1323" t="s">
        <v>140</v>
      </c>
      <c r="C1323">
        <v>7</v>
      </c>
      <c r="D1323" t="s">
        <v>147</v>
      </c>
      <c r="E1323">
        <v>5</v>
      </c>
      <c r="F1323" t="s">
        <v>280</v>
      </c>
      <c r="G1323">
        <v>3.75</v>
      </c>
      <c r="H1323">
        <v>57</v>
      </c>
      <c r="L1323">
        <v>85</v>
      </c>
      <c r="N1323">
        <v>3.55</v>
      </c>
      <c r="O1323">
        <f>PI()*(H1323/(2*1000))^2</f>
        <v>2.5517586328783095E-3</v>
      </c>
      <c r="P1323">
        <f>PI()*(L1323/(2*1000))^2</f>
        <v>5.6745017305465653E-3</v>
      </c>
    </row>
    <row r="1324" spans="1:16" x14ac:dyDescent="0.25">
      <c r="A1324">
        <v>5</v>
      </c>
      <c r="B1324" t="s">
        <v>140</v>
      </c>
      <c r="C1324">
        <v>7</v>
      </c>
      <c r="D1324" t="s">
        <v>147</v>
      </c>
      <c r="E1324">
        <v>6</v>
      </c>
      <c r="F1324" t="s">
        <v>271</v>
      </c>
      <c r="G1324">
        <v>3.9</v>
      </c>
      <c r="H1324">
        <f>K1324/PI()</f>
        <v>50.929581789406512</v>
      </c>
      <c r="K1324">
        <v>160</v>
      </c>
      <c r="L1324">
        <f>M1324/PI()</f>
        <v>82.760570407785579</v>
      </c>
      <c r="M1324">
        <v>260</v>
      </c>
      <c r="N1324">
        <v>4.1500000000000004</v>
      </c>
      <c r="O1324">
        <f>PI()*(H1324/(2*1000))^2</f>
        <v>2.0371832715762607E-3</v>
      </c>
      <c r="P1324">
        <f>PI()*(L1324/(2*1000))^2</f>
        <v>5.3794370765060618E-3</v>
      </c>
    </row>
    <row r="1325" spans="1:16" x14ac:dyDescent="0.25">
      <c r="A1325">
        <v>5</v>
      </c>
      <c r="B1325" t="s">
        <v>140</v>
      </c>
      <c r="C1325">
        <v>7</v>
      </c>
      <c r="D1325" t="s">
        <v>147</v>
      </c>
      <c r="E1325">
        <v>7</v>
      </c>
      <c r="F1325" t="s">
        <v>271</v>
      </c>
      <c r="G1325">
        <v>1.7</v>
      </c>
      <c r="H1325">
        <v>24</v>
      </c>
      <c r="L1325">
        <v>59</v>
      </c>
      <c r="N1325">
        <v>2.8</v>
      </c>
      <c r="O1325">
        <f>PI()*(H1325/(2*1000))^2</f>
        <v>4.523893421169302E-4</v>
      </c>
      <c r="P1325">
        <f>PI()*(L1325/(2*1000))^2</f>
        <v>2.7339710067865171E-3</v>
      </c>
    </row>
    <row r="1326" spans="1:16" x14ac:dyDescent="0.25">
      <c r="A1326">
        <v>5</v>
      </c>
      <c r="B1326" t="s">
        <v>140</v>
      </c>
      <c r="C1326">
        <v>7</v>
      </c>
      <c r="D1326" t="s">
        <v>147</v>
      </c>
      <c r="E1326">
        <v>8</v>
      </c>
      <c r="F1326" t="s">
        <v>271</v>
      </c>
      <c r="G1326">
        <v>2.6</v>
      </c>
      <c r="L1326">
        <v>12</v>
      </c>
      <c r="N1326">
        <v>1.25</v>
      </c>
      <c r="O1326">
        <f>PI()*(H1326/(2*1000))^2</f>
        <v>0</v>
      </c>
      <c r="P1326">
        <f>PI()*(L1326/(2*1000))^2</f>
        <v>1.1309733552923255E-4</v>
      </c>
    </row>
    <row r="1327" spans="1:16" x14ac:dyDescent="0.25">
      <c r="A1327">
        <v>5</v>
      </c>
      <c r="B1327" t="s">
        <v>140</v>
      </c>
      <c r="C1327">
        <v>7</v>
      </c>
      <c r="D1327" t="s">
        <v>147</v>
      </c>
      <c r="E1327">
        <v>9</v>
      </c>
      <c r="F1327" t="s">
        <v>271</v>
      </c>
      <c r="G1327">
        <v>2.6</v>
      </c>
      <c r="H1327">
        <v>8</v>
      </c>
      <c r="L1327">
        <v>17</v>
      </c>
      <c r="N1327">
        <v>1.75</v>
      </c>
      <c r="O1327">
        <f>PI()*(H1327/(2*1000))^2</f>
        <v>5.0265482457436686E-5</v>
      </c>
      <c r="P1327">
        <f>PI()*(L1327/(2*1000))^2</f>
        <v>2.2698006922186259E-4</v>
      </c>
    </row>
    <row r="1328" spans="1:16" x14ac:dyDescent="0.25">
      <c r="A1328">
        <v>5</v>
      </c>
      <c r="B1328" t="s">
        <v>140</v>
      </c>
      <c r="C1328">
        <v>7</v>
      </c>
      <c r="D1328" t="s">
        <v>147</v>
      </c>
      <c r="E1328">
        <v>10</v>
      </c>
      <c r="F1328" t="s">
        <v>271</v>
      </c>
      <c r="G1328">
        <v>2.9</v>
      </c>
      <c r="H1328">
        <v>58</v>
      </c>
      <c r="L1328">
        <v>75</v>
      </c>
      <c r="N1328">
        <v>4.9000000000000004</v>
      </c>
      <c r="O1328">
        <f>PI()*(H1328/(2*1000))^2</f>
        <v>2.6420794216690164E-3</v>
      </c>
      <c r="P1328">
        <f>PI()*(L1328/(2*1000))^2</f>
        <v>4.4178646691106467E-3</v>
      </c>
    </row>
    <row r="1329" spans="1:16" x14ac:dyDescent="0.25">
      <c r="A1329">
        <v>5</v>
      </c>
      <c r="B1329" t="s">
        <v>140</v>
      </c>
      <c r="C1329">
        <v>8</v>
      </c>
      <c r="D1329" t="s">
        <v>148</v>
      </c>
      <c r="E1329">
        <v>1</v>
      </c>
      <c r="F1329" t="s">
        <v>267</v>
      </c>
      <c r="G1329">
        <v>1.3</v>
      </c>
      <c r="H1329">
        <v>18</v>
      </c>
      <c r="L1329">
        <v>42</v>
      </c>
      <c r="N1329">
        <v>2.65</v>
      </c>
      <c r="O1329">
        <f>PI()*(H1329/(2*1000))^2</f>
        <v>2.5446900494077322E-4</v>
      </c>
      <c r="P1329">
        <f>PI()*(L1329/(2*1000))^2</f>
        <v>1.385442360233099E-3</v>
      </c>
    </row>
    <row r="1330" spans="1:16" x14ac:dyDescent="0.25">
      <c r="A1330">
        <v>5</v>
      </c>
      <c r="B1330" t="s">
        <v>140</v>
      </c>
      <c r="C1330">
        <v>8</v>
      </c>
      <c r="D1330" t="s">
        <v>148</v>
      </c>
      <c r="E1330">
        <v>2</v>
      </c>
      <c r="F1330" t="s">
        <v>280</v>
      </c>
      <c r="G1330">
        <v>3.2</v>
      </c>
      <c r="H1330">
        <v>21</v>
      </c>
      <c r="L1330">
        <v>41</v>
      </c>
      <c r="N1330">
        <v>3.4</v>
      </c>
      <c r="O1330">
        <f>PI()*(H1330/(2*1000))^2</f>
        <v>3.4636059005827474E-4</v>
      </c>
      <c r="P1330">
        <f>PI()*(L1330/(2*1000))^2</f>
        <v>1.3202543126711107E-3</v>
      </c>
    </row>
    <row r="1331" spans="1:16" x14ac:dyDescent="0.25">
      <c r="A1331">
        <v>5</v>
      </c>
      <c r="B1331" t="s">
        <v>140</v>
      </c>
      <c r="C1331">
        <v>8</v>
      </c>
      <c r="D1331" t="s">
        <v>148</v>
      </c>
      <c r="E1331">
        <v>3</v>
      </c>
      <c r="F1331" t="s">
        <v>280</v>
      </c>
      <c r="G1331">
        <v>3.6</v>
      </c>
      <c r="H1331">
        <v>57</v>
      </c>
      <c r="L1331">
        <v>85</v>
      </c>
      <c r="N1331">
        <v>3.55</v>
      </c>
      <c r="O1331">
        <f>PI()*(H1331/(2*1000))^2</f>
        <v>2.5517586328783095E-3</v>
      </c>
      <c r="P1331">
        <f>PI()*(L1331/(2*1000))^2</f>
        <v>5.6745017305465653E-3</v>
      </c>
    </row>
    <row r="1332" spans="1:16" x14ac:dyDescent="0.25">
      <c r="A1332">
        <v>5</v>
      </c>
      <c r="B1332" t="s">
        <v>140</v>
      </c>
      <c r="C1332">
        <v>8</v>
      </c>
      <c r="D1332" t="s">
        <v>148</v>
      </c>
      <c r="E1332">
        <v>4</v>
      </c>
      <c r="F1332" t="s">
        <v>267</v>
      </c>
      <c r="G1332">
        <v>2.6</v>
      </c>
      <c r="H1332">
        <v>44</v>
      </c>
      <c r="L1332">
        <v>77</v>
      </c>
      <c r="N1332">
        <v>4.2</v>
      </c>
      <c r="O1332">
        <f>PI()*(H1332/(2*1000))^2</f>
        <v>1.5205308443374597E-3</v>
      </c>
      <c r="P1332">
        <f>PI()*(L1332/(2*1000))^2</f>
        <v>4.6566257107834713E-3</v>
      </c>
    </row>
    <row r="1333" spans="1:16" x14ac:dyDescent="0.25">
      <c r="A1333">
        <v>5</v>
      </c>
      <c r="B1333" t="s">
        <v>140</v>
      </c>
      <c r="C1333">
        <v>8</v>
      </c>
      <c r="D1333" t="s">
        <v>148</v>
      </c>
      <c r="E1333">
        <v>5</v>
      </c>
      <c r="F1333" t="s">
        <v>267</v>
      </c>
      <c r="G1333">
        <v>1.7</v>
      </c>
      <c r="H1333">
        <v>19</v>
      </c>
      <c r="L1333">
        <v>34</v>
      </c>
      <c r="N1333">
        <v>2.6</v>
      </c>
      <c r="O1333">
        <f>PI()*(H1333/(2*1000))^2</f>
        <v>2.835287369864788E-4</v>
      </c>
      <c r="P1333">
        <f>PI()*(L1333/(2*1000))^2</f>
        <v>9.0792027688745035E-4</v>
      </c>
    </row>
    <row r="1334" spans="1:16" x14ac:dyDescent="0.25">
      <c r="A1334">
        <v>5</v>
      </c>
      <c r="B1334" t="s">
        <v>140</v>
      </c>
      <c r="C1334">
        <v>8</v>
      </c>
      <c r="D1334" t="s">
        <v>148</v>
      </c>
      <c r="E1334">
        <v>6</v>
      </c>
      <c r="F1334" t="s">
        <v>268</v>
      </c>
      <c r="G1334">
        <v>2.5</v>
      </c>
      <c r="H1334">
        <v>43</v>
      </c>
      <c r="L1334">
        <v>91</v>
      </c>
      <c r="N1334">
        <v>2.6</v>
      </c>
      <c r="O1334">
        <f>PI()*(H1334/(2*1000))^2</f>
        <v>1.4522012041218817E-3</v>
      </c>
      <c r="P1334">
        <f>PI()*(L1334/(2*1000))^2</f>
        <v>6.5038821910942696E-3</v>
      </c>
    </row>
    <row r="1335" spans="1:16" x14ac:dyDescent="0.25">
      <c r="A1335">
        <v>5</v>
      </c>
      <c r="B1335" t="s">
        <v>140</v>
      </c>
      <c r="C1335">
        <v>8</v>
      </c>
      <c r="D1335" t="s">
        <v>148</v>
      </c>
      <c r="E1335">
        <v>7</v>
      </c>
      <c r="F1335" t="s">
        <v>267</v>
      </c>
      <c r="G1335">
        <v>2.4500000000000002</v>
      </c>
      <c r="H1335">
        <v>60</v>
      </c>
      <c r="L1335">
        <f>M1335/PI()</f>
        <v>89.12676813146139</v>
      </c>
      <c r="M1335">
        <v>280</v>
      </c>
      <c r="N1335">
        <v>3.9</v>
      </c>
      <c r="O1335">
        <f>PI()*(H1335/(2*1000))^2</f>
        <v>2.8274333882308137E-3</v>
      </c>
      <c r="P1335">
        <f>PI()*(L1335/(2*1000))^2</f>
        <v>6.2388737692022972E-3</v>
      </c>
    </row>
    <row r="1336" spans="1:16" x14ac:dyDescent="0.25">
      <c r="A1336">
        <v>5</v>
      </c>
      <c r="B1336" t="s">
        <v>140</v>
      </c>
      <c r="C1336">
        <v>8</v>
      </c>
      <c r="D1336" t="s">
        <v>148</v>
      </c>
      <c r="E1336">
        <v>8</v>
      </c>
      <c r="F1336" t="s">
        <v>267</v>
      </c>
      <c r="G1336">
        <v>1.9</v>
      </c>
      <c r="H1336">
        <v>32</v>
      </c>
      <c r="L1336">
        <v>77</v>
      </c>
      <c r="N1336">
        <v>3.6</v>
      </c>
      <c r="O1336">
        <f>PI()*(H1336/(2*1000))^2</f>
        <v>8.0424771931898698E-4</v>
      </c>
      <c r="P1336">
        <f>PI()*(L1336/(2*1000))^2</f>
        <v>4.6566257107834713E-3</v>
      </c>
    </row>
    <row r="1337" spans="1:16" x14ac:dyDescent="0.25">
      <c r="A1337">
        <v>5</v>
      </c>
      <c r="B1337" t="s">
        <v>140</v>
      </c>
      <c r="C1337">
        <v>8</v>
      </c>
      <c r="D1337" t="s">
        <v>148</v>
      </c>
      <c r="E1337">
        <v>9</v>
      </c>
      <c r="F1337" t="s">
        <v>267</v>
      </c>
      <c r="G1337">
        <v>2.1</v>
      </c>
      <c r="H1337">
        <v>4</v>
      </c>
      <c r="L1337">
        <v>21</v>
      </c>
      <c r="N1337">
        <v>1.55</v>
      </c>
      <c r="O1337">
        <f>PI()*(H1337/(2*1000))^2</f>
        <v>1.2566370614359172E-5</v>
      </c>
      <c r="P1337">
        <f>PI()*(L1337/(2*1000))^2</f>
        <v>3.4636059005827474E-4</v>
      </c>
    </row>
    <row r="1338" spans="1:16" x14ac:dyDescent="0.25">
      <c r="A1338">
        <v>5</v>
      </c>
      <c r="B1338" t="s">
        <v>140</v>
      </c>
      <c r="C1338">
        <v>9</v>
      </c>
      <c r="D1338" t="s">
        <v>149</v>
      </c>
      <c r="E1338">
        <v>1</v>
      </c>
      <c r="F1338" t="s">
        <v>267</v>
      </c>
      <c r="G1338">
        <v>0.1</v>
      </c>
      <c r="H1338">
        <v>18</v>
      </c>
      <c r="L1338">
        <v>32</v>
      </c>
      <c r="N1338">
        <v>2.35</v>
      </c>
      <c r="O1338">
        <f>PI()*(H1338/(2*1000))^2</f>
        <v>2.5446900494077322E-4</v>
      </c>
      <c r="P1338">
        <f>PI()*(L1338/(2*1000))^2</f>
        <v>8.0424771931898698E-4</v>
      </c>
    </row>
    <row r="1339" spans="1:16" x14ac:dyDescent="0.25">
      <c r="A1339">
        <v>5</v>
      </c>
      <c r="B1339" t="s">
        <v>140</v>
      </c>
      <c r="C1339">
        <v>9</v>
      </c>
      <c r="D1339" t="s">
        <v>149</v>
      </c>
      <c r="E1339">
        <v>2</v>
      </c>
      <c r="F1339" t="s">
        <v>271</v>
      </c>
      <c r="G1339">
        <v>1.55</v>
      </c>
      <c r="H1339">
        <v>19</v>
      </c>
      <c r="L1339">
        <v>41</v>
      </c>
      <c r="N1339">
        <v>2.2999999999999998</v>
      </c>
      <c r="O1339">
        <f>PI()*(H1339/(2*1000))^2</f>
        <v>2.835287369864788E-4</v>
      </c>
      <c r="P1339">
        <f>PI()*(L1339/(2*1000))^2</f>
        <v>1.3202543126711107E-3</v>
      </c>
    </row>
    <row r="1340" spans="1:16" x14ac:dyDescent="0.25">
      <c r="A1340">
        <v>5</v>
      </c>
      <c r="B1340" t="s">
        <v>140</v>
      </c>
      <c r="C1340">
        <v>9</v>
      </c>
      <c r="D1340" t="s">
        <v>149</v>
      </c>
      <c r="E1340">
        <v>3</v>
      </c>
      <c r="F1340" t="s">
        <v>267</v>
      </c>
      <c r="G1340">
        <v>1.1000000000000001</v>
      </c>
      <c r="H1340">
        <v>25</v>
      </c>
      <c r="L1340">
        <v>51</v>
      </c>
      <c r="N1340">
        <v>3.3</v>
      </c>
      <c r="O1340">
        <f>PI()*(H1340/(2*1000))^2</f>
        <v>4.9087385212340522E-4</v>
      </c>
      <c r="P1340">
        <f>PI()*(L1340/(2*1000))^2</f>
        <v>2.0428206229967626E-3</v>
      </c>
    </row>
    <row r="1341" spans="1:16" x14ac:dyDescent="0.25">
      <c r="A1341">
        <v>5</v>
      </c>
      <c r="B1341" t="s">
        <v>140</v>
      </c>
      <c r="C1341">
        <v>9</v>
      </c>
      <c r="D1341" t="s">
        <v>149</v>
      </c>
      <c r="E1341">
        <v>4</v>
      </c>
      <c r="F1341" t="s">
        <v>267</v>
      </c>
      <c r="G1341">
        <v>2.1</v>
      </c>
      <c r="H1341">
        <v>13</v>
      </c>
      <c r="L1341">
        <v>37</v>
      </c>
      <c r="N1341">
        <v>1.95</v>
      </c>
      <c r="O1341">
        <f>PI()*(H1341/(2*1000))^2</f>
        <v>1.3273228961416874E-4</v>
      </c>
      <c r="P1341">
        <f>PI()*(L1341/(2*1000))^2</f>
        <v>1.0752100856911066E-3</v>
      </c>
    </row>
    <row r="1342" spans="1:16" x14ac:dyDescent="0.25">
      <c r="A1342">
        <v>5</v>
      </c>
      <c r="B1342" t="s">
        <v>140</v>
      </c>
      <c r="C1342">
        <v>9</v>
      </c>
      <c r="D1342" t="s">
        <v>149</v>
      </c>
      <c r="E1342">
        <v>5</v>
      </c>
      <c r="F1342" t="s">
        <v>267</v>
      </c>
      <c r="G1342">
        <v>1.7</v>
      </c>
      <c r="H1342">
        <v>6</v>
      </c>
      <c r="L1342">
        <v>15</v>
      </c>
      <c r="N1342">
        <v>1.6</v>
      </c>
      <c r="O1342">
        <f>PI()*(H1342/(2*1000))^2</f>
        <v>2.8274333882308137E-5</v>
      </c>
      <c r="P1342">
        <f>PI()*(L1342/(2*1000))^2</f>
        <v>1.7671458676442585E-4</v>
      </c>
    </row>
    <row r="1343" spans="1:16" x14ac:dyDescent="0.25">
      <c r="A1343">
        <v>5</v>
      </c>
      <c r="B1343" t="s">
        <v>140</v>
      </c>
      <c r="C1343">
        <v>9</v>
      </c>
      <c r="D1343" t="s">
        <v>149</v>
      </c>
      <c r="E1343">
        <v>6</v>
      </c>
      <c r="F1343" t="s">
        <v>267</v>
      </c>
      <c r="G1343">
        <v>3.1</v>
      </c>
      <c r="H1343">
        <f>K1343/PI()</f>
        <v>66.845076098596039</v>
      </c>
      <c r="K1343">
        <v>210</v>
      </c>
      <c r="L1343">
        <f>M1343/PI()</f>
        <v>105.04226244065093</v>
      </c>
      <c r="M1343">
        <v>330</v>
      </c>
      <c r="N1343">
        <v>3.35</v>
      </c>
      <c r="O1343">
        <f>PI()*(H1343/(2*1000))^2</f>
        <v>3.5093664951762918E-3</v>
      </c>
      <c r="P1343">
        <f>PI()*(L1343/(2*1000))^2</f>
        <v>8.6659866513537007E-3</v>
      </c>
    </row>
    <row r="1344" spans="1:16" x14ac:dyDescent="0.25">
      <c r="A1344">
        <v>5</v>
      </c>
      <c r="B1344" t="s">
        <v>140</v>
      </c>
      <c r="C1344">
        <v>9</v>
      </c>
      <c r="D1344" t="s">
        <v>149</v>
      </c>
      <c r="E1344">
        <v>7</v>
      </c>
      <c r="F1344" t="s">
        <v>267</v>
      </c>
      <c r="G1344">
        <v>3</v>
      </c>
      <c r="H1344">
        <v>19</v>
      </c>
      <c r="L1344">
        <v>42</v>
      </c>
      <c r="N1344">
        <v>2.1</v>
      </c>
      <c r="O1344">
        <f>PI()*(H1344/(2*1000))^2</f>
        <v>2.835287369864788E-4</v>
      </c>
      <c r="P1344">
        <f>PI()*(L1344/(2*1000))^2</f>
        <v>1.385442360233099E-3</v>
      </c>
    </row>
    <row r="1345" spans="1:16" x14ac:dyDescent="0.25">
      <c r="A1345">
        <v>5</v>
      </c>
      <c r="B1345" t="s">
        <v>140</v>
      </c>
      <c r="C1345">
        <v>9</v>
      </c>
      <c r="D1345" t="s">
        <v>149</v>
      </c>
      <c r="E1345">
        <v>8</v>
      </c>
      <c r="F1345" t="s">
        <v>271</v>
      </c>
      <c r="G1345">
        <v>1.8</v>
      </c>
      <c r="H1345">
        <f>K1345/PI()</f>
        <v>66.845076098596039</v>
      </c>
      <c r="K1345">
        <v>210</v>
      </c>
      <c r="L1345">
        <f>M1345/PI()</f>
        <v>105.04226244065093</v>
      </c>
      <c r="M1345">
        <v>330</v>
      </c>
      <c r="N1345">
        <v>3.65</v>
      </c>
      <c r="O1345">
        <f>PI()*(H1345/(2*1000))^2</f>
        <v>3.5093664951762918E-3</v>
      </c>
      <c r="P1345">
        <f>PI()*(L1345/(2*1000))^2</f>
        <v>8.6659866513537007E-3</v>
      </c>
    </row>
    <row r="1346" spans="1:16" x14ac:dyDescent="0.25">
      <c r="A1346">
        <v>5</v>
      </c>
      <c r="B1346" t="s">
        <v>140</v>
      </c>
      <c r="C1346">
        <v>9</v>
      </c>
      <c r="D1346" t="s">
        <v>149</v>
      </c>
      <c r="E1346">
        <v>9</v>
      </c>
      <c r="F1346" t="s">
        <v>267</v>
      </c>
      <c r="G1346">
        <v>2.2000000000000002</v>
      </c>
      <c r="H1346">
        <v>42</v>
      </c>
      <c r="L1346">
        <v>78</v>
      </c>
      <c r="N1346">
        <v>3.2</v>
      </c>
      <c r="O1346">
        <f>PI()*(H1346/(2*1000))^2</f>
        <v>1.385442360233099E-3</v>
      </c>
      <c r="P1346">
        <f>PI()*(L1346/(2*1000))^2</f>
        <v>4.7783624261100756E-3</v>
      </c>
    </row>
    <row r="1347" spans="1:16" x14ac:dyDescent="0.25">
      <c r="A1347">
        <v>5</v>
      </c>
      <c r="B1347" t="s">
        <v>140</v>
      </c>
      <c r="C1347">
        <v>9</v>
      </c>
      <c r="D1347" t="s">
        <v>149</v>
      </c>
      <c r="E1347">
        <v>10</v>
      </c>
      <c r="F1347" t="s">
        <v>280</v>
      </c>
      <c r="G1347">
        <v>3</v>
      </c>
      <c r="H1347">
        <v>37</v>
      </c>
      <c r="L1347">
        <v>58</v>
      </c>
      <c r="N1347">
        <v>3.5</v>
      </c>
      <c r="O1347">
        <f>PI()*(H1347/(2*1000))^2</f>
        <v>1.0752100856911066E-3</v>
      </c>
      <c r="P1347">
        <f>PI()*(L1347/(2*1000))^2</f>
        <v>2.6420794216690164E-3</v>
      </c>
    </row>
    <row r="1348" spans="1:16" x14ac:dyDescent="0.25">
      <c r="A1348">
        <v>5</v>
      </c>
      <c r="B1348" t="s">
        <v>140</v>
      </c>
      <c r="C1348">
        <v>9</v>
      </c>
      <c r="D1348" t="s">
        <v>149</v>
      </c>
      <c r="E1348">
        <v>11</v>
      </c>
      <c r="F1348" t="s">
        <v>280</v>
      </c>
      <c r="G1348">
        <v>3</v>
      </c>
      <c r="H1348">
        <v>51</v>
      </c>
      <c r="L1348">
        <v>73</v>
      </c>
      <c r="N1348">
        <v>3.25</v>
      </c>
      <c r="O1348">
        <f>PI()*(H1348/(2*1000))^2</f>
        <v>2.0428206229967626E-3</v>
      </c>
      <c r="P1348">
        <f>PI()*(L1348/(2*1000))^2</f>
        <v>4.1853868127450016E-3</v>
      </c>
    </row>
    <row r="1349" spans="1:16" x14ac:dyDescent="0.25">
      <c r="A1349">
        <v>5</v>
      </c>
      <c r="B1349" t="s">
        <v>140</v>
      </c>
      <c r="C1349">
        <v>10</v>
      </c>
      <c r="D1349" t="s">
        <v>150</v>
      </c>
      <c r="E1349">
        <v>1</v>
      </c>
      <c r="F1349" t="s">
        <v>271</v>
      </c>
      <c r="G1349">
        <v>0.2</v>
      </c>
      <c r="L1349">
        <v>11</v>
      </c>
      <c r="N1349">
        <v>1.25</v>
      </c>
      <c r="O1349">
        <f>PI()*(H1349/(2*1000))^2</f>
        <v>0</v>
      </c>
      <c r="P1349">
        <f>PI()*(L1349/(2*1000))^2</f>
        <v>9.5033177771091233E-5</v>
      </c>
    </row>
    <row r="1350" spans="1:16" x14ac:dyDescent="0.25">
      <c r="A1350">
        <v>5</v>
      </c>
      <c r="B1350" t="s">
        <v>140</v>
      </c>
      <c r="C1350">
        <v>10</v>
      </c>
      <c r="D1350" t="s">
        <v>150</v>
      </c>
      <c r="E1350">
        <v>2</v>
      </c>
      <c r="F1350" t="s">
        <v>271</v>
      </c>
      <c r="G1350">
        <v>0.4</v>
      </c>
      <c r="L1350">
        <v>8</v>
      </c>
      <c r="N1350">
        <v>1</v>
      </c>
      <c r="O1350">
        <f>PI()*(H1350/(2*1000))^2</f>
        <v>0</v>
      </c>
      <c r="P1350">
        <f>PI()*(L1350/(2*1000))^2</f>
        <v>5.0265482457436686E-5</v>
      </c>
    </row>
    <row r="1351" spans="1:16" x14ac:dyDescent="0.25">
      <c r="A1351">
        <v>5</v>
      </c>
      <c r="B1351" t="s">
        <v>140</v>
      </c>
      <c r="C1351">
        <v>10</v>
      </c>
      <c r="D1351" t="s">
        <v>150</v>
      </c>
      <c r="E1351">
        <v>3</v>
      </c>
      <c r="F1351" t="s">
        <v>271</v>
      </c>
      <c r="G1351">
        <v>0.7</v>
      </c>
      <c r="L1351">
        <v>10</v>
      </c>
      <c r="N1351">
        <v>1.25</v>
      </c>
      <c r="O1351">
        <f>PI()*(H1351/(2*1000))^2</f>
        <v>0</v>
      </c>
      <c r="P1351">
        <f>PI()*(L1351/(2*1000))^2</f>
        <v>7.8539816339744827E-5</v>
      </c>
    </row>
    <row r="1352" spans="1:16" x14ac:dyDescent="0.25">
      <c r="A1352">
        <v>5</v>
      </c>
      <c r="B1352" t="s">
        <v>140</v>
      </c>
      <c r="C1352">
        <v>10</v>
      </c>
      <c r="D1352" t="s">
        <v>150</v>
      </c>
      <c r="E1352">
        <v>4</v>
      </c>
      <c r="F1352" t="s">
        <v>295</v>
      </c>
      <c r="G1352">
        <v>1</v>
      </c>
      <c r="L1352" t="s">
        <v>300</v>
      </c>
      <c r="N1352">
        <v>1</v>
      </c>
      <c r="O1352">
        <f>PI()*(H1352/(2*1000))^2</f>
        <v>0</v>
      </c>
      <c r="P1352">
        <f>5*PI()*(16/(2*1000))^2</f>
        <v>1.0053096491487337E-3</v>
      </c>
    </row>
    <row r="1353" spans="1:16" x14ac:dyDescent="0.25">
      <c r="A1353">
        <v>5</v>
      </c>
      <c r="B1353" t="s">
        <v>140</v>
      </c>
      <c r="C1353">
        <v>10</v>
      </c>
      <c r="D1353" t="s">
        <v>150</v>
      </c>
      <c r="E1353">
        <v>5</v>
      </c>
      <c r="F1353" t="s">
        <v>271</v>
      </c>
      <c r="G1353">
        <v>2.2999999999999998</v>
      </c>
      <c r="L1353">
        <v>26</v>
      </c>
      <c r="N1353">
        <v>1.4</v>
      </c>
      <c r="O1353">
        <f>PI()*(H1353/(2*1000))^2</f>
        <v>0</v>
      </c>
      <c r="P1353">
        <f>PI()*(L1353/(2*1000))^2</f>
        <v>5.3092915845667494E-4</v>
      </c>
    </row>
    <row r="1354" spans="1:16" x14ac:dyDescent="0.25">
      <c r="A1354">
        <v>5</v>
      </c>
      <c r="B1354" t="s">
        <v>140</v>
      </c>
      <c r="C1354">
        <v>10</v>
      </c>
      <c r="D1354" t="s">
        <v>150</v>
      </c>
      <c r="E1354">
        <v>6</v>
      </c>
      <c r="F1354" t="s">
        <v>295</v>
      </c>
      <c r="G1354">
        <v>2.1</v>
      </c>
      <c r="L1354" t="s">
        <v>301</v>
      </c>
      <c r="N1354">
        <v>1.3</v>
      </c>
      <c r="O1354">
        <f>PI()*(H1354/(2*1000))^2</f>
        <v>0</v>
      </c>
      <c r="P1354">
        <f>2*PI()*(15/(2*1000))^2+PI()*(20/(2*1000))^2</f>
        <v>6.6758843888783102E-4</v>
      </c>
    </row>
    <row r="1355" spans="1:16" x14ac:dyDescent="0.25">
      <c r="A1355">
        <v>5</v>
      </c>
      <c r="B1355" t="s">
        <v>140</v>
      </c>
      <c r="C1355">
        <v>10</v>
      </c>
      <c r="D1355" t="s">
        <v>150</v>
      </c>
      <c r="E1355">
        <v>7</v>
      </c>
      <c r="F1355" t="s">
        <v>267</v>
      </c>
      <c r="G1355">
        <v>2.4500000000000002</v>
      </c>
      <c r="H1355">
        <v>36</v>
      </c>
      <c r="L1355">
        <v>62</v>
      </c>
      <c r="N1355">
        <v>4</v>
      </c>
      <c r="O1355">
        <f>PI()*(H1355/(2*1000))^2</f>
        <v>1.0178760197630929E-3</v>
      </c>
      <c r="P1355">
        <f>PI()*(L1355/(2*1000))^2</f>
        <v>3.0190705400997908E-3</v>
      </c>
    </row>
    <row r="1356" spans="1:16" x14ac:dyDescent="0.25">
      <c r="A1356">
        <v>5</v>
      </c>
      <c r="B1356" t="s">
        <v>140</v>
      </c>
      <c r="C1356">
        <v>10</v>
      </c>
      <c r="D1356" t="s">
        <v>150</v>
      </c>
      <c r="E1356">
        <v>8</v>
      </c>
      <c r="F1356" t="s">
        <v>267</v>
      </c>
      <c r="G1356">
        <v>2.5</v>
      </c>
      <c r="H1356">
        <v>7</v>
      </c>
      <c r="L1356">
        <v>14</v>
      </c>
      <c r="N1356">
        <v>2.1</v>
      </c>
      <c r="O1356">
        <f>PI()*(H1356/(2*1000))^2</f>
        <v>3.8484510006474972E-5</v>
      </c>
      <c r="P1356">
        <f>PI()*(L1356/(2*1000))^2</f>
        <v>1.5393804002589989E-4</v>
      </c>
    </row>
    <row r="1357" spans="1:16" x14ac:dyDescent="0.25">
      <c r="A1357">
        <v>5</v>
      </c>
      <c r="B1357" t="s">
        <v>140</v>
      </c>
      <c r="C1357">
        <v>10</v>
      </c>
      <c r="D1357" t="s">
        <v>150</v>
      </c>
      <c r="E1357">
        <v>9</v>
      </c>
      <c r="F1357" t="s">
        <v>267</v>
      </c>
      <c r="G1357">
        <v>3</v>
      </c>
      <c r="H1357">
        <v>38</v>
      </c>
      <c r="L1357">
        <v>64</v>
      </c>
      <c r="N1357">
        <v>3.6</v>
      </c>
      <c r="O1357">
        <f>PI()*(H1357/(2*1000))^2</f>
        <v>1.1341149479459152E-3</v>
      </c>
      <c r="P1357">
        <f>PI()*(L1357/(2*1000))^2</f>
        <v>3.2169908772759479E-3</v>
      </c>
    </row>
    <row r="1358" spans="1:16" x14ac:dyDescent="0.25">
      <c r="A1358">
        <v>5</v>
      </c>
      <c r="B1358" t="s">
        <v>140</v>
      </c>
      <c r="C1358">
        <v>10</v>
      </c>
      <c r="D1358" t="s">
        <v>150</v>
      </c>
      <c r="E1358">
        <v>10</v>
      </c>
      <c r="F1358" t="s">
        <v>271</v>
      </c>
      <c r="G1358">
        <v>1.5</v>
      </c>
      <c r="H1358">
        <v>42</v>
      </c>
      <c r="L1358">
        <v>66</v>
      </c>
      <c r="N1358">
        <v>4.3499999999999996</v>
      </c>
      <c r="O1358">
        <f>PI()*(H1358/(2*1000))^2</f>
        <v>1.385442360233099E-3</v>
      </c>
      <c r="P1358">
        <f>PI()*(L1358/(2*1000))^2</f>
        <v>3.4211943997592849E-3</v>
      </c>
    </row>
    <row r="1359" spans="1:16" x14ac:dyDescent="0.25">
      <c r="A1359">
        <v>5</v>
      </c>
      <c r="B1359" t="s">
        <v>140</v>
      </c>
      <c r="C1359">
        <v>10</v>
      </c>
      <c r="D1359" t="s">
        <v>150</v>
      </c>
      <c r="E1359">
        <v>11</v>
      </c>
      <c r="F1359" t="s">
        <v>271</v>
      </c>
      <c r="G1359">
        <v>2.1</v>
      </c>
      <c r="H1359">
        <v>26</v>
      </c>
      <c r="L1359">
        <v>58</v>
      </c>
      <c r="N1359">
        <v>2.4</v>
      </c>
      <c r="O1359">
        <f>PI()*(H1359/(2*1000))^2</f>
        <v>5.3092915845667494E-4</v>
      </c>
      <c r="P1359">
        <f>PI()*(L1359/(2*1000))^2</f>
        <v>2.6420794216690164E-3</v>
      </c>
    </row>
    <row r="1360" spans="1:16" x14ac:dyDescent="0.25">
      <c r="A1360">
        <v>5</v>
      </c>
      <c r="B1360" t="s">
        <v>140</v>
      </c>
      <c r="C1360">
        <v>10</v>
      </c>
      <c r="D1360" t="s">
        <v>150</v>
      </c>
      <c r="E1360">
        <v>12</v>
      </c>
      <c r="F1360" t="s">
        <v>271</v>
      </c>
      <c r="G1360">
        <v>1.4</v>
      </c>
      <c r="H1360">
        <v>4</v>
      </c>
      <c r="L1360">
        <v>18</v>
      </c>
      <c r="N1360">
        <v>1.8</v>
      </c>
      <c r="O1360">
        <f>PI()*(H1360/(2*1000))^2</f>
        <v>1.2566370614359172E-5</v>
      </c>
      <c r="P1360">
        <f>PI()*(L1360/(2*1000))^2</f>
        <v>2.5446900494077322E-4</v>
      </c>
    </row>
    <row r="1361" spans="1:16" x14ac:dyDescent="0.25">
      <c r="A1361">
        <v>5</v>
      </c>
      <c r="B1361" t="s">
        <v>140</v>
      </c>
      <c r="C1361">
        <v>10</v>
      </c>
      <c r="D1361" t="s">
        <v>150</v>
      </c>
      <c r="E1361">
        <v>13</v>
      </c>
      <c r="F1361" t="s">
        <v>267</v>
      </c>
      <c r="G1361">
        <v>2.8</v>
      </c>
      <c r="H1361">
        <v>35</v>
      </c>
      <c r="L1361">
        <v>57</v>
      </c>
      <c r="N1361">
        <v>4.0999999999999996</v>
      </c>
      <c r="O1361">
        <f>PI()*(H1361/(2*1000))^2</f>
        <v>9.6211275016187424E-4</v>
      </c>
      <c r="P1361">
        <f>PI()*(L1361/(2*1000))^2</f>
        <v>2.5517586328783095E-3</v>
      </c>
    </row>
    <row r="1362" spans="1:16" x14ac:dyDescent="0.25">
      <c r="A1362">
        <v>5</v>
      </c>
      <c r="B1362" t="s">
        <v>140</v>
      </c>
      <c r="C1362">
        <v>10</v>
      </c>
      <c r="D1362" t="s">
        <v>150</v>
      </c>
      <c r="E1362">
        <v>14</v>
      </c>
      <c r="F1362" t="s">
        <v>267</v>
      </c>
      <c r="G1362">
        <v>2.1</v>
      </c>
      <c r="H1362">
        <v>11</v>
      </c>
      <c r="L1362">
        <v>47</v>
      </c>
      <c r="N1362">
        <v>2.2000000000000002</v>
      </c>
      <c r="O1362">
        <f>PI()*(H1362/(2*1000))^2</f>
        <v>9.5033177771091233E-5</v>
      </c>
      <c r="P1362">
        <f>PI()*(L1362/(2*1000))^2</f>
        <v>1.7349445429449633E-3</v>
      </c>
    </row>
    <row r="1363" spans="1:16" x14ac:dyDescent="0.25">
      <c r="A1363">
        <v>5</v>
      </c>
      <c r="B1363" t="s">
        <v>140</v>
      </c>
      <c r="C1363">
        <v>10</v>
      </c>
      <c r="D1363" t="s">
        <v>150</v>
      </c>
      <c r="E1363">
        <v>15</v>
      </c>
      <c r="F1363" t="s">
        <v>267</v>
      </c>
      <c r="G1363">
        <v>1</v>
      </c>
      <c r="H1363">
        <v>26</v>
      </c>
      <c r="L1363">
        <v>44</v>
      </c>
      <c r="N1363">
        <v>2.15</v>
      </c>
      <c r="O1363">
        <f>PI()*(H1363/(2*1000))^2</f>
        <v>5.3092915845667494E-4</v>
      </c>
      <c r="P1363">
        <f>PI()*(L1363/(2*1000))^2</f>
        <v>1.5205308443374597E-3</v>
      </c>
    </row>
    <row r="1364" spans="1:16" x14ac:dyDescent="0.25">
      <c r="A1364">
        <v>5</v>
      </c>
      <c r="B1364" t="s">
        <v>140</v>
      </c>
      <c r="C1364">
        <v>10</v>
      </c>
      <c r="D1364" t="s">
        <v>150</v>
      </c>
      <c r="E1364">
        <v>16</v>
      </c>
      <c r="F1364" t="s">
        <v>267</v>
      </c>
      <c r="G1364">
        <v>3.4</v>
      </c>
      <c r="H1364">
        <v>48</v>
      </c>
      <c r="L1364">
        <v>79</v>
      </c>
      <c r="N1364">
        <v>3.66</v>
      </c>
      <c r="O1364">
        <f>PI()*(H1364/(2*1000))^2</f>
        <v>1.8095573684677208E-3</v>
      </c>
      <c r="P1364">
        <f>PI()*(L1364/(2*1000))^2</f>
        <v>4.9016699377634745E-3</v>
      </c>
    </row>
    <row r="1365" spans="1:16" x14ac:dyDescent="0.25">
      <c r="A1365">
        <v>5</v>
      </c>
      <c r="B1365" t="s">
        <v>140</v>
      </c>
      <c r="C1365">
        <v>10</v>
      </c>
      <c r="D1365" t="s">
        <v>150</v>
      </c>
      <c r="E1365">
        <v>17</v>
      </c>
      <c r="F1365" t="s">
        <v>267</v>
      </c>
      <c r="G1365">
        <v>2.8</v>
      </c>
      <c r="H1365">
        <v>14</v>
      </c>
      <c r="L1365">
        <v>29</v>
      </c>
      <c r="N1365">
        <v>1.8</v>
      </c>
      <c r="O1365">
        <f>PI()*(H1365/(2*1000))^2</f>
        <v>1.5393804002589989E-4</v>
      </c>
      <c r="P1365">
        <f>PI()*(L1365/(2*1000))^2</f>
        <v>6.605198554172541E-4</v>
      </c>
    </row>
    <row r="1366" spans="1:16" x14ac:dyDescent="0.25">
      <c r="A1366">
        <v>5</v>
      </c>
      <c r="B1366" t="s">
        <v>140</v>
      </c>
      <c r="C1366">
        <v>11</v>
      </c>
      <c r="D1366" t="s">
        <v>151</v>
      </c>
      <c r="E1366">
        <v>1</v>
      </c>
      <c r="F1366" t="s">
        <v>271</v>
      </c>
      <c r="G1366">
        <v>2.1</v>
      </c>
      <c r="H1366">
        <f>K1366/PI()</f>
        <v>73.211273822271863</v>
      </c>
      <c r="K1366">
        <v>230</v>
      </c>
      <c r="L1366">
        <f>M1366/PI()</f>
        <v>108.22536130248884</v>
      </c>
      <c r="M1366">
        <v>340</v>
      </c>
      <c r="N1366">
        <v>3.85</v>
      </c>
      <c r="O1366">
        <f>PI()*(H1366/(2*1000))^2</f>
        <v>4.2096482447806331E-3</v>
      </c>
      <c r="P1366">
        <f>PI()*(L1366/(2*1000))^2</f>
        <v>9.1991557107115509E-3</v>
      </c>
    </row>
    <row r="1367" spans="1:16" x14ac:dyDescent="0.25">
      <c r="A1367">
        <v>5</v>
      </c>
      <c r="B1367" t="s">
        <v>140</v>
      </c>
      <c r="C1367">
        <v>11</v>
      </c>
      <c r="D1367" t="s">
        <v>151</v>
      </c>
      <c r="E1367">
        <v>2</v>
      </c>
      <c r="F1367" t="s">
        <v>268</v>
      </c>
      <c r="G1367">
        <v>1.9</v>
      </c>
      <c r="H1367">
        <v>35</v>
      </c>
      <c r="L1367">
        <v>65</v>
      </c>
      <c r="N1367">
        <v>2</v>
      </c>
      <c r="O1367">
        <f>PI()*(H1367/(2*1000))^2</f>
        <v>9.6211275016187424E-4</v>
      </c>
      <c r="P1367">
        <f>PI()*(L1367/(2*1000))^2</f>
        <v>3.3183072403542195E-3</v>
      </c>
    </row>
    <row r="1368" spans="1:16" x14ac:dyDescent="0.25">
      <c r="A1368">
        <v>5</v>
      </c>
      <c r="B1368" t="s">
        <v>140</v>
      </c>
      <c r="C1368">
        <v>11</v>
      </c>
      <c r="D1368" t="s">
        <v>151</v>
      </c>
      <c r="E1368">
        <v>3</v>
      </c>
      <c r="F1368" t="s">
        <v>268</v>
      </c>
      <c r="G1368">
        <v>2.0499999999999998</v>
      </c>
      <c r="H1368">
        <v>15</v>
      </c>
      <c r="L1368">
        <v>59</v>
      </c>
      <c r="N1368">
        <v>1.9</v>
      </c>
      <c r="O1368">
        <f>PI()*(H1368/(2*1000))^2</f>
        <v>1.7671458676442585E-4</v>
      </c>
      <c r="P1368">
        <f>PI()*(L1368/(2*1000))^2</f>
        <v>2.7339710067865171E-3</v>
      </c>
    </row>
    <row r="1369" spans="1:16" x14ac:dyDescent="0.25">
      <c r="A1369">
        <v>5</v>
      </c>
      <c r="B1369" t="s">
        <v>140</v>
      </c>
      <c r="C1369">
        <v>11</v>
      </c>
      <c r="D1369" t="s">
        <v>151</v>
      </c>
      <c r="E1369">
        <v>4</v>
      </c>
      <c r="F1369" t="s">
        <v>271</v>
      </c>
      <c r="G1369">
        <v>2.25</v>
      </c>
      <c r="H1369">
        <v>16</v>
      </c>
      <c r="L1369">
        <v>33</v>
      </c>
      <c r="N1369">
        <v>2.2999999999999998</v>
      </c>
      <c r="O1369">
        <f>PI()*(H1369/(2*1000))^2</f>
        <v>2.0106192982974675E-4</v>
      </c>
      <c r="P1369">
        <f>PI()*(L1369/(2*1000))^2</f>
        <v>8.5529859993982123E-4</v>
      </c>
    </row>
    <row r="1370" spans="1:16" x14ac:dyDescent="0.25">
      <c r="A1370">
        <v>5</v>
      </c>
      <c r="B1370" t="s">
        <v>140</v>
      </c>
      <c r="C1370">
        <v>11</v>
      </c>
      <c r="D1370" t="s">
        <v>151</v>
      </c>
      <c r="E1370">
        <v>5</v>
      </c>
      <c r="F1370" t="s">
        <v>267</v>
      </c>
      <c r="G1370">
        <v>2.95</v>
      </c>
      <c r="H1370">
        <v>16</v>
      </c>
      <c r="L1370">
        <v>33</v>
      </c>
      <c r="N1370">
        <v>2.15</v>
      </c>
      <c r="O1370">
        <f>PI()*(H1370/(2*1000))^2</f>
        <v>2.0106192982974675E-4</v>
      </c>
      <c r="P1370">
        <f>PI()*(L1370/(2*1000))^2</f>
        <v>8.5529859993982123E-4</v>
      </c>
    </row>
    <row r="1371" spans="1:16" x14ac:dyDescent="0.25">
      <c r="A1371">
        <v>5</v>
      </c>
      <c r="B1371" t="s">
        <v>140</v>
      </c>
      <c r="C1371">
        <v>11</v>
      </c>
      <c r="D1371" t="s">
        <v>151</v>
      </c>
      <c r="E1371">
        <v>6</v>
      </c>
      <c r="F1371" t="s">
        <v>269</v>
      </c>
      <c r="G1371">
        <v>1</v>
      </c>
      <c r="L1371">
        <v>12</v>
      </c>
      <c r="N1371">
        <v>1</v>
      </c>
      <c r="O1371">
        <f>PI()*(H1371/(2*1000))^2</f>
        <v>0</v>
      </c>
      <c r="P1371">
        <f>PI()*(L1371/(2*1000))^2</f>
        <v>1.1309733552923255E-4</v>
      </c>
    </row>
    <row r="1372" spans="1:16" x14ac:dyDescent="0.25">
      <c r="A1372">
        <v>5</v>
      </c>
      <c r="B1372" t="s">
        <v>140</v>
      </c>
      <c r="C1372">
        <v>11</v>
      </c>
      <c r="D1372" t="s">
        <v>151</v>
      </c>
      <c r="E1372">
        <v>7</v>
      </c>
      <c r="F1372" t="s">
        <v>295</v>
      </c>
      <c r="G1372">
        <v>2.6</v>
      </c>
      <c r="L1372" t="s">
        <v>302</v>
      </c>
      <c r="N1372">
        <v>1.5</v>
      </c>
      <c r="O1372">
        <f>PI()*(H1372/(2*1000))^2</f>
        <v>0</v>
      </c>
      <c r="P1372">
        <f>PI()*(18/(2*1000))^2+PI()*(15/(2*1000))^2</f>
        <v>4.3118359170519907E-4</v>
      </c>
    </row>
    <row r="1373" spans="1:16" x14ac:dyDescent="0.25">
      <c r="A1373">
        <v>5</v>
      </c>
      <c r="B1373" t="s">
        <v>140</v>
      </c>
      <c r="C1373">
        <v>11</v>
      </c>
      <c r="D1373" t="s">
        <v>151</v>
      </c>
      <c r="E1373">
        <v>8</v>
      </c>
      <c r="F1373" t="s">
        <v>295</v>
      </c>
      <c r="G1373">
        <v>2.1</v>
      </c>
      <c r="L1373" t="s">
        <v>303</v>
      </c>
      <c r="N1373">
        <v>1</v>
      </c>
      <c r="O1373">
        <f>PI()*(H1373/(2*1000))^2</f>
        <v>0</v>
      </c>
      <c r="P1373">
        <f>PI()*(16/(2*1000))^2+PI()*(21/(2*1000))^2</f>
        <v>5.4742251988802151E-4</v>
      </c>
    </row>
    <row r="1374" spans="1:16" x14ac:dyDescent="0.25">
      <c r="A1374">
        <v>5</v>
      </c>
      <c r="B1374" t="s">
        <v>140</v>
      </c>
      <c r="C1374">
        <v>11</v>
      </c>
      <c r="D1374" t="s">
        <v>151</v>
      </c>
      <c r="E1374">
        <v>9</v>
      </c>
      <c r="F1374" t="s">
        <v>267</v>
      </c>
      <c r="G1374">
        <v>1.5</v>
      </c>
      <c r="H1374">
        <v>2</v>
      </c>
      <c r="L1374">
        <v>15</v>
      </c>
      <c r="N1374">
        <v>1.4</v>
      </c>
      <c r="O1374">
        <f>PI()*(H1374/(2*1000))^2</f>
        <v>3.1415926535897929E-6</v>
      </c>
      <c r="P1374">
        <f>PI()*(L1374/(2*1000))^2</f>
        <v>1.7671458676442585E-4</v>
      </c>
    </row>
    <row r="1375" spans="1:16" x14ac:dyDescent="0.25">
      <c r="A1375">
        <v>5</v>
      </c>
      <c r="B1375" t="s">
        <v>140</v>
      </c>
      <c r="C1375">
        <v>11</v>
      </c>
      <c r="D1375" t="s">
        <v>151</v>
      </c>
      <c r="E1375">
        <v>10</v>
      </c>
      <c r="F1375" t="s">
        <v>295</v>
      </c>
      <c r="G1375">
        <v>2.1</v>
      </c>
      <c r="L1375" t="s">
        <v>304</v>
      </c>
      <c r="N1375">
        <v>1.5</v>
      </c>
      <c r="O1375">
        <f>PI()*(H1375/(2*1000))^2</f>
        <v>0</v>
      </c>
      <c r="P1375">
        <f>8*PI()*(11/(2*1000))^2</f>
        <v>7.6026542216872986E-4</v>
      </c>
    </row>
    <row r="1376" spans="1:16" x14ac:dyDescent="0.25">
      <c r="A1376">
        <v>5</v>
      </c>
      <c r="B1376" t="s">
        <v>140</v>
      </c>
      <c r="C1376">
        <v>11</v>
      </c>
      <c r="D1376" t="s">
        <v>151</v>
      </c>
      <c r="E1376">
        <v>11</v>
      </c>
      <c r="F1376" t="s">
        <v>267</v>
      </c>
      <c r="G1376">
        <v>2.6</v>
      </c>
      <c r="H1376">
        <v>6</v>
      </c>
      <c r="L1376">
        <v>22</v>
      </c>
      <c r="N1376">
        <v>2.15</v>
      </c>
      <c r="O1376">
        <f>PI()*(H1376/(2*1000))^2</f>
        <v>2.8274333882308137E-5</v>
      </c>
      <c r="P1376">
        <f>PI()*(L1376/(2*1000))^2</f>
        <v>3.8013271108436493E-4</v>
      </c>
    </row>
    <row r="1377" spans="1:16" x14ac:dyDescent="0.25">
      <c r="A1377">
        <v>5</v>
      </c>
      <c r="B1377" t="s">
        <v>140</v>
      </c>
      <c r="C1377">
        <v>12</v>
      </c>
      <c r="D1377" t="s">
        <v>152</v>
      </c>
      <c r="E1377">
        <v>1</v>
      </c>
      <c r="F1377" t="s">
        <v>267</v>
      </c>
      <c r="G1377">
        <v>1.4</v>
      </c>
      <c r="H1377">
        <v>21</v>
      </c>
      <c r="L1377">
        <v>54</v>
      </c>
      <c r="N1377">
        <v>2.95</v>
      </c>
      <c r="O1377">
        <f>PI()*(H1377/(2*1000))^2</f>
        <v>3.4636059005827474E-4</v>
      </c>
      <c r="P1377">
        <f>PI()*(L1377/(2*1000))^2</f>
        <v>2.290221044466959E-3</v>
      </c>
    </row>
    <row r="1378" spans="1:16" x14ac:dyDescent="0.25">
      <c r="A1378">
        <v>5</v>
      </c>
      <c r="B1378" t="s">
        <v>140</v>
      </c>
      <c r="C1378">
        <v>12</v>
      </c>
      <c r="D1378" t="s">
        <v>152</v>
      </c>
      <c r="E1378">
        <v>2</v>
      </c>
      <c r="F1378" t="s">
        <v>267</v>
      </c>
      <c r="G1378">
        <v>2.2999999999999998</v>
      </c>
      <c r="H1378">
        <v>28</v>
      </c>
      <c r="L1378">
        <v>48</v>
      </c>
      <c r="N1378">
        <v>3.75</v>
      </c>
      <c r="O1378">
        <f>PI()*(H1378/(2*1000))^2</f>
        <v>6.1575216010359955E-4</v>
      </c>
      <c r="P1378">
        <f>PI()*(L1378/(2*1000))^2</f>
        <v>1.8095573684677208E-3</v>
      </c>
    </row>
    <row r="1379" spans="1:16" x14ac:dyDescent="0.25">
      <c r="A1379">
        <v>5</v>
      </c>
      <c r="B1379" t="s">
        <v>140</v>
      </c>
      <c r="C1379">
        <v>12</v>
      </c>
      <c r="D1379" t="s">
        <v>152</v>
      </c>
      <c r="E1379">
        <v>3</v>
      </c>
      <c r="F1379" t="s">
        <v>267</v>
      </c>
      <c r="G1379">
        <v>2.4500000000000002</v>
      </c>
      <c r="H1379">
        <f>K1379/PI()</f>
        <v>73.211273822271863</v>
      </c>
      <c r="K1379">
        <v>230</v>
      </c>
      <c r="L1379">
        <f>M1379/PI()</f>
        <v>101.85916357881302</v>
      </c>
      <c r="M1379">
        <v>320</v>
      </c>
      <c r="N1379">
        <v>3.95</v>
      </c>
      <c r="O1379">
        <f>PI()*(H1379/(2*1000))^2</f>
        <v>4.2096482447806331E-3</v>
      </c>
      <c r="P1379">
        <f>PI()*(L1379/(2*1000))^2</f>
        <v>8.148733086305043E-3</v>
      </c>
    </row>
    <row r="1380" spans="1:16" x14ac:dyDescent="0.25">
      <c r="A1380">
        <v>5</v>
      </c>
      <c r="B1380" t="s">
        <v>140</v>
      </c>
      <c r="C1380">
        <v>12</v>
      </c>
      <c r="D1380" t="s">
        <v>152</v>
      </c>
      <c r="E1380">
        <v>4</v>
      </c>
      <c r="F1380" t="s">
        <v>271</v>
      </c>
      <c r="G1380">
        <v>3.1</v>
      </c>
      <c r="H1380">
        <v>34</v>
      </c>
      <c r="L1380">
        <v>66</v>
      </c>
      <c r="N1380">
        <v>3.7</v>
      </c>
      <c r="O1380">
        <f>PI()*(H1380/(2*1000))^2</f>
        <v>9.0792027688745035E-4</v>
      </c>
      <c r="P1380">
        <f>PI()*(L1380/(2*1000))^2</f>
        <v>3.4211943997592849E-3</v>
      </c>
    </row>
    <row r="1381" spans="1:16" x14ac:dyDescent="0.25">
      <c r="A1381">
        <v>5</v>
      </c>
      <c r="B1381" t="s">
        <v>140</v>
      </c>
      <c r="C1381">
        <v>12</v>
      </c>
      <c r="D1381" t="s">
        <v>152</v>
      </c>
      <c r="E1381">
        <v>5</v>
      </c>
      <c r="F1381" t="s">
        <v>268</v>
      </c>
      <c r="G1381">
        <v>2.2999999999999998</v>
      </c>
      <c r="H1381">
        <v>21</v>
      </c>
      <c r="L1381">
        <v>49</v>
      </c>
      <c r="N1381">
        <v>1.7</v>
      </c>
      <c r="O1381">
        <f>PI()*(H1381/(2*1000))^2</f>
        <v>3.4636059005827474E-4</v>
      </c>
      <c r="P1381">
        <f>PI()*(L1381/(2*1000))^2</f>
        <v>1.8857409903172736E-3</v>
      </c>
    </row>
    <row r="1382" spans="1:16" x14ac:dyDescent="0.25">
      <c r="A1382">
        <v>5</v>
      </c>
      <c r="B1382" t="s">
        <v>140</v>
      </c>
      <c r="C1382">
        <v>12</v>
      </c>
      <c r="D1382" t="s">
        <v>152</v>
      </c>
      <c r="E1382">
        <v>6</v>
      </c>
      <c r="F1382" t="s">
        <v>280</v>
      </c>
      <c r="G1382">
        <v>1.7</v>
      </c>
      <c r="H1382">
        <v>54</v>
      </c>
      <c r="L1382">
        <v>74</v>
      </c>
      <c r="N1382">
        <v>3.25</v>
      </c>
      <c r="O1382">
        <f>PI()*(H1382/(2*1000))^2</f>
        <v>2.290221044466959E-3</v>
      </c>
      <c r="P1382">
        <f>PI()*(L1382/(2*1000))^2</f>
        <v>4.3008403427644264E-3</v>
      </c>
    </row>
    <row r="1383" spans="1:16" x14ac:dyDescent="0.25">
      <c r="A1383">
        <v>5</v>
      </c>
      <c r="B1383" t="s">
        <v>140</v>
      </c>
      <c r="C1383">
        <v>12</v>
      </c>
      <c r="D1383" t="s">
        <v>152</v>
      </c>
      <c r="E1383">
        <v>7</v>
      </c>
      <c r="F1383" t="s">
        <v>271</v>
      </c>
      <c r="G1383">
        <v>1</v>
      </c>
      <c r="L1383">
        <v>10</v>
      </c>
      <c r="N1383">
        <v>0.7</v>
      </c>
      <c r="O1383">
        <f>PI()*(H1383/(2*1000))^2</f>
        <v>0</v>
      </c>
      <c r="P1383">
        <f>PI()*(L1383/(2*1000))^2</f>
        <v>7.8539816339744827E-5</v>
      </c>
    </row>
    <row r="1384" spans="1:16" x14ac:dyDescent="0.25">
      <c r="A1384">
        <v>5</v>
      </c>
      <c r="B1384" t="s">
        <v>140</v>
      </c>
      <c r="C1384">
        <v>12</v>
      </c>
      <c r="D1384" t="s">
        <v>152</v>
      </c>
      <c r="E1384">
        <v>8</v>
      </c>
      <c r="F1384" t="s">
        <v>271</v>
      </c>
      <c r="G1384">
        <v>1</v>
      </c>
      <c r="L1384">
        <v>7</v>
      </c>
      <c r="N1384">
        <v>0.7</v>
      </c>
      <c r="O1384">
        <f>PI()*(H1384/(2*1000))^2</f>
        <v>0</v>
      </c>
      <c r="P1384">
        <f>PI()*(L1384/(2*1000))^2</f>
        <v>3.8484510006474972E-5</v>
      </c>
    </row>
    <row r="1385" spans="1:16" x14ac:dyDescent="0.25">
      <c r="A1385">
        <v>5</v>
      </c>
      <c r="B1385" t="s">
        <v>140</v>
      </c>
      <c r="C1385">
        <v>12</v>
      </c>
      <c r="D1385" t="s">
        <v>152</v>
      </c>
      <c r="E1385">
        <v>9</v>
      </c>
      <c r="F1385" t="s">
        <v>267</v>
      </c>
      <c r="G1385">
        <v>1.7</v>
      </c>
      <c r="H1385">
        <f>K1385/PI()</f>
        <v>66.845076098596039</v>
      </c>
      <c r="K1385">
        <v>210</v>
      </c>
      <c r="L1385">
        <f>M1385/PI()</f>
        <v>95.4929658551372</v>
      </c>
      <c r="M1385">
        <v>300</v>
      </c>
      <c r="N1385">
        <v>4.7</v>
      </c>
      <c r="O1385">
        <f>PI()*(H1385/(2*1000))^2</f>
        <v>3.5093664951762918E-3</v>
      </c>
      <c r="P1385">
        <f>PI()*(L1385/(2*1000))^2</f>
        <v>7.1619724391352897E-3</v>
      </c>
    </row>
    <row r="1386" spans="1:16" x14ac:dyDescent="0.25">
      <c r="A1386">
        <v>5</v>
      </c>
      <c r="B1386" t="s">
        <v>140</v>
      </c>
      <c r="C1386">
        <v>12</v>
      </c>
      <c r="D1386" t="s">
        <v>152</v>
      </c>
      <c r="E1386">
        <v>10</v>
      </c>
      <c r="F1386" t="s">
        <v>267</v>
      </c>
      <c r="G1386">
        <v>2.9</v>
      </c>
      <c r="H1386">
        <f>K1386/PI()</f>
        <v>76.394372684109769</v>
      </c>
      <c r="K1386">
        <v>240</v>
      </c>
      <c r="L1386">
        <f>M1386/PI()</f>
        <v>127.32395447351627</v>
      </c>
      <c r="M1386">
        <v>400</v>
      </c>
      <c r="N1386">
        <v>4.3</v>
      </c>
      <c r="O1386">
        <f>PI()*(H1386/(2*1000))^2</f>
        <v>4.5836623610465864E-3</v>
      </c>
      <c r="P1386">
        <f>PI()*(L1386/(2*1000))^2</f>
        <v>1.2732395447351627E-2</v>
      </c>
    </row>
    <row r="1387" spans="1:16" x14ac:dyDescent="0.25">
      <c r="A1387">
        <v>5</v>
      </c>
      <c r="B1387" t="s">
        <v>140</v>
      </c>
      <c r="C1387">
        <v>12</v>
      </c>
      <c r="D1387" t="s">
        <v>152</v>
      </c>
      <c r="E1387">
        <v>11</v>
      </c>
      <c r="F1387" t="s">
        <v>267</v>
      </c>
      <c r="G1387">
        <v>2.6</v>
      </c>
      <c r="H1387">
        <f>K1387/PI()</f>
        <v>124.14085561167836</v>
      </c>
      <c r="K1387">
        <v>390</v>
      </c>
      <c r="L1387">
        <f>M1387/PI()</f>
        <v>149.60564650638162</v>
      </c>
      <c r="M1387">
        <v>470</v>
      </c>
      <c r="N1387">
        <v>5.3</v>
      </c>
      <c r="O1387">
        <f>PI()*(H1387/(2*1000))^2</f>
        <v>1.2103733422138638E-2</v>
      </c>
      <c r="P1387">
        <f>PI()*(L1387/(2*1000))^2</f>
        <v>1.7578663464499839E-2</v>
      </c>
    </row>
    <row r="1388" spans="1:16" x14ac:dyDescent="0.25">
      <c r="A1388">
        <v>5</v>
      </c>
      <c r="B1388" t="s">
        <v>140</v>
      </c>
      <c r="C1388">
        <v>12</v>
      </c>
      <c r="D1388" t="s">
        <v>152</v>
      </c>
      <c r="E1388">
        <v>12</v>
      </c>
      <c r="F1388" t="s">
        <v>267</v>
      </c>
      <c r="G1388">
        <v>3.2</v>
      </c>
      <c r="H1388">
        <v>63</v>
      </c>
      <c r="L1388">
        <v>87</v>
      </c>
      <c r="N1388">
        <v>4.5999999999999996</v>
      </c>
      <c r="O1388">
        <f>PI()*(H1388/(2*1000))^2</f>
        <v>3.1172453105244723E-3</v>
      </c>
      <c r="P1388">
        <f>PI()*(L1388/(2*1000))^2</f>
        <v>5.9446786987552855E-3</v>
      </c>
    </row>
    <row r="1389" spans="1:16" x14ac:dyDescent="0.25">
      <c r="A1389">
        <v>5</v>
      </c>
      <c r="B1389" t="s">
        <v>140</v>
      </c>
      <c r="C1389">
        <v>12</v>
      </c>
      <c r="D1389" t="s">
        <v>152</v>
      </c>
      <c r="E1389">
        <v>13</v>
      </c>
      <c r="F1389" t="s">
        <v>267</v>
      </c>
      <c r="G1389">
        <v>3.4</v>
      </c>
      <c r="H1389">
        <v>67</v>
      </c>
      <c r="L1389">
        <v>79</v>
      </c>
      <c r="N1389">
        <v>4.5999999999999996</v>
      </c>
      <c r="O1389">
        <f>PI()*(H1389/(2*1000))^2</f>
        <v>3.5256523554911458E-3</v>
      </c>
      <c r="P1389">
        <f>PI()*(L1389/(2*1000))^2</f>
        <v>4.9016699377634745E-3</v>
      </c>
    </row>
    <row r="1390" spans="1:16" x14ac:dyDescent="0.25">
      <c r="A1390">
        <v>5</v>
      </c>
      <c r="B1390" t="s">
        <v>140</v>
      </c>
      <c r="C1390">
        <v>12</v>
      </c>
      <c r="D1390" t="s">
        <v>152</v>
      </c>
      <c r="E1390">
        <v>14</v>
      </c>
      <c r="F1390" t="s">
        <v>271</v>
      </c>
      <c r="G1390">
        <v>1.6</v>
      </c>
      <c r="H1390">
        <v>10</v>
      </c>
      <c r="L1390">
        <v>21</v>
      </c>
      <c r="N1390">
        <v>2.1</v>
      </c>
      <c r="O1390">
        <f>PI()*(H1390/(2*1000))^2</f>
        <v>7.8539816339744827E-5</v>
      </c>
      <c r="P1390">
        <f>PI()*(L1390/(2*1000))^2</f>
        <v>3.4636059005827474E-4</v>
      </c>
    </row>
    <row r="1391" spans="1:16" x14ac:dyDescent="0.25">
      <c r="A1391">
        <v>5</v>
      </c>
      <c r="B1391" t="s">
        <v>140</v>
      </c>
      <c r="C1391">
        <v>12</v>
      </c>
      <c r="D1391" t="s">
        <v>152</v>
      </c>
      <c r="E1391">
        <v>15</v>
      </c>
      <c r="F1391" t="s">
        <v>271</v>
      </c>
      <c r="G1391">
        <v>2.4</v>
      </c>
      <c r="H1391">
        <v>81</v>
      </c>
      <c r="L1391">
        <v>100</v>
      </c>
      <c r="N1391">
        <v>5.2</v>
      </c>
      <c r="O1391">
        <f>PI()*(H1391/(2*1000))^2</f>
        <v>5.152997350050658E-3</v>
      </c>
      <c r="P1391">
        <f>PI()*(L1391/(2*1000))^2</f>
        <v>7.8539816339744835E-3</v>
      </c>
    </row>
    <row r="1392" spans="1:16" x14ac:dyDescent="0.25">
      <c r="A1392">
        <v>5</v>
      </c>
      <c r="B1392" t="s">
        <v>140</v>
      </c>
      <c r="C1392">
        <v>13</v>
      </c>
      <c r="D1392" t="s">
        <v>153</v>
      </c>
      <c r="E1392">
        <v>1</v>
      </c>
      <c r="F1392" t="s">
        <v>267</v>
      </c>
      <c r="G1392">
        <v>0.7</v>
      </c>
      <c r="H1392">
        <v>19</v>
      </c>
      <c r="I1392">
        <v>11</v>
      </c>
      <c r="L1392">
        <v>41</v>
      </c>
      <c r="N1392">
        <v>2.65</v>
      </c>
      <c r="O1392">
        <f>PI()*(H1392/(2*1000))^2+PI()*(I1392/(2*1000))^2</f>
        <v>3.7856191475757006E-4</v>
      </c>
      <c r="P1392">
        <f>PI()*(L1392/(2*1000))^2</f>
        <v>1.3202543126711107E-3</v>
      </c>
    </row>
    <row r="1393" spans="1:16" x14ac:dyDescent="0.25">
      <c r="A1393">
        <v>5</v>
      </c>
      <c r="B1393" t="s">
        <v>140</v>
      </c>
      <c r="C1393">
        <v>13</v>
      </c>
      <c r="D1393" t="s">
        <v>153</v>
      </c>
      <c r="E1393">
        <v>2</v>
      </c>
      <c r="F1393" t="s">
        <v>269</v>
      </c>
      <c r="G1393">
        <v>0.9</v>
      </c>
      <c r="L1393">
        <v>17</v>
      </c>
      <c r="N1393">
        <v>1.35</v>
      </c>
      <c r="O1393">
        <f>PI()*(H1393/(2*1000))^2</f>
        <v>0</v>
      </c>
      <c r="P1393">
        <f>PI()*(L1393/(2*1000))^2</f>
        <v>2.2698006922186259E-4</v>
      </c>
    </row>
    <row r="1394" spans="1:16" x14ac:dyDescent="0.25">
      <c r="A1394">
        <v>5</v>
      </c>
      <c r="B1394" t="s">
        <v>140</v>
      </c>
      <c r="C1394">
        <v>13</v>
      </c>
      <c r="D1394" t="s">
        <v>153</v>
      </c>
      <c r="E1394">
        <v>3</v>
      </c>
      <c r="F1394" t="s">
        <v>267</v>
      </c>
      <c r="G1394">
        <v>1.2</v>
      </c>
      <c r="H1394">
        <v>28</v>
      </c>
      <c r="L1394">
        <v>56</v>
      </c>
      <c r="N1394">
        <v>3.4</v>
      </c>
      <c r="O1394">
        <f>PI()*(H1394/(2*1000))^2</f>
        <v>6.1575216010359955E-4</v>
      </c>
      <c r="P1394">
        <f>PI()*(L1394/(2*1000))^2</f>
        <v>2.4630086404143982E-3</v>
      </c>
    </row>
    <row r="1395" spans="1:16" x14ac:dyDescent="0.25">
      <c r="A1395">
        <v>5</v>
      </c>
      <c r="B1395" t="s">
        <v>140</v>
      </c>
      <c r="C1395">
        <v>13</v>
      </c>
      <c r="D1395" t="s">
        <v>153</v>
      </c>
      <c r="E1395">
        <v>4</v>
      </c>
      <c r="F1395" t="s">
        <v>267</v>
      </c>
      <c r="G1395">
        <v>0.6</v>
      </c>
      <c r="H1395">
        <v>28</v>
      </c>
      <c r="L1395">
        <v>58</v>
      </c>
      <c r="N1395">
        <v>2.95</v>
      </c>
      <c r="O1395">
        <f>PI()*(H1395/(2*1000))^2</f>
        <v>6.1575216010359955E-4</v>
      </c>
      <c r="P1395">
        <f>PI()*(L1395/(2*1000))^2</f>
        <v>2.6420794216690164E-3</v>
      </c>
    </row>
    <row r="1396" spans="1:16" x14ac:dyDescent="0.25">
      <c r="A1396">
        <v>5</v>
      </c>
      <c r="B1396" t="s">
        <v>140</v>
      </c>
      <c r="C1396">
        <v>13</v>
      </c>
      <c r="D1396" t="s">
        <v>153</v>
      </c>
      <c r="E1396">
        <v>5</v>
      </c>
      <c r="F1396" t="s">
        <v>267</v>
      </c>
      <c r="G1396">
        <v>1.45</v>
      </c>
      <c r="H1396">
        <v>16</v>
      </c>
      <c r="L1396">
        <v>33</v>
      </c>
      <c r="N1396">
        <v>3.15</v>
      </c>
      <c r="O1396">
        <f>PI()*(H1396/(2*1000))^2</f>
        <v>2.0106192982974675E-4</v>
      </c>
      <c r="P1396">
        <f>PI()*(L1396/(2*1000))^2</f>
        <v>8.5529859993982123E-4</v>
      </c>
    </row>
    <row r="1397" spans="1:16" x14ac:dyDescent="0.25">
      <c r="A1397">
        <v>5</v>
      </c>
      <c r="B1397" t="s">
        <v>140</v>
      </c>
      <c r="C1397">
        <v>13</v>
      </c>
      <c r="D1397" t="s">
        <v>153</v>
      </c>
      <c r="E1397">
        <v>6</v>
      </c>
      <c r="F1397" t="s">
        <v>268</v>
      </c>
      <c r="G1397">
        <v>0.6</v>
      </c>
      <c r="L1397">
        <v>15</v>
      </c>
      <c r="N1397">
        <v>1</v>
      </c>
      <c r="O1397">
        <f>PI()*(H1397/(2*1000))^2</f>
        <v>0</v>
      </c>
      <c r="P1397">
        <f>PI()*(L1397/(2*1000))^2</f>
        <v>1.7671458676442585E-4</v>
      </c>
    </row>
    <row r="1398" spans="1:16" x14ac:dyDescent="0.25">
      <c r="A1398">
        <v>5</v>
      </c>
      <c r="B1398" t="s">
        <v>140</v>
      </c>
      <c r="C1398">
        <v>13</v>
      </c>
      <c r="D1398" t="s">
        <v>153</v>
      </c>
      <c r="E1398">
        <v>7</v>
      </c>
      <c r="F1398" t="s">
        <v>268</v>
      </c>
      <c r="G1398">
        <v>0.95</v>
      </c>
      <c r="H1398">
        <v>14</v>
      </c>
      <c r="L1398">
        <v>37</v>
      </c>
      <c r="N1398">
        <v>1.7</v>
      </c>
      <c r="O1398">
        <f>PI()*(H1398/(2*1000))^2</f>
        <v>1.5393804002589989E-4</v>
      </c>
      <c r="P1398">
        <f>PI()*(L1398/(2*1000))^2</f>
        <v>1.0752100856911066E-3</v>
      </c>
    </row>
    <row r="1399" spans="1:16" x14ac:dyDescent="0.25">
      <c r="A1399">
        <v>5</v>
      </c>
      <c r="B1399" t="s">
        <v>140</v>
      </c>
      <c r="C1399">
        <v>13</v>
      </c>
      <c r="D1399" t="s">
        <v>153</v>
      </c>
      <c r="E1399">
        <v>8</v>
      </c>
      <c r="F1399" t="s">
        <v>271</v>
      </c>
      <c r="G1399">
        <v>0.7</v>
      </c>
      <c r="H1399">
        <v>64</v>
      </c>
      <c r="L1399">
        <v>95</v>
      </c>
      <c r="N1399">
        <v>5.0999999999999996</v>
      </c>
      <c r="O1399">
        <f>PI()*(H1399/(2*1000))^2</f>
        <v>3.2169908772759479E-3</v>
      </c>
      <c r="P1399">
        <f>PI()*(L1399/(2*1000))^2</f>
        <v>7.0882184246619708E-3</v>
      </c>
    </row>
    <row r="1400" spans="1:16" x14ac:dyDescent="0.25">
      <c r="A1400">
        <v>5</v>
      </c>
      <c r="B1400" t="s">
        <v>140</v>
      </c>
      <c r="C1400">
        <v>13</v>
      </c>
      <c r="D1400" t="s">
        <v>153</v>
      </c>
      <c r="E1400">
        <v>9</v>
      </c>
      <c r="F1400" t="s">
        <v>271</v>
      </c>
      <c r="G1400">
        <v>0.6</v>
      </c>
      <c r="H1400">
        <v>7</v>
      </c>
      <c r="L1400">
        <v>18</v>
      </c>
      <c r="N1400">
        <v>1.8</v>
      </c>
      <c r="O1400">
        <f>PI()*(H1400/(2*1000))^2</f>
        <v>3.8484510006474972E-5</v>
      </c>
      <c r="P1400">
        <f>PI()*(L1400/(2*1000))^2</f>
        <v>2.5446900494077322E-4</v>
      </c>
    </row>
    <row r="1401" spans="1:16" x14ac:dyDescent="0.25">
      <c r="A1401">
        <v>5</v>
      </c>
      <c r="B1401" t="s">
        <v>140</v>
      </c>
      <c r="C1401">
        <v>13</v>
      </c>
      <c r="D1401" t="s">
        <v>153</v>
      </c>
      <c r="E1401">
        <v>10</v>
      </c>
      <c r="F1401" t="s">
        <v>267</v>
      </c>
      <c r="G1401">
        <v>2.4500000000000002</v>
      </c>
      <c r="H1401">
        <v>57</v>
      </c>
      <c r="L1401">
        <v>60</v>
      </c>
      <c r="N1401">
        <v>5.0999999999999996</v>
      </c>
      <c r="O1401">
        <f>PI()*(H1401/(2*1000))^2</f>
        <v>2.5517586328783095E-3</v>
      </c>
      <c r="P1401">
        <f>PI()*(L1401/(2*1000))^2</f>
        <v>2.8274333882308137E-3</v>
      </c>
    </row>
    <row r="1402" spans="1:16" x14ac:dyDescent="0.25">
      <c r="A1402">
        <v>5</v>
      </c>
      <c r="B1402" t="s">
        <v>140</v>
      </c>
      <c r="C1402">
        <v>13</v>
      </c>
      <c r="D1402" t="s">
        <v>153</v>
      </c>
      <c r="E1402">
        <v>11</v>
      </c>
      <c r="F1402" t="s">
        <v>271</v>
      </c>
      <c r="G1402">
        <v>2.1</v>
      </c>
      <c r="H1402">
        <v>33</v>
      </c>
      <c r="L1402">
        <v>56</v>
      </c>
      <c r="N1402">
        <v>3.14</v>
      </c>
      <c r="O1402">
        <f>PI()*(H1402/(2*1000))^2</f>
        <v>8.5529859993982123E-4</v>
      </c>
      <c r="P1402">
        <f>PI()*(L1402/(2*1000))^2</f>
        <v>2.4630086404143982E-3</v>
      </c>
    </row>
    <row r="1403" spans="1:16" x14ac:dyDescent="0.25">
      <c r="A1403">
        <v>5</v>
      </c>
      <c r="B1403" t="s">
        <v>140</v>
      </c>
      <c r="C1403">
        <v>13</v>
      </c>
      <c r="D1403" t="s">
        <v>153</v>
      </c>
      <c r="E1403">
        <v>12</v>
      </c>
      <c r="F1403" t="s">
        <v>271</v>
      </c>
      <c r="G1403">
        <v>2.6</v>
      </c>
      <c r="H1403">
        <v>33</v>
      </c>
      <c r="L1403">
        <v>53</v>
      </c>
      <c r="N1403">
        <v>4.8</v>
      </c>
      <c r="O1403">
        <f>PI()*(H1403/(2*1000))^2</f>
        <v>8.5529859993982123E-4</v>
      </c>
      <c r="P1403">
        <f>PI()*(L1403/(2*1000))^2</f>
        <v>2.2061834409834321E-3</v>
      </c>
    </row>
    <row r="1404" spans="1:16" x14ac:dyDescent="0.25">
      <c r="A1404">
        <v>5</v>
      </c>
      <c r="B1404" t="s">
        <v>140</v>
      </c>
      <c r="C1404">
        <v>13</v>
      </c>
      <c r="D1404" t="s">
        <v>153</v>
      </c>
      <c r="E1404">
        <v>13</v>
      </c>
      <c r="F1404" t="s">
        <v>271</v>
      </c>
      <c r="G1404">
        <v>2.9</v>
      </c>
      <c r="H1404">
        <v>83</v>
      </c>
      <c r="L1404">
        <f>M1404/PI()</f>
        <v>130.50705333535419</v>
      </c>
      <c r="M1404">
        <v>410</v>
      </c>
      <c r="N1404">
        <v>5.0999999999999996</v>
      </c>
      <c r="O1404">
        <f>PI()*(H1404/(2*1000))^2</f>
        <v>5.4106079476450219E-3</v>
      </c>
      <c r="P1404">
        <f>PI()*(L1404/(2*1000))^2</f>
        <v>1.3376972966873802E-2</v>
      </c>
    </row>
    <row r="1405" spans="1:16" x14ac:dyDescent="0.25">
      <c r="A1405">
        <v>5</v>
      </c>
      <c r="B1405" t="s">
        <v>140</v>
      </c>
      <c r="C1405">
        <v>13</v>
      </c>
      <c r="D1405" t="s">
        <v>153</v>
      </c>
      <c r="E1405">
        <v>14</v>
      </c>
      <c r="F1405" t="s">
        <v>271</v>
      </c>
      <c r="G1405">
        <v>1.9</v>
      </c>
      <c r="H1405">
        <v>63</v>
      </c>
      <c r="L1405">
        <v>103</v>
      </c>
      <c r="N1405">
        <v>5.5</v>
      </c>
      <c r="O1405">
        <f>PI()*(H1405/(2*1000))^2</f>
        <v>3.1172453105244723E-3</v>
      </c>
      <c r="P1405">
        <f>PI()*(L1405/(2*1000))^2</f>
        <v>8.3322891154835269E-3</v>
      </c>
    </row>
    <row r="1406" spans="1:16" x14ac:dyDescent="0.25">
      <c r="A1406">
        <v>5</v>
      </c>
      <c r="B1406" t="s">
        <v>140</v>
      </c>
      <c r="C1406">
        <v>13</v>
      </c>
      <c r="D1406" t="s">
        <v>153</v>
      </c>
      <c r="E1406">
        <v>15</v>
      </c>
      <c r="F1406" t="s">
        <v>271</v>
      </c>
      <c r="G1406">
        <v>1.5</v>
      </c>
      <c r="H1406">
        <v>7</v>
      </c>
      <c r="L1406">
        <v>13</v>
      </c>
      <c r="N1406">
        <v>1.5</v>
      </c>
      <c r="O1406">
        <f>PI()*(H1406/(2*1000))^2</f>
        <v>3.8484510006474972E-5</v>
      </c>
      <c r="P1406">
        <f>PI()*(L1406/(2*1000))^2</f>
        <v>1.3273228961416874E-4</v>
      </c>
    </row>
    <row r="1407" spans="1:16" x14ac:dyDescent="0.25">
      <c r="A1407">
        <v>5</v>
      </c>
      <c r="B1407" t="s">
        <v>140</v>
      </c>
      <c r="C1407">
        <v>14</v>
      </c>
      <c r="D1407" t="s">
        <v>154</v>
      </c>
      <c r="E1407">
        <v>1</v>
      </c>
      <c r="F1407" t="s">
        <v>271</v>
      </c>
      <c r="G1407">
        <v>0.7</v>
      </c>
      <c r="H1407">
        <v>38</v>
      </c>
      <c r="L1407">
        <v>58</v>
      </c>
      <c r="N1407">
        <v>4.6500000000000004</v>
      </c>
      <c r="O1407">
        <f>PI()*(H1407/(2*1000))^2</f>
        <v>1.1341149479459152E-3</v>
      </c>
      <c r="P1407">
        <f>PI()*(L1407/(2*1000))^2</f>
        <v>2.6420794216690164E-3</v>
      </c>
    </row>
    <row r="1408" spans="1:16" x14ac:dyDescent="0.25">
      <c r="A1408">
        <v>5</v>
      </c>
      <c r="B1408" t="s">
        <v>140</v>
      </c>
      <c r="C1408">
        <v>14</v>
      </c>
      <c r="D1408" t="s">
        <v>154</v>
      </c>
      <c r="E1408">
        <v>2</v>
      </c>
      <c r="F1408" t="s">
        <v>271</v>
      </c>
      <c r="G1408">
        <v>0.5</v>
      </c>
      <c r="L1408">
        <v>9</v>
      </c>
      <c r="N1408">
        <v>1</v>
      </c>
      <c r="O1408">
        <f>PI()*(H1408/(2*1000))^2</f>
        <v>0</v>
      </c>
      <c r="P1408">
        <f>PI()*(L1408/(2*1000))^2</f>
        <v>6.3617251235193305E-5</v>
      </c>
    </row>
    <row r="1409" spans="1:16" x14ac:dyDescent="0.25">
      <c r="A1409">
        <v>5</v>
      </c>
      <c r="B1409" t="s">
        <v>140</v>
      </c>
      <c r="C1409">
        <v>14</v>
      </c>
      <c r="D1409" t="s">
        <v>154</v>
      </c>
      <c r="E1409">
        <v>3</v>
      </c>
      <c r="F1409" t="s">
        <v>271</v>
      </c>
      <c r="G1409">
        <v>1.1000000000000001</v>
      </c>
      <c r="H1409">
        <v>34</v>
      </c>
      <c r="L1409">
        <v>60</v>
      </c>
      <c r="N1409">
        <v>3.85</v>
      </c>
      <c r="O1409">
        <f>PI()*(H1409/(2*1000))^2</f>
        <v>9.0792027688745035E-4</v>
      </c>
      <c r="P1409">
        <f>PI()*(L1409/(2*1000))^2</f>
        <v>2.8274333882308137E-3</v>
      </c>
    </row>
    <row r="1410" spans="1:16" x14ac:dyDescent="0.25">
      <c r="A1410">
        <v>5</v>
      </c>
      <c r="B1410" t="s">
        <v>140</v>
      </c>
      <c r="C1410">
        <v>14</v>
      </c>
      <c r="D1410" t="s">
        <v>154</v>
      </c>
      <c r="E1410">
        <v>4</v>
      </c>
      <c r="F1410" t="s">
        <v>271</v>
      </c>
      <c r="G1410">
        <v>1.1000000000000001</v>
      </c>
      <c r="H1410">
        <v>6</v>
      </c>
      <c r="I1410">
        <v>5</v>
      </c>
      <c r="L1410">
        <v>16</v>
      </c>
      <c r="N1410">
        <v>1.5</v>
      </c>
      <c r="O1410">
        <f>PI()*(H1410/(2*1000))^2+PI()*(I1410/(2*1000))^2</f>
        <v>4.7909287967244348E-5</v>
      </c>
      <c r="P1410">
        <f>PI()*(L1410/(2*1000))^2</f>
        <v>2.0106192982974675E-4</v>
      </c>
    </row>
    <row r="1411" spans="1:16" x14ac:dyDescent="0.25">
      <c r="A1411">
        <v>5</v>
      </c>
      <c r="B1411" t="s">
        <v>140</v>
      </c>
      <c r="C1411">
        <v>14</v>
      </c>
      <c r="D1411" t="s">
        <v>154</v>
      </c>
      <c r="E1411">
        <v>5</v>
      </c>
      <c r="F1411" t="s">
        <v>271</v>
      </c>
      <c r="G1411">
        <v>1.7</v>
      </c>
      <c r="H1411">
        <f>K1411/PI()</f>
        <v>95.4929658551372</v>
      </c>
      <c r="K1411">
        <v>300</v>
      </c>
      <c r="L1411">
        <f>M1411/PI()</f>
        <v>124.14085561167836</v>
      </c>
      <c r="M1411">
        <v>390</v>
      </c>
      <c r="N1411">
        <v>5.0999999999999996</v>
      </c>
      <c r="O1411">
        <f>PI()*(H1411/(2*1000))^2</f>
        <v>7.1619724391352897E-3</v>
      </c>
      <c r="P1411">
        <f>PI()*(L1411/(2*1000))^2</f>
        <v>1.2103733422138638E-2</v>
      </c>
    </row>
    <row r="1412" spans="1:16" x14ac:dyDescent="0.25">
      <c r="A1412">
        <v>5</v>
      </c>
      <c r="B1412" t="s">
        <v>140</v>
      </c>
      <c r="C1412">
        <v>14</v>
      </c>
      <c r="D1412" t="s">
        <v>154</v>
      </c>
      <c r="E1412">
        <v>6</v>
      </c>
      <c r="F1412" t="s">
        <v>271</v>
      </c>
      <c r="G1412">
        <v>1.5</v>
      </c>
      <c r="H1412">
        <v>5</v>
      </c>
      <c r="I1412">
        <v>8</v>
      </c>
      <c r="L1412">
        <v>21</v>
      </c>
      <c r="N1412">
        <v>1.7</v>
      </c>
      <c r="O1412">
        <f>PI()*(H1412/(2*1000))^2+PI()*(I1412/(2*1000))^2</f>
        <v>6.9900436542372893E-5</v>
      </c>
      <c r="P1412">
        <f>PI()*(L1412/(2*1000))^2</f>
        <v>3.4636059005827474E-4</v>
      </c>
    </row>
    <row r="1413" spans="1:16" x14ac:dyDescent="0.25">
      <c r="A1413">
        <v>5</v>
      </c>
      <c r="B1413" t="s">
        <v>140</v>
      </c>
      <c r="C1413">
        <v>14</v>
      </c>
      <c r="D1413" t="s">
        <v>154</v>
      </c>
      <c r="E1413">
        <v>7</v>
      </c>
      <c r="F1413" t="s">
        <v>271</v>
      </c>
      <c r="G1413">
        <v>0.25</v>
      </c>
      <c r="H1413">
        <v>36</v>
      </c>
      <c r="L1413">
        <v>60</v>
      </c>
      <c r="N1413">
        <v>4.6500000000000004</v>
      </c>
      <c r="O1413">
        <f>PI()*(H1413/(2*1000))^2</f>
        <v>1.0178760197630929E-3</v>
      </c>
      <c r="P1413">
        <f>PI()*(L1413/(2*1000))^2</f>
        <v>2.8274333882308137E-3</v>
      </c>
    </row>
    <row r="1414" spans="1:16" x14ac:dyDescent="0.25">
      <c r="A1414">
        <v>5</v>
      </c>
      <c r="B1414" t="s">
        <v>140</v>
      </c>
      <c r="C1414">
        <v>14</v>
      </c>
      <c r="D1414" t="s">
        <v>154</v>
      </c>
      <c r="E1414">
        <v>8</v>
      </c>
      <c r="F1414" t="s">
        <v>267</v>
      </c>
      <c r="G1414">
        <v>3.4</v>
      </c>
      <c r="H1414">
        <v>58</v>
      </c>
      <c r="L1414">
        <f>M1414/PI()</f>
        <v>95.4929658551372</v>
      </c>
      <c r="M1414">
        <v>300</v>
      </c>
      <c r="N1414">
        <v>4.4000000000000004</v>
      </c>
      <c r="O1414">
        <f>PI()*(H1414/(2*1000))^2</f>
        <v>2.6420794216690164E-3</v>
      </c>
      <c r="P1414">
        <f>PI()*(L1414/(2*1000))^2</f>
        <v>7.1619724391352897E-3</v>
      </c>
    </row>
    <row r="1415" spans="1:16" x14ac:dyDescent="0.25">
      <c r="A1415">
        <v>5</v>
      </c>
      <c r="B1415" t="s">
        <v>140</v>
      </c>
      <c r="C1415">
        <v>14</v>
      </c>
      <c r="D1415" t="s">
        <v>154</v>
      </c>
      <c r="E1415">
        <v>9</v>
      </c>
      <c r="F1415" t="s">
        <v>267</v>
      </c>
      <c r="G1415">
        <v>2.2999999999999998</v>
      </c>
      <c r="H1415">
        <v>58</v>
      </c>
      <c r="L1415">
        <f>M1415/PI()</f>
        <v>101.85916357881302</v>
      </c>
      <c r="M1415">
        <v>320</v>
      </c>
      <c r="N1415">
        <v>4.8</v>
      </c>
      <c r="O1415">
        <f>PI()*(H1415/(2*1000))^2</f>
        <v>2.6420794216690164E-3</v>
      </c>
      <c r="P1415">
        <f>PI()*(L1415/(2*1000))^2</f>
        <v>8.148733086305043E-3</v>
      </c>
    </row>
    <row r="1416" spans="1:16" x14ac:dyDescent="0.25">
      <c r="A1416">
        <v>5</v>
      </c>
      <c r="B1416" t="s">
        <v>140</v>
      </c>
      <c r="C1416">
        <v>14</v>
      </c>
      <c r="D1416" t="s">
        <v>154</v>
      </c>
      <c r="E1416">
        <v>10</v>
      </c>
      <c r="F1416" t="s">
        <v>267</v>
      </c>
      <c r="G1416">
        <v>2.7</v>
      </c>
      <c r="H1416">
        <v>37</v>
      </c>
      <c r="L1416">
        <v>64</v>
      </c>
      <c r="N1416">
        <v>4.5</v>
      </c>
      <c r="O1416">
        <f>PI()*(H1416/(2*1000))^2</f>
        <v>1.0752100856911066E-3</v>
      </c>
      <c r="P1416">
        <f>PI()*(L1416/(2*1000))^2</f>
        <v>3.2169908772759479E-3</v>
      </c>
    </row>
    <row r="1417" spans="1:16" x14ac:dyDescent="0.25">
      <c r="A1417">
        <v>5</v>
      </c>
      <c r="B1417" t="s">
        <v>140</v>
      </c>
      <c r="C1417">
        <v>14</v>
      </c>
      <c r="D1417" t="s">
        <v>154</v>
      </c>
      <c r="E1417">
        <v>11</v>
      </c>
      <c r="F1417" t="s">
        <v>267</v>
      </c>
      <c r="G1417">
        <v>1.2</v>
      </c>
      <c r="H1417">
        <v>46</v>
      </c>
      <c r="L1417">
        <v>65</v>
      </c>
      <c r="N1417">
        <v>4.7</v>
      </c>
      <c r="O1417">
        <f>PI()*(H1417/(2*1000))^2</f>
        <v>1.6619025137490004E-3</v>
      </c>
      <c r="P1417">
        <f>PI()*(L1417/(2*1000))^2</f>
        <v>3.3183072403542195E-3</v>
      </c>
    </row>
    <row r="1418" spans="1:16" x14ac:dyDescent="0.25">
      <c r="A1418">
        <v>5</v>
      </c>
      <c r="B1418" t="s">
        <v>140</v>
      </c>
      <c r="C1418">
        <v>14</v>
      </c>
      <c r="D1418" t="s">
        <v>154</v>
      </c>
      <c r="E1418">
        <v>12</v>
      </c>
      <c r="F1418" t="s">
        <v>268</v>
      </c>
      <c r="G1418">
        <v>2</v>
      </c>
      <c r="H1418">
        <v>13</v>
      </c>
      <c r="L1418">
        <v>40</v>
      </c>
      <c r="N1418">
        <v>1.72</v>
      </c>
      <c r="O1418">
        <f>PI()*(H1418/(2*1000))^2</f>
        <v>1.3273228961416874E-4</v>
      </c>
      <c r="P1418">
        <f>PI()*(L1418/(2*1000))^2</f>
        <v>1.2566370614359172E-3</v>
      </c>
    </row>
    <row r="1419" spans="1:16" x14ac:dyDescent="0.25">
      <c r="A1419">
        <v>5</v>
      </c>
      <c r="B1419" t="s">
        <v>140</v>
      </c>
      <c r="C1419">
        <v>14</v>
      </c>
      <c r="D1419" t="s">
        <v>154</v>
      </c>
      <c r="E1419">
        <v>13</v>
      </c>
      <c r="F1419" t="s">
        <v>267</v>
      </c>
      <c r="G1419">
        <v>3</v>
      </c>
      <c r="H1419">
        <v>21</v>
      </c>
      <c r="L1419">
        <v>35</v>
      </c>
      <c r="N1419">
        <v>3.1</v>
      </c>
      <c r="O1419">
        <f>PI()*(H1419/(2*1000))^2</f>
        <v>3.4636059005827474E-4</v>
      </c>
      <c r="P1419">
        <f>PI()*(L1419/(2*1000))^2</f>
        <v>9.6211275016187424E-4</v>
      </c>
    </row>
    <row r="1420" spans="1:16" x14ac:dyDescent="0.25">
      <c r="A1420">
        <v>5</v>
      </c>
      <c r="B1420" t="s">
        <v>140</v>
      </c>
      <c r="C1420">
        <v>14</v>
      </c>
      <c r="D1420" t="s">
        <v>154</v>
      </c>
      <c r="E1420">
        <v>14</v>
      </c>
      <c r="F1420" t="s">
        <v>267</v>
      </c>
      <c r="G1420">
        <v>3.55</v>
      </c>
      <c r="H1420">
        <v>50</v>
      </c>
      <c r="L1420">
        <v>69</v>
      </c>
      <c r="N1420">
        <v>5</v>
      </c>
      <c r="O1420">
        <f>PI()*(H1420/(2*1000))^2</f>
        <v>1.9634954084936209E-3</v>
      </c>
      <c r="P1420">
        <f>PI()*(L1420/(2*1000))^2</f>
        <v>3.7392806559352516E-3</v>
      </c>
    </row>
    <row r="1421" spans="1:16" x14ac:dyDescent="0.25">
      <c r="A1421">
        <v>5</v>
      </c>
      <c r="B1421" t="s">
        <v>140</v>
      </c>
      <c r="C1421">
        <v>14</v>
      </c>
      <c r="D1421" t="s">
        <v>154</v>
      </c>
      <c r="E1421">
        <v>15</v>
      </c>
      <c r="F1421" t="s">
        <v>267</v>
      </c>
      <c r="G1421">
        <v>3.65</v>
      </c>
      <c r="H1421">
        <f>K1421/PI()</f>
        <v>89.12676813146139</v>
      </c>
      <c r="K1421">
        <v>280</v>
      </c>
      <c r="L1421">
        <f>M1421/PI()</f>
        <v>117.77465788800255</v>
      </c>
      <c r="M1421">
        <v>370</v>
      </c>
      <c r="N1421">
        <v>5.8</v>
      </c>
      <c r="O1421">
        <f>PI()*(H1421/(2*1000))^2</f>
        <v>6.2388737692022972E-3</v>
      </c>
      <c r="P1421">
        <f>PI()*(L1421/(2*1000))^2</f>
        <v>1.0894155854640236E-2</v>
      </c>
    </row>
    <row r="1422" spans="1:16" x14ac:dyDescent="0.25">
      <c r="A1422">
        <v>5</v>
      </c>
      <c r="B1422" t="s">
        <v>140</v>
      </c>
      <c r="C1422">
        <v>14</v>
      </c>
      <c r="D1422" t="s">
        <v>154</v>
      </c>
      <c r="E1422">
        <v>16</v>
      </c>
      <c r="F1422" t="s">
        <v>271</v>
      </c>
      <c r="G1422">
        <v>3.5</v>
      </c>
      <c r="H1422">
        <v>35</v>
      </c>
      <c r="L1422">
        <v>55</v>
      </c>
      <c r="N1422">
        <v>4.3</v>
      </c>
      <c r="O1422">
        <f>PI()*(H1422/(2*1000))^2</f>
        <v>9.6211275016187424E-4</v>
      </c>
      <c r="P1422">
        <f>PI()*(L1422/(2*1000))^2</f>
        <v>2.3758294442772811E-3</v>
      </c>
    </row>
    <row r="1423" spans="1:16" x14ac:dyDescent="0.25">
      <c r="A1423">
        <v>5</v>
      </c>
      <c r="B1423" t="s">
        <v>140</v>
      </c>
      <c r="C1423">
        <v>14</v>
      </c>
      <c r="D1423" t="s">
        <v>154</v>
      </c>
      <c r="E1423">
        <v>17</v>
      </c>
      <c r="F1423" t="s">
        <v>271</v>
      </c>
      <c r="G1423">
        <v>2.5</v>
      </c>
      <c r="H1423">
        <v>15</v>
      </c>
      <c r="L1423">
        <v>29</v>
      </c>
      <c r="N1423">
        <v>2.6</v>
      </c>
      <c r="O1423">
        <f>PI()*(H1423/(2*1000))^2</f>
        <v>1.7671458676442585E-4</v>
      </c>
      <c r="P1423">
        <f>PI()*(L1423/(2*1000))^2</f>
        <v>6.605198554172541E-4</v>
      </c>
    </row>
    <row r="1424" spans="1:16" x14ac:dyDescent="0.25">
      <c r="A1424">
        <v>5</v>
      </c>
      <c r="B1424" t="s">
        <v>140</v>
      </c>
      <c r="C1424">
        <v>14</v>
      </c>
      <c r="D1424" t="s">
        <v>154</v>
      </c>
      <c r="E1424">
        <v>18</v>
      </c>
      <c r="F1424" t="s">
        <v>268</v>
      </c>
      <c r="G1424">
        <v>2.1</v>
      </c>
      <c r="H1424">
        <v>15</v>
      </c>
      <c r="L1424">
        <v>40</v>
      </c>
      <c r="N1424">
        <v>2.0499999999999998</v>
      </c>
      <c r="O1424">
        <f>PI()*(H1424/(2*1000))^2</f>
        <v>1.7671458676442585E-4</v>
      </c>
      <c r="P1424">
        <f>PI()*(L1424/(2*1000))^2</f>
        <v>1.2566370614359172E-3</v>
      </c>
    </row>
    <row r="1425" spans="1:16" x14ac:dyDescent="0.25">
      <c r="A1425">
        <v>5</v>
      </c>
      <c r="B1425" t="s">
        <v>140</v>
      </c>
      <c r="C1425">
        <v>14</v>
      </c>
      <c r="D1425" t="s">
        <v>154</v>
      </c>
      <c r="E1425">
        <v>19</v>
      </c>
      <c r="F1425" t="s">
        <v>271</v>
      </c>
      <c r="G1425">
        <v>2</v>
      </c>
      <c r="H1425">
        <v>44</v>
      </c>
      <c r="L1425">
        <v>62</v>
      </c>
      <c r="N1425">
        <v>3.5</v>
      </c>
      <c r="O1425">
        <f>PI()*(H1425/(2*1000))^2</f>
        <v>1.5205308443374597E-3</v>
      </c>
      <c r="P1425">
        <f>PI()*(L1425/(2*1000))^2</f>
        <v>3.0190705400997908E-3</v>
      </c>
    </row>
    <row r="1426" spans="1:16" x14ac:dyDescent="0.25">
      <c r="A1426">
        <v>5</v>
      </c>
      <c r="B1426" t="s">
        <v>140</v>
      </c>
      <c r="C1426">
        <v>14</v>
      </c>
      <c r="D1426" t="s">
        <v>154</v>
      </c>
      <c r="E1426">
        <v>20</v>
      </c>
      <c r="F1426" t="s">
        <v>269</v>
      </c>
      <c r="G1426">
        <v>1.3</v>
      </c>
      <c r="H1426">
        <v>4</v>
      </c>
      <c r="L1426">
        <v>15</v>
      </c>
      <c r="N1426">
        <v>1.9</v>
      </c>
      <c r="O1426">
        <f>PI()*(H1426/(2*1000))^2</f>
        <v>1.2566370614359172E-5</v>
      </c>
      <c r="P1426">
        <f>PI()*(L1426/(2*1000))^2</f>
        <v>1.7671458676442585E-4</v>
      </c>
    </row>
    <row r="1427" spans="1:16" x14ac:dyDescent="0.25">
      <c r="A1427">
        <v>5</v>
      </c>
      <c r="B1427" t="s">
        <v>140</v>
      </c>
      <c r="C1427">
        <v>14</v>
      </c>
      <c r="D1427" t="s">
        <v>154</v>
      </c>
      <c r="E1427">
        <v>21</v>
      </c>
      <c r="F1427" t="s">
        <v>271</v>
      </c>
      <c r="G1427">
        <v>2</v>
      </c>
      <c r="H1427">
        <v>21</v>
      </c>
      <c r="L1427">
        <v>36</v>
      </c>
      <c r="N1427">
        <v>2.85</v>
      </c>
      <c r="O1427">
        <f>PI()*(H1427/(2*1000))^2</f>
        <v>3.4636059005827474E-4</v>
      </c>
      <c r="P1427">
        <f>PI()*(L1427/(2*1000))^2</f>
        <v>1.0178760197630929E-3</v>
      </c>
    </row>
    <row r="1428" spans="1:16" x14ac:dyDescent="0.25">
      <c r="A1428">
        <v>5</v>
      </c>
      <c r="B1428" t="s">
        <v>140</v>
      </c>
      <c r="C1428">
        <v>14</v>
      </c>
      <c r="D1428" t="s">
        <v>154</v>
      </c>
      <c r="E1428">
        <v>22</v>
      </c>
      <c r="F1428" t="s">
        <v>271</v>
      </c>
      <c r="G1428">
        <v>2.35</v>
      </c>
      <c r="H1428">
        <v>30</v>
      </c>
      <c r="L1428">
        <v>44</v>
      </c>
      <c r="N1428">
        <v>3.9</v>
      </c>
      <c r="O1428">
        <f>PI()*(H1428/(2*1000))^2</f>
        <v>7.0685834705770342E-4</v>
      </c>
      <c r="P1428">
        <f>PI()*(L1428/(2*1000))^2</f>
        <v>1.5205308443374597E-3</v>
      </c>
    </row>
    <row r="1429" spans="1:16" x14ac:dyDescent="0.25">
      <c r="A1429">
        <v>5</v>
      </c>
      <c r="B1429" t="s">
        <v>140</v>
      </c>
      <c r="C1429">
        <v>14</v>
      </c>
      <c r="D1429" t="s">
        <v>154</v>
      </c>
      <c r="E1429">
        <v>23</v>
      </c>
      <c r="F1429" t="s">
        <v>267</v>
      </c>
      <c r="G1429">
        <v>2.7</v>
      </c>
      <c r="H1429">
        <v>9</v>
      </c>
      <c r="L1429">
        <v>19</v>
      </c>
      <c r="N1429">
        <v>1.85</v>
      </c>
      <c r="O1429">
        <f>PI()*(H1429/(2*1000))^2</f>
        <v>6.3617251235193305E-5</v>
      </c>
      <c r="P1429">
        <f>PI()*(L1429/(2*1000))^2</f>
        <v>2.835287369864788E-4</v>
      </c>
    </row>
    <row r="1430" spans="1:16" x14ac:dyDescent="0.25">
      <c r="A1430">
        <v>5</v>
      </c>
      <c r="B1430" t="s">
        <v>140</v>
      </c>
      <c r="C1430">
        <v>14</v>
      </c>
      <c r="D1430" t="s">
        <v>154</v>
      </c>
      <c r="E1430">
        <v>24</v>
      </c>
      <c r="F1430" t="s">
        <v>271</v>
      </c>
      <c r="G1430">
        <v>3.3</v>
      </c>
      <c r="H1430">
        <v>68</v>
      </c>
      <c r="L1430">
        <v>98</v>
      </c>
      <c r="N1430">
        <v>5.8</v>
      </c>
      <c r="O1430">
        <f>PI()*(H1430/(2*1000))^2</f>
        <v>3.6316811075498014E-3</v>
      </c>
      <c r="P1430">
        <f>PI()*(L1430/(2*1000))^2</f>
        <v>7.5429639612690945E-3</v>
      </c>
    </row>
    <row r="1431" spans="1:16" x14ac:dyDescent="0.25">
      <c r="A1431">
        <v>5</v>
      </c>
      <c r="B1431" t="s">
        <v>140</v>
      </c>
      <c r="C1431">
        <v>14</v>
      </c>
      <c r="D1431" t="s">
        <v>154</v>
      </c>
      <c r="E1431">
        <v>25</v>
      </c>
      <c r="F1431" t="s">
        <v>267</v>
      </c>
      <c r="G1431">
        <v>2.35</v>
      </c>
      <c r="H1431">
        <v>6</v>
      </c>
      <c r="L1431">
        <v>13</v>
      </c>
      <c r="N1431">
        <v>1.85</v>
      </c>
      <c r="O1431">
        <f>PI()*(H1431/(2*1000))^2</f>
        <v>2.8274333882308137E-5</v>
      </c>
      <c r="P1431">
        <f>PI()*(L1431/(2*1000))^2</f>
        <v>1.3273228961416874E-4</v>
      </c>
    </row>
    <row r="1432" spans="1:16" x14ac:dyDescent="0.25">
      <c r="A1432">
        <v>5</v>
      </c>
      <c r="B1432" t="s">
        <v>140</v>
      </c>
      <c r="C1432">
        <v>14</v>
      </c>
      <c r="D1432" t="s">
        <v>154</v>
      </c>
      <c r="E1432">
        <v>26</v>
      </c>
      <c r="F1432" t="s">
        <v>267</v>
      </c>
      <c r="G1432">
        <v>2.7</v>
      </c>
      <c r="H1432">
        <v>7</v>
      </c>
      <c r="I1432">
        <v>7</v>
      </c>
      <c r="L1432">
        <v>21</v>
      </c>
      <c r="N1432">
        <v>1.9</v>
      </c>
      <c r="O1432">
        <f>PI()*(H1432/(2*1000))^2+PI()*(I1432/(2*1000))^2</f>
        <v>7.6969020012949944E-5</v>
      </c>
      <c r="P1432">
        <f>PI()*(L1432/(2*1000))^2</f>
        <v>3.4636059005827474E-4</v>
      </c>
    </row>
    <row r="1433" spans="1:16" x14ac:dyDescent="0.25">
      <c r="A1433">
        <v>5</v>
      </c>
      <c r="B1433" t="s">
        <v>140</v>
      </c>
      <c r="C1433">
        <v>15</v>
      </c>
      <c r="D1433" t="s">
        <v>155</v>
      </c>
      <c r="E1433">
        <v>1</v>
      </c>
      <c r="F1433" t="s">
        <v>279</v>
      </c>
      <c r="G1433">
        <v>1.9</v>
      </c>
      <c r="H1433">
        <v>40</v>
      </c>
      <c r="L1433">
        <v>55</v>
      </c>
      <c r="N1433">
        <v>5</v>
      </c>
      <c r="O1433">
        <f>PI()*(H1433/(2*1000))^2</f>
        <v>1.2566370614359172E-3</v>
      </c>
      <c r="P1433">
        <f>PI()*(L1433/(2*1000))^2</f>
        <v>2.3758294442772811E-3</v>
      </c>
    </row>
    <row r="1434" spans="1:16" x14ac:dyDescent="0.25">
      <c r="A1434">
        <v>5</v>
      </c>
      <c r="B1434" t="s">
        <v>140</v>
      </c>
      <c r="C1434">
        <v>15</v>
      </c>
      <c r="D1434" t="s">
        <v>155</v>
      </c>
      <c r="E1434">
        <v>2</v>
      </c>
      <c r="F1434" t="s">
        <v>279</v>
      </c>
      <c r="G1434">
        <v>1.9</v>
      </c>
      <c r="H1434">
        <v>55</v>
      </c>
      <c r="L1434">
        <v>70</v>
      </c>
      <c r="N1434">
        <v>5.6</v>
      </c>
      <c r="O1434">
        <f>PI()*(H1434/(2*1000))^2</f>
        <v>2.3758294442772811E-3</v>
      </c>
      <c r="P1434">
        <f>PI()*(L1434/(2*1000))^2</f>
        <v>3.8484510006474969E-3</v>
      </c>
    </row>
    <row r="1435" spans="1:16" x14ac:dyDescent="0.25">
      <c r="A1435">
        <v>5</v>
      </c>
      <c r="B1435" t="s">
        <v>140</v>
      </c>
      <c r="C1435">
        <v>15</v>
      </c>
      <c r="D1435" t="s">
        <v>155</v>
      </c>
      <c r="E1435">
        <v>3</v>
      </c>
      <c r="F1435" t="s">
        <v>267</v>
      </c>
      <c r="G1435">
        <v>2.5</v>
      </c>
      <c r="H1435">
        <v>25</v>
      </c>
      <c r="L1435">
        <v>47</v>
      </c>
      <c r="N1435">
        <v>3.75</v>
      </c>
      <c r="O1435">
        <f>PI()*(H1435/(2*1000))^2</f>
        <v>4.9087385212340522E-4</v>
      </c>
      <c r="P1435">
        <f>PI()*(L1435/(2*1000))^2</f>
        <v>1.7349445429449633E-3</v>
      </c>
    </row>
    <row r="1436" spans="1:16" x14ac:dyDescent="0.25">
      <c r="A1436">
        <v>5</v>
      </c>
      <c r="B1436" t="s">
        <v>140</v>
      </c>
      <c r="C1436">
        <v>15</v>
      </c>
      <c r="D1436" t="s">
        <v>155</v>
      </c>
      <c r="E1436">
        <v>4</v>
      </c>
      <c r="F1436" t="s">
        <v>271</v>
      </c>
      <c r="G1436">
        <v>3</v>
      </c>
      <c r="H1436">
        <v>24</v>
      </c>
      <c r="L1436">
        <v>37</v>
      </c>
      <c r="N1436">
        <v>4.05</v>
      </c>
      <c r="O1436">
        <f>PI()*(H1436/(2*1000))^2</f>
        <v>4.523893421169302E-4</v>
      </c>
      <c r="P1436">
        <f>PI()*(L1436/(2*1000))^2</f>
        <v>1.0752100856911066E-3</v>
      </c>
    </row>
    <row r="1437" spans="1:16" x14ac:dyDescent="0.25">
      <c r="A1437">
        <v>5</v>
      </c>
      <c r="B1437" t="s">
        <v>140</v>
      </c>
      <c r="C1437">
        <v>15</v>
      </c>
      <c r="D1437" t="s">
        <v>155</v>
      </c>
      <c r="E1437">
        <v>5</v>
      </c>
      <c r="F1437" t="s">
        <v>271</v>
      </c>
      <c r="G1437">
        <v>2.2999999999999998</v>
      </c>
      <c r="H1437">
        <v>50</v>
      </c>
      <c r="L1437">
        <v>77</v>
      </c>
      <c r="N1437">
        <v>6.1</v>
      </c>
      <c r="O1437">
        <f>PI()*(H1437/(2*1000))^2</f>
        <v>1.9634954084936209E-3</v>
      </c>
      <c r="P1437">
        <f>PI()*(L1437/(2*1000))^2</f>
        <v>4.6566257107834713E-3</v>
      </c>
    </row>
    <row r="1438" spans="1:16" x14ac:dyDescent="0.25">
      <c r="A1438">
        <v>5</v>
      </c>
      <c r="B1438" t="s">
        <v>140</v>
      </c>
      <c r="C1438">
        <v>15</v>
      </c>
      <c r="D1438" t="s">
        <v>155</v>
      </c>
      <c r="E1438">
        <v>6</v>
      </c>
      <c r="F1438" t="s">
        <v>271</v>
      </c>
      <c r="G1438">
        <v>2</v>
      </c>
      <c r="H1438">
        <v>37</v>
      </c>
      <c r="L1438">
        <v>58</v>
      </c>
      <c r="N1438">
        <v>4.1500000000000004</v>
      </c>
      <c r="O1438">
        <f>PI()*(H1438/(2*1000))^2</f>
        <v>1.0752100856911066E-3</v>
      </c>
      <c r="P1438">
        <f>PI()*(L1438/(2*1000))^2</f>
        <v>2.6420794216690164E-3</v>
      </c>
    </row>
    <row r="1439" spans="1:16" x14ac:dyDescent="0.25">
      <c r="A1439">
        <v>5</v>
      </c>
      <c r="B1439" t="s">
        <v>140</v>
      </c>
      <c r="C1439">
        <v>15</v>
      </c>
      <c r="D1439" t="s">
        <v>155</v>
      </c>
      <c r="E1439">
        <v>7</v>
      </c>
      <c r="F1439" t="s">
        <v>271</v>
      </c>
      <c r="G1439">
        <v>0.7</v>
      </c>
      <c r="H1439">
        <v>73</v>
      </c>
      <c r="L1439">
        <v>95</v>
      </c>
      <c r="N1439">
        <v>5.9</v>
      </c>
      <c r="O1439">
        <f>PI()*(H1439/(2*1000))^2</f>
        <v>4.1853868127450016E-3</v>
      </c>
      <c r="P1439">
        <f>PI()*(L1439/(2*1000))^2</f>
        <v>7.0882184246619708E-3</v>
      </c>
    </row>
    <row r="1440" spans="1:16" x14ac:dyDescent="0.25">
      <c r="A1440">
        <v>5</v>
      </c>
      <c r="B1440" t="s">
        <v>140</v>
      </c>
      <c r="C1440">
        <v>15</v>
      </c>
      <c r="D1440" t="s">
        <v>155</v>
      </c>
      <c r="E1440">
        <v>8</v>
      </c>
      <c r="F1440" t="s">
        <v>267</v>
      </c>
      <c r="G1440">
        <v>0.6</v>
      </c>
      <c r="H1440">
        <v>28</v>
      </c>
      <c r="I1440">
        <v>23</v>
      </c>
      <c r="L1440">
        <v>49</v>
      </c>
      <c r="N1440">
        <v>3.6</v>
      </c>
      <c r="O1440">
        <f>PI()*(H1440/(2*1000))^2+PI()*(I1440/(2*1000))^2</f>
        <v>1.0312277885408496E-3</v>
      </c>
      <c r="P1440">
        <f>PI()*(L1440/(2*1000))^2</f>
        <v>1.8857409903172736E-3</v>
      </c>
    </row>
    <row r="1441" spans="1:16" x14ac:dyDescent="0.25">
      <c r="A1441">
        <v>5</v>
      </c>
      <c r="B1441" t="s">
        <v>140</v>
      </c>
      <c r="C1441">
        <v>15</v>
      </c>
      <c r="D1441" t="s">
        <v>155</v>
      </c>
      <c r="E1441">
        <v>9</v>
      </c>
      <c r="F1441" t="s">
        <v>267</v>
      </c>
      <c r="G1441">
        <v>2.65</v>
      </c>
      <c r="H1441">
        <v>67</v>
      </c>
      <c r="L1441">
        <v>33</v>
      </c>
      <c r="N1441">
        <v>6.1</v>
      </c>
      <c r="O1441">
        <f>PI()*(H1441/(2*1000))^2</f>
        <v>3.5256523554911458E-3</v>
      </c>
      <c r="P1441">
        <f>PI()*(L1441/(2*1000))^2</f>
        <v>8.5529859993982123E-4</v>
      </c>
    </row>
    <row r="1442" spans="1:16" x14ac:dyDescent="0.25">
      <c r="A1442">
        <v>5</v>
      </c>
      <c r="B1442" t="s">
        <v>140</v>
      </c>
      <c r="C1442">
        <v>15</v>
      </c>
      <c r="D1442" t="s">
        <v>155</v>
      </c>
      <c r="E1442">
        <v>10</v>
      </c>
      <c r="F1442" t="s">
        <v>267</v>
      </c>
      <c r="G1442">
        <v>2.7</v>
      </c>
      <c r="H1442">
        <v>5</v>
      </c>
      <c r="L1442">
        <v>12</v>
      </c>
      <c r="N1442">
        <v>1.82</v>
      </c>
      <c r="O1442">
        <f>PI()*(H1442/(2*1000))^2</f>
        <v>1.9634954084936207E-5</v>
      </c>
      <c r="P1442">
        <f>PI()*(L1442/(2*1000))^2</f>
        <v>1.1309733552923255E-4</v>
      </c>
    </row>
    <row r="1443" spans="1:16" x14ac:dyDescent="0.25">
      <c r="A1443">
        <v>5</v>
      </c>
      <c r="B1443" t="s">
        <v>140</v>
      </c>
      <c r="C1443">
        <v>15</v>
      </c>
      <c r="D1443" t="s">
        <v>155</v>
      </c>
      <c r="E1443">
        <v>11</v>
      </c>
      <c r="F1443" t="s">
        <v>271</v>
      </c>
      <c r="G1443">
        <v>2.2000000000000002</v>
      </c>
      <c r="H1443">
        <v>26</v>
      </c>
      <c r="L1443">
        <v>45</v>
      </c>
      <c r="N1443">
        <v>2.25</v>
      </c>
      <c r="O1443">
        <f>PI()*(H1443/(2*1000))^2</f>
        <v>5.3092915845667494E-4</v>
      </c>
      <c r="P1443">
        <f>PI()*(L1443/(2*1000))^2</f>
        <v>1.5904312808798326E-3</v>
      </c>
    </row>
    <row r="1444" spans="1:16" x14ac:dyDescent="0.25">
      <c r="A1444">
        <v>5</v>
      </c>
      <c r="B1444" t="s">
        <v>140</v>
      </c>
      <c r="C1444">
        <v>15</v>
      </c>
      <c r="D1444" t="s">
        <v>155</v>
      </c>
      <c r="E1444">
        <v>12</v>
      </c>
      <c r="F1444" t="s">
        <v>271</v>
      </c>
      <c r="G1444">
        <v>2.75</v>
      </c>
      <c r="H1444">
        <v>19</v>
      </c>
      <c r="L1444">
        <v>33</v>
      </c>
      <c r="N1444">
        <v>2.35</v>
      </c>
      <c r="O1444">
        <f>PI()*(H1444/(2*1000))^2</f>
        <v>2.835287369864788E-4</v>
      </c>
      <c r="P1444">
        <f>PI()*(L1444/(2*1000))^2</f>
        <v>8.5529859993982123E-4</v>
      </c>
    </row>
    <row r="1445" spans="1:16" x14ac:dyDescent="0.25">
      <c r="A1445">
        <v>5</v>
      </c>
      <c r="B1445" t="s">
        <v>140</v>
      </c>
      <c r="C1445">
        <v>15</v>
      </c>
      <c r="D1445" t="s">
        <v>155</v>
      </c>
      <c r="E1445">
        <v>13</v>
      </c>
      <c r="F1445" t="s">
        <v>271</v>
      </c>
      <c r="G1445">
        <v>2.5</v>
      </c>
      <c r="H1445">
        <f>K1445/PI()</f>
        <v>79.577471545947674</v>
      </c>
      <c r="K1445">
        <v>250</v>
      </c>
      <c r="L1445">
        <f>M1445/PI()</f>
        <v>111.40846016432674</v>
      </c>
      <c r="M1445">
        <v>350</v>
      </c>
      <c r="N1445">
        <v>6</v>
      </c>
      <c r="O1445">
        <f>PI()*(H1445/(2*1000))^2</f>
        <v>4.9735919716217296E-3</v>
      </c>
      <c r="P1445">
        <f>PI()*(L1445/(2*1000))^2</f>
        <v>9.7482402643785885E-3</v>
      </c>
    </row>
    <row r="1446" spans="1:16" x14ac:dyDescent="0.25">
      <c r="A1446">
        <v>5</v>
      </c>
      <c r="B1446" t="s">
        <v>140</v>
      </c>
      <c r="C1446">
        <v>15</v>
      </c>
      <c r="D1446" t="s">
        <v>155</v>
      </c>
      <c r="E1446">
        <v>14</v>
      </c>
      <c r="F1446" t="s">
        <v>271</v>
      </c>
      <c r="G1446">
        <v>3.8</v>
      </c>
      <c r="H1446">
        <f>K1446/PI()</f>
        <v>140.05634992086789</v>
      </c>
      <c r="K1446">
        <v>440</v>
      </c>
      <c r="L1446">
        <f>M1446/PI()</f>
        <v>187.80283284843651</v>
      </c>
      <c r="M1446">
        <v>590</v>
      </c>
      <c r="N1446">
        <v>7.5</v>
      </c>
      <c r="O1446">
        <f>PI()*(H1446/(2*1000))^2</f>
        <v>1.5406198491295464E-2</v>
      </c>
      <c r="P1446">
        <f>PI()*(L1446/(2*1000))^2</f>
        <v>2.770091784514439E-2</v>
      </c>
    </row>
    <row r="1447" spans="1:16" x14ac:dyDescent="0.25">
      <c r="A1447">
        <v>5</v>
      </c>
      <c r="B1447" t="s">
        <v>140</v>
      </c>
      <c r="C1447">
        <v>15</v>
      </c>
      <c r="D1447" t="s">
        <v>155</v>
      </c>
      <c r="E1447">
        <v>15</v>
      </c>
      <c r="F1447" t="s">
        <v>267</v>
      </c>
      <c r="G1447">
        <v>2.4</v>
      </c>
      <c r="H1447">
        <f>K1447/PI()</f>
        <v>57.295779513082323</v>
      </c>
      <c r="K1447">
        <v>180</v>
      </c>
      <c r="L1447">
        <f>M1447/PI()</f>
        <v>89.12676813146139</v>
      </c>
      <c r="M1447">
        <v>280</v>
      </c>
      <c r="N1447">
        <v>5.3</v>
      </c>
      <c r="O1447">
        <f>PI()*(H1447/(2*1000))^2</f>
        <v>2.5783100780887047E-3</v>
      </c>
      <c r="P1447">
        <f>PI()*(L1447/(2*1000))^2</f>
        <v>6.2388737692022972E-3</v>
      </c>
    </row>
    <row r="1448" spans="1:16" x14ac:dyDescent="0.25">
      <c r="A1448">
        <v>5</v>
      </c>
      <c r="B1448" t="s">
        <v>140</v>
      </c>
      <c r="C1448">
        <v>15</v>
      </c>
      <c r="D1448" t="s">
        <v>155</v>
      </c>
      <c r="E1448">
        <v>16</v>
      </c>
      <c r="F1448" t="s">
        <v>267</v>
      </c>
      <c r="G1448">
        <v>3.2</v>
      </c>
      <c r="H1448">
        <v>53</v>
      </c>
      <c r="L1448">
        <v>78</v>
      </c>
      <c r="N1448">
        <v>5.7</v>
      </c>
      <c r="O1448">
        <f>PI()*(H1448/(2*1000))^2</f>
        <v>2.2061834409834321E-3</v>
      </c>
      <c r="P1448">
        <f>PI()*(L1448/(2*1000))^2</f>
        <v>4.7783624261100756E-3</v>
      </c>
    </row>
    <row r="1449" spans="1:16" x14ac:dyDescent="0.25">
      <c r="A1449">
        <v>5</v>
      </c>
      <c r="B1449" t="s">
        <v>140</v>
      </c>
      <c r="C1449">
        <v>15</v>
      </c>
      <c r="D1449" t="s">
        <v>155</v>
      </c>
      <c r="E1449">
        <v>17</v>
      </c>
      <c r="F1449" t="s">
        <v>267</v>
      </c>
      <c r="G1449">
        <v>2.5</v>
      </c>
      <c r="H1449">
        <v>17</v>
      </c>
      <c r="L1449">
        <v>31</v>
      </c>
      <c r="N1449">
        <v>5</v>
      </c>
      <c r="O1449">
        <f>PI()*(H1449/(2*1000))^2</f>
        <v>2.2698006922186259E-4</v>
      </c>
      <c r="P1449">
        <f>PI()*(L1449/(2*1000))^2</f>
        <v>7.5476763502494771E-4</v>
      </c>
    </row>
    <row r="1450" spans="1:16" x14ac:dyDescent="0.25">
      <c r="A1450">
        <v>5</v>
      </c>
      <c r="B1450" t="s">
        <v>140</v>
      </c>
      <c r="C1450">
        <v>15</v>
      </c>
      <c r="D1450" t="s">
        <v>155</v>
      </c>
      <c r="E1450">
        <v>18</v>
      </c>
      <c r="F1450" t="s">
        <v>267</v>
      </c>
      <c r="G1450">
        <v>2.8</v>
      </c>
      <c r="L1450">
        <v>26</v>
      </c>
      <c r="N1450">
        <v>1.55</v>
      </c>
      <c r="O1450">
        <f>PI()*(H1450/(2*1000))^2</f>
        <v>0</v>
      </c>
      <c r="P1450">
        <f>PI()*(L1450/(2*1000))^2</f>
        <v>5.3092915845667494E-4</v>
      </c>
    </row>
    <row r="1451" spans="1:16" x14ac:dyDescent="0.25">
      <c r="A1451">
        <v>5</v>
      </c>
      <c r="B1451" t="s">
        <v>140</v>
      </c>
      <c r="C1451">
        <v>15</v>
      </c>
      <c r="D1451" t="s">
        <v>155</v>
      </c>
      <c r="E1451">
        <v>19</v>
      </c>
      <c r="F1451" t="s">
        <v>267</v>
      </c>
      <c r="G1451">
        <v>2.8</v>
      </c>
      <c r="H1451">
        <v>9</v>
      </c>
      <c r="L1451">
        <v>15</v>
      </c>
      <c r="N1451">
        <v>1.1499999999999999</v>
      </c>
      <c r="O1451">
        <f>PI()*(H1451/(2*1000))^2</f>
        <v>6.3617251235193305E-5</v>
      </c>
      <c r="P1451">
        <f>PI()*(L1451/(2*1000))^2</f>
        <v>1.7671458676442585E-4</v>
      </c>
    </row>
    <row r="1452" spans="1:16" x14ac:dyDescent="0.25">
      <c r="A1452">
        <v>5</v>
      </c>
      <c r="B1452" t="s">
        <v>140</v>
      </c>
      <c r="C1452">
        <v>15</v>
      </c>
      <c r="D1452" t="s">
        <v>155</v>
      </c>
      <c r="E1452">
        <v>20</v>
      </c>
      <c r="F1452" t="s">
        <v>267</v>
      </c>
      <c r="G1452">
        <v>2.8</v>
      </c>
      <c r="H1452">
        <v>14</v>
      </c>
      <c r="L1452">
        <v>8</v>
      </c>
      <c r="N1452">
        <v>1.62</v>
      </c>
      <c r="O1452">
        <f>PI()*(H1452/(2*1000))^2</f>
        <v>1.5393804002589989E-4</v>
      </c>
      <c r="P1452">
        <f>PI()*(L1452/(2*1000))^2</f>
        <v>5.0265482457436686E-5</v>
      </c>
    </row>
    <row r="1453" spans="1:16" x14ac:dyDescent="0.25">
      <c r="A1453">
        <v>5</v>
      </c>
      <c r="B1453" t="s">
        <v>140</v>
      </c>
      <c r="C1453">
        <v>15</v>
      </c>
      <c r="D1453" t="s">
        <v>155</v>
      </c>
      <c r="E1453">
        <v>21</v>
      </c>
      <c r="F1453" t="s">
        <v>267</v>
      </c>
      <c r="G1453">
        <v>2.8</v>
      </c>
      <c r="H1453">
        <v>15</v>
      </c>
      <c r="L1453">
        <v>6</v>
      </c>
      <c r="N1453">
        <v>1.62</v>
      </c>
      <c r="O1453">
        <f>PI()*(H1453/(2*1000))^2</f>
        <v>1.7671458676442585E-4</v>
      </c>
      <c r="P1453">
        <f>PI()*(L1453/(2*1000))^2</f>
        <v>2.8274333882308137E-5</v>
      </c>
    </row>
    <row r="1454" spans="1:16" x14ac:dyDescent="0.25">
      <c r="A1454">
        <v>5</v>
      </c>
      <c r="B1454" t="s">
        <v>140</v>
      </c>
      <c r="C1454">
        <v>15</v>
      </c>
      <c r="D1454" t="s">
        <v>155</v>
      </c>
      <c r="E1454">
        <v>22</v>
      </c>
      <c r="F1454" t="s">
        <v>271</v>
      </c>
      <c r="G1454">
        <v>3.1</v>
      </c>
      <c r="H1454">
        <v>61</v>
      </c>
      <c r="L1454">
        <v>87</v>
      </c>
      <c r="N1454">
        <v>6.1</v>
      </c>
      <c r="O1454">
        <f>PI()*(H1454/(2*1000))^2</f>
        <v>2.9224665660019049E-3</v>
      </c>
      <c r="P1454">
        <f>PI()*(L1454/(2*1000))^2</f>
        <v>5.9446786987552855E-3</v>
      </c>
    </row>
    <row r="1455" spans="1:16" x14ac:dyDescent="0.25">
      <c r="A1455">
        <v>5</v>
      </c>
      <c r="B1455" t="s">
        <v>140</v>
      </c>
      <c r="C1455">
        <v>16</v>
      </c>
      <c r="D1455" t="s">
        <v>156</v>
      </c>
      <c r="E1455">
        <v>1</v>
      </c>
      <c r="F1455" t="s">
        <v>267</v>
      </c>
      <c r="G1455">
        <v>0.95</v>
      </c>
      <c r="H1455">
        <v>59</v>
      </c>
      <c r="L1455">
        <v>89</v>
      </c>
      <c r="N1455">
        <v>4.5</v>
      </c>
      <c r="O1455">
        <f>PI()*(H1455/(2*1000))^2</f>
        <v>2.7339710067865171E-3</v>
      </c>
      <c r="P1455">
        <f>PI()*(L1455/(2*1000))^2</f>
        <v>6.221138852271187E-3</v>
      </c>
    </row>
    <row r="1456" spans="1:16" x14ac:dyDescent="0.25">
      <c r="A1456">
        <v>5</v>
      </c>
      <c r="B1456" t="s">
        <v>140</v>
      </c>
      <c r="C1456">
        <v>16</v>
      </c>
      <c r="D1456" t="s">
        <v>156</v>
      </c>
      <c r="E1456">
        <v>2</v>
      </c>
      <c r="F1456" t="s">
        <v>271</v>
      </c>
      <c r="G1456">
        <v>1</v>
      </c>
      <c r="H1456">
        <v>6</v>
      </c>
      <c r="L1456">
        <v>13</v>
      </c>
      <c r="N1456">
        <v>1.1000000000000001</v>
      </c>
      <c r="O1456">
        <f>PI()*(H1456/(2*1000))^2</f>
        <v>2.8274333882308137E-5</v>
      </c>
      <c r="P1456">
        <f>PI()*(L1456/(2*1000))^2</f>
        <v>1.3273228961416874E-4</v>
      </c>
    </row>
    <row r="1457" spans="1:16" x14ac:dyDescent="0.25">
      <c r="A1457">
        <v>5</v>
      </c>
      <c r="B1457" t="s">
        <v>140</v>
      </c>
      <c r="C1457">
        <v>16</v>
      </c>
      <c r="D1457" t="s">
        <v>156</v>
      </c>
      <c r="E1457">
        <v>3</v>
      </c>
      <c r="F1457" t="s">
        <v>271</v>
      </c>
      <c r="G1457">
        <v>0.65</v>
      </c>
      <c r="L1457">
        <v>8</v>
      </c>
      <c r="N1457">
        <v>1.8</v>
      </c>
      <c r="O1457">
        <f>PI()*(H1457/(2*1000))^2</f>
        <v>0</v>
      </c>
      <c r="P1457">
        <f>PI()*(L1457/(2*1000))^2</f>
        <v>5.0265482457436686E-5</v>
      </c>
    </row>
    <row r="1458" spans="1:16" x14ac:dyDescent="0.25">
      <c r="A1458">
        <v>5</v>
      </c>
      <c r="B1458" t="s">
        <v>140</v>
      </c>
      <c r="C1458">
        <v>16</v>
      </c>
      <c r="D1458" t="s">
        <v>156</v>
      </c>
      <c r="E1458">
        <v>4</v>
      </c>
      <c r="F1458" t="s">
        <v>271</v>
      </c>
      <c r="G1458">
        <v>1.2</v>
      </c>
      <c r="H1458">
        <v>53</v>
      </c>
      <c r="L1458">
        <v>83</v>
      </c>
      <c r="N1458">
        <v>4.8</v>
      </c>
      <c r="O1458">
        <f>PI()*(H1458/(2*1000))^2</f>
        <v>2.2061834409834321E-3</v>
      </c>
      <c r="P1458">
        <f>PI()*(L1458/(2*1000))^2</f>
        <v>5.4106079476450219E-3</v>
      </c>
    </row>
    <row r="1459" spans="1:16" x14ac:dyDescent="0.25">
      <c r="A1459">
        <v>5</v>
      </c>
      <c r="B1459" t="s">
        <v>140</v>
      </c>
      <c r="C1459">
        <v>16</v>
      </c>
      <c r="D1459" t="s">
        <v>156</v>
      </c>
      <c r="E1459">
        <v>5</v>
      </c>
      <c r="F1459" t="s">
        <v>271</v>
      </c>
      <c r="G1459">
        <v>1</v>
      </c>
      <c r="L1459">
        <v>8</v>
      </c>
      <c r="N1459">
        <v>0.7</v>
      </c>
      <c r="O1459">
        <f>PI()*(H1459/(2*1000))^2</f>
        <v>0</v>
      </c>
      <c r="P1459">
        <f>PI()*(L1459/(2*1000))^2</f>
        <v>5.0265482457436686E-5</v>
      </c>
    </row>
    <row r="1460" spans="1:16" x14ac:dyDescent="0.25">
      <c r="A1460">
        <v>5</v>
      </c>
      <c r="B1460" t="s">
        <v>140</v>
      </c>
      <c r="C1460">
        <v>16</v>
      </c>
      <c r="D1460" t="s">
        <v>156</v>
      </c>
      <c r="E1460">
        <v>6</v>
      </c>
      <c r="F1460" t="s">
        <v>267</v>
      </c>
      <c r="G1460">
        <v>1.5</v>
      </c>
      <c r="H1460">
        <v>29</v>
      </c>
      <c r="L1460">
        <v>61</v>
      </c>
      <c r="N1460">
        <v>3.4</v>
      </c>
      <c r="O1460">
        <f>PI()*(H1460/(2*1000))^2</f>
        <v>6.605198554172541E-4</v>
      </c>
      <c r="P1460">
        <f>PI()*(L1460/(2*1000))^2</f>
        <v>2.9224665660019049E-3</v>
      </c>
    </row>
    <row r="1461" spans="1:16" x14ac:dyDescent="0.25">
      <c r="A1461">
        <v>5</v>
      </c>
      <c r="B1461" t="s">
        <v>140</v>
      </c>
      <c r="C1461">
        <v>16</v>
      </c>
      <c r="D1461" t="s">
        <v>156</v>
      </c>
      <c r="E1461">
        <v>7</v>
      </c>
      <c r="F1461" t="s">
        <v>271</v>
      </c>
      <c r="G1461">
        <v>0.8</v>
      </c>
      <c r="L1461">
        <v>6</v>
      </c>
      <c r="N1461">
        <v>0.7</v>
      </c>
      <c r="O1461">
        <f>PI()*(H1461/(2*1000))^2</f>
        <v>0</v>
      </c>
      <c r="P1461">
        <f>PI()*(L1461/(2*1000))^2</f>
        <v>2.8274333882308137E-5</v>
      </c>
    </row>
    <row r="1462" spans="1:16" x14ac:dyDescent="0.25">
      <c r="A1462">
        <v>5</v>
      </c>
      <c r="B1462" t="s">
        <v>140</v>
      </c>
      <c r="C1462">
        <v>16</v>
      </c>
      <c r="D1462" t="s">
        <v>156</v>
      </c>
      <c r="E1462">
        <v>8</v>
      </c>
      <c r="F1462" t="s">
        <v>271</v>
      </c>
      <c r="G1462">
        <v>0.75</v>
      </c>
      <c r="L1462">
        <v>10</v>
      </c>
      <c r="N1462">
        <v>0.8</v>
      </c>
      <c r="O1462">
        <f>PI()*(H1462/(2*1000))^2</f>
        <v>0</v>
      </c>
      <c r="P1462">
        <f>PI()*(L1462/(2*1000))^2</f>
        <v>7.8539816339744827E-5</v>
      </c>
    </row>
    <row r="1463" spans="1:16" x14ac:dyDescent="0.25">
      <c r="A1463">
        <v>5</v>
      </c>
      <c r="B1463" t="s">
        <v>140</v>
      </c>
      <c r="C1463">
        <v>16</v>
      </c>
      <c r="D1463" t="s">
        <v>156</v>
      </c>
      <c r="E1463">
        <v>9</v>
      </c>
      <c r="F1463" t="s">
        <v>267</v>
      </c>
      <c r="G1463">
        <v>1.4</v>
      </c>
      <c r="H1463">
        <v>23</v>
      </c>
      <c r="L1463">
        <v>52</v>
      </c>
      <c r="N1463">
        <v>2.4</v>
      </c>
      <c r="O1463">
        <f>PI()*(H1463/(2*1000))^2</f>
        <v>4.154756284372501E-4</v>
      </c>
      <c r="P1463">
        <f>PI()*(L1463/(2*1000))^2</f>
        <v>2.1237166338266998E-3</v>
      </c>
    </row>
    <row r="1464" spans="1:16" x14ac:dyDescent="0.25">
      <c r="A1464">
        <v>5</v>
      </c>
      <c r="B1464" t="s">
        <v>140</v>
      </c>
      <c r="C1464">
        <v>16</v>
      </c>
      <c r="D1464" t="s">
        <v>156</v>
      </c>
      <c r="E1464">
        <v>10</v>
      </c>
      <c r="F1464" t="s">
        <v>267</v>
      </c>
      <c r="G1464">
        <v>2.5</v>
      </c>
      <c r="L1464">
        <v>12</v>
      </c>
      <c r="N1464">
        <v>1.2</v>
      </c>
      <c r="O1464">
        <f>PI()*(H1464/(2*1000))^2</f>
        <v>0</v>
      </c>
      <c r="P1464">
        <f>PI()*(L1464/(2*1000))^2</f>
        <v>1.1309733552923255E-4</v>
      </c>
    </row>
    <row r="1465" spans="1:16" x14ac:dyDescent="0.25">
      <c r="A1465">
        <v>5</v>
      </c>
      <c r="B1465" t="s">
        <v>140</v>
      </c>
      <c r="C1465">
        <v>16</v>
      </c>
      <c r="D1465" t="s">
        <v>156</v>
      </c>
      <c r="E1465">
        <v>11</v>
      </c>
      <c r="F1465" t="s">
        <v>267</v>
      </c>
      <c r="G1465">
        <v>2.95</v>
      </c>
      <c r="L1465">
        <v>12</v>
      </c>
      <c r="N1465">
        <v>1</v>
      </c>
      <c r="O1465">
        <f>PI()*(H1465/(2*1000))^2</f>
        <v>0</v>
      </c>
      <c r="P1465">
        <f>PI()*(L1465/(2*1000))^2</f>
        <v>1.1309733552923255E-4</v>
      </c>
    </row>
    <row r="1466" spans="1:16" x14ac:dyDescent="0.25">
      <c r="A1466">
        <v>5</v>
      </c>
      <c r="B1466" t="s">
        <v>140</v>
      </c>
      <c r="C1466">
        <v>16</v>
      </c>
      <c r="D1466" t="s">
        <v>156</v>
      </c>
      <c r="E1466">
        <v>12</v>
      </c>
      <c r="F1466" t="s">
        <v>271</v>
      </c>
      <c r="G1466">
        <v>3.15</v>
      </c>
      <c r="H1466">
        <v>50</v>
      </c>
      <c r="L1466">
        <v>74</v>
      </c>
      <c r="N1466">
        <v>3.9</v>
      </c>
      <c r="O1466">
        <f>PI()*(H1466/(2*1000))^2</f>
        <v>1.9634954084936209E-3</v>
      </c>
      <c r="P1466">
        <f>PI()*(L1466/(2*1000))^2</f>
        <v>4.3008403427644264E-3</v>
      </c>
    </row>
    <row r="1467" spans="1:16" x14ac:dyDescent="0.25">
      <c r="A1467">
        <v>5</v>
      </c>
      <c r="B1467" t="s">
        <v>140</v>
      </c>
      <c r="C1467">
        <v>16</v>
      </c>
      <c r="D1467" t="s">
        <v>156</v>
      </c>
      <c r="E1467">
        <v>13</v>
      </c>
      <c r="F1467" t="s">
        <v>271</v>
      </c>
      <c r="G1467">
        <v>3.3</v>
      </c>
      <c r="H1467">
        <v>54</v>
      </c>
      <c r="L1467">
        <v>86</v>
      </c>
      <c r="N1467">
        <v>4.25</v>
      </c>
      <c r="O1467">
        <f>PI()*(H1467/(2*1000))^2</f>
        <v>2.290221044466959E-3</v>
      </c>
      <c r="P1467">
        <f>PI()*(L1467/(2*1000))^2</f>
        <v>5.8088048164875268E-3</v>
      </c>
    </row>
    <row r="1468" spans="1:16" x14ac:dyDescent="0.25">
      <c r="A1468">
        <v>5</v>
      </c>
      <c r="B1468" t="s">
        <v>140</v>
      </c>
      <c r="C1468">
        <v>16</v>
      </c>
      <c r="D1468" t="s">
        <v>156</v>
      </c>
      <c r="E1468">
        <v>14</v>
      </c>
      <c r="F1468" t="s">
        <v>268</v>
      </c>
      <c r="G1468">
        <v>3</v>
      </c>
      <c r="H1468">
        <v>9</v>
      </c>
      <c r="L1468">
        <v>38</v>
      </c>
      <c r="N1468">
        <v>1.4</v>
      </c>
      <c r="O1468">
        <f>PI()*(H1468/(2*1000))^2</f>
        <v>6.3617251235193305E-5</v>
      </c>
      <c r="P1468">
        <f>PI()*(L1468/(2*1000))^2</f>
        <v>1.1341149479459152E-3</v>
      </c>
    </row>
    <row r="1469" spans="1:16" x14ac:dyDescent="0.25">
      <c r="A1469">
        <v>5</v>
      </c>
      <c r="B1469" t="s">
        <v>140</v>
      </c>
      <c r="C1469">
        <v>17</v>
      </c>
      <c r="D1469" t="s">
        <v>157</v>
      </c>
      <c r="E1469">
        <v>1</v>
      </c>
      <c r="F1469" t="s">
        <v>267</v>
      </c>
      <c r="G1469">
        <v>1.3</v>
      </c>
      <c r="H1469">
        <v>41</v>
      </c>
      <c r="L1469">
        <v>70</v>
      </c>
      <c r="N1469">
        <v>3.4</v>
      </c>
      <c r="O1469">
        <f>PI()*(H1469/(2*1000))^2</f>
        <v>1.3202543126711107E-3</v>
      </c>
      <c r="P1469">
        <f>PI()*(L1469/(2*1000))^2</f>
        <v>3.8484510006474969E-3</v>
      </c>
    </row>
    <row r="1470" spans="1:16" x14ac:dyDescent="0.25">
      <c r="A1470">
        <v>5</v>
      </c>
      <c r="B1470" t="s">
        <v>140</v>
      </c>
      <c r="C1470">
        <v>17</v>
      </c>
      <c r="D1470" t="s">
        <v>157</v>
      </c>
      <c r="E1470">
        <v>2</v>
      </c>
      <c r="F1470" t="s">
        <v>271</v>
      </c>
      <c r="G1470">
        <v>1.3</v>
      </c>
      <c r="H1470">
        <v>21</v>
      </c>
      <c r="L1470">
        <v>36</v>
      </c>
      <c r="N1470">
        <v>2.35</v>
      </c>
      <c r="O1470">
        <f>PI()*(H1470/(2*1000))^2</f>
        <v>3.4636059005827474E-4</v>
      </c>
      <c r="P1470">
        <f>PI()*(L1470/(2*1000))^2</f>
        <v>1.0178760197630929E-3</v>
      </c>
    </row>
    <row r="1471" spans="1:16" x14ac:dyDescent="0.25">
      <c r="A1471">
        <v>5</v>
      </c>
      <c r="B1471" t="s">
        <v>140</v>
      </c>
      <c r="C1471">
        <v>17</v>
      </c>
      <c r="D1471" t="s">
        <v>157</v>
      </c>
      <c r="E1471">
        <v>3</v>
      </c>
      <c r="F1471" t="s">
        <v>271</v>
      </c>
      <c r="G1471">
        <v>2.35</v>
      </c>
      <c r="H1471">
        <v>4</v>
      </c>
      <c r="L1471">
        <v>16</v>
      </c>
      <c r="N1471">
        <v>1.5</v>
      </c>
      <c r="O1471">
        <f>PI()*(H1471/(2*1000))^2</f>
        <v>1.2566370614359172E-5</v>
      </c>
      <c r="P1471">
        <f>PI()*(L1471/(2*1000))^2</f>
        <v>2.0106192982974675E-4</v>
      </c>
    </row>
    <row r="1472" spans="1:16" x14ac:dyDescent="0.25">
      <c r="A1472">
        <v>5</v>
      </c>
      <c r="B1472" t="s">
        <v>140</v>
      </c>
      <c r="C1472">
        <v>17</v>
      </c>
      <c r="D1472" t="s">
        <v>157</v>
      </c>
      <c r="E1472">
        <v>4</v>
      </c>
      <c r="F1472" t="s">
        <v>267</v>
      </c>
      <c r="G1472">
        <v>2</v>
      </c>
      <c r="H1472">
        <v>22</v>
      </c>
      <c r="L1472">
        <v>56</v>
      </c>
      <c r="N1472">
        <v>2.6</v>
      </c>
      <c r="O1472">
        <f>PI()*(H1472/(2*1000))^2</f>
        <v>3.8013271108436493E-4</v>
      </c>
      <c r="P1472">
        <f>PI()*(L1472/(2*1000))^2</f>
        <v>2.4630086404143982E-3</v>
      </c>
    </row>
    <row r="1473" spans="1:16" x14ac:dyDescent="0.25">
      <c r="A1473">
        <v>5</v>
      </c>
      <c r="B1473" t="s">
        <v>140</v>
      </c>
      <c r="C1473">
        <v>17</v>
      </c>
      <c r="D1473" t="s">
        <v>157</v>
      </c>
      <c r="E1473">
        <v>5</v>
      </c>
      <c r="F1473" t="s">
        <v>267</v>
      </c>
      <c r="G1473">
        <v>1.4</v>
      </c>
      <c r="H1473">
        <v>53</v>
      </c>
      <c r="L1473">
        <v>78</v>
      </c>
      <c r="N1473">
        <v>4.2</v>
      </c>
      <c r="O1473">
        <f>PI()*(H1473/(2*1000))^2</f>
        <v>2.2061834409834321E-3</v>
      </c>
      <c r="P1473">
        <f>PI()*(L1473/(2*1000))^2</f>
        <v>4.7783624261100756E-3</v>
      </c>
    </row>
    <row r="1474" spans="1:16" x14ac:dyDescent="0.25">
      <c r="A1474">
        <v>5</v>
      </c>
      <c r="B1474" t="s">
        <v>140</v>
      </c>
      <c r="C1474">
        <v>17</v>
      </c>
      <c r="D1474" t="s">
        <v>157</v>
      </c>
      <c r="E1474">
        <v>6</v>
      </c>
      <c r="F1474" t="s">
        <v>267</v>
      </c>
      <c r="G1474">
        <v>2.9</v>
      </c>
      <c r="H1474">
        <v>45</v>
      </c>
      <c r="L1474">
        <v>56</v>
      </c>
      <c r="N1474">
        <v>2.6</v>
      </c>
      <c r="O1474">
        <f>PI()*(H1474/(2*1000))^2</f>
        <v>1.5904312808798326E-3</v>
      </c>
      <c r="P1474">
        <f>PI()*(L1474/(2*1000))^2</f>
        <v>2.4630086404143982E-3</v>
      </c>
    </row>
    <row r="1475" spans="1:16" x14ac:dyDescent="0.25">
      <c r="A1475">
        <v>5</v>
      </c>
      <c r="B1475" t="s">
        <v>140</v>
      </c>
      <c r="C1475">
        <v>17</v>
      </c>
      <c r="D1475" t="s">
        <v>157</v>
      </c>
      <c r="E1475">
        <v>7</v>
      </c>
      <c r="F1475" t="s">
        <v>268</v>
      </c>
      <c r="G1475">
        <v>3.1</v>
      </c>
      <c r="H1475">
        <v>64</v>
      </c>
      <c r="L1475">
        <v>98</v>
      </c>
      <c r="N1475">
        <v>3.8</v>
      </c>
      <c r="O1475">
        <f>PI()*(H1475/(2*1000))^2</f>
        <v>3.2169908772759479E-3</v>
      </c>
      <c r="P1475">
        <f>PI()*(L1475/(2*1000))^2</f>
        <v>7.5429639612690945E-3</v>
      </c>
    </row>
    <row r="1476" spans="1:16" x14ac:dyDescent="0.25">
      <c r="A1476">
        <v>5</v>
      </c>
      <c r="B1476" t="s">
        <v>140</v>
      </c>
      <c r="C1476">
        <v>17</v>
      </c>
      <c r="D1476" t="s">
        <v>157</v>
      </c>
      <c r="E1476">
        <v>8</v>
      </c>
      <c r="F1476" t="s">
        <v>267</v>
      </c>
      <c r="G1476">
        <v>2</v>
      </c>
      <c r="H1476">
        <v>35</v>
      </c>
      <c r="L1476">
        <v>61</v>
      </c>
      <c r="N1476">
        <v>3.8</v>
      </c>
      <c r="O1476">
        <f>PI()*(H1476/(2*1000))^2</f>
        <v>9.6211275016187424E-4</v>
      </c>
      <c r="P1476">
        <f>PI()*(L1476/(2*1000))^2</f>
        <v>2.9224665660019049E-3</v>
      </c>
    </row>
    <row r="1477" spans="1:16" x14ac:dyDescent="0.25">
      <c r="A1477">
        <v>5</v>
      </c>
      <c r="B1477" t="s">
        <v>140</v>
      </c>
      <c r="C1477">
        <v>17</v>
      </c>
      <c r="D1477" t="s">
        <v>157</v>
      </c>
      <c r="E1477">
        <v>9</v>
      </c>
      <c r="F1477" t="s">
        <v>267</v>
      </c>
      <c r="G1477">
        <v>2.15</v>
      </c>
      <c r="H1477">
        <v>13</v>
      </c>
      <c r="L1477">
        <v>26</v>
      </c>
      <c r="N1477">
        <v>2.7</v>
      </c>
      <c r="O1477">
        <f>PI()*(H1477/(2*1000))^2</f>
        <v>1.3273228961416874E-4</v>
      </c>
      <c r="P1477">
        <f>PI()*(L1477/(2*1000))^2</f>
        <v>5.3092915845667494E-4</v>
      </c>
    </row>
    <row r="1478" spans="1:16" x14ac:dyDescent="0.25">
      <c r="A1478">
        <v>5</v>
      </c>
      <c r="B1478" t="s">
        <v>140</v>
      </c>
      <c r="C1478">
        <v>17</v>
      </c>
      <c r="D1478" t="s">
        <v>157</v>
      </c>
      <c r="E1478">
        <v>10</v>
      </c>
      <c r="F1478" t="s">
        <v>282</v>
      </c>
      <c r="G1478">
        <v>0.7</v>
      </c>
      <c r="L1478" t="s">
        <v>300</v>
      </c>
      <c r="N1478">
        <v>1</v>
      </c>
      <c r="O1478">
        <f>PI()*(H1478/(2*1000))^2</f>
        <v>0</v>
      </c>
      <c r="P1478">
        <f>5*PI()*(16/(2*1000))^2</f>
        <v>1.0053096491487337E-3</v>
      </c>
    </row>
    <row r="1479" spans="1:16" x14ac:dyDescent="0.25">
      <c r="A1479">
        <v>5</v>
      </c>
      <c r="B1479" t="s">
        <v>140</v>
      </c>
      <c r="C1479">
        <v>17</v>
      </c>
      <c r="D1479" t="s">
        <v>157</v>
      </c>
      <c r="E1479">
        <v>11</v>
      </c>
      <c r="F1479" t="s">
        <v>267</v>
      </c>
      <c r="G1479">
        <v>2.5</v>
      </c>
      <c r="H1479">
        <v>18</v>
      </c>
      <c r="L1479">
        <v>30</v>
      </c>
      <c r="N1479">
        <v>1.7</v>
      </c>
      <c r="O1479">
        <f>PI()*(H1479/(2*1000))^2</f>
        <v>2.5446900494077322E-4</v>
      </c>
      <c r="P1479">
        <f>PI()*(L1479/(2*1000))^2</f>
        <v>7.0685834705770342E-4</v>
      </c>
    </row>
    <row r="1480" spans="1:16" x14ac:dyDescent="0.25">
      <c r="A1480">
        <v>5</v>
      </c>
      <c r="B1480" t="s">
        <v>140</v>
      </c>
      <c r="C1480">
        <v>17</v>
      </c>
      <c r="D1480" t="s">
        <v>157</v>
      </c>
      <c r="E1480">
        <v>12</v>
      </c>
      <c r="F1480" t="s">
        <v>271</v>
      </c>
      <c r="G1480">
        <v>3.5</v>
      </c>
      <c r="H1480">
        <v>47</v>
      </c>
      <c r="L1480">
        <v>67</v>
      </c>
      <c r="N1480">
        <v>4.6500000000000004</v>
      </c>
      <c r="O1480">
        <f>PI()*(H1480/(2*1000))^2</f>
        <v>1.7349445429449633E-3</v>
      </c>
      <c r="P1480">
        <f>PI()*(L1480/(2*1000))^2</f>
        <v>3.5256523554911458E-3</v>
      </c>
    </row>
    <row r="1481" spans="1:16" x14ac:dyDescent="0.25">
      <c r="A1481">
        <v>5</v>
      </c>
      <c r="B1481" t="s">
        <v>140</v>
      </c>
      <c r="C1481">
        <v>18</v>
      </c>
      <c r="D1481" t="s">
        <v>158</v>
      </c>
      <c r="E1481">
        <v>1</v>
      </c>
      <c r="F1481" t="s">
        <v>267</v>
      </c>
      <c r="G1481">
        <v>1.9</v>
      </c>
      <c r="H1481">
        <v>31</v>
      </c>
      <c r="L1481">
        <v>53</v>
      </c>
      <c r="N1481">
        <v>2.95</v>
      </c>
      <c r="O1481">
        <f>PI()*(H1481/(2*1000))^2</f>
        <v>7.5476763502494771E-4</v>
      </c>
      <c r="P1481">
        <f>PI()*(L1481/(2*1000))^2</f>
        <v>2.2061834409834321E-3</v>
      </c>
    </row>
    <row r="1482" spans="1:16" x14ac:dyDescent="0.25">
      <c r="A1482">
        <v>5</v>
      </c>
      <c r="B1482" t="s">
        <v>140</v>
      </c>
      <c r="C1482">
        <v>18</v>
      </c>
      <c r="D1482" t="s">
        <v>158</v>
      </c>
      <c r="E1482">
        <v>2</v>
      </c>
      <c r="F1482" t="s">
        <v>267</v>
      </c>
      <c r="G1482">
        <v>2.4</v>
      </c>
      <c r="H1482">
        <v>29</v>
      </c>
      <c r="L1482">
        <v>53</v>
      </c>
      <c r="N1482">
        <v>3.35</v>
      </c>
      <c r="O1482">
        <f>PI()*(H1482/(2*1000))^2</f>
        <v>6.605198554172541E-4</v>
      </c>
      <c r="P1482">
        <f>PI()*(L1482/(2*1000))^2</f>
        <v>2.2061834409834321E-3</v>
      </c>
    </row>
    <row r="1483" spans="1:16" x14ac:dyDescent="0.25">
      <c r="A1483">
        <v>5</v>
      </c>
      <c r="B1483" t="s">
        <v>140</v>
      </c>
      <c r="C1483">
        <v>18</v>
      </c>
      <c r="D1483" t="s">
        <v>158</v>
      </c>
      <c r="E1483">
        <v>3</v>
      </c>
      <c r="F1483" t="s">
        <v>271</v>
      </c>
      <c r="G1483">
        <v>2.65</v>
      </c>
      <c r="H1483">
        <v>46</v>
      </c>
      <c r="L1483">
        <v>75</v>
      </c>
      <c r="N1483">
        <v>4.0999999999999996</v>
      </c>
      <c r="O1483">
        <f>PI()*(H1483/(2*1000))^2</f>
        <v>1.6619025137490004E-3</v>
      </c>
      <c r="P1483">
        <f>PI()*(L1483/(2*1000))^2</f>
        <v>4.4178646691106467E-3</v>
      </c>
    </row>
    <row r="1484" spans="1:16" x14ac:dyDescent="0.25">
      <c r="A1484">
        <v>5</v>
      </c>
      <c r="B1484" t="s">
        <v>140</v>
      </c>
      <c r="C1484">
        <v>18</v>
      </c>
      <c r="D1484" t="s">
        <v>158</v>
      </c>
      <c r="E1484">
        <v>4</v>
      </c>
      <c r="F1484" t="s">
        <v>267</v>
      </c>
      <c r="G1484">
        <v>2.2000000000000002</v>
      </c>
      <c r="H1484">
        <v>7</v>
      </c>
      <c r="L1484">
        <v>18</v>
      </c>
      <c r="N1484">
        <v>1.8</v>
      </c>
      <c r="O1484">
        <f>PI()*(H1484/(2*1000))^2</f>
        <v>3.8484510006474972E-5</v>
      </c>
      <c r="P1484">
        <f>PI()*(L1484/(2*1000))^2</f>
        <v>2.5446900494077322E-4</v>
      </c>
    </row>
    <row r="1485" spans="1:16" x14ac:dyDescent="0.25">
      <c r="A1485">
        <v>5</v>
      </c>
      <c r="B1485" t="s">
        <v>140</v>
      </c>
      <c r="C1485">
        <v>18</v>
      </c>
      <c r="D1485" t="s">
        <v>158</v>
      </c>
      <c r="E1485">
        <v>5</v>
      </c>
      <c r="F1485" t="s">
        <v>271</v>
      </c>
      <c r="G1485">
        <v>2.75</v>
      </c>
      <c r="H1485">
        <v>84</v>
      </c>
      <c r="L1485">
        <v>93</v>
      </c>
      <c r="N1485">
        <v>4.8</v>
      </c>
      <c r="O1485">
        <f>PI()*(H1485/(2*1000))^2</f>
        <v>5.5417694409323958E-3</v>
      </c>
      <c r="P1485">
        <f>PI()*(L1485/(2*1000))^2</f>
        <v>6.7929087152245309E-3</v>
      </c>
    </row>
    <row r="1486" spans="1:16" x14ac:dyDescent="0.25">
      <c r="A1486">
        <v>5</v>
      </c>
      <c r="B1486" t="s">
        <v>140</v>
      </c>
      <c r="C1486">
        <v>18</v>
      </c>
      <c r="D1486" t="s">
        <v>158</v>
      </c>
      <c r="E1486">
        <v>6</v>
      </c>
      <c r="F1486" t="s">
        <v>271</v>
      </c>
      <c r="G1486">
        <v>2.9</v>
      </c>
      <c r="H1486">
        <v>64</v>
      </c>
      <c r="L1486">
        <v>92</v>
      </c>
      <c r="N1486">
        <v>4.67</v>
      </c>
      <c r="O1486">
        <f>PI()*(H1486/(2*1000))^2</f>
        <v>3.2169908772759479E-3</v>
      </c>
      <c r="P1486">
        <f>PI()*(L1486/(2*1000))^2</f>
        <v>6.6476100549960017E-3</v>
      </c>
    </row>
    <row r="1487" spans="1:16" x14ac:dyDescent="0.25">
      <c r="A1487">
        <v>5</v>
      </c>
      <c r="B1487" t="s">
        <v>140</v>
      </c>
      <c r="C1487">
        <v>18</v>
      </c>
      <c r="D1487" t="s">
        <v>158</v>
      </c>
      <c r="E1487">
        <v>7</v>
      </c>
      <c r="F1487" t="s">
        <v>271</v>
      </c>
      <c r="G1487">
        <v>1.95</v>
      </c>
      <c r="L1487">
        <v>15</v>
      </c>
      <c r="N1487">
        <v>1.4</v>
      </c>
      <c r="O1487">
        <f>PI()*(H1487/(2*1000))^2</f>
        <v>0</v>
      </c>
      <c r="P1487">
        <f>PI()*(L1487/(2*1000))^2</f>
        <v>1.7671458676442585E-4</v>
      </c>
    </row>
    <row r="1488" spans="1:16" x14ac:dyDescent="0.25">
      <c r="A1488">
        <v>5</v>
      </c>
      <c r="B1488" t="s">
        <v>140</v>
      </c>
      <c r="C1488">
        <v>18</v>
      </c>
      <c r="D1488" t="s">
        <v>158</v>
      </c>
      <c r="E1488">
        <v>8</v>
      </c>
      <c r="F1488" t="s">
        <v>271</v>
      </c>
      <c r="G1488">
        <v>2.1</v>
      </c>
      <c r="H1488">
        <v>98</v>
      </c>
      <c r="L1488">
        <v>120</v>
      </c>
      <c r="N1488">
        <v>4.8</v>
      </c>
      <c r="O1488">
        <f>PI()*(H1488/(2*1000))^2</f>
        <v>7.5429639612690945E-3</v>
      </c>
      <c r="P1488">
        <f>PI()*(L1488/(2*1000))^2</f>
        <v>1.1309733552923255E-2</v>
      </c>
    </row>
    <row r="1489" spans="1:16" x14ac:dyDescent="0.25">
      <c r="A1489">
        <v>5</v>
      </c>
      <c r="B1489" t="s">
        <v>140</v>
      </c>
      <c r="C1489">
        <v>19</v>
      </c>
      <c r="D1489" t="s">
        <v>159</v>
      </c>
      <c r="E1489">
        <v>1</v>
      </c>
      <c r="F1489" t="s">
        <v>271</v>
      </c>
      <c r="G1489">
        <v>0.75</v>
      </c>
      <c r="H1489">
        <v>37</v>
      </c>
      <c r="L1489">
        <v>73</v>
      </c>
      <c r="N1489">
        <v>4.05</v>
      </c>
      <c r="O1489">
        <f>PI()*(H1489/(2*1000))^2</f>
        <v>1.0752100856911066E-3</v>
      </c>
      <c r="P1489">
        <f>PI()*(L1489/(2*1000))^2</f>
        <v>4.1853868127450016E-3</v>
      </c>
    </row>
    <row r="1490" spans="1:16" x14ac:dyDescent="0.25">
      <c r="A1490">
        <v>5</v>
      </c>
      <c r="B1490" t="s">
        <v>140</v>
      </c>
      <c r="C1490">
        <v>19</v>
      </c>
      <c r="D1490" t="s">
        <v>159</v>
      </c>
      <c r="E1490">
        <v>2</v>
      </c>
      <c r="F1490" t="s">
        <v>267</v>
      </c>
      <c r="G1490">
        <v>2.4</v>
      </c>
      <c r="H1490">
        <v>43</v>
      </c>
      <c r="L1490">
        <v>60</v>
      </c>
      <c r="N1490">
        <v>3.6</v>
      </c>
      <c r="O1490">
        <f>PI()*(H1490/(2*1000))^2</f>
        <v>1.4522012041218817E-3</v>
      </c>
      <c r="P1490">
        <f>PI()*(L1490/(2*1000))^2</f>
        <v>2.8274333882308137E-3</v>
      </c>
    </row>
    <row r="1491" spans="1:16" x14ac:dyDescent="0.25">
      <c r="A1491">
        <v>5</v>
      </c>
      <c r="B1491" t="s">
        <v>140</v>
      </c>
      <c r="C1491">
        <v>19</v>
      </c>
      <c r="D1491" t="s">
        <v>159</v>
      </c>
      <c r="E1491">
        <v>3</v>
      </c>
      <c r="F1491" t="s">
        <v>271</v>
      </c>
      <c r="G1491">
        <v>2</v>
      </c>
      <c r="H1491">
        <v>18</v>
      </c>
      <c r="L1491">
        <v>36</v>
      </c>
      <c r="N1491">
        <v>2.6</v>
      </c>
      <c r="O1491">
        <f>PI()*(H1491/(2*1000))^2</f>
        <v>2.5446900494077322E-4</v>
      </c>
      <c r="P1491">
        <f>PI()*(L1491/(2*1000))^2</f>
        <v>1.0178760197630929E-3</v>
      </c>
    </row>
    <row r="1492" spans="1:16" x14ac:dyDescent="0.25">
      <c r="A1492">
        <v>5</v>
      </c>
      <c r="B1492" t="s">
        <v>140</v>
      </c>
      <c r="C1492">
        <v>19</v>
      </c>
      <c r="D1492" t="s">
        <v>159</v>
      </c>
      <c r="E1492">
        <v>4</v>
      </c>
      <c r="F1492" t="s">
        <v>267</v>
      </c>
      <c r="G1492">
        <v>2.4500000000000002</v>
      </c>
      <c r="H1492">
        <v>55</v>
      </c>
      <c r="L1492">
        <v>84</v>
      </c>
      <c r="N1492">
        <v>5.8</v>
      </c>
      <c r="O1492">
        <f>PI()*(H1492/(2*1000))^2</f>
        <v>2.3758294442772811E-3</v>
      </c>
      <c r="P1492">
        <f>PI()*(L1492/(2*1000))^2</f>
        <v>5.5417694409323958E-3</v>
      </c>
    </row>
    <row r="1493" spans="1:16" x14ac:dyDescent="0.25">
      <c r="A1493">
        <v>5</v>
      </c>
      <c r="B1493" t="s">
        <v>140</v>
      </c>
      <c r="C1493">
        <v>19</v>
      </c>
      <c r="D1493" t="s">
        <v>159</v>
      </c>
      <c r="E1493">
        <v>5</v>
      </c>
      <c r="F1493" t="s">
        <v>267</v>
      </c>
      <c r="G1493">
        <v>3.1</v>
      </c>
      <c r="H1493">
        <v>39</v>
      </c>
      <c r="L1493">
        <v>65</v>
      </c>
      <c r="N1493">
        <v>3.4</v>
      </c>
      <c r="O1493">
        <f>PI()*(H1493/(2*1000))^2</f>
        <v>1.1945906065275189E-3</v>
      </c>
      <c r="P1493">
        <f>PI()*(L1493/(2*1000))^2</f>
        <v>3.3183072403542195E-3</v>
      </c>
    </row>
    <row r="1494" spans="1:16" x14ac:dyDescent="0.25">
      <c r="A1494">
        <v>5</v>
      </c>
      <c r="B1494" t="s">
        <v>140</v>
      </c>
      <c r="C1494">
        <v>19</v>
      </c>
      <c r="D1494" t="s">
        <v>159</v>
      </c>
      <c r="E1494">
        <v>6</v>
      </c>
      <c r="F1494" t="s">
        <v>267</v>
      </c>
      <c r="G1494">
        <v>3.35</v>
      </c>
      <c r="H1494">
        <f>K1494/PI()</f>
        <v>171.88733853924697</v>
      </c>
      <c r="K1494">
        <v>540</v>
      </c>
      <c r="L1494">
        <f>M1494/PI()</f>
        <v>200.53522829578813</v>
      </c>
      <c r="M1494">
        <v>630</v>
      </c>
      <c r="N1494">
        <v>6.5</v>
      </c>
      <c r="O1494">
        <f>PI()*(H1494/(2*1000))^2</f>
        <v>2.3204790702798343E-2</v>
      </c>
      <c r="P1494">
        <f>PI()*(L1494/(2*1000))^2</f>
        <v>3.1584298456586626E-2</v>
      </c>
    </row>
    <row r="1495" spans="1:16" x14ac:dyDescent="0.25">
      <c r="A1495">
        <v>5</v>
      </c>
      <c r="B1495" t="s">
        <v>140</v>
      </c>
      <c r="C1495">
        <v>19</v>
      </c>
      <c r="D1495" t="s">
        <v>159</v>
      </c>
      <c r="E1495">
        <v>7</v>
      </c>
      <c r="F1495" t="s">
        <v>269</v>
      </c>
      <c r="G1495">
        <v>2</v>
      </c>
      <c r="H1495">
        <v>8</v>
      </c>
      <c r="I1495">
        <v>13</v>
      </c>
      <c r="L1495" t="s">
        <v>305</v>
      </c>
      <c r="N1495">
        <v>1.5</v>
      </c>
      <c r="O1495">
        <f>PI()*(H1495/(2*1000))^2+PI()*(I1495/(2*1000))^2</f>
        <v>1.8299777207160542E-4</v>
      </c>
      <c r="P1495">
        <f>PI()*(15/(2*1000))^2+PI()*(17/(2*1000))^2</f>
        <v>4.0369465598628842E-4</v>
      </c>
    </row>
    <row r="1496" spans="1:16" x14ac:dyDescent="0.25">
      <c r="A1496">
        <v>5</v>
      </c>
      <c r="B1496" t="s">
        <v>140</v>
      </c>
      <c r="C1496">
        <v>19</v>
      </c>
      <c r="D1496" t="s">
        <v>159</v>
      </c>
      <c r="E1496">
        <v>8</v>
      </c>
      <c r="F1496" t="s">
        <v>271</v>
      </c>
      <c r="G1496">
        <v>3.5</v>
      </c>
      <c r="H1496">
        <v>46</v>
      </c>
      <c r="L1496">
        <v>83</v>
      </c>
      <c r="N1496">
        <v>4.5</v>
      </c>
      <c r="O1496">
        <f>PI()*(H1496/(2*1000))^2</f>
        <v>1.6619025137490004E-3</v>
      </c>
      <c r="P1496">
        <f>PI()*(L1496/(2*1000))^2</f>
        <v>5.4106079476450219E-3</v>
      </c>
    </row>
    <row r="1497" spans="1:16" x14ac:dyDescent="0.25">
      <c r="A1497">
        <v>5</v>
      </c>
      <c r="B1497" t="s">
        <v>140</v>
      </c>
      <c r="C1497">
        <v>19</v>
      </c>
      <c r="D1497" t="s">
        <v>159</v>
      </c>
      <c r="E1497">
        <v>9</v>
      </c>
      <c r="F1497" t="s">
        <v>267</v>
      </c>
      <c r="G1497">
        <v>2.6</v>
      </c>
      <c r="H1497">
        <v>17</v>
      </c>
      <c r="L1497">
        <v>46</v>
      </c>
      <c r="N1497">
        <v>2.15</v>
      </c>
      <c r="O1497">
        <f>PI()*(H1497/(2*1000))^2</f>
        <v>2.2698006922186259E-4</v>
      </c>
      <c r="P1497">
        <f>PI()*(L1497/(2*1000))^2</f>
        <v>1.6619025137490004E-3</v>
      </c>
    </row>
    <row r="1498" spans="1:16" x14ac:dyDescent="0.25">
      <c r="A1498">
        <v>5</v>
      </c>
      <c r="B1498" t="s">
        <v>140</v>
      </c>
      <c r="C1498">
        <v>19</v>
      </c>
      <c r="D1498" t="s">
        <v>159</v>
      </c>
      <c r="E1498">
        <v>10</v>
      </c>
      <c r="F1498" t="s">
        <v>271</v>
      </c>
      <c r="G1498">
        <v>1.5</v>
      </c>
      <c r="H1498">
        <v>11</v>
      </c>
      <c r="L1498">
        <v>37</v>
      </c>
      <c r="N1498">
        <v>1.7</v>
      </c>
      <c r="O1498">
        <f>PI()*(H1498/(2*1000))^2</f>
        <v>9.5033177771091233E-5</v>
      </c>
      <c r="P1498">
        <f>PI()*(L1498/(2*1000))^2</f>
        <v>1.0752100856911066E-3</v>
      </c>
    </row>
    <row r="1499" spans="1:16" x14ac:dyDescent="0.25">
      <c r="A1499">
        <v>5</v>
      </c>
      <c r="B1499" t="s">
        <v>140</v>
      </c>
      <c r="C1499">
        <v>19</v>
      </c>
      <c r="D1499" t="s">
        <v>159</v>
      </c>
      <c r="E1499">
        <v>11</v>
      </c>
      <c r="F1499" t="s">
        <v>267</v>
      </c>
      <c r="G1499">
        <v>1.7</v>
      </c>
      <c r="L1499">
        <v>29</v>
      </c>
      <c r="N1499">
        <v>1.1000000000000001</v>
      </c>
      <c r="O1499">
        <f>PI()*(H1499/(2*1000))^2</f>
        <v>0</v>
      </c>
      <c r="P1499">
        <f>PI()*(L1499/(2*1000))^2</f>
        <v>6.605198554172541E-4</v>
      </c>
    </row>
    <row r="1500" spans="1:16" x14ac:dyDescent="0.25">
      <c r="A1500">
        <v>5</v>
      </c>
      <c r="B1500" t="s">
        <v>140</v>
      </c>
      <c r="C1500">
        <v>19</v>
      </c>
      <c r="D1500" t="s">
        <v>159</v>
      </c>
      <c r="E1500">
        <v>12</v>
      </c>
      <c r="F1500" t="s">
        <v>271</v>
      </c>
      <c r="G1500">
        <v>2.9</v>
      </c>
      <c r="H1500">
        <v>9</v>
      </c>
      <c r="L1500">
        <v>23</v>
      </c>
      <c r="N1500">
        <v>1.35</v>
      </c>
      <c r="O1500">
        <f>PI()*(H1500/(2*1000))^2</f>
        <v>6.3617251235193305E-5</v>
      </c>
      <c r="P1500">
        <f>PI()*(L1500/(2*1000))^2</f>
        <v>4.154756284372501E-4</v>
      </c>
    </row>
    <row r="1501" spans="1:16" x14ac:dyDescent="0.25">
      <c r="A1501">
        <v>5</v>
      </c>
      <c r="B1501" t="s">
        <v>140</v>
      </c>
      <c r="C1501">
        <v>20</v>
      </c>
      <c r="D1501" t="s">
        <v>160</v>
      </c>
      <c r="E1501">
        <v>1</v>
      </c>
      <c r="F1501" t="s">
        <v>271</v>
      </c>
      <c r="G1501">
        <v>0.2</v>
      </c>
      <c r="H1501">
        <v>72</v>
      </c>
      <c r="L1501">
        <f>M1501/PI()</f>
        <v>120.95775674984046</v>
      </c>
      <c r="M1501">
        <v>380</v>
      </c>
      <c r="N1501">
        <v>4.7</v>
      </c>
      <c r="O1501">
        <f>PI()*(H1501/(2*1000))^2</f>
        <v>4.0715040790523715E-3</v>
      </c>
      <c r="P1501">
        <f>PI()*(L1501/(2*1000))^2</f>
        <v>1.1490986891234841E-2</v>
      </c>
    </row>
    <row r="1502" spans="1:16" x14ac:dyDescent="0.25">
      <c r="A1502">
        <v>5</v>
      </c>
      <c r="B1502" t="s">
        <v>140</v>
      </c>
      <c r="C1502">
        <v>20</v>
      </c>
      <c r="D1502" t="s">
        <v>160</v>
      </c>
      <c r="E1502">
        <v>2</v>
      </c>
      <c r="F1502" t="s">
        <v>267</v>
      </c>
      <c r="G1502">
        <v>0.85</v>
      </c>
      <c r="H1502">
        <v>69</v>
      </c>
      <c r="L1502">
        <v>89</v>
      </c>
      <c r="N1502">
        <v>5.5</v>
      </c>
      <c r="O1502">
        <f>PI()*(H1502/(2*1000))^2</f>
        <v>3.7392806559352516E-3</v>
      </c>
      <c r="P1502">
        <f>PI()*(L1502/(2*1000))^2</f>
        <v>6.221138852271187E-3</v>
      </c>
    </row>
    <row r="1503" spans="1:16" x14ac:dyDescent="0.25">
      <c r="A1503">
        <v>5</v>
      </c>
      <c r="B1503" t="s">
        <v>140</v>
      </c>
      <c r="C1503">
        <v>20</v>
      </c>
      <c r="D1503" t="s">
        <v>160</v>
      </c>
      <c r="E1503">
        <v>3</v>
      </c>
      <c r="F1503" t="s">
        <v>267</v>
      </c>
      <c r="G1503">
        <v>1.7</v>
      </c>
      <c r="L1503">
        <v>9</v>
      </c>
      <c r="N1503">
        <v>0.8</v>
      </c>
      <c r="O1503">
        <f>PI()*(H1503/(2*1000))^2</f>
        <v>0</v>
      </c>
      <c r="P1503">
        <f>PI()*(L1503/(2*1000))^2</f>
        <v>6.3617251235193305E-5</v>
      </c>
    </row>
    <row r="1504" spans="1:16" x14ac:dyDescent="0.25">
      <c r="A1504">
        <v>5</v>
      </c>
      <c r="B1504" t="s">
        <v>140</v>
      </c>
      <c r="C1504">
        <v>20</v>
      </c>
      <c r="D1504" t="s">
        <v>160</v>
      </c>
      <c r="E1504">
        <v>4</v>
      </c>
      <c r="F1504" t="s">
        <v>267</v>
      </c>
      <c r="G1504">
        <v>1.2</v>
      </c>
      <c r="L1504">
        <v>10</v>
      </c>
      <c r="N1504">
        <v>1.1000000000000001</v>
      </c>
      <c r="O1504">
        <f>PI()*(H1504/(2*1000))^2</f>
        <v>0</v>
      </c>
      <c r="P1504">
        <f>PI()*(L1504/(2*1000))^2</f>
        <v>7.8539816339744827E-5</v>
      </c>
    </row>
    <row r="1505" spans="1:16" x14ac:dyDescent="0.25">
      <c r="A1505">
        <v>5</v>
      </c>
      <c r="B1505" t="s">
        <v>140</v>
      </c>
      <c r="C1505">
        <v>20</v>
      </c>
      <c r="D1505" t="s">
        <v>160</v>
      </c>
      <c r="E1505">
        <v>5</v>
      </c>
      <c r="F1505" t="s">
        <v>271</v>
      </c>
      <c r="G1505">
        <v>1.2</v>
      </c>
      <c r="H1505">
        <v>77</v>
      </c>
      <c r="L1505">
        <v>127</v>
      </c>
      <c r="N1505">
        <v>5.0999999999999996</v>
      </c>
      <c r="O1505">
        <f>PI()*(H1505/(2*1000))^2</f>
        <v>4.6566257107834713E-3</v>
      </c>
      <c r="P1505">
        <f>PI()*(L1505/(2*1000))^2</f>
        <v>1.2667686977437444E-2</v>
      </c>
    </row>
    <row r="1506" spans="1:16" x14ac:dyDescent="0.25">
      <c r="A1506">
        <v>5</v>
      </c>
      <c r="B1506" t="s">
        <v>140</v>
      </c>
      <c r="C1506">
        <v>20</v>
      </c>
      <c r="D1506" t="s">
        <v>160</v>
      </c>
      <c r="E1506">
        <v>6</v>
      </c>
      <c r="F1506" t="s">
        <v>271</v>
      </c>
      <c r="G1506">
        <v>0.75</v>
      </c>
      <c r="L1506">
        <v>14</v>
      </c>
      <c r="N1506">
        <v>1.8</v>
      </c>
      <c r="O1506">
        <f>PI()*(H1506/(2*1000))^2</f>
        <v>0</v>
      </c>
      <c r="P1506">
        <f>PI()*(L1506/(2*1000))^2</f>
        <v>1.5393804002589989E-4</v>
      </c>
    </row>
    <row r="1507" spans="1:16" x14ac:dyDescent="0.25">
      <c r="A1507">
        <v>5</v>
      </c>
      <c r="B1507" t="s">
        <v>140</v>
      </c>
      <c r="C1507">
        <v>20</v>
      </c>
      <c r="D1507" t="s">
        <v>160</v>
      </c>
      <c r="E1507">
        <v>7</v>
      </c>
      <c r="F1507" t="s">
        <v>271</v>
      </c>
      <c r="G1507">
        <v>0.4</v>
      </c>
      <c r="L1507">
        <v>7</v>
      </c>
      <c r="N1507">
        <v>0.95</v>
      </c>
      <c r="O1507">
        <f>PI()*(H1507/(2*1000))^2</f>
        <v>0</v>
      </c>
      <c r="P1507">
        <f>PI()*(L1507/(2*1000))^2</f>
        <v>3.8484510006474972E-5</v>
      </c>
    </row>
    <row r="1508" spans="1:16" x14ac:dyDescent="0.25">
      <c r="A1508">
        <v>5</v>
      </c>
      <c r="B1508" t="s">
        <v>140</v>
      </c>
      <c r="C1508">
        <v>20</v>
      </c>
      <c r="D1508" t="s">
        <v>160</v>
      </c>
      <c r="E1508">
        <v>8</v>
      </c>
      <c r="F1508" t="s">
        <v>271</v>
      </c>
      <c r="G1508">
        <v>2.7</v>
      </c>
      <c r="H1508">
        <v>101</v>
      </c>
      <c r="L1508">
        <f>M1508/PI()</f>
        <v>133.69015219719208</v>
      </c>
      <c r="M1508">
        <v>420</v>
      </c>
      <c r="N1508">
        <v>3.25</v>
      </c>
      <c r="O1508">
        <f>PI()*(H1508/(2*1000))^2</f>
        <v>8.0118466648173708E-3</v>
      </c>
      <c r="P1508">
        <f>PI()*(L1508/(2*1000))^2</f>
        <v>1.4037465980705167E-2</v>
      </c>
    </row>
    <row r="1509" spans="1:16" x14ac:dyDescent="0.25">
      <c r="A1509">
        <v>5</v>
      </c>
      <c r="B1509" t="s">
        <v>140</v>
      </c>
      <c r="C1509">
        <v>20</v>
      </c>
      <c r="D1509" t="s">
        <v>160</v>
      </c>
      <c r="E1509">
        <v>9</v>
      </c>
      <c r="F1509" t="s">
        <v>267</v>
      </c>
      <c r="G1509">
        <v>3.1</v>
      </c>
      <c r="H1509">
        <v>20</v>
      </c>
      <c r="L1509">
        <v>46</v>
      </c>
      <c r="N1509">
        <v>5.3</v>
      </c>
      <c r="O1509">
        <f>PI()*(H1509/(2*1000))^2</f>
        <v>3.1415926535897931E-4</v>
      </c>
      <c r="P1509">
        <f>PI()*(L1509/(2*1000))^2</f>
        <v>1.6619025137490004E-3</v>
      </c>
    </row>
    <row r="1510" spans="1:16" x14ac:dyDescent="0.25">
      <c r="A1510">
        <v>5</v>
      </c>
      <c r="B1510" t="s">
        <v>140</v>
      </c>
      <c r="C1510">
        <v>20</v>
      </c>
      <c r="D1510" t="s">
        <v>160</v>
      </c>
      <c r="E1510">
        <v>10</v>
      </c>
      <c r="F1510" t="s">
        <v>267</v>
      </c>
      <c r="G1510">
        <v>2.4</v>
      </c>
      <c r="H1510">
        <v>29</v>
      </c>
      <c r="L1510">
        <v>52</v>
      </c>
      <c r="N1510">
        <v>3</v>
      </c>
      <c r="O1510">
        <f>PI()*(H1510/(2*1000))^2</f>
        <v>6.605198554172541E-4</v>
      </c>
      <c r="P1510">
        <f>PI()*(L1510/(2*1000))^2</f>
        <v>2.1237166338266998E-3</v>
      </c>
    </row>
    <row r="1511" spans="1:16" x14ac:dyDescent="0.25">
      <c r="A1511">
        <v>5</v>
      </c>
      <c r="B1511" t="s">
        <v>140</v>
      </c>
      <c r="C1511">
        <v>20</v>
      </c>
      <c r="D1511" t="s">
        <v>160</v>
      </c>
      <c r="E1511">
        <v>11</v>
      </c>
      <c r="F1511" t="s">
        <v>267</v>
      </c>
      <c r="G1511">
        <v>2.8</v>
      </c>
      <c r="H1511">
        <v>69</v>
      </c>
      <c r="L1511">
        <v>93</v>
      </c>
      <c r="N1511">
        <v>4.9000000000000004</v>
      </c>
      <c r="O1511">
        <f>PI()*(H1511/(2*1000))^2</f>
        <v>3.7392806559352516E-3</v>
      </c>
      <c r="P1511">
        <f>PI()*(L1511/(2*1000))^2</f>
        <v>6.7929087152245309E-3</v>
      </c>
    </row>
    <row r="1512" spans="1:16" x14ac:dyDescent="0.25">
      <c r="A1512">
        <v>5</v>
      </c>
      <c r="B1512" t="s">
        <v>140</v>
      </c>
      <c r="C1512">
        <v>20</v>
      </c>
      <c r="D1512" t="s">
        <v>160</v>
      </c>
      <c r="E1512">
        <v>12</v>
      </c>
      <c r="F1512" t="s">
        <v>271</v>
      </c>
      <c r="G1512">
        <v>2.1</v>
      </c>
      <c r="H1512">
        <v>23</v>
      </c>
      <c r="L1512">
        <v>35</v>
      </c>
      <c r="N1512">
        <v>3.2</v>
      </c>
      <c r="O1512">
        <f>PI()*(H1512/(2*1000))^2</f>
        <v>4.154756284372501E-4</v>
      </c>
      <c r="P1512">
        <f>PI()*(L1512/(2*1000))^2</f>
        <v>9.6211275016187424E-4</v>
      </c>
    </row>
    <row r="1513" spans="1:16" x14ac:dyDescent="0.25">
      <c r="A1513">
        <v>5</v>
      </c>
      <c r="B1513" t="s">
        <v>140</v>
      </c>
      <c r="C1513">
        <v>20</v>
      </c>
      <c r="D1513" t="s">
        <v>160</v>
      </c>
      <c r="E1513">
        <v>13</v>
      </c>
      <c r="F1513" t="s">
        <v>271</v>
      </c>
      <c r="G1513">
        <v>3.55</v>
      </c>
      <c r="H1513">
        <v>81</v>
      </c>
      <c r="L1513">
        <v>105</v>
      </c>
      <c r="N1513">
        <v>4.3</v>
      </c>
      <c r="O1513">
        <f>PI()*(H1513/(2*1000))^2</f>
        <v>5.152997350050658E-3</v>
      </c>
      <c r="P1513">
        <f>PI()*(L1513/(2*1000))^2</f>
        <v>8.6590147514568668E-3</v>
      </c>
    </row>
    <row r="1514" spans="1:16" x14ac:dyDescent="0.25">
      <c r="A1514">
        <v>5</v>
      </c>
      <c r="B1514" t="s">
        <v>140</v>
      </c>
      <c r="C1514">
        <v>20</v>
      </c>
      <c r="D1514" t="s">
        <v>160</v>
      </c>
      <c r="E1514">
        <v>14</v>
      </c>
      <c r="F1514" t="s">
        <v>267</v>
      </c>
      <c r="G1514">
        <v>3.5</v>
      </c>
      <c r="H1514">
        <v>74</v>
      </c>
      <c r="L1514">
        <v>88</v>
      </c>
      <c r="N1514">
        <v>4.7</v>
      </c>
      <c r="O1514">
        <f>PI()*(H1514/(2*1000))^2</f>
        <v>4.3008403427644264E-3</v>
      </c>
      <c r="P1514">
        <f>PI()*(L1514/(2*1000))^2</f>
        <v>6.0821233773498389E-3</v>
      </c>
    </row>
    <row r="1515" spans="1:16" x14ac:dyDescent="0.25">
      <c r="A1515">
        <v>5</v>
      </c>
      <c r="B1515" t="s">
        <v>140</v>
      </c>
      <c r="C1515">
        <v>20</v>
      </c>
      <c r="D1515" t="s">
        <v>160</v>
      </c>
      <c r="E1515">
        <v>15</v>
      </c>
      <c r="F1515" t="s">
        <v>271</v>
      </c>
      <c r="G1515">
        <v>2.2999999999999998</v>
      </c>
      <c r="H1515">
        <v>53</v>
      </c>
      <c r="L1515">
        <v>89</v>
      </c>
      <c r="N1515">
        <v>4.2</v>
      </c>
      <c r="O1515">
        <f>PI()*(H1515/(2*1000))^2</f>
        <v>2.2061834409834321E-3</v>
      </c>
      <c r="P1515">
        <f>PI()*(L1515/(2*1000))^2</f>
        <v>6.221138852271187E-3</v>
      </c>
    </row>
    <row r="1516" spans="1:16" x14ac:dyDescent="0.25">
      <c r="A1516">
        <v>5</v>
      </c>
      <c r="B1516" t="s">
        <v>140</v>
      </c>
      <c r="C1516">
        <v>20</v>
      </c>
      <c r="D1516" t="s">
        <v>160</v>
      </c>
      <c r="E1516">
        <v>16</v>
      </c>
      <c r="F1516" t="s">
        <v>267</v>
      </c>
      <c r="G1516">
        <v>2</v>
      </c>
      <c r="H1516">
        <v>56</v>
      </c>
      <c r="L1516">
        <v>82</v>
      </c>
      <c r="N1516">
        <v>5.2</v>
      </c>
      <c r="O1516">
        <f>PI()*(H1516/(2*1000))^2</f>
        <v>2.4630086404143982E-3</v>
      </c>
      <c r="P1516">
        <f>PI()*(L1516/(2*1000))^2</f>
        <v>5.2810172506844427E-3</v>
      </c>
    </row>
    <row r="1517" spans="1:16" x14ac:dyDescent="0.25">
      <c r="A1517">
        <v>5</v>
      </c>
      <c r="B1517" t="s">
        <v>140</v>
      </c>
      <c r="C1517">
        <v>20</v>
      </c>
      <c r="D1517" t="s">
        <v>160</v>
      </c>
      <c r="E1517">
        <v>17</v>
      </c>
      <c r="F1517" t="s">
        <v>271</v>
      </c>
      <c r="G1517">
        <v>2.35</v>
      </c>
      <c r="H1517">
        <v>46</v>
      </c>
      <c r="L1517">
        <v>75</v>
      </c>
      <c r="N1517">
        <v>5</v>
      </c>
      <c r="O1517">
        <f>PI()*(H1517/(2*1000))^2</f>
        <v>1.6619025137490004E-3</v>
      </c>
      <c r="P1517">
        <f>PI()*(L1517/(2*1000))^2</f>
        <v>4.4178646691106467E-3</v>
      </c>
    </row>
    <row r="1518" spans="1:16" x14ac:dyDescent="0.25">
      <c r="A1518">
        <v>5</v>
      </c>
      <c r="B1518" t="s">
        <v>140</v>
      </c>
      <c r="C1518">
        <v>20</v>
      </c>
      <c r="D1518" t="s">
        <v>160</v>
      </c>
      <c r="E1518">
        <v>18</v>
      </c>
      <c r="F1518" t="s">
        <v>267</v>
      </c>
      <c r="G1518">
        <v>3.8</v>
      </c>
      <c r="H1518">
        <v>85</v>
      </c>
      <c r="L1518">
        <f>M1518/PI()</f>
        <v>155.97184423005743</v>
      </c>
      <c r="M1518">
        <v>490</v>
      </c>
      <c r="N1518">
        <v>4.5999999999999996</v>
      </c>
      <c r="O1518">
        <f>PI()*(H1518/(2*1000))^2</f>
        <v>5.6745017305465653E-3</v>
      </c>
      <c r="P1518">
        <f>PI()*(L1518/(2*1000))^2</f>
        <v>1.9106550918182034E-2</v>
      </c>
    </row>
    <row r="1519" spans="1:16" x14ac:dyDescent="0.25">
      <c r="A1519">
        <v>5</v>
      </c>
      <c r="B1519" t="s">
        <v>140</v>
      </c>
      <c r="C1519">
        <v>20</v>
      </c>
      <c r="D1519" t="s">
        <v>160</v>
      </c>
      <c r="E1519">
        <v>19</v>
      </c>
      <c r="F1519" t="s">
        <v>267</v>
      </c>
      <c r="G1519">
        <v>3.75</v>
      </c>
      <c r="H1519">
        <v>95</v>
      </c>
      <c r="L1519">
        <f>M1519/PI()</f>
        <v>152.78874536821954</v>
      </c>
      <c r="M1519">
        <v>480</v>
      </c>
      <c r="N1519">
        <v>5</v>
      </c>
      <c r="O1519">
        <f>PI()*(H1519/(2*1000))^2</f>
        <v>7.0882184246619708E-3</v>
      </c>
      <c r="P1519">
        <f>PI()*(L1519/(2*1000))^2</f>
        <v>1.8334649444186345E-2</v>
      </c>
    </row>
    <row r="1520" spans="1:16" x14ac:dyDescent="0.25">
      <c r="A1520">
        <v>6</v>
      </c>
      <c r="B1520" t="s">
        <v>161</v>
      </c>
      <c r="C1520">
        <v>1</v>
      </c>
      <c r="D1520" t="s">
        <v>162</v>
      </c>
      <c r="E1520">
        <v>1</v>
      </c>
      <c r="F1520" t="s">
        <v>271</v>
      </c>
      <c r="G1520">
        <v>0.3</v>
      </c>
      <c r="H1520">
        <v>8</v>
      </c>
      <c r="L1520">
        <v>16</v>
      </c>
      <c r="N1520">
        <v>1.75</v>
      </c>
      <c r="O1520">
        <f>PI()*(H1520/(2*1000))^2</f>
        <v>5.0265482457436686E-5</v>
      </c>
      <c r="P1520">
        <f>PI()*(L1520/(2*1000))^2</f>
        <v>2.0106192982974675E-4</v>
      </c>
    </row>
    <row r="1521" spans="1:16" x14ac:dyDescent="0.25">
      <c r="A1521">
        <v>6</v>
      </c>
      <c r="B1521" t="s">
        <v>161</v>
      </c>
      <c r="C1521">
        <v>1</v>
      </c>
      <c r="D1521" t="s">
        <v>162</v>
      </c>
      <c r="E1521">
        <v>2</v>
      </c>
      <c r="F1521" t="s">
        <v>271</v>
      </c>
      <c r="G1521">
        <v>0.5</v>
      </c>
      <c r="H1521">
        <v>38</v>
      </c>
      <c r="L1521">
        <v>63</v>
      </c>
      <c r="N1521">
        <v>4.5</v>
      </c>
      <c r="O1521">
        <f>PI()*(H1521/(2*1000))^2</f>
        <v>1.1341149479459152E-3</v>
      </c>
      <c r="P1521">
        <f>PI()*(L1521/(2*1000))^2</f>
        <v>3.1172453105244723E-3</v>
      </c>
    </row>
    <row r="1522" spans="1:16" x14ac:dyDescent="0.25">
      <c r="A1522">
        <v>6</v>
      </c>
      <c r="B1522" t="s">
        <v>161</v>
      </c>
      <c r="C1522">
        <v>1</v>
      </c>
      <c r="D1522" t="s">
        <v>162</v>
      </c>
      <c r="E1522">
        <v>3</v>
      </c>
      <c r="F1522" t="s">
        <v>267</v>
      </c>
      <c r="G1522">
        <v>1</v>
      </c>
      <c r="H1522">
        <v>30</v>
      </c>
      <c r="L1522">
        <v>52</v>
      </c>
      <c r="N1522">
        <v>3.5</v>
      </c>
      <c r="O1522">
        <f>PI()*(H1522/(2*1000))^2</f>
        <v>7.0685834705770342E-4</v>
      </c>
      <c r="P1522">
        <f>PI()*(L1522/(2*1000))^2</f>
        <v>2.1237166338266998E-3</v>
      </c>
    </row>
    <row r="1523" spans="1:16" x14ac:dyDescent="0.25">
      <c r="A1523">
        <v>6</v>
      </c>
      <c r="B1523" t="s">
        <v>161</v>
      </c>
      <c r="C1523">
        <v>1</v>
      </c>
      <c r="D1523" t="s">
        <v>162</v>
      </c>
      <c r="E1523">
        <v>4</v>
      </c>
      <c r="F1523" t="s">
        <v>271</v>
      </c>
      <c r="G1523">
        <v>0.9</v>
      </c>
      <c r="H1523">
        <v>11</v>
      </c>
      <c r="L1523">
        <v>22</v>
      </c>
      <c r="N1523">
        <v>1.85</v>
      </c>
      <c r="O1523">
        <f>PI()*(H1523/(2*1000))^2</f>
        <v>9.5033177771091233E-5</v>
      </c>
      <c r="P1523">
        <f>PI()*(L1523/(2*1000))^2</f>
        <v>3.8013271108436493E-4</v>
      </c>
    </row>
    <row r="1524" spans="1:16" x14ac:dyDescent="0.25">
      <c r="A1524">
        <v>6</v>
      </c>
      <c r="B1524" t="s">
        <v>161</v>
      </c>
      <c r="C1524">
        <v>1</v>
      </c>
      <c r="D1524" t="s">
        <v>162</v>
      </c>
      <c r="E1524">
        <v>5</v>
      </c>
      <c r="F1524" t="s">
        <v>267</v>
      </c>
      <c r="G1524">
        <v>1.65</v>
      </c>
      <c r="H1524">
        <v>25</v>
      </c>
      <c r="L1524">
        <v>48</v>
      </c>
      <c r="N1524">
        <v>3</v>
      </c>
      <c r="O1524">
        <f>PI()*(H1524/(2*1000))^2</f>
        <v>4.9087385212340522E-4</v>
      </c>
      <c r="P1524">
        <f>PI()*(L1524/(2*1000))^2</f>
        <v>1.8095573684677208E-3</v>
      </c>
    </row>
    <row r="1525" spans="1:16" x14ac:dyDescent="0.25">
      <c r="A1525">
        <v>6</v>
      </c>
      <c r="B1525" t="s">
        <v>161</v>
      </c>
      <c r="C1525">
        <v>1</v>
      </c>
      <c r="D1525" t="s">
        <v>162</v>
      </c>
      <c r="E1525">
        <v>6</v>
      </c>
      <c r="F1525" t="s">
        <v>267</v>
      </c>
      <c r="G1525">
        <v>1.45</v>
      </c>
      <c r="L1525">
        <v>20</v>
      </c>
      <c r="N1525">
        <v>1.35</v>
      </c>
      <c r="O1525">
        <f>PI()*(H1525/(2*1000))^2</f>
        <v>0</v>
      </c>
      <c r="P1525">
        <f>PI()*(L1525/(2*1000))^2</f>
        <v>3.1415926535897931E-4</v>
      </c>
    </row>
    <row r="1526" spans="1:16" x14ac:dyDescent="0.25">
      <c r="A1526">
        <v>6</v>
      </c>
      <c r="B1526" t="s">
        <v>161</v>
      </c>
      <c r="C1526">
        <v>1</v>
      </c>
      <c r="D1526" t="s">
        <v>162</v>
      </c>
      <c r="E1526">
        <v>7</v>
      </c>
      <c r="F1526" t="s">
        <v>271</v>
      </c>
      <c r="G1526">
        <v>1.6</v>
      </c>
      <c r="H1526">
        <v>10</v>
      </c>
      <c r="L1526">
        <v>26</v>
      </c>
      <c r="N1526">
        <v>1.8</v>
      </c>
      <c r="O1526">
        <f>PI()*(H1526/(2*1000))^2</f>
        <v>7.8539816339744827E-5</v>
      </c>
      <c r="P1526">
        <f>PI()*(L1526/(2*1000))^2</f>
        <v>5.3092915845667494E-4</v>
      </c>
    </row>
    <row r="1527" spans="1:16" x14ac:dyDescent="0.25">
      <c r="A1527">
        <v>6</v>
      </c>
      <c r="B1527" t="s">
        <v>161</v>
      </c>
      <c r="C1527">
        <v>1</v>
      </c>
      <c r="D1527" t="s">
        <v>162</v>
      </c>
      <c r="E1527">
        <v>8</v>
      </c>
      <c r="F1527" t="s">
        <v>267</v>
      </c>
      <c r="G1527">
        <v>0.95</v>
      </c>
      <c r="H1527">
        <v>12</v>
      </c>
      <c r="L1527">
        <v>27</v>
      </c>
      <c r="N1527">
        <v>1.53</v>
      </c>
      <c r="O1527">
        <f>PI()*(H1527/(2*1000))^2</f>
        <v>1.1309733552923255E-4</v>
      </c>
      <c r="P1527">
        <f>PI()*(L1527/(2*1000))^2</f>
        <v>5.7255526111673976E-4</v>
      </c>
    </row>
    <row r="1528" spans="1:16" x14ac:dyDescent="0.25">
      <c r="A1528">
        <v>6</v>
      </c>
      <c r="B1528" t="s">
        <v>161</v>
      </c>
      <c r="C1528">
        <v>1</v>
      </c>
      <c r="D1528" t="s">
        <v>162</v>
      </c>
      <c r="E1528">
        <v>9</v>
      </c>
      <c r="F1528" t="s">
        <v>267</v>
      </c>
      <c r="G1528">
        <v>0.9</v>
      </c>
      <c r="H1528">
        <v>13</v>
      </c>
      <c r="L1528">
        <v>31</v>
      </c>
      <c r="N1528">
        <v>1.87</v>
      </c>
      <c r="O1528">
        <f>PI()*(H1528/(2*1000))^2</f>
        <v>1.3273228961416874E-4</v>
      </c>
      <c r="P1528">
        <f>PI()*(L1528/(2*1000))^2</f>
        <v>7.5476763502494771E-4</v>
      </c>
    </row>
    <row r="1529" spans="1:16" x14ac:dyDescent="0.25">
      <c r="A1529">
        <v>6</v>
      </c>
      <c r="B1529" t="s">
        <v>161</v>
      </c>
      <c r="C1529">
        <v>1</v>
      </c>
      <c r="D1529" t="s">
        <v>162</v>
      </c>
      <c r="E1529">
        <v>10</v>
      </c>
      <c r="F1529" t="s">
        <v>267</v>
      </c>
      <c r="G1529">
        <v>1.65</v>
      </c>
      <c r="L1529">
        <v>19</v>
      </c>
      <c r="N1529">
        <v>1.2</v>
      </c>
      <c r="O1529">
        <f>PI()*(H1529/(2*1000))^2</f>
        <v>0</v>
      </c>
      <c r="P1529">
        <f>PI()*(L1529/(2*1000))^2</f>
        <v>2.835287369864788E-4</v>
      </c>
    </row>
    <row r="1530" spans="1:16" x14ac:dyDescent="0.25">
      <c r="A1530">
        <v>6</v>
      </c>
      <c r="B1530" t="s">
        <v>161</v>
      </c>
      <c r="C1530">
        <v>1</v>
      </c>
      <c r="D1530" t="s">
        <v>162</v>
      </c>
      <c r="E1530">
        <v>11</v>
      </c>
      <c r="F1530" t="s">
        <v>267</v>
      </c>
      <c r="G1530">
        <v>0.9</v>
      </c>
      <c r="H1530">
        <v>10</v>
      </c>
      <c r="L1530">
        <v>13</v>
      </c>
      <c r="N1530">
        <v>1.8</v>
      </c>
      <c r="O1530">
        <f>PI()*(H1530/(2*1000))^2</f>
        <v>7.8539816339744827E-5</v>
      </c>
      <c r="P1530">
        <f>PI()*(L1530/(2*1000))^2</f>
        <v>1.3273228961416874E-4</v>
      </c>
    </row>
    <row r="1531" spans="1:16" x14ac:dyDescent="0.25">
      <c r="A1531">
        <v>6</v>
      </c>
      <c r="B1531" t="s">
        <v>161</v>
      </c>
      <c r="C1531">
        <v>1</v>
      </c>
      <c r="D1531" t="s">
        <v>162</v>
      </c>
      <c r="E1531">
        <v>12</v>
      </c>
      <c r="F1531" t="s">
        <v>267</v>
      </c>
      <c r="G1531">
        <v>2.4500000000000002</v>
      </c>
      <c r="H1531">
        <v>22</v>
      </c>
      <c r="L1531">
        <v>41</v>
      </c>
      <c r="N1531">
        <v>2.25</v>
      </c>
      <c r="O1531">
        <f>PI()*(H1531/(2*1000))^2</f>
        <v>3.8013271108436493E-4</v>
      </c>
      <c r="P1531">
        <f>PI()*(L1531/(2*1000))^2</f>
        <v>1.3202543126711107E-3</v>
      </c>
    </row>
    <row r="1532" spans="1:16" x14ac:dyDescent="0.25">
      <c r="A1532">
        <v>6</v>
      </c>
      <c r="B1532" t="s">
        <v>161</v>
      </c>
      <c r="C1532">
        <v>1</v>
      </c>
      <c r="D1532" t="s">
        <v>162</v>
      </c>
      <c r="E1532">
        <v>13</v>
      </c>
      <c r="F1532" t="s">
        <v>271</v>
      </c>
      <c r="G1532">
        <v>0.85</v>
      </c>
      <c r="H1532">
        <v>22</v>
      </c>
      <c r="L1532">
        <v>48</v>
      </c>
      <c r="N1532">
        <v>3.15</v>
      </c>
      <c r="O1532">
        <f>PI()*(H1532/(2*1000))^2</f>
        <v>3.8013271108436493E-4</v>
      </c>
      <c r="P1532">
        <f>PI()*(L1532/(2*1000))^2</f>
        <v>1.8095573684677208E-3</v>
      </c>
    </row>
    <row r="1533" spans="1:16" x14ac:dyDescent="0.25">
      <c r="A1533">
        <v>6</v>
      </c>
      <c r="B1533" t="s">
        <v>161</v>
      </c>
      <c r="C1533">
        <v>1</v>
      </c>
      <c r="D1533" t="s">
        <v>162</v>
      </c>
      <c r="E1533">
        <v>14</v>
      </c>
      <c r="F1533" t="s">
        <v>271</v>
      </c>
      <c r="G1533">
        <v>1.65</v>
      </c>
      <c r="H1533">
        <v>41</v>
      </c>
      <c r="L1533">
        <v>59</v>
      </c>
      <c r="N1533">
        <v>1.8</v>
      </c>
      <c r="O1533">
        <f>PI()*(H1533/(2*1000))^2</f>
        <v>1.3202543126711107E-3</v>
      </c>
      <c r="P1533">
        <f>PI()*(L1533/(2*1000))^2</f>
        <v>2.7339710067865171E-3</v>
      </c>
    </row>
    <row r="1534" spans="1:16" x14ac:dyDescent="0.25">
      <c r="A1534">
        <v>6</v>
      </c>
      <c r="B1534" t="s">
        <v>161</v>
      </c>
      <c r="C1534">
        <v>1</v>
      </c>
      <c r="D1534" t="s">
        <v>162</v>
      </c>
      <c r="E1534">
        <v>15</v>
      </c>
      <c r="F1534" t="s">
        <v>271</v>
      </c>
      <c r="G1534">
        <v>1.75</v>
      </c>
      <c r="H1534">
        <v>15</v>
      </c>
      <c r="L1534">
        <v>32</v>
      </c>
      <c r="N1534">
        <v>3.8</v>
      </c>
      <c r="O1534">
        <f>PI()*(H1534/(2*1000))^2</f>
        <v>1.7671458676442585E-4</v>
      </c>
      <c r="P1534">
        <f>PI()*(L1534/(2*1000))^2</f>
        <v>8.0424771931898698E-4</v>
      </c>
    </row>
    <row r="1535" spans="1:16" x14ac:dyDescent="0.25">
      <c r="A1535">
        <v>6</v>
      </c>
      <c r="B1535" t="s">
        <v>161</v>
      </c>
      <c r="C1535">
        <v>1</v>
      </c>
      <c r="D1535" t="s">
        <v>162</v>
      </c>
      <c r="E1535">
        <v>16</v>
      </c>
      <c r="F1535" t="s">
        <v>271</v>
      </c>
      <c r="G1535">
        <v>2.6</v>
      </c>
      <c r="H1535">
        <v>13</v>
      </c>
      <c r="L1535">
        <v>25</v>
      </c>
      <c r="N1535">
        <v>2.1</v>
      </c>
      <c r="O1535">
        <f>PI()*(H1535/(2*1000))^2</f>
        <v>1.3273228961416874E-4</v>
      </c>
      <c r="P1535">
        <f>PI()*(L1535/(2*1000))^2</f>
        <v>4.9087385212340522E-4</v>
      </c>
    </row>
    <row r="1536" spans="1:16" x14ac:dyDescent="0.25">
      <c r="A1536">
        <v>6</v>
      </c>
      <c r="B1536" t="s">
        <v>161</v>
      </c>
      <c r="C1536">
        <v>1</v>
      </c>
      <c r="D1536" t="s">
        <v>162</v>
      </c>
      <c r="E1536">
        <v>17</v>
      </c>
      <c r="F1536" t="s">
        <v>271</v>
      </c>
      <c r="G1536">
        <v>2.4</v>
      </c>
      <c r="H1536">
        <v>57</v>
      </c>
      <c r="L1536">
        <v>82</v>
      </c>
      <c r="N1536">
        <v>4.8</v>
      </c>
      <c r="O1536">
        <f>PI()*(H1536/(2*1000))^2</f>
        <v>2.5517586328783095E-3</v>
      </c>
      <c r="P1536">
        <f>PI()*(L1536/(2*1000))^2</f>
        <v>5.2810172506844427E-3</v>
      </c>
    </row>
    <row r="1537" spans="1:16" x14ac:dyDescent="0.25">
      <c r="A1537">
        <v>6</v>
      </c>
      <c r="B1537" t="s">
        <v>161</v>
      </c>
      <c r="C1537">
        <v>1</v>
      </c>
      <c r="D1537" t="s">
        <v>162</v>
      </c>
      <c r="E1537">
        <v>18</v>
      </c>
      <c r="F1537" t="s">
        <v>267</v>
      </c>
      <c r="G1537">
        <v>2.85</v>
      </c>
      <c r="H1537">
        <v>22</v>
      </c>
      <c r="L1537">
        <v>41</v>
      </c>
      <c r="N1537">
        <v>2.8</v>
      </c>
      <c r="O1537">
        <f>PI()*(H1537/(2*1000))^2</f>
        <v>3.8013271108436493E-4</v>
      </c>
      <c r="P1537">
        <f>PI()*(L1537/(2*1000))^2</f>
        <v>1.3202543126711107E-3</v>
      </c>
    </row>
    <row r="1538" spans="1:16" x14ac:dyDescent="0.25">
      <c r="A1538">
        <v>6</v>
      </c>
      <c r="B1538" t="s">
        <v>161</v>
      </c>
      <c r="C1538">
        <v>1</v>
      </c>
      <c r="D1538" t="s">
        <v>162</v>
      </c>
      <c r="E1538">
        <v>19</v>
      </c>
      <c r="F1538" t="s">
        <v>271</v>
      </c>
      <c r="G1538">
        <v>2.5</v>
      </c>
      <c r="H1538">
        <v>17</v>
      </c>
      <c r="L1538">
        <v>28</v>
      </c>
      <c r="N1538">
        <v>1.8</v>
      </c>
      <c r="O1538">
        <f>PI()*(H1538/(2*1000))^2</f>
        <v>2.2698006922186259E-4</v>
      </c>
      <c r="P1538">
        <f>PI()*(L1538/(2*1000))^2</f>
        <v>6.1575216010359955E-4</v>
      </c>
    </row>
    <row r="1539" spans="1:16" x14ac:dyDescent="0.25">
      <c r="A1539">
        <v>6</v>
      </c>
      <c r="B1539" t="s">
        <v>161</v>
      </c>
      <c r="C1539">
        <v>1</v>
      </c>
      <c r="D1539" t="s">
        <v>162</v>
      </c>
      <c r="E1539">
        <v>20</v>
      </c>
      <c r="F1539" t="s">
        <v>271</v>
      </c>
      <c r="G1539">
        <v>2.75</v>
      </c>
      <c r="H1539">
        <v>17</v>
      </c>
      <c r="L1539">
        <v>32</v>
      </c>
      <c r="N1539">
        <v>1.62</v>
      </c>
      <c r="O1539">
        <f>PI()*(H1539/(2*1000))^2</f>
        <v>2.2698006922186259E-4</v>
      </c>
      <c r="P1539">
        <f>PI()*(L1539/(2*1000))^2</f>
        <v>8.0424771931898698E-4</v>
      </c>
    </row>
    <row r="1540" spans="1:16" x14ac:dyDescent="0.25">
      <c r="A1540">
        <v>6</v>
      </c>
      <c r="B1540" t="s">
        <v>161</v>
      </c>
      <c r="C1540">
        <v>1</v>
      </c>
      <c r="D1540" t="s">
        <v>162</v>
      </c>
      <c r="E1540">
        <v>21</v>
      </c>
      <c r="F1540" t="s">
        <v>267</v>
      </c>
      <c r="G1540">
        <v>2.8</v>
      </c>
      <c r="H1540">
        <v>20</v>
      </c>
      <c r="L1540">
        <v>31</v>
      </c>
      <c r="N1540">
        <v>3</v>
      </c>
      <c r="O1540">
        <f>PI()*(H1540/(2*1000))^2</f>
        <v>3.1415926535897931E-4</v>
      </c>
      <c r="P1540">
        <f>PI()*(L1540/(2*1000))^2</f>
        <v>7.5476763502494771E-4</v>
      </c>
    </row>
    <row r="1541" spans="1:16" x14ac:dyDescent="0.25">
      <c r="A1541">
        <v>6</v>
      </c>
      <c r="B1541" t="s">
        <v>161</v>
      </c>
      <c r="C1541">
        <v>1</v>
      </c>
      <c r="D1541" t="s">
        <v>162</v>
      </c>
      <c r="E1541">
        <v>22</v>
      </c>
      <c r="F1541" t="s">
        <v>267</v>
      </c>
      <c r="G1541">
        <v>2.25</v>
      </c>
      <c r="L1541">
        <v>26</v>
      </c>
      <c r="N1541">
        <v>1.35</v>
      </c>
      <c r="O1541">
        <f>PI()*(H1541/(2*1000))^2</f>
        <v>0</v>
      </c>
      <c r="P1541">
        <f>PI()*(L1541/(2*1000))^2</f>
        <v>5.3092915845667494E-4</v>
      </c>
    </row>
    <row r="1542" spans="1:16" x14ac:dyDescent="0.25">
      <c r="A1542">
        <v>6</v>
      </c>
      <c r="B1542" t="s">
        <v>161</v>
      </c>
      <c r="C1542">
        <v>1</v>
      </c>
      <c r="D1542" t="s">
        <v>162</v>
      </c>
      <c r="E1542">
        <v>23</v>
      </c>
      <c r="F1542" t="s">
        <v>267</v>
      </c>
      <c r="G1542">
        <v>2.35</v>
      </c>
      <c r="H1542">
        <v>17</v>
      </c>
      <c r="L1542">
        <v>35</v>
      </c>
      <c r="N1542">
        <v>2.54</v>
      </c>
      <c r="O1542">
        <f>PI()*(H1542/(2*1000))^2</f>
        <v>2.2698006922186259E-4</v>
      </c>
      <c r="P1542">
        <f>PI()*(L1542/(2*1000))^2</f>
        <v>9.6211275016187424E-4</v>
      </c>
    </row>
    <row r="1543" spans="1:16" x14ac:dyDescent="0.25">
      <c r="A1543">
        <v>6</v>
      </c>
      <c r="B1543" t="s">
        <v>161</v>
      </c>
      <c r="C1543">
        <v>1</v>
      </c>
      <c r="D1543" t="s">
        <v>162</v>
      </c>
      <c r="E1543">
        <v>24</v>
      </c>
      <c r="F1543" t="s">
        <v>271</v>
      </c>
      <c r="G1543">
        <v>1.9</v>
      </c>
      <c r="H1543">
        <v>10</v>
      </c>
      <c r="L1543">
        <v>32</v>
      </c>
      <c r="N1543">
        <v>2.1</v>
      </c>
      <c r="O1543">
        <f>PI()*(H1543/(2*1000))^2</f>
        <v>7.8539816339744827E-5</v>
      </c>
      <c r="P1543">
        <f>PI()*(L1543/(2*1000))^2</f>
        <v>8.0424771931898698E-4</v>
      </c>
    </row>
    <row r="1544" spans="1:16" x14ac:dyDescent="0.25">
      <c r="A1544">
        <v>6</v>
      </c>
      <c r="B1544" t="s">
        <v>161</v>
      </c>
      <c r="C1544">
        <v>1</v>
      </c>
      <c r="D1544" t="s">
        <v>162</v>
      </c>
      <c r="E1544">
        <v>25</v>
      </c>
      <c r="F1544" t="s">
        <v>271</v>
      </c>
      <c r="G1544">
        <v>1.45</v>
      </c>
      <c r="H1544">
        <v>19</v>
      </c>
      <c r="L1544">
        <v>47</v>
      </c>
      <c r="N1544">
        <v>2</v>
      </c>
      <c r="O1544">
        <f>PI()*(H1544/(2*1000))^2</f>
        <v>2.835287369864788E-4</v>
      </c>
      <c r="P1544">
        <f>PI()*(L1544/(2*1000))^2</f>
        <v>1.7349445429449633E-3</v>
      </c>
    </row>
    <row r="1545" spans="1:16" x14ac:dyDescent="0.25">
      <c r="A1545">
        <v>6</v>
      </c>
      <c r="B1545" t="s">
        <v>161</v>
      </c>
      <c r="C1545">
        <v>1</v>
      </c>
      <c r="D1545" t="s">
        <v>162</v>
      </c>
      <c r="E1545">
        <v>26</v>
      </c>
      <c r="F1545" t="s">
        <v>267</v>
      </c>
      <c r="G1545">
        <v>2.6</v>
      </c>
      <c r="H1545">
        <v>9</v>
      </c>
      <c r="L1545">
        <v>22</v>
      </c>
      <c r="N1545">
        <v>1.8</v>
      </c>
      <c r="O1545">
        <f>PI()*(H1545/(2*1000))^2</f>
        <v>6.3617251235193305E-5</v>
      </c>
      <c r="P1545">
        <f>PI()*(L1545/(2*1000))^2</f>
        <v>3.8013271108436493E-4</v>
      </c>
    </row>
    <row r="1546" spans="1:16" x14ac:dyDescent="0.25">
      <c r="A1546">
        <v>6</v>
      </c>
      <c r="B1546" t="s">
        <v>161</v>
      </c>
      <c r="C1546">
        <v>1</v>
      </c>
      <c r="D1546" t="s">
        <v>162</v>
      </c>
      <c r="E1546">
        <v>27</v>
      </c>
      <c r="F1546" t="s">
        <v>267</v>
      </c>
      <c r="G1546">
        <v>2.95</v>
      </c>
      <c r="H1546">
        <v>11</v>
      </c>
      <c r="L1546">
        <v>37</v>
      </c>
      <c r="N1546">
        <v>2.4</v>
      </c>
      <c r="O1546">
        <f>PI()*(H1546/(2*1000))^2</f>
        <v>9.5033177771091233E-5</v>
      </c>
      <c r="P1546">
        <f>PI()*(L1546/(2*1000))^2</f>
        <v>1.0752100856911066E-3</v>
      </c>
    </row>
    <row r="1547" spans="1:16" x14ac:dyDescent="0.25">
      <c r="A1547">
        <v>6</v>
      </c>
      <c r="B1547" t="s">
        <v>161</v>
      </c>
      <c r="C1547">
        <v>1</v>
      </c>
      <c r="D1547" t="s">
        <v>162</v>
      </c>
      <c r="E1547">
        <v>28</v>
      </c>
      <c r="F1547" t="s">
        <v>267</v>
      </c>
      <c r="G1547">
        <v>2.4</v>
      </c>
      <c r="L1547">
        <v>25</v>
      </c>
      <c r="N1547">
        <v>1.1000000000000001</v>
      </c>
      <c r="O1547">
        <f>PI()*(H1547/(2*1000))^2</f>
        <v>0</v>
      </c>
      <c r="P1547">
        <f>PI()*(L1547/(2*1000))^2</f>
        <v>4.9087385212340522E-4</v>
      </c>
    </row>
    <row r="1548" spans="1:16" x14ac:dyDescent="0.25">
      <c r="A1548">
        <v>6</v>
      </c>
      <c r="B1548" t="s">
        <v>161</v>
      </c>
      <c r="C1548">
        <v>1</v>
      </c>
      <c r="D1548" t="s">
        <v>162</v>
      </c>
      <c r="E1548">
        <v>29</v>
      </c>
      <c r="F1548" t="s">
        <v>267</v>
      </c>
      <c r="G1548">
        <v>2.5499999999999998</v>
      </c>
      <c r="H1548">
        <v>17</v>
      </c>
      <c r="L1548">
        <v>29</v>
      </c>
      <c r="N1548">
        <v>2.2000000000000002</v>
      </c>
      <c r="O1548">
        <f>PI()*(H1548/(2*1000))^2</f>
        <v>2.2698006922186259E-4</v>
      </c>
      <c r="P1548">
        <f>PI()*(L1548/(2*1000))^2</f>
        <v>6.605198554172541E-4</v>
      </c>
    </row>
    <row r="1549" spans="1:16" x14ac:dyDescent="0.25">
      <c r="A1549">
        <v>6</v>
      </c>
      <c r="B1549" t="s">
        <v>161</v>
      </c>
      <c r="C1549">
        <v>1</v>
      </c>
      <c r="D1549" t="s">
        <v>162</v>
      </c>
      <c r="E1549">
        <v>30</v>
      </c>
      <c r="F1549" t="s">
        <v>271</v>
      </c>
      <c r="G1549">
        <v>3.25</v>
      </c>
      <c r="H1549">
        <v>33</v>
      </c>
      <c r="L1549">
        <v>68</v>
      </c>
      <c r="N1549">
        <v>3.6</v>
      </c>
      <c r="O1549">
        <f>PI()*(H1549/(2*1000))^2</f>
        <v>8.5529859993982123E-4</v>
      </c>
      <c r="P1549">
        <f>PI()*(L1549/(2*1000))^2</f>
        <v>3.6316811075498014E-3</v>
      </c>
    </row>
    <row r="1550" spans="1:16" x14ac:dyDescent="0.25">
      <c r="A1550">
        <v>6</v>
      </c>
      <c r="B1550" t="s">
        <v>161</v>
      </c>
      <c r="C1550">
        <v>1</v>
      </c>
      <c r="D1550" t="s">
        <v>162</v>
      </c>
      <c r="E1550">
        <v>31</v>
      </c>
      <c r="F1550" t="s">
        <v>267</v>
      </c>
      <c r="G1550">
        <v>2.25</v>
      </c>
      <c r="H1550">
        <v>20</v>
      </c>
      <c r="L1550">
        <v>33</v>
      </c>
      <c r="N1550">
        <v>2.2999999999999998</v>
      </c>
      <c r="O1550">
        <f>PI()*(H1550/(2*1000))^2</f>
        <v>3.1415926535897931E-4</v>
      </c>
      <c r="P1550">
        <f>PI()*(L1550/(2*1000))^2</f>
        <v>8.5529859993982123E-4</v>
      </c>
    </row>
    <row r="1551" spans="1:16" x14ac:dyDescent="0.25">
      <c r="A1551">
        <v>6</v>
      </c>
      <c r="B1551" t="s">
        <v>161</v>
      </c>
      <c r="C1551">
        <v>1</v>
      </c>
      <c r="D1551" t="s">
        <v>162</v>
      </c>
      <c r="E1551">
        <v>32</v>
      </c>
      <c r="F1551" t="s">
        <v>271</v>
      </c>
      <c r="G1551">
        <v>2.8</v>
      </c>
      <c r="H1551">
        <v>20</v>
      </c>
      <c r="L1551">
        <v>25</v>
      </c>
      <c r="N1551">
        <v>1.85</v>
      </c>
      <c r="O1551">
        <f>PI()*(H1551/(2*1000))^2</f>
        <v>3.1415926535897931E-4</v>
      </c>
      <c r="P1551">
        <f>PI()*(L1551/(2*1000))^2</f>
        <v>4.9087385212340522E-4</v>
      </c>
    </row>
    <row r="1552" spans="1:16" x14ac:dyDescent="0.25">
      <c r="A1552">
        <v>6</v>
      </c>
      <c r="B1552" t="s">
        <v>161</v>
      </c>
      <c r="C1552">
        <v>1</v>
      </c>
      <c r="D1552" t="s">
        <v>162</v>
      </c>
      <c r="E1552">
        <v>33</v>
      </c>
      <c r="F1552" t="s">
        <v>271</v>
      </c>
      <c r="G1552">
        <v>2.8</v>
      </c>
      <c r="H1552">
        <v>31</v>
      </c>
      <c r="L1552">
        <v>41</v>
      </c>
      <c r="N1552">
        <v>3.25</v>
      </c>
      <c r="O1552">
        <f>PI()*(H1552/(2*1000))^2</f>
        <v>7.5476763502494771E-4</v>
      </c>
      <c r="P1552">
        <f>PI()*(L1552/(2*1000))^2</f>
        <v>1.3202543126711107E-3</v>
      </c>
    </row>
    <row r="1553" spans="1:16" x14ac:dyDescent="0.25">
      <c r="A1553">
        <v>6</v>
      </c>
      <c r="B1553" t="s">
        <v>161</v>
      </c>
      <c r="C1553">
        <v>2</v>
      </c>
      <c r="D1553" t="s">
        <v>163</v>
      </c>
      <c r="E1553">
        <v>1</v>
      </c>
      <c r="F1553" t="s">
        <v>271</v>
      </c>
      <c r="G1553">
        <v>0.65</v>
      </c>
      <c r="H1553">
        <v>20</v>
      </c>
      <c r="L1553">
        <v>40</v>
      </c>
      <c r="N1553">
        <v>2.65</v>
      </c>
      <c r="O1553">
        <f>PI()*(H1553/(2*1000))^2</f>
        <v>3.1415926535897931E-4</v>
      </c>
      <c r="P1553">
        <f>PI()*(L1553/(2*1000))^2</f>
        <v>1.2566370614359172E-3</v>
      </c>
    </row>
    <row r="1554" spans="1:16" x14ac:dyDescent="0.25">
      <c r="A1554">
        <v>6</v>
      </c>
      <c r="B1554" t="s">
        <v>161</v>
      </c>
      <c r="C1554">
        <v>2</v>
      </c>
      <c r="D1554" t="s">
        <v>163</v>
      </c>
      <c r="E1554">
        <v>2</v>
      </c>
      <c r="F1554" t="s">
        <v>267</v>
      </c>
      <c r="G1554">
        <v>0.5</v>
      </c>
      <c r="L1554">
        <v>24</v>
      </c>
      <c r="N1554">
        <v>1.3</v>
      </c>
      <c r="O1554">
        <f>PI()*(H1554/(2*1000))^2</f>
        <v>0</v>
      </c>
      <c r="P1554">
        <f>PI()*(L1554/(2*1000))^2</f>
        <v>4.523893421169302E-4</v>
      </c>
    </row>
    <row r="1555" spans="1:16" x14ac:dyDescent="0.25">
      <c r="A1555">
        <v>6</v>
      </c>
      <c r="B1555" t="s">
        <v>161</v>
      </c>
      <c r="C1555">
        <v>2</v>
      </c>
      <c r="D1555" t="s">
        <v>163</v>
      </c>
      <c r="E1555">
        <v>3</v>
      </c>
      <c r="F1555" t="s">
        <v>267</v>
      </c>
      <c r="G1555">
        <v>0.55000000000000004</v>
      </c>
      <c r="H1555">
        <v>6</v>
      </c>
      <c r="L1555">
        <v>20</v>
      </c>
      <c r="N1555">
        <v>1.65</v>
      </c>
      <c r="O1555">
        <f>PI()*(H1555/(2*1000))^2</f>
        <v>2.8274333882308137E-5</v>
      </c>
      <c r="P1555">
        <f>PI()*(L1555/(2*1000))^2</f>
        <v>3.1415926535897931E-4</v>
      </c>
    </row>
    <row r="1556" spans="1:16" x14ac:dyDescent="0.25">
      <c r="A1556">
        <v>6</v>
      </c>
      <c r="B1556" t="s">
        <v>161</v>
      </c>
      <c r="C1556">
        <v>2</v>
      </c>
      <c r="D1556" t="s">
        <v>163</v>
      </c>
      <c r="E1556">
        <v>4</v>
      </c>
      <c r="F1556" t="s">
        <v>271</v>
      </c>
      <c r="G1556">
        <v>1.5</v>
      </c>
      <c r="H1556">
        <v>5</v>
      </c>
      <c r="L1556">
        <v>21</v>
      </c>
      <c r="N1556">
        <v>1.4</v>
      </c>
      <c r="O1556">
        <f>PI()*(H1556/(2*1000))^2</f>
        <v>1.9634954084936207E-5</v>
      </c>
      <c r="P1556">
        <f>PI()*(L1556/(2*1000))^2</f>
        <v>3.4636059005827474E-4</v>
      </c>
    </row>
    <row r="1557" spans="1:16" x14ac:dyDescent="0.25">
      <c r="A1557">
        <v>6</v>
      </c>
      <c r="B1557" t="s">
        <v>161</v>
      </c>
      <c r="C1557">
        <v>2</v>
      </c>
      <c r="D1557" t="s">
        <v>163</v>
      </c>
      <c r="E1557">
        <v>5</v>
      </c>
      <c r="F1557" t="s">
        <v>267</v>
      </c>
      <c r="G1557">
        <v>1.1000000000000001</v>
      </c>
      <c r="L1557">
        <v>24</v>
      </c>
      <c r="N1557">
        <v>1.2</v>
      </c>
      <c r="O1557">
        <f>PI()*(H1557/(2*1000))^2</f>
        <v>0</v>
      </c>
      <c r="P1557">
        <f>PI()*(L1557/(2*1000))^2</f>
        <v>4.523893421169302E-4</v>
      </c>
    </row>
    <row r="1558" spans="1:16" x14ac:dyDescent="0.25">
      <c r="A1558">
        <v>6</v>
      </c>
      <c r="B1558" t="s">
        <v>161</v>
      </c>
      <c r="C1558">
        <v>2</v>
      </c>
      <c r="D1558" t="s">
        <v>163</v>
      </c>
      <c r="E1558">
        <v>6</v>
      </c>
      <c r="F1558" t="s">
        <v>267</v>
      </c>
      <c r="G1558">
        <v>1.3</v>
      </c>
      <c r="H1558">
        <v>18</v>
      </c>
      <c r="L1558">
        <v>22</v>
      </c>
      <c r="N1558">
        <v>1.8</v>
      </c>
      <c r="O1558">
        <f>PI()*(H1558/(2*1000))^2</f>
        <v>2.5446900494077322E-4</v>
      </c>
      <c r="P1558">
        <f>PI()*(L1558/(2*1000))^2</f>
        <v>3.8013271108436493E-4</v>
      </c>
    </row>
    <row r="1559" spans="1:16" x14ac:dyDescent="0.25">
      <c r="A1559">
        <v>6</v>
      </c>
      <c r="B1559" t="s">
        <v>161</v>
      </c>
      <c r="C1559">
        <v>2</v>
      </c>
      <c r="D1559" t="s">
        <v>163</v>
      </c>
      <c r="E1559">
        <v>7</v>
      </c>
      <c r="F1559" t="s">
        <v>267</v>
      </c>
      <c r="G1559">
        <v>1.8</v>
      </c>
      <c r="H1559">
        <v>13</v>
      </c>
      <c r="L1559">
        <v>40</v>
      </c>
      <c r="N1559">
        <v>2.5</v>
      </c>
      <c r="O1559">
        <f>PI()*(H1559/(2*1000))^2</f>
        <v>1.3273228961416874E-4</v>
      </c>
      <c r="P1559">
        <f>PI()*(L1559/(2*1000))^2</f>
        <v>1.2566370614359172E-3</v>
      </c>
    </row>
    <row r="1560" spans="1:16" x14ac:dyDescent="0.25">
      <c r="A1560">
        <v>6</v>
      </c>
      <c r="B1560" t="s">
        <v>161</v>
      </c>
      <c r="C1560">
        <v>2</v>
      </c>
      <c r="D1560" t="s">
        <v>163</v>
      </c>
      <c r="E1560">
        <v>8</v>
      </c>
      <c r="F1560" t="s">
        <v>267</v>
      </c>
      <c r="G1560">
        <v>1.4</v>
      </c>
      <c r="H1560">
        <v>14</v>
      </c>
      <c r="L1560">
        <v>28</v>
      </c>
      <c r="N1560">
        <v>2.8</v>
      </c>
      <c r="O1560">
        <f>PI()*(H1560/(2*1000))^2</f>
        <v>1.5393804002589989E-4</v>
      </c>
      <c r="P1560">
        <f>PI()*(L1560/(2*1000))^2</f>
        <v>6.1575216010359955E-4</v>
      </c>
    </row>
    <row r="1561" spans="1:16" x14ac:dyDescent="0.25">
      <c r="A1561">
        <v>6</v>
      </c>
      <c r="B1561" t="s">
        <v>161</v>
      </c>
      <c r="C1561">
        <v>2</v>
      </c>
      <c r="D1561" t="s">
        <v>163</v>
      </c>
      <c r="E1561">
        <v>9</v>
      </c>
      <c r="F1561" t="s">
        <v>267</v>
      </c>
      <c r="G1561">
        <v>1.5</v>
      </c>
      <c r="H1561">
        <v>7</v>
      </c>
      <c r="L1561">
        <v>17</v>
      </c>
      <c r="N1561">
        <v>1.1000000000000001</v>
      </c>
      <c r="O1561">
        <f>PI()*(H1561/(2*1000))^2</f>
        <v>3.8484510006474972E-5</v>
      </c>
      <c r="P1561">
        <f>PI()*(L1561/(2*1000))^2</f>
        <v>2.2698006922186259E-4</v>
      </c>
    </row>
    <row r="1562" spans="1:16" x14ac:dyDescent="0.25">
      <c r="A1562">
        <v>6</v>
      </c>
      <c r="B1562" t="s">
        <v>161</v>
      </c>
      <c r="C1562">
        <v>2</v>
      </c>
      <c r="D1562" t="s">
        <v>163</v>
      </c>
      <c r="E1562">
        <v>10</v>
      </c>
      <c r="F1562" t="s">
        <v>267</v>
      </c>
      <c r="G1562">
        <v>1.8</v>
      </c>
      <c r="H1562">
        <v>16</v>
      </c>
      <c r="L1562">
        <v>34</v>
      </c>
      <c r="N1562">
        <v>1.75</v>
      </c>
      <c r="O1562">
        <f>PI()*(H1562/(2*1000))^2</f>
        <v>2.0106192982974675E-4</v>
      </c>
      <c r="P1562">
        <f>PI()*(L1562/(2*1000))^2</f>
        <v>9.0792027688745035E-4</v>
      </c>
    </row>
    <row r="1563" spans="1:16" x14ac:dyDescent="0.25">
      <c r="A1563">
        <v>6</v>
      </c>
      <c r="B1563" t="s">
        <v>161</v>
      </c>
      <c r="C1563">
        <v>2</v>
      </c>
      <c r="D1563" t="s">
        <v>163</v>
      </c>
      <c r="E1563">
        <v>11</v>
      </c>
      <c r="F1563" t="s">
        <v>267</v>
      </c>
      <c r="G1563">
        <v>2.4</v>
      </c>
      <c r="L1563">
        <v>22</v>
      </c>
      <c r="N1563">
        <v>1.8</v>
      </c>
      <c r="O1563">
        <f>PI()*(H1563/(2*1000))^2</f>
        <v>0</v>
      </c>
      <c r="P1563">
        <f>PI()*(L1563/(2*1000))^2</f>
        <v>3.8013271108436493E-4</v>
      </c>
    </row>
    <row r="1564" spans="1:16" x14ac:dyDescent="0.25">
      <c r="A1564">
        <v>6</v>
      </c>
      <c r="B1564" t="s">
        <v>161</v>
      </c>
      <c r="C1564">
        <v>2</v>
      </c>
      <c r="D1564" t="s">
        <v>163</v>
      </c>
      <c r="E1564">
        <v>12</v>
      </c>
      <c r="F1564" t="s">
        <v>267</v>
      </c>
      <c r="G1564">
        <v>3.4</v>
      </c>
      <c r="H1564">
        <v>28</v>
      </c>
      <c r="L1564">
        <v>57</v>
      </c>
      <c r="N1564">
        <v>3.3</v>
      </c>
      <c r="O1564">
        <f>PI()*(H1564/(2*1000))^2</f>
        <v>6.1575216010359955E-4</v>
      </c>
      <c r="P1564">
        <f>PI()*(L1564/(2*1000))^2</f>
        <v>2.5517586328783095E-3</v>
      </c>
    </row>
    <row r="1565" spans="1:16" x14ac:dyDescent="0.25">
      <c r="A1565">
        <v>6</v>
      </c>
      <c r="B1565" t="s">
        <v>161</v>
      </c>
      <c r="C1565">
        <v>2</v>
      </c>
      <c r="D1565" t="s">
        <v>163</v>
      </c>
      <c r="E1565">
        <v>13</v>
      </c>
      <c r="F1565" t="s">
        <v>271</v>
      </c>
      <c r="G1565">
        <v>2.15</v>
      </c>
      <c r="H1565">
        <v>34</v>
      </c>
      <c r="L1565">
        <v>58</v>
      </c>
      <c r="N1565">
        <v>3.05</v>
      </c>
      <c r="O1565">
        <f>PI()*(H1565/(2*1000))^2</f>
        <v>9.0792027688745035E-4</v>
      </c>
      <c r="P1565">
        <f>PI()*(L1565/(2*1000))^2</f>
        <v>2.6420794216690164E-3</v>
      </c>
    </row>
    <row r="1566" spans="1:16" x14ac:dyDescent="0.25">
      <c r="A1566">
        <v>6</v>
      </c>
      <c r="B1566" t="s">
        <v>161</v>
      </c>
      <c r="C1566">
        <v>2</v>
      </c>
      <c r="D1566" t="s">
        <v>163</v>
      </c>
      <c r="E1566">
        <v>14</v>
      </c>
      <c r="F1566" t="s">
        <v>271</v>
      </c>
      <c r="G1566">
        <v>2.35</v>
      </c>
      <c r="H1566">
        <v>26</v>
      </c>
      <c r="L1566">
        <v>46</v>
      </c>
      <c r="N1566">
        <v>2.7</v>
      </c>
      <c r="O1566">
        <f>PI()*(H1566/(2*1000))^2</f>
        <v>5.3092915845667494E-4</v>
      </c>
      <c r="P1566">
        <f>PI()*(L1566/(2*1000))^2</f>
        <v>1.6619025137490004E-3</v>
      </c>
    </row>
    <row r="1567" spans="1:16" x14ac:dyDescent="0.25">
      <c r="A1567">
        <v>6</v>
      </c>
      <c r="B1567" t="s">
        <v>161</v>
      </c>
      <c r="C1567">
        <v>2</v>
      </c>
      <c r="D1567" t="s">
        <v>163</v>
      </c>
      <c r="E1567">
        <v>15</v>
      </c>
      <c r="F1567" t="s">
        <v>267</v>
      </c>
      <c r="G1567">
        <v>2.0499999999999998</v>
      </c>
      <c r="H1567">
        <v>50</v>
      </c>
      <c r="L1567">
        <v>72</v>
      </c>
      <c r="N1567">
        <v>3.85</v>
      </c>
      <c r="O1567">
        <f>PI()*(H1567/(2*1000))^2</f>
        <v>1.9634954084936209E-3</v>
      </c>
      <c r="P1567">
        <f>PI()*(L1567/(2*1000))^2</f>
        <v>4.0715040790523715E-3</v>
      </c>
    </row>
    <row r="1568" spans="1:16" x14ac:dyDescent="0.25">
      <c r="A1568">
        <v>6</v>
      </c>
      <c r="B1568" t="s">
        <v>161</v>
      </c>
      <c r="C1568">
        <v>2</v>
      </c>
      <c r="D1568" t="s">
        <v>163</v>
      </c>
      <c r="E1568">
        <v>16</v>
      </c>
      <c r="F1568" t="s">
        <v>267</v>
      </c>
      <c r="G1568">
        <v>1.95</v>
      </c>
      <c r="H1568">
        <v>35</v>
      </c>
      <c r="L1568">
        <v>42</v>
      </c>
      <c r="N1568">
        <v>3.75</v>
      </c>
      <c r="O1568">
        <f>PI()*(H1568/(2*1000))^2</f>
        <v>9.6211275016187424E-4</v>
      </c>
      <c r="P1568">
        <f>PI()*(L1568/(2*1000))^2</f>
        <v>1.385442360233099E-3</v>
      </c>
    </row>
    <row r="1569" spans="1:16" x14ac:dyDescent="0.25">
      <c r="A1569">
        <v>6</v>
      </c>
      <c r="B1569" t="s">
        <v>161</v>
      </c>
      <c r="C1569">
        <v>2</v>
      </c>
      <c r="D1569" t="s">
        <v>163</v>
      </c>
      <c r="E1569">
        <v>17</v>
      </c>
      <c r="F1569" t="s">
        <v>267</v>
      </c>
      <c r="G1569">
        <v>1.5</v>
      </c>
      <c r="L1569">
        <v>14</v>
      </c>
      <c r="N1569">
        <v>1.45</v>
      </c>
      <c r="O1569">
        <f>PI()*(H1569/(2*1000))^2</f>
        <v>0</v>
      </c>
      <c r="P1569">
        <f>PI()*(L1569/(2*1000))^2</f>
        <v>1.5393804002589989E-4</v>
      </c>
    </row>
    <row r="1570" spans="1:16" x14ac:dyDescent="0.25">
      <c r="A1570">
        <v>6</v>
      </c>
      <c r="B1570" t="s">
        <v>161</v>
      </c>
      <c r="C1570">
        <v>2</v>
      </c>
      <c r="D1570" t="s">
        <v>163</v>
      </c>
      <c r="E1570">
        <v>18</v>
      </c>
      <c r="F1570" t="s">
        <v>267</v>
      </c>
      <c r="G1570">
        <v>1.1000000000000001</v>
      </c>
      <c r="L1570">
        <v>15</v>
      </c>
      <c r="N1570">
        <v>1.25</v>
      </c>
      <c r="O1570">
        <f>PI()*(H1570/(2*1000))^2</f>
        <v>0</v>
      </c>
      <c r="P1570">
        <f>PI()*(L1570/(2*1000))^2</f>
        <v>1.7671458676442585E-4</v>
      </c>
    </row>
    <row r="1571" spans="1:16" x14ac:dyDescent="0.25">
      <c r="A1571">
        <v>6</v>
      </c>
      <c r="B1571" t="s">
        <v>161</v>
      </c>
      <c r="C1571">
        <v>2</v>
      </c>
      <c r="D1571" t="s">
        <v>163</v>
      </c>
      <c r="E1571">
        <v>19</v>
      </c>
      <c r="F1571" t="s">
        <v>267</v>
      </c>
      <c r="G1571">
        <v>1.2</v>
      </c>
      <c r="L1571">
        <v>20</v>
      </c>
      <c r="N1571">
        <v>1.45</v>
      </c>
      <c r="O1571">
        <f>PI()*(H1571/(2*1000))^2</f>
        <v>0</v>
      </c>
      <c r="P1571">
        <f>PI()*(L1571/(2*1000))^2</f>
        <v>3.1415926535897931E-4</v>
      </c>
    </row>
    <row r="1572" spans="1:16" x14ac:dyDescent="0.25">
      <c r="A1572">
        <v>6</v>
      </c>
      <c r="B1572" t="s">
        <v>161</v>
      </c>
      <c r="C1572">
        <v>2</v>
      </c>
      <c r="D1572" t="s">
        <v>163</v>
      </c>
      <c r="E1572">
        <v>20</v>
      </c>
      <c r="F1572" t="s">
        <v>267</v>
      </c>
      <c r="G1572">
        <v>1.7</v>
      </c>
      <c r="L1572">
        <v>24</v>
      </c>
      <c r="N1572">
        <v>1.45</v>
      </c>
      <c r="O1572">
        <f>PI()*(H1572/(2*1000))^2</f>
        <v>0</v>
      </c>
      <c r="P1572">
        <f>PI()*(L1572/(2*1000))^2</f>
        <v>4.523893421169302E-4</v>
      </c>
    </row>
    <row r="1573" spans="1:16" x14ac:dyDescent="0.25">
      <c r="A1573">
        <v>6</v>
      </c>
      <c r="B1573" t="s">
        <v>161</v>
      </c>
      <c r="C1573">
        <v>2</v>
      </c>
      <c r="D1573" t="s">
        <v>163</v>
      </c>
      <c r="E1573">
        <v>21</v>
      </c>
      <c r="F1573" t="s">
        <v>267</v>
      </c>
      <c r="G1573">
        <v>2.7</v>
      </c>
      <c r="H1573">
        <v>54</v>
      </c>
      <c r="L1573">
        <v>75</v>
      </c>
      <c r="N1573">
        <v>4.4000000000000004</v>
      </c>
      <c r="O1573">
        <f>PI()*(H1573/(2*1000))^2</f>
        <v>2.290221044466959E-3</v>
      </c>
      <c r="P1573">
        <f>PI()*(L1573/(2*1000))^2</f>
        <v>4.4178646691106467E-3</v>
      </c>
    </row>
    <row r="1574" spans="1:16" x14ac:dyDescent="0.25">
      <c r="A1574">
        <v>6</v>
      </c>
      <c r="B1574" t="s">
        <v>161</v>
      </c>
      <c r="C1574">
        <v>2</v>
      </c>
      <c r="D1574" t="s">
        <v>163</v>
      </c>
      <c r="E1574">
        <v>22</v>
      </c>
      <c r="F1574" t="s">
        <v>271</v>
      </c>
      <c r="G1574">
        <v>2.2999999999999998</v>
      </c>
      <c r="H1574">
        <v>15</v>
      </c>
      <c r="L1574">
        <v>27</v>
      </c>
      <c r="N1574">
        <v>2</v>
      </c>
      <c r="O1574">
        <f>PI()*(H1574/(2*1000))^2</f>
        <v>1.7671458676442585E-4</v>
      </c>
      <c r="P1574">
        <f>PI()*(L1574/(2*1000))^2</f>
        <v>5.7255526111673976E-4</v>
      </c>
    </row>
    <row r="1575" spans="1:16" x14ac:dyDescent="0.25">
      <c r="A1575">
        <v>6</v>
      </c>
      <c r="B1575" t="s">
        <v>161</v>
      </c>
      <c r="C1575">
        <v>2</v>
      </c>
      <c r="D1575" t="s">
        <v>163</v>
      </c>
      <c r="E1575">
        <v>23</v>
      </c>
      <c r="F1575" t="s">
        <v>267</v>
      </c>
      <c r="G1575">
        <v>2</v>
      </c>
      <c r="H1575">
        <v>44</v>
      </c>
      <c r="L1575">
        <v>70</v>
      </c>
      <c r="N1575">
        <v>4.1500000000000004</v>
      </c>
      <c r="O1575">
        <f>PI()*(H1575/(2*1000))^2</f>
        <v>1.5205308443374597E-3</v>
      </c>
      <c r="P1575">
        <f>PI()*(L1575/(2*1000))^2</f>
        <v>3.8484510006474969E-3</v>
      </c>
    </row>
    <row r="1576" spans="1:16" x14ac:dyDescent="0.25">
      <c r="A1576">
        <v>6</v>
      </c>
      <c r="B1576" t="s">
        <v>161</v>
      </c>
      <c r="C1576">
        <v>2</v>
      </c>
      <c r="D1576" t="s">
        <v>163</v>
      </c>
      <c r="E1576">
        <v>24</v>
      </c>
      <c r="F1576" t="s">
        <v>267</v>
      </c>
      <c r="G1576">
        <v>2.35</v>
      </c>
      <c r="L1576">
        <v>23</v>
      </c>
      <c r="N1576">
        <v>1.1000000000000001</v>
      </c>
      <c r="O1576">
        <f>PI()*(H1576/(2*1000))^2</f>
        <v>0</v>
      </c>
      <c r="P1576">
        <f>PI()*(L1576/(2*1000))^2</f>
        <v>4.154756284372501E-4</v>
      </c>
    </row>
    <row r="1577" spans="1:16" x14ac:dyDescent="0.25">
      <c r="A1577">
        <v>6</v>
      </c>
      <c r="B1577" t="s">
        <v>161</v>
      </c>
      <c r="C1577">
        <v>2</v>
      </c>
      <c r="D1577" t="s">
        <v>163</v>
      </c>
      <c r="E1577">
        <v>25</v>
      </c>
      <c r="F1577" t="s">
        <v>267</v>
      </c>
      <c r="G1577">
        <v>2.2999999999999998</v>
      </c>
      <c r="H1577">
        <v>53</v>
      </c>
      <c r="L1577">
        <v>88</v>
      </c>
      <c r="N1577">
        <v>4.0999999999999996</v>
      </c>
      <c r="O1577">
        <f>PI()*(H1577/(2*1000))^2</f>
        <v>2.2061834409834321E-3</v>
      </c>
      <c r="P1577">
        <f>PI()*(L1577/(2*1000))^2</f>
        <v>6.0821233773498389E-3</v>
      </c>
    </row>
    <row r="1578" spans="1:16" x14ac:dyDescent="0.25">
      <c r="A1578">
        <v>6</v>
      </c>
      <c r="B1578" t="s">
        <v>161</v>
      </c>
      <c r="C1578">
        <v>2</v>
      </c>
      <c r="D1578" t="s">
        <v>163</v>
      </c>
      <c r="E1578">
        <v>26</v>
      </c>
      <c r="F1578" t="s">
        <v>271</v>
      </c>
      <c r="G1578">
        <v>1.6</v>
      </c>
      <c r="H1578">
        <v>13</v>
      </c>
      <c r="L1578">
        <v>35</v>
      </c>
      <c r="N1578">
        <v>2</v>
      </c>
      <c r="O1578">
        <f>PI()*(H1578/(2*1000))^2</f>
        <v>1.3273228961416874E-4</v>
      </c>
      <c r="P1578">
        <f>PI()*(L1578/(2*1000))^2</f>
        <v>9.6211275016187424E-4</v>
      </c>
    </row>
    <row r="1579" spans="1:16" x14ac:dyDescent="0.25">
      <c r="A1579">
        <v>6</v>
      </c>
      <c r="B1579" t="s">
        <v>161</v>
      </c>
      <c r="C1579">
        <v>2</v>
      </c>
      <c r="D1579" t="s">
        <v>163</v>
      </c>
      <c r="E1579">
        <v>27</v>
      </c>
      <c r="F1579" t="s">
        <v>267</v>
      </c>
      <c r="G1579">
        <v>3</v>
      </c>
      <c r="H1579">
        <v>58</v>
      </c>
      <c r="L1579">
        <v>75</v>
      </c>
      <c r="N1579">
        <v>4.4000000000000004</v>
      </c>
      <c r="O1579">
        <f>PI()*(H1579/(2*1000))^2</f>
        <v>2.6420794216690164E-3</v>
      </c>
      <c r="P1579">
        <f>PI()*(L1579/(2*1000))^2</f>
        <v>4.4178646691106467E-3</v>
      </c>
    </row>
    <row r="1580" spans="1:16" x14ac:dyDescent="0.25">
      <c r="A1580">
        <v>6</v>
      </c>
      <c r="B1580" t="s">
        <v>161</v>
      </c>
      <c r="C1580">
        <v>2</v>
      </c>
      <c r="D1580" t="s">
        <v>163</v>
      </c>
      <c r="E1580">
        <v>28</v>
      </c>
      <c r="F1580" t="s">
        <v>271</v>
      </c>
      <c r="G1580">
        <v>2.4500000000000002</v>
      </c>
      <c r="H1580">
        <v>41</v>
      </c>
      <c r="L1580">
        <v>70</v>
      </c>
      <c r="N1580">
        <v>3.2</v>
      </c>
      <c r="O1580">
        <f>PI()*(H1580/(2*1000))^2</f>
        <v>1.3202543126711107E-3</v>
      </c>
      <c r="P1580">
        <f>PI()*(L1580/(2*1000))^2</f>
        <v>3.8484510006474969E-3</v>
      </c>
    </row>
    <row r="1581" spans="1:16" x14ac:dyDescent="0.25">
      <c r="A1581">
        <v>6</v>
      </c>
      <c r="B1581" t="s">
        <v>161</v>
      </c>
      <c r="C1581">
        <v>2</v>
      </c>
      <c r="D1581" t="s">
        <v>163</v>
      </c>
      <c r="E1581">
        <v>29</v>
      </c>
      <c r="F1581" t="s">
        <v>271</v>
      </c>
      <c r="G1581">
        <v>2.8</v>
      </c>
      <c r="H1581">
        <v>29</v>
      </c>
      <c r="L1581">
        <v>37</v>
      </c>
      <c r="N1581">
        <v>2.5</v>
      </c>
      <c r="O1581">
        <f>PI()*(H1581/(2*1000))^2</f>
        <v>6.605198554172541E-4</v>
      </c>
      <c r="P1581">
        <f>PI()*(L1581/(2*1000))^2</f>
        <v>1.0752100856911066E-3</v>
      </c>
    </row>
    <row r="1582" spans="1:16" x14ac:dyDescent="0.25">
      <c r="A1582">
        <v>6</v>
      </c>
      <c r="B1582" t="s">
        <v>161</v>
      </c>
      <c r="C1582">
        <v>2</v>
      </c>
      <c r="D1582" t="s">
        <v>163</v>
      </c>
      <c r="E1582">
        <v>30</v>
      </c>
      <c r="F1582" t="s">
        <v>267</v>
      </c>
      <c r="G1582">
        <v>2.7</v>
      </c>
      <c r="H1582">
        <v>9</v>
      </c>
      <c r="L1582">
        <v>27</v>
      </c>
      <c r="N1582">
        <v>1.8</v>
      </c>
      <c r="O1582">
        <f>PI()*(H1582/(2*1000))^2</f>
        <v>6.3617251235193305E-5</v>
      </c>
      <c r="P1582">
        <f>PI()*(L1582/(2*1000))^2</f>
        <v>5.7255526111673976E-4</v>
      </c>
    </row>
    <row r="1583" spans="1:16" x14ac:dyDescent="0.25">
      <c r="A1583">
        <v>6</v>
      </c>
      <c r="B1583" t="s">
        <v>161</v>
      </c>
      <c r="C1583">
        <v>3</v>
      </c>
      <c r="D1583" t="s">
        <v>164</v>
      </c>
      <c r="E1583">
        <v>1</v>
      </c>
      <c r="F1583" t="s">
        <v>268</v>
      </c>
      <c r="G1583">
        <v>0.95</v>
      </c>
      <c r="H1583">
        <v>18</v>
      </c>
      <c r="L1583">
        <v>59</v>
      </c>
      <c r="N1583">
        <v>2.0499999999999998</v>
      </c>
      <c r="O1583">
        <f>PI()*(H1583/(2*1000))^2</f>
        <v>2.5446900494077322E-4</v>
      </c>
      <c r="P1583">
        <f>PI()*(L1583/(2*1000))^2</f>
        <v>2.7339710067865171E-3</v>
      </c>
    </row>
    <row r="1584" spans="1:16" x14ac:dyDescent="0.25">
      <c r="A1584">
        <v>6</v>
      </c>
      <c r="B1584" t="s">
        <v>161</v>
      </c>
      <c r="C1584">
        <v>3</v>
      </c>
      <c r="D1584" t="s">
        <v>164</v>
      </c>
      <c r="E1584">
        <v>2</v>
      </c>
      <c r="F1584" t="s">
        <v>267</v>
      </c>
      <c r="G1584">
        <v>1.8</v>
      </c>
      <c r="H1584">
        <v>26</v>
      </c>
      <c r="L1584">
        <v>42</v>
      </c>
      <c r="N1584">
        <v>2.0499999999999998</v>
      </c>
      <c r="O1584">
        <f>PI()*(H1584/(2*1000))^2</f>
        <v>5.3092915845667494E-4</v>
      </c>
      <c r="P1584">
        <f>PI()*(L1584/(2*1000))^2</f>
        <v>1.385442360233099E-3</v>
      </c>
    </row>
    <row r="1585" spans="1:16" x14ac:dyDescent="0.25">
      <c r="A1585">
        <v>6</v>
      </c>
      <c r="B1585" t="s">
        <v>161</v>
      </c>
      <c r="C1585">
        <v>3</v>
      </c>
      <c r="D1585" t="s">
        <v>164</v>
      </c>
      <c r="E1585">
        <v>3</v>
      </c>
      <c r="F1585" t="s">
        <v>271</v>
      </c>
      <c r="G1585">
        <v>1.7</v>
      </c>
      <c r="H1585">
        <v>30</v>
      </c>
      <c r="L1585">
        <v>36</v>
      </c>
      <c r="N1585">
        <v>1.95</v>
      </c>
      <c r="O1585">
        <f>PI()*(H1585/(2*1000))^2</f>
        <v>7.0685834705770342E-4</v>
      </c>
      <c r="P1585">
        <f>PI()*(L1585/(2*1000))^2</f>
        <v>1.0178760197630929E-3</v>
      </c>
    </row>
    <row r="1586" spans="1:16" x14ac:dyDescent="0.25">
      <c r="A1586">
        <v>6</v>
      </c>
      <c r="B1586" t="s">
        <v>161</v>
      </c>
      <c r="C1586">
        <v>3</v>
      </c>
      <c r="D1586" t="s">
        <v>164</v>
      </c>
      <c r="E1586">
        <v>4</v>
      </c>
      <c r="F1586" t="s">
        <v>267</v>
      </c>
      <c r="G1586">
        <v>0.95</v>
      </c>
      <c r="H1586">
        <v>19</v>
      </c>
      <c r="L1586">
        <v>32</v>
      </c>
      <c r="N1586">
        <v>2.35</v>
      </c>
      <c r="O1586">
        <f>PI()*(H1586/(2*1000))^2</f>
        <v>2.835287369864788E-4</v>
      </c>
      <c r="P1586">
        <f>PI()*(L1586/(2*1000))^2</f>
        <v>8.0424771931898698E-4</v>
      </c>
    </row>
    <row r="1587" spans="1:16" x14ac:dyDescent="0.25">
      <c r="A1587">
        <v>6</v>
      </c>
      <c r="B1587" t="s">
        <v>161</v>
      </c>
      <c r="C1587">
        <v>3</v>
      </c>
      <c r="D1587" t="s">
        <v>164</v>
      </c>
      <c r="E1587">
        <v>5</v>
      </c>
      <c r="F1587" t="s">
        <v>267</v>
      </c>
      <c r="G1587">
        <v>0.35</v>
      </c>
      <c r="L1587">
        <v>14</v>
      </c>
      <c r="N1587">
        <v>0.7</v>
      </c>
      <c r="O1587">
        <f>PI()*(H1587/(2*1000))^2</f>
        <v>0</v>
      </c>
      <c r="P1587">
        <f>PI()*(L1587/(2*1000))^2</f>
        <v>1.5393804002589989E-4</v>
      </c>
    </row>
    <row r="1588" spans="1:16" x14ac:dyDescent="0.25">
      <c r="A1588">
        <v>6</v>
      </c>
      <c r="B1588" t="s">
        <v>161</v>
      </c>
      <c r="C1588">
        <v>3</v>
      </c>
      <c r="D1588" t="s">
        <v>164</v>
      </c>
      <c r="E1588">
        <v>6</v>
      </c>
      <c r="F1588" t="s">
        <v>267</v>
      </c>
      <c r="G1588">
        <v>0.35</v>
      </c>
      <c r="L1588">
        <v>17</v>
      </c>
      <c r="N1588">
        <v>0.7</v>
      </c>
      <c r="O1588">
        <f>PI()*(H1588/(2*1000))^2</f>
        <v>0</v>
      </c>
      <c r="P1588">
        <f>PI()*(L1588/(2*1000))^2</f>
        <v>2.2698006922186259E-4</v>
      </c>
    </row>
    <row r="1589" spans="1:16" x14ac:dyDescent="0.25">
      <c r="A1589">
        <v>6</v>
      </c>
      <c r="B1589" t="s">
        <v>161</v>
      </c>
      <c r="C1589">
        <v>3</v>
      </c>
      <c r="D1589" t="s">
        <v>164</v>
      </c>
      <c r="E1589">
        <v>7</v>
      </c>
      <c r="F1589" t="s">
        <v>271</v>
      </c>
      <c r="G1589">
        <v>1.8</v>
      </c>
      <c r="H1589">
        <v>26</v>
      </c>
      <c r="L1589">
        <v>46</v>
      </c>
      <c r="N1589">
        <v>3.2</v>
      </c>
      <c r="O1589">
        <f>PI()*(H1589/(2*1000))^2</f>
        <v>5.3092915845667494E-4</v>
      </c>
      <c r="P1589">
        <f>PI()*(L1589/(2*1000))^2</f>
        <v>1.6619025137490004E-3</v>
      </c>
    </row>
    <row r="1590" spans="1:16" x14ac:dyDescent="0.25">
      <c r="A1590">
        <v>6</v>
      </c>
      <c r="B1590" t="s">
        <v>161</v>
      </c>
      <c r="C1590">
        <v>3</v>
      </c>
      <c r="D1590" t="s">
        <v>164</v>
      </c>
      <c r="E1590">
        <v>8</v>
      </c>
      <c r="F1590" t="s">
        <v>267</v>
      </c>
      <c r="G1590">
        <v>2.4</v>
      </c>
      <c r="H1590">
        <v>12</v>
      </c>
      <c r="L1590">
        <v>23</v>
      </c>
      <c r="N1590">
        <v>1.75</v>
      </c>
      <c r="O1590">
        <f>PI()*(H1590/(2*1000))^2</f>
        <v>1.1309733552923255E-4</v>
      </c>
      <c r="P1590">
        <f>PI()*(L1590/(2*1000))^2</f>
        <v>4.154756284372501E-4</v>
      </c>
    </row>
    <row r="1591" spans="1:16" x14ac:dyDescent="0.25">
      <c r="A1591">
        <v>6</v>
      </c>
      <c r="B1591" t="s">
        <v>161</v>
      </c>
      <c r="C1591">
        <v>3</v>
      </c>
      <c r="D1591" t="s">
        <v>164</v>
      </c>
      <c r="E1591">
        <v>9</v>
      </c>
      <c r="F1591" t="s">
        <v>269</v>
      </c>
      <c r="G1591">
        <v>2.25</v>
      </c>
      <c r="H1591">
        <v>9</v>
      </c>
      <c r="L1591">
        <v>17</v>
      </c>
      <c r="N1591">
        <v>1.75</v>
      </c>
      <c r="O1591">
        <f>PI()*(H1591/(2*1000))^2</f>
        <v>6.3617251235193305E-5</v>
      </c>
      <c r="P1591">
        <f>PI()*(L1591/(2*1000))^2</f>
        <v>2.2698006922186259E-4</v>
      </c>
    </row>
    <row r="1592" spans="1:16" x14ac:dyDescent="0.25">
      <c r="A1592">
        <v>6</v>
      </c>
      <c r="B1592" t="s">
        <v>161</v>
      </c>
      <c r="C1592">
        <v>3</v>
      </c>
      <c r="D1592" t="s">
        <v>164</v>
      </c>
      <c r="E1592">
        <v>10</v>
      </c>
      <c r="F1592" t="s">
        <v>267</v>
      </c>
      <c r="G1592">
        <v>1.6</v>
      </c>
      <c r="H1592">
        <v>17</v>
      </c>
      <c r="L1592">
        <v>33</v>
      </c>
      <c r="N1592">
        <v>2.0499999999999998</v>
      </c>
      <c r="O1592">
        <f>PI()*(H1592/(2*1000))^2</f>
        <v>2.2698006922186259E-4</v>
      </c>
      <c r="P1592">
        <f>PI()*(L1592/(2*1000))^2</f>
        <v>8.5529859993982123E-4</v>
      </c>
    </row>
    <row r="1593" spans="1:16" x14ac:dyDescent="0.25">
      <c r="A1593">
        <v>6</v>
      </c>
      <c r="B1593" t="s">
        <v>161</v>
      </c>
      <c r="C1593">
        <v>3</v>
      </c>
      <c r="D1593" t="s">
        <v>164</v>
      </c>
      <c r="E1593">
        <v>11</v>
      </c>
      <c r="F1593" t="s">
        <v>267</v>
      </c>
      <c r="G1593">
        <v>1.1499999999999999</v>
      </c>
      <c r="L1593">
        <v>22</v>
      </c>
      <c r="N1593">
        <v>1.5</v>
      </c>
      <c r="O1593">
        <f>PI()*(H1593/(2*1000))^2</f>
        <v>0</v>
      </c>
      <c r="P1593">
        <f>PI()*(L1593/(2*1000))^2</f>
        <v>3.8013271108436493E-4</v>
      </c>
    </row>
    <row r="1594" spans="1:16" x14ac:dyDescent="0.25">
      <c r="A1594">
        <v>6</v>
      </c>
      <c r="B1594" t="s">
        <v>161</v>
      </c>
      <c r="C1594">
        <v>3</v>
      </c>
      <c r="D1594" t="s">
        <v>164</v>
      </c>
      <c r="E1594">
        <v>12</v>
      </c>
      <c r="F1594" t="s">
        <v>267</v>
      </c>
      <c r="G1594">
        <v>2.6</v>
      </c>
      <c r="H1594">
        <v>39</v>
      </c>
      <c r="L1594">
        <v>58</v>
      </c>
      <c r="N1594">
        <v>1.75</v>
      </c>
      <c r="O1594">
        <f>PI()*(H1594/(2*1000))^2</f>
        <v>1.1945906065275189E-3</v>
      </c>
      <c r="P1594">
        <f>PI()*(L1594/(2*1000))^2</f>
        <v>2.6420794216690164E-3</v>
      </c>
    </row>
    <row r="1595" spans="1:16" x14ac:dyDescent="0.25">
      <c r="A1595">
        <v>6</v>
      </c>
      <c r="B1595" t="s">
        <v>161</v>
      </c>
      <c r="C1595">
        <v>3</v>
      </c>
      <c r="D1595" t="s">
        <v>164</v>
      </c>
      <c r="E1595">
        <v>13</v>
      </c>
      <c r="F1595" t="s">
        <v>267</v>
      </c>
      <c r="G1595">
        <v>2.6</v>
      </c>
      <c r="H1595">
        <v>13</v>
      </c>
      <c r="L1595">
        <v>25</v>
      </c>
      <c r="N1595">
        <v>1.95</v>
      </c>
      <c r="O1595">
        <f>PI()*(H1595/(2*1000))^2</f>
        <v>1.3273228961416874E-4</v>
      </c>
      <c r="P1595">
        <f>PI()*(L1595/(2*1000))^2</f>
        <v>4.9087385212340522E-4</v>
      </c>
    </row>
    <row r="1596" spans="1:16" x14ac:dyDescent="0.25">
      <c r="A1596">
        <v>6</v>
      </c>
      <c r="B1596" t="s">
        <v>161</v>
      </c>
      <c r="C1596">
        <v>3</v>
      </c>
      <c r="D1596" t="s">
        <v>164</v>
      </c>
      <c r="E1596">
        <v>14</v>
      </c>
      <c r="F1596" t="s">
        <v>268</v>
      </c>
      <c r="G1596">
        <v>0.95</v>
      </c>
      <c r="H1596">
        <v>9</v>
      </c>
      <c r="L1596">
        <v>23</v>
      </c>
      <c r="N1596">
        <v>1.5</v>
      </c>
      <c r="O1596">
        <f>PI()*(H1596/(2*1000))^2</f>
        <v>6.3617251235193305E-5</v>
      </c>
      <c r="P1596">
        <f>PI()*(L1596/(2*1000))^2</f>
        <v>4.154756284372501E-4</v>
      </c>
    </row>
    <row r="1597" spans="1:16" x14ac:dyDescent="0.25">
      <c r="A1597">
        <v>6</v>
      </c>
      <c r="B1597" t="s">
        <v>161</v>
      </c>
      <c r="C1597">
        <v>3</v>
      </c>
      <c r="D1597" t="s">
        <v>164</v>
      </c>
      <c r="E1597">
        <v>15</v>
      </c>
      <c r="F1597" t="s">
        <v>271</v>
      </c>
      <c r="G1597">
        <v>1.9</v>
      </c>
      <c r="H1597">
        <v>20</v>
      </c>
      <c r="L1597">
        <v>43</v>
      </c>
      <c r="N1597">
        <v>3.2</v>
      </c>
      <c r="O1597">
        <f>PI()*(H1597/(2*1000))^2</f>
        <v>3.1415926535897931E-4</v>
      </c>
      <c r="P1597">
        <f>PI()*(L1597/(2*1000))^2</f>
        <v>1.4522012041218817E-3</v>
      </c>
    </row>
    <row r="1598" spans="1:16" x14ac:dyDescent="0.25">
      <c r="A1598">
        <v>6</v>
      </c>
      <c r="B1598" t="s">
        <v>161</v>
      </c>
      <c r="C1598">
        <v>3</v>
      </c>
      <c r="D1598" t="s">
        <v>164</v>
      </c>
      <c r="E1598">
        <v>16</v>
      </c>
      <c r="F1598" t="s">
        <v>267</v>
      </c>
      <c r="G1598">
        <v>1.9</v>
      </c>
      <c r="H1598">
        <v>37</v>
      </c>
      <c r="L1598">
        <v>57</v>
      </c>
      <c r="N1598">
        <v>3.65</v>
      </c>
      <c r="O1598">
        <f>PI()*(H1598/(2*1000))^2</f>
        <v>1.0752100856911066E-3</v>
      </c>
      <c r="P1598">
        <f>PI()*(L1598/(2*1000))^2</f>
        <v>2.5517586328783095E-3</v>
      </c>
    </row>
    <row r="1599" spans="1:16" x14ac:dyDescent="0.25">
      <c r="A1599">
        <v>6</v>
      </c>
      <c r="B1599" t="s">
        <v>161</v>
      </c>
      <c r="C1599">
        <v>3</v>
      </c>
      <c r="D1599" t="s">
        <v>164</v>
      </c>
      <c r="E1599">
        <v>17</v>
      </c>
      <c r="F1599" t="s">
        <v>267</v>
      </c>
      <c r="G1599">
        <v>1.2</v>
      </c>
      <c r="H1599">
        <v>4</v>
      </c>
      <c r="L1599">
        <v>16</v>
      </c>
      <c r="N1599">
        <v>1.45</v>
      </c>
      <c r="O1599">
        <f>PI()*(H1599/(2*1000))^2</f>
        <v>1.2566370614359172E-5</v>
      </c>
      <c r="P1599">
        <f>PI()*(L1599/(2*1000))^2</f>
        <v>2.0106192982974675E-4</v>
      </c>
    </row>
    <row r="1600" spans="1:16" x14ac:dyDescent="0.25">
      <c r="A1600">
        <v>6</v>
      </c>
      <c r="B1600" t="s">
        <v>161</v>
      </c>
      <c r="C1600">
        <v>3</v>
      </c>
      <c r="D1600" t="s">
        <v>164</v>
      </c>
      <c r="E1600">
        <v>18</v>
      </c>
      <c r="F1600" t="s">
        <v>267</v>
      </c>
      <c r="G1600">
        <v>2.8</v>
      </c>
      <c r="H1600">
        <v>15</v>
      </c>
      <c r="L1600">
        <v>28</v>
      </c>
      <c r="N1600">
        <v>2.2000000000000002</v>
      </c>
      <c r="O1600">
        <f>PI()*(H1600/(2*1000))^2</f>
        <v>1.7671458676442585E-4</v>
      </c>
      <c r="P1600">
        <f>PI()*(L1600/(2*1000))^2</f>
        <v>6.1575216010359955E-4</v>
      </c>
    </row>
    <row r="1601" spans="1:16" x14ac:dyDescent="0.25">
      <c r="A1601">
        <v>6</v>
      </c>
      <c r="B1601" t="s">
        <v>161</v>
      </c>
      <c r="C1601">
        <v>3</v>
      </c>
      <c r="D1601" t="s">
        <v>164</v>
      </c>
      <c r="E1601">
        <v>19</v>
      </c>
      <c r="F1601" t="s">
        <v>267</v>
      </c>
      <c r="G1601">
        <v>2.35</v>
      </c>
      <c r="H1601">
        <v>21</v>
      </c>
      <c r="L1601">
        <v>48</v>
      </c>
      <c r="N1601">
        <v>2.9</v>
      </c>
      <c r="O1601">
        <f>PI()*(H1601/(2*1000))^2</f>
        <v>3.4636059005827474E-4</v>
      </c>
      <c r="P1601">
        <f>PI()*(L1601/(2*1000))^2</f>
        <v>1.8095573684677208E-3</v>
      </c>
    </row>
    <row r="1602" spans="1:16" x14ac:dyDescent="0.25">
      <c r="A1602">
        <v>6</v>
      </c>
      <c r="B1602" t="s">
        <v>161</v>
      </c>
      <c r="C1602">
        <v>3</v>
      </c>
      <c r="D1602" t="s">
        <v>164</v>
      </c>
      <c r="E1602">
        <v>20</v>
      </c>
      <c r="F1602" t="s">
        <v>267</v>
      </c>
      <c r="G1602">
        <v>2.5499999999999998</v>
      </c>
      <c r="H1602">
        <v>10</v>
      </c>
      <c r="L1602">
        <v>23</v>
      </c>
      <c r="N1602">
        <v>1.5</v>
      </c>
      <c r="O1602">
        <f>PI()*(H1602/(2*1000))^2</f>
        <v>7.8539816339744827E-5</v>
      </c>
      <c r="P1602">
        <f>PI()*(L1602/(2*1000))^2</f>
        <v>4.154756284372501E-4</v>
      </c>
    </row>
    <row r="1603" spans="1:16" x14ac:dyDescent="0.25">
      <c r="A1603">
        <v>6</v>
      </c>
      <c r="B1603" t="s">
        <v>161</v>
      </c>
      <c r="C1603">
        <v>3</v>
      </c>
      <c r="D1603" t="s">
        <v>164</v>
      </c>
      <c r="E1603">
        <v>21</v>
      </c>
      <c r="F1603" t="s">
        <v>271</v>
      </c>
      <c r="G1603">
        <v>1.85</v>
      </c>
      <c r="H1603">
        <v>39</v>
      </c>
      <c r="L1603">
        <v>59</v>
      </c>
      <c r="N1603">
        <v>3.5</v>
      </c>
      <c r="O1603">
        <f>PI()*(H1603/(2*1000))^2</f>
        <v>1.1945906065275189E-3</v>
      </c>
      <c r="P1603">
        <f>PI()*(L1603/(2*1000))^2</f>
        <v>2.7339710067865171E-3</v>
      </c>
    </row>
    <row r="1604" spans="1:16" x14ac:dyDescent="0.25">
      <c r="A1604">
        <v>6</v>
      </c>
      <c r="B1604" t="s">
        <v>161</v>
      </c>
      <c r="C1604">
        <v>3</v>
      </c>
      <c r="D1604" t="s">
        <v>164</v>
      </c>
      <c r="E1604">
        <v>22</v>
      </c>
      <c r="F1604" t="s">
        <v>268</v>
      </c>
      <c r="G1604">
        <v>1.8</v>
      </c>
      <c r="H1604">
        <v>40</v>
      </c>
      <c r="L1604">
        <v>76</v>
      </c>
      <c r="N1604">
        <v>2.4</v>
      </c>
      <c r="O1604">
        <f>PI()*(H1604/(2*1000))^2</f>
        <v>1.2566370614359172E-3</v>
      </c>
      <c r="P1604">
        <f>PI()*(L1604/(2*1000))^2</f>
        <v>4.5364597917836608E-3</v>
      </c>
    </row>
    <row r="1605" spans="1:16" x14ac:dyDescent="0.25">
      <c r="A1605">
        <v>6</v>
      </c>
      <c r="B1605" t="s">
        <v>161</v>
      </c>
      <c r="C1605">
        <v>3</v>
      </c>
      <c r="D1605" t="s">
        <v>164</v>
      </c>
      <c r="E1605">
        <v>23</v>
      </c>
      <c r="F1605" t="s">
        <v>271</v>
      </c>
      <c r="G1605">
        <v>2.2000000000000002</v>
      </c>
      <c r="H1605">
        <v>13</v>
      </c>
      <c r="L1605">
        <v>27</v>
      </c>
      <c r="N1605">
        <v>2.6</v>
      </c>
      <c r="O1605">
        <f>PI()*(H1605/(2*1000))^2</f>
        <v>1.3273228961416874E-4</v>
      </c>
      <c r="P1605">
        <f>PI()*(L1605/(2*1000))^2</f>
        <v>5.7255526111673976E-4</v>
      </c>
    </row>
    <row r="1606" spans="1:16" x14ac:dyDescent="0.25">
      <c r="A1606">
        <v>6</v>
      </c>
      <c r="B1606" t="s">
        <v>161</v>
      </c>
      <c r="C1606">
        <v>3</v>
      </c>
      <c r="D1606" t="s">
        <v>164</v>
      </c>
      <c r="E1606">
        <v>24</v>
      </c>
      <c r="F1606" t="s">
        <v>267</v>
      </c>
      <c r="G1606">
        <v>3</v>
      </c>
      <c r="H1606">
        <v>23</v>
      </c>
      <c r="L1606">
        <v>41</v>
      </c>
      <c r="N1606">
        <v>2.25</v>
      </c>
      <c r="O1606">
        <f>PI()*(H1606/(2*1000))^2</f>
        <v>4.154756284372501E-4</v>
      </c>
      <c r="P1606">
        <f>PI()*(L1606/(2*1000))^2</f>
        <v>1.3202543126711107E-3</v>
      </c>
    </row>
    <row r="1607" spans="1:16" x14ac:dyDescent="0.25">
      <c r="A1607">
        <v>6</v>
      </c>
      <c r="B1607" t="s">
        <v>161</v>
      </c>
      <c r="C1607">
        <v>3</v>
      </c>
      <c r="D1607" t="s">
        <v>164</v>
      </c>
      <c r="E1607">
        <v>25</v>
      </c>
      <c r="F1607" t="s">
        <v>267</v>
      </c>
      <c r="G1607">
        <v>3</v>
      </c>
      <c r="H1607">
        <v>20</v>
      </c>
      <c r="L1607">
        <v>41</v>
      </c>
      <c r="N1607">
        <v>2.0499999999999998</v>
      </c>
      <c r="O1607">
        <f>PI()*(H1607/(2*1000))^2</f>
        <v>3.1415926535897931E-4</v>
      </c>
      <c r="P1607">
        <f>PI()*(L1607/(2*1000))^2</f>
        <v>1.3202543126711107E-3</v>
      </c>
    </row>
    <row r="1608" spans="1:16" x14ac:dyDescent="0.25">
      <c r="A1608">
        <v>6</v>
      </c>
      <c r="B1608" t="s">
        <v>161</v>
      </c>
      <c r="C1608">
        <v>3</v>
      </c>
      <c r="D1608" t="s">
        <v>164</v>
      </c>
      <c r="E1608">
        <v>26</v>
      </c>
      <c r="F1608" t="s">
        <v>271</v>
      </c>
      <c r="G1608">
        <v>2.4</v>
      </c>
      <c r="H1608">
        <v>18</v>
      </c>
      <c r="L1608">
        <v>30</v>
      </c>
      <c r="N1608">
        <v>2.7</v>
      </c>
      <c r="O1608">
        <f>PI()*(H1608/(2*1000))^2</f>
        <v>2.5446900494077322E-4</v>
      </c>
      <c r="P1608">
        <f>PI()*(L1608/(2*1000))^2</f>
        <v>7.0685834705770342E-4</v>
      </c>
    </row>
    <row r="1609" spans="1:16" x14ac:dyDescent="0.25">
      <c r="A1609">
        <v>6</v>
      </c>
      <c r="B1609" t="s">
        <v>161</v>
      </c>
      <c r="C1609">
        <v>3</v>
      </c>
      <c r="D1609" t="s">
        <v>164</v>
      </c>
      <c r="E1609">
        <v>27</v>
      </c>
      <c r="F1609" t="s">
        <v>271</v>
      </c>
      <c r="G1609">
        <v>3</v>
      </c>
      <c r="H1609">
        <v>26</v>
      </c>
      <c r="L1609">
        <v>29</v>
      </c>
      <c r="N1609">
        <v>1.8</v>
      </c>
      <c r="O1609">
        <f>PI()*(H1609/(2*1000))^2</f>
        <v>5.3092915845667494E-4</v>
      </c>
      <c r="P1609">
        <f>PI()*(L1609/(2*1000))^2</f>
        <v>6.605198554172541E-4</v>
      </c>
    </row>
    <row r="1610" spans="1:16" x14ac:dyDescent="0.25">
      <c r="A1610">
        <v>6</v>
      </c>
      <c r="B1610" t="s">
        <v>161</v>
      </c>
      <c r="C1610">
        <v>3</v>
      </c>
      <c r="D1610" t="s">
        <v>164</v>
      </c>
      <c r="E1610">
        <v>28</v>
      </c>
      <c r="F1610" t="s">
        <v>271</v>
      </c>
      <c r="G1610">
        <v>1.8</v>
      </c>
      <c r="H1610">
        <v>14</v>
      </c>
      <c r="L1610">
        <v>17</v>
      </c>
      <c r="N1610">
        <v>1.45</v>
      </c>
      <c r="O1610">
        <f>PI()*(H1610/(2*1000))^2</f>
        <v>1.5393804002589989E-4</v>
      </c>
      <c r="P1610">
        <f>PI()*(L1610/(2*1000))^2</f>
        <v>2.2698006922186259E-4</v>
      </c>
    </row>
    <row r="1611" spans="1:16" x14ac:dyDescent="0.25">
      <c r="A1611">
        <v>6</v>
      </c>
      <c r="B1611" t="s">
        <v>161</v>
      </c>
      <c r="C1611">
        <v>3</v>
      </c>
      <c r="D1611" t="s">
        <v>164</v>
      </c>
      <c r="E1611">
        <v>29</v>
      </c>
      <c r="F1611" t="s">
        <v>267</v>
      </c>
      <c r="G1611">
        <v>2.2999999999999998</v>
      </c>
      <c r="H1611">
        <v>12</v>
      </c>
      <c r="L1611">
        <v>21</v>
      </c>
      <c r="N1611">
        <v>1.85</v>
      </c>
      <c r="O1611">
        <f>PI()*(H1611/(2*1000))^2</f>
        <v>1.1309733552923255E-4</v>
      </c>
      <c r="P1611">
        <f>PI()*(L1611/(2*1000))^2</f>
        <v>3.4636059005827474E-4</v>
      </c>
    </row>
    <row r="1612" spans="1:16" x14ac:dyDescent="0.25">
      <c r="A1612">
        <v>6</v>
      </c>
      <c r="B1612" t="s">
        <v>161</v>
      </c>
      <c r="C1612">
        <v>3</v>
      </c>
      <c r="D1612" t="s">
        <v>164</v>
      </c>
      <c r="E1612">
        <v>30</v>
      </c>
      <c r="F1612" t="s">
        <v>271</v>
      </c>
      <c r="G1612">
        <v>3.1</v>
      </c>
      <c r="H1612">
        <v>40</v>
      </c>
      <c r="L1612">
        <v>67</v>
      </c>
      <c r="N1612">
        <v>3.85</v>
      </c>
      <c r="O1612">
        <f>PI()*(H1612/(2*1000))^2</f>
        <v>1.2566370614359172E-3</v>
      </c>
      <c r="P1612">
        <f>PI()*(L1612/(2*1000))^2</f>
        <v>3.5256523554911458E-3</v>
      </c>
    </row>
    <row r="1613" spans="1:16" x14ac:dyDescent="0.25">
      <c r="A1613">
        <v>6</v>
      </c>
      <c r="B1613" t="s">
        <v>161</v>
      </c>
      <c r="C1613">
        <v>3</v>
      </c>
      <c r="D1613" t="s">
        <v>164</v>
      </c>
      <c r="E1613">
        <v>31</v>
      </c>
      <c r="F1613" t="s">
        <v>271</v>
      </c>
      <c r="G1613">
        <v>3.8</v>
      </c>
      <c r="H1613">
        <v>62</v>
      </c>
      <c r="L1613">
        <v>86</v>
      </c>
      <c r="N1613">
        <v>5</v>
      </c>
      <c r="O1613">
        <f>PI()*(H1613/(2*1000))^2</f>
        <v>3.0190705400997908E-3</v>
      </c>
      <c r="P1613">
        <f>PI()*(L1613/(2*1000))^2</f>
        <v>5.8088048164875268E-3</v>
      </c>
    </row>
    <row r="1614" spans="1:16" x14ac:dyDescent="0.25">
      <c r="A1614">
        <v>6</v>
      </c>
      <c r="B1614" t="s">
        <v>161</v>
      </c>
      <c r="C1614">
        <v>4</v>
      </c>
      <c r="D1614" t="s">
        <v>165</v>
      </c>
      <c r="E1614">
        <v>1</v>
      </c>
      <c r="F1614" t="s">
        <v>271</v>
      </c>
      <c r="G1614">
        <v>0.5</v>
      </c>
      <c r="H1614">
        <v>7</v>
      </c>
      <c r="L1614">
        <v>31</v>
      </c>
      <c r="N1614">
        <v>1.4</v>
      </c>
      <c r="O1614">
        <f>PI()*(H1614/(2*1000))^2</f>
        <v>3.8484510006474972E-5</v>
      </c>
      <c r="P1614">
        <f>PI()*(L1614/(2*1000))^2</f>
        <v>7.5476763502494771E-4</v>
      </c>
    </row>
    <row r="1615" spans="1:16" x14ac:dyDescent="0.25">
      <c r="A1615">
        <v>6</v>
      </c>
      <c r="B1615" t="s">
        <v>161</v>
      </c>
      <c r="C1615">
        <v>4</v>
      </c>
      <c r="D1615" t="s">
        <v>165</v>
      </c>
      <c r="E1615">
        <v>2</v>
      </c>
      <c r="F1615" t="s">
        <v>271</v>
      </c>
      <c r="G1615">
        <v>1.6</v>
      </c>
      <c r="H1615">
        <v>15</v>
      </c>
      <c r="L1615">
        <v>33</v>
      </c>
      <c r="N1615">
        <v>2</v>
      </c>
      <c r="O1615">
        <f>PI()*(H1615/(2*1000))^2</f>
        <v>1.7671458676442585E-4</v>
      </c>
      <c r="P1615">
        <f>PI()*(L1615/(2*1000))^2</f>
        <v>8.5529859993982123E-4</v>
      </c>
    </row>
    <row r="1616" spans="1:16" x14ac:dyDescent="0.25">
      <c r="A1616">
        <v>6</v>
      </c>
      <c r="B1616" t="s">
        <v>161</v>
      </c>
      <c r="C1616">
        <v>4</v>
      </c>
      <c r="D1616" t="s">
        <v>165</v>
      </c>
      <c r="E1616">
        <v>3</v>
      </c>
      <c r="F1616" t="s">
        <v>271</v>
      </c>
      <c r="G1616">
        <v>1.35</v>
      </c>
      <c r="L1616">
        <v>22</v>
      </c>
      <c r="N1616">
        <v>0.8</v>
      </c>
      <c r="O1616">
        <f>PI()*(H1616/(2*1000))^2</f>
        <v>0</v>
      </c>
      <c r="P1616">
        <f>PI()*(L1616/(2*1000))^2</f>
        <v>3.8013271108436493E-4</v>
      </c>
    </row>
    <row r="1617" spans="1:16" x14ac:dyDescent="0.25">
      <c r="A1617">
        <v>6</v>
      </c>
      <c r="B1617" t="s">
        <v>161</v>
      </c>
      <c r="C1617">
        <v>4</v>
      </c>
      <c r="D1617" t="s">
        <v>165</v>
      </c>
      <c r="E1617">
        <v>4</v>
      </c>
      <c r="F1617" t="s">
        <v>267</v>
      </c>
      <c r="G1617">
        <v>1.6</v>
      </c>
      <c r="H1617">
        <v>7</v>
      </c>
      <c r="L1617">
        <v>20</v>
      </c>
      <c r="N1617">
        <v>1.4</v>
      </c>
      <c r="O1617">
        <f>PI()*(H1617/(2*1000))^2</f>
        <v>3.8484510006474972E-5</v>
      </c>
      <c r="P1617">
        <f>PI()*(L1617/(2*1000))^2</f>
        <v>3.1415926535897931E-4</v>
      </c>
    </row>
    <row r="1618" spans="1:16" x14ac:dyDescent="0.25">
      <c r="A1618">
        <v>6</v>
      </c>
      <c r="B1618" t="s">
        <v>161</v>
      </c>
      <c r="C1618">
        <v>4</v>
      </c>
      <c r="D1618" t="s">
        <v>165</v>
      </c>
      <c r="E1618">
        <v>5</v>
      </c>
      <c r="F1618" t="s">
        <v>267</v>
      </c>
      <c r="G1618">
        <v>2.6</v>
      </c>
      <c r="H1618">
        <v>8</v>
      </c>
      <c r="L1618">
        <v>27</v>
      </c>
      <c r="N1618">
        <v>1.8</v>
      </c>
      <c r="O1618">
        <f>PI()*(H1618/(2*1000))^2</f>
        <v>5.0265482457436686E-5</v>
      </c>
      <c r="P1618">
        <f>PI()*(L1618/(2*1000))^2</f>
        <v>5.7255526111673976E-4</v>
      </c>
    </row>
    <row r="1619" spans="1:16" x14ac:dyDescent="0.25">
      <c r="A1619">
        <v>6</v>
      </c>
      <c r="B1619" t="s">
        <v>161</v>
      </c>
      <c r="C1619">
        <v>4</v>
      </c>
      <c r="D1619" t="s">
        <v>165</v>
      </c>
      <c r="E1619">
        <v>6</v>
      </c>
      <c r="F1619" t="s">
        <v>267</v>
      </c>
      <c r="G1619">
        <v>2.9</v>
      </c>
      <c r="H1619">
        <v>49</v>
      </c>
      <c r="L1619">
        <v>63</v>
      </c>
      <c r="N1619">
        <v>3.2</v>
      </c>
      <c r="O1619">
        <f>PI()*(H1619/(2*1000))^2</f>
        <v>1.8857409903172736E-3</v>
      </c>
      <c r="P1619">
        <f>PI()*(L1619/(2*1000))^2</f>
        <v>3.1172453105244723E-3</v>
      </c>
    </row>
    <row r="1620" spans="1:16" x14ac:dyDescent="0.25">
      <c r="A1620">
        <v>6</v>
      </c>
      <c r="B1620" t="s">
        <v>161</v>
      </c>
      <c r="C1620">
        <v>4</v>
      </c>
      <c r="D1620" t="s">
        <v>165</v>
      </c>
      <c r="E1620">
        <v>7</v>
      </c>
      <c r="F1620" t="s">
        <v>267</v>
      </c>
      <c r="G1620">
        <v>1.6</v>
      </c>
      <c r="L1620">
        <v>18</v>
      </c>
      <c r="N1620">
        <v>1</v>
      </c>
      <c r="O1620">
        <f>PI()*(H1620/(2*1000))^2</f>
        <v>0</v>
      </c>
      <c r="P1620">
        <f>PI()*(L1620/(2*1000))^2</f>
        <v>2.5446900494077322E-4</v>
      </c>
    </row>
    <row r="1621" spans="1:16" x14ac:dyDescent="0.25">
      <c r="A1621">
        <v>6</v>
      </c>
      <c r="B1621" t="s">
        <v>161</v>
      </c>
      <c r="C1621">
        <v>4</v>
      </c>
      <c r="D1621" t="s">
        <v>165</v>
      </c>
      <c r="E1621">
        <v>8</v>
      </c>
      <c r="F1621" t="s">
        <v>271</v>
      </c>
      <c r="G1621">
        <v>2.2000000000000002</v>
      </c>
      <c r="L1621">
        <v>27</v>
      </c>
      <c r="N1621">
        <v>1.1499999999999999</v>
      </c>
      <c r="O1621">
        <f>PI()*(H1621/(2*1000))^2</f>
        <v>0</v>
      </c>
      <c r="P1621">
        <f>PI()*(L1621/(2*1000))^2</f>
        <v>5.7255526111673976E-4</v>
      </c>
    </row>
    <row r="1622" spans="1:16" x14ac:dyDescent="0.25">
      <c r="A1622">
        <v>6</v>
      </c>
      <c r="B1622" t="s">
        <v>161</v>
      </c>
      <c r="C1622">
        <v>4</v>
      </c>
      <c r="D1622" t="s">
        <v>165</v>
      </c>
      <c r="E1622">
        <v>9</v>
      </c>
      <c r="F1622" t="s">
        <v>267</v>
      </c>
      <c r="G1622">
        <v>2.5</v>
      </c>
      <c r="L1622">
        <v>22</v>
      </c>
      <c r="N1622">
        <v>1.1499999999999999</v>
      </c>
      <c r="O1622">
        <f>PI()*(H1622/(2*1000))^2</f>
        <v>0</v>
      </c>
      <c r="P1622">
        <f>PI()*(L1622/(2*1000))^2</f>
        <v>3.8013271108436493E-4</v>
      </c>
    </row>
    <row r="1623" spans="1:16" x14ac:dyDescent="0.25">
      <c r="A1623">
        <v>6</v>
      </c>
      <c r="B1623" t="s">
        <v>161</v>
      </c>
      <c r="C1623">
        <v>4</v>
      </c>
      <c r="D1623" t="s">
        <v>165</v>
      </c>
      <c r="E1623">
        <v>10</v>
      </c>
      <c r="F1623" t="s">
        <v>271</v>
      </c>
      <c r="G1623">
        <v>2.6</v>
      </c>
      <c r="H1623">
        <v>16</v>
      </c>
      <c r="L1623">
        <v>32</v>
      </c>
      <c r="N1623">
        <v>2.15</v>
      </c>
      <c r="O1623">
        <f>PI()*(H1623/(2*1000))^2</f>
        <v>2.0106192982974675E-4</v>
      </c>
      <c r="P1623">
        <f>PI()*(L1623/(2*1000))^2</f>
        <v>8.0424771931898698E-4</v>
      </c>
    </row>
    <row r="1624" spans="1:16" x14ac:dyDescent="0.25">
      <c r="A1624">
        <v>6</v>
      </c>
      <c r="B1624" t="s">
        <v>161</v>
      </c>
      <c r="C1624">
        <v>4</v>
      </c>
      <c r="D1624" t="s">
        <v>165</v>
      </c>
      <c r="E1624">
        <v>11</v>
      </c>
      <c r="F1624" t="s">
        <v>271</v>
      </c>
      <c r="G1624">
        <v>2.8</v>
      </c>
      <c r="H1624">
        <v>71</v>
      </c>
      <c r="L1624">
        <v>94</v>
      </c>
      <c r="N1624">
        <v>5.3</v>
      </c>
      <c r="O1624">
        <f>PI()*(H1624/(2*1000))^2</f>
        <v>3.959192141686536E-3</v>
      </c>
      <c r="P1624">
        <f>PI()*(L1624/(2*1000))^2</f>
        <v>6.9397781717798531E-3</v>
      </c>
    </row>
    <row r="1625" spans="1:16" x14ac:dyDescent="0.25">
      <c r="A1625">
        <v>6</v>
      </c>
      <c r="B1625" t="s">
        <v>161</v>
      </c>
      <c r="C1625">
        <v>4</v>
      </c>
      <c r="D1625" t="s">
        <v>165</v>
      </c>
      <c r="E1625">
        <v>12</v>
      </c>
      <c r="F1625" t="s">
        <v>267</v>
      </c>
      <c r="G1625">
        <v>3.25</v>
      </c>
      <c r="H1625">
        <v>58</v>
      </c>
      <c r="L1625">
        <v>84</v>
      </c>
      <c r="N1625">
        <v>5.4</v>
      </c>
      <c r="O1625">
        <f>PI()*(H1625/(2*1000))^2</f>
        <v>2.6420794216690164E-3</v>
      </c>
      <c r="P1625">
        <f>PI()*(L1625/(2*1000))^2</f>
        <v>5.5417694409323958E-3</v>
      </c>
    </row>
    <row r="1626" spans="1:16" x14ac:dyDescent="0.25">
      <c r="A1626">
        <v>6</v>
      </c>
      <c r="B1626" t="s">
        <v>161</v>
      </c>
      <c r="C1626">
        <v>4</v>
      </c>
      <c r="D1626" t="s">
        <v>165</v>
      </c>
      <c r="E1626">
        <v>13</v>
      </c>
      <c r="F1626" t="s">
        <v>267</v>
      </c>
      <c r="G1626">
        <v>3.8</v>
      </c>
      <c r="H1626">
        <v>63</v>
      </c>
      <c r="L1626">
        <v>82</v>
      </c>
      <c r="N1626">
        <v>5.6</v>
      </c>
      <c r="O1626">
        <f>PI()*(H1626/(2*1000))^2</f>
        <v>3.1172453105244723E-3</v>
      </c>
      <c r="P1626">
        <f>PI()*(L1626/(2*1000))^2</f>
        <v>5.2810172506844427E-3</v>
      </c>
    </row>
    <row r="1627" spans="1:16" x14ac:dyDescent="0.25">
      <c r="A1627">
        <v>6</v>
      </c>
      <c r="B1627" t="s">
        <v>161</v>
      </c>
      <c r="C1627">
        <v>4</v>
      </c>
      <c r="D1627" t="s">
        <v>165</v>
      </c>
      <c r="E1627">
        <v>14</v>
      </c>
      <c r="F1627" t="s">
        <v>267</v>
      </c>
      <c r="G1627">
        <v>3.9</v>
      </c>
      <c r="H1627">
        <v>62</v>
      </c>
      <c r="L1627">
        <v>88</v>
      </c>
      <c r="N1627">
        <v>5.6</v>
      </c>
      <c r="O1627">
        <f>PI()*(H1627/(2*1000))^2</f>
        <v>3.0190705400997908E-3</v>
      </c>
      <c r="P1627">
        <f>PI()*(L1627/(2*1000))^2</f>
        <v>6.0821233773498389E-3</v>
      </c>
    </row>
    <row r="1628" spans="1:16" x14ac:dyDescent="0.25">
      <c r="A1628">
        <v>6</v>
      </c>
      <c r="B1628" t="s">
        <v>161</v>
      </c>
      <c r="C1628">
        <v>5</v>
      </c>
      <c r="D1628" t="s">
        <v>166</v>
      </c>
      <c r="E1628">
        <v>1</v>
      </c>
      <c r="F1628" t="s">
        <v>267</v>
      </c>
      <c r="G1628">
        <v>2.2000000000000002</v>
      </c>
      <c r="L1628">
        <v>18</v>
      </c>
      <c r="N1628">
        <v>1.1000000000000001</v>
      </c>
      <c r="O1628">
        <f>PI()*(H1628/(2*1000))^2</f>
        <v>0</v>
      </c>
      <c r="P1628">
        <f>PI()*(L1628/(2*1000))^2</f>
        <v>2.5446900494077322E-4</v>
      </c>
    </row>
    <row r="1629" spans="1:16" x14ac:dyDescent="0.25">
      <c r="A1629">
        <v>6</v>
      </c>
      <c r="B1629" t="s">
        <v>161</v>
      </c>
      <c r="C1629">
        <v>5</v>
      </c>
      <c r="D1629" t="s">
        <v>166</v>
      </c>
      <c r="E1629">
        <v>2</v>
      </c>
      <c r="F1629" t="s">
        <v>267</v>
      </c>
      <c r="G1629">
        <v>2.4</v>
      </c>
      <c r="L1629">
        <v>22</v>
      </c>
      <c r="N1629">
        <v>1.3</v>
      </c>
      <c r="O1629">
        <f>PI()*(H1629/(2*1000))^2</f>
        <v>0</v>
      </c>
      <c r="P1629">
        <f>PI()*(L1629/(2*1000))^2</f>
        <v>3.8013271108436493E-4</v>
      </c>
    </row>
    <row r="1630" spans="1:16" x14ac:dyDescent="0.25">
      <c r="A1630">
        <v>6</v>
      </c>
      <c r="B1630" t="s">
        <v>161</v>
      </c>
      <c r="C1630">
        <v>5</v>
      </c>
      <c r="D1630" t="s">
        <v>166</v>
      </c>
      <c r="E1630">
        <v>3</v>
      </c>
      <c r="F1630" t="s">
        <v>267</v>
      </c>
      <c r="G1630">
        <v>2.8</v>
      </c>
      <c r="H1630">
        <v>37</v>
      </c>
      <c r="L1630">
        <v>57</v>
      </c>
      <c r="N1630">
        <v>3.5</v>
      </c>
      <c r="O1630">
        <f>PI()*(H1630/(2*1000))^2</f>
        <v>1.0752100856911066E-3</v>
      </c>
      <c r="P1630">
        <f>PI()*(L1630/(2*1000))^2</f>
        <v>2.5517586328783095E-3</v>
      </c>
    </row>
    <row r="1631" spans="1:16" x14ac:dyDescent="0.25">
      <c r="A1631">
        <v>6</v>
      </c>
      <c r="B1631" t="s">
        <v>161</v>
      </c>
      <c r="C1631">
        <v>5</v>
      </c>
      <c r="D1631" t="s">
        <v>166</v>
      </c>
      <c r="E1631">
        <v>4</v>
      </c>
      <c r="F1631" t="s">
        <v>271</v>
      </c>
      <c r="G1631">
        <v>2.9</v>
      </c>
      <c r="H1631">
        <v>18</v>
      </c>
      <c r="L1631">
        <v>36</v>
      </c>
      <c r="N1631">
        <v>2.2999999999999998</v>
      </c>
      <c r="O1631">
        <f>PI()*(H1631/(2*1000))^2</f>
        <v>2.5446900494077322E-4</v>
      </c>
      <c r="P1631">
        <f>PI()*(L1631/(2*1000))^2</f>
        <v>1.0178760197630929E-3</v>
      </c>
    </row>
    <row r="1632" spans="1:16" x14ac:dyDescent="0.25">
      <c r="A1632">
        <v>6</v>
      </c>
      <c r="B1632" t="s">
        <v>161</v>
      </c>
      <c r="C1632">
        <v>5</v>
      </c>
      <c r="D1632" t="s">
        <v>166</v>
      </c>
      <c r="E1632">
        <v>5</v>
      </c>
      <c r="F1632" t="s">
        <v>267</v>
      </c>
      <c r="G1632">
        <v>1.6</v>
      </c>
      <c r="L1632">
        <v>38</v>
      </c>
      <c r="N1632">
        <v>1.4</v>
      </c>
      <c r="O1632">
        <f>PI()*(H1632/(2*1000))^2</f>
        <v>0</v>
      </c>
      <c r="P1632">
        <f>PI()*(L1632/(2*1000))^2</f>
        <v>1.1341149479459152E-3</v>
      </c>
    </row>
    <row r="1633" spans="1:16" x14ac:dyDescent="0.25">
      <c r="A1633">
        <v>6</v>
      </c>
      <c r="B1633" t="s">
        <v>161</v>
      </c>
      <c r="C1633">
        <v>5</v>
      </c>
      <c r="D1633" t="s">
        <v>166</v>
      </c>
      <c r="E1633">
        <v>6</v>
      </c>
      <c r="F1633" t="s">
        <v>282</v>
      </c>
      <c r="G1633">
        <v>1.9</v>
      </c>
      <c r="H1633">
        <v>22</v>
      </c>
      <c r="L1633">
        <v>28</v>
      </c>
      <c r="N1633">
        <v>1.95</v>
      </c>
      <c r="O1633">
        <f>PI()*(H1633/(2*1000))^2</f>
        <v>3.8013271108436493E-4</v>
      </c>
      <c r="P1633">
        <f>PI()*(L1633/(2*1000))^2</f>
        <v>6.1575216010359955E-4</v>
      </c>
    </row>
    <row r="1634" spans="1:16" x14ac:dyDescent="0.25">
      <c r="A1634">
        <v>6</v>
      </c>
      <c r="B1634" t="s">
        <v>161</v>
      </c>
      <c r="C1634">
        <v>5</v>
      </c>
      <c r="D1634" t="s">
        <v>166</v>
      </c>
      <c r="E1634">
        <v>7</v>
      </c>
      <c r="F1634" t="s">
        <v>271</v>
      </c>
      <c r="G1634">
        <v>1.8</v>
      </c>
      <c r="H1634">
        <v>31</v>
      </c>
      <c r="L1634">
        <v>37</v>
      </c>
      <c r="N1634">
        <v>3.25</v>
      </c>
      <c r="O1634">
        <f>PI()*(H1634/(2*1000))^2</f>
        <v>7.5476763502494771E-4</v>
      </c>
      <c r="P1634">
        <f>PI()*(L1634/(2*1000))^2</f>
        <v>1.0752100856911066E-3</v>
      </c>
    </row>
    <row r="1635" spans="1:16" x14ac:dyDescent="0.25">
      <c r="A1635">
        <v>6</v>
      </c>
      <c r="B1635" t="s">
        <v>161</v>
      </c>
      <c r="C1635">
        <v>5</v>
      </c>
      <c r="D1635" t="s">
        <v>166</v>
      </c>
      <c r="E1635">
        <v>8</v>
      </c>
      <c r="F1635" t="s">
        <v>282</v>
      </c>
      <c r="G1635">
        <v>1.6</v>
      </c>
      <c r="H1635">
        <v>12</v>
      </c>
      <c r="L1635">
        <v>18</v>
      </c>
      <c r="N1635">
        <v>1.85</v>
      </c>
      <c r="O1635">
        <f>PI()*(H1635/(2*1000))^2</f>
        <v>1.1309733552923255E-4</v>
      </c>
      <c r="P1635">
        <f>PI()*(L1635/(2*1000))^2</f>
        <v>2.5446900494077322E-4</v>
      </c>
    </row>
    <row r="1636" spans="1:16" x14ac:dyDescent="0.25">
      <c r="A1636">
        <v>6</v>
      </c>
      <c r="B1636" t="s">
        <v>161</v>
      </c>
      <c r="C1636">
        <v>5</v>
      </c>
      <c r="D1636" t="s">
        <v>166</v>
      </c>
      <c r="E1636">
        <v>9</v>
      </c>
      <c r="F1636" t="s">
        <v>271</v>
      </c>
      <c r="G1636">
        <v>0.85</v>
      </c>
      <c r="H1636">
        <v>60</v>
      </c>
      <c r="L1636">
        <v>76</v>
      </c>
      <c r="N1636">
        <v>4.5</v>
      </c>
      <c r="O1636">
        <f>PI()*(H1636/(2*1000))^2</f>
        <v>2.8274333882308137E-3</v>
      </c>
      <c r="P1636">
        <f>PI()*(L1636/(2*1000))^2</f>
        <v>4.5364597917836608E-3</v>
      </c>
    </row>
    <row r="1637" spans="1:16" x14ac:dyDescent="0.25">
      <c r="A1637">
        <v>6</v>
      </c>
      <c r="B1637" t="s">
        <v>161</v>
      </c>
      <c r="C1637">
        <v>5</v>
      </c>
      <c r="D1637" t="s">
        <v>166</v>
      </c>
      <c r="E1637">
        <v>10</v>
      </c>
      <c r="F1637" t="s">
        <v>271</v>
      </c>
      <c r="G1637">
        <v>2.1</v>
      </c>
      <c r="H1637">
        <v>9</v>
      </c>
      <c r="L1637">
        <v>17</v>
      </c>
      <c r="N1637">
        <v>1.6</v>
      </c>
      <c r="O1637">
        <f>PI()*(H1637/(2*1000))^2</f>
        <v>6.3617251235193305E-5</v>
      </c>
      <c r="P1637">
        <f>PI()*(L1637/(2*1000))^2</f>
        <v>2.2698006922186259E-4</v>
      </c>
    </row>
    <row r="1638" spans="1:16" x14ac:dyDescent="0.25">
      <c r="A1638">
        <v>6</v>
      </c>
      <c r="B1638" t="s">
        <v>161</v>
      </c>
      <c r="C1638">
        <v>5</v>
      </c>
      <c r="D1638" t="s">
        <v>166</v>
      </c>
      <c r="E1638">
        <v>11</v>
      </c>
      <c r="F1638" t="s">
        <v>271</v>
      </c>
      <c r="G1638">
        <v>3.4</v>
      </c>
      <c r="H1638">
        <v>42</v>
      </c>
      <c r="L1638">
        <v>60</v>
      </c>
      <c r="N1638">
        <v>3.9</v>
      </c>
      <c r="O1638">
        <f>PI()*(H1638/(2*1000))^2</f>
        <v>1.385442360233099E-3</v>
      </c>
      <c r="P1638">
        <f>PI()*(L1638/(2*1000))^2</f>
        <v>2.8274333882308137E-3</v>
      </c>
    </row>
    <row r="1639" spans="1:16" x14ac:dyDescent="0.25">
      <c r="A1639">
        <v>6</v>
      </c>
      <c r="B1639" t="s">
        <v>161</v>
      </c>
      <c r="C1639">
        <v>5</v>
      </c>
      <c r="D1639" t="s">
        <v>166</v>
      </c>
      <c r="E1639">
        <v>12</v>
      </c>
      <c r="F1639" t="s">
        <v>271</v>
      </c>
      <c r="G1639">
        <v>2.95</v>
      </c>
      <c r="H1639">
        <v>50</v>
      </c>
      <c r="L1639">
        <v>62</v>
      </c>
      <c r="N1639">
        <v>5</v>
      </c>
      <c r="O1639">
        <f>PI()*(H1639/(2*1000))^2</f>
        <v>1.9634954084936209E-3</v>
      </c>
      <c r="P1639">
        <f>PI()*(L1639/(2*1000))^2</f>
        <v>3.0190705400997908E-3</v>
      </c>
    </row>
    <row r="1640" spans="1:16" x14ac:dyDescent="0.25">
      <c r="A1640">
        <v>6</v>
      </c>
      <c r="B1640" t="s">
        <v>161</v>
      </c>
      <c r="C1640">
        <v>6</v>
      </c>
      <c r="D1640" t="s">
        <v>168</v>
      </c>
      <c r="E1640">
        <v>1</v>
      </c>
      <c r="F1640" t="s">
        <v>271</v>
      </c>
      <c r="G1640">
        <v>2.2000000000000002</v>
      </c>
      <c r="H1640">
        <v>19</v>
      </c>
      <c r="L1640">
        <v>34</v>
      </c>
      <c r="N1640">
        <v>3.05</v>
      </c>
      <c r="O1640">
        <f>PI()*(H1640/(2*1000))^2</f>
        <v>2.835287369864788E-4</v>
      </c>
      <c r="P1640">
        <f>PI()*(L1640/(2*1000))^2</f>
        <v>9.0792027688745035E-4</v>
      </c>
    </row>
    <row r="1641" spans="1:16" x14ac:dyDescent="0.25">
      <c r="A1641">
        <v>6</v>
      </c>
      <c r="B1641" t="s">
        <v>161</v>
      </c>
      <c r="C1641">
        <v>6</v>
      </c>
      <c r="D1641" t="s">
        <v>168</v>
      </c>
      <c r="E1641">
        <v>2</v>
      </c>
      <c r="F1641" t="s">
        <v>271</v>
      </c>
      <c r="G1641">
        <v>2.15</v>
      </c>
      <c r="H1641">
        <v>17</v>
      </c>
      <c r="L1641">
        <v>34</v>
      </c>
      <c r="N1641">
        <v>2.8</v>
      </c>
      <c r="O1641">
        <f>PI()*(H1641/(2*1000))^2</f>
        <v>2.2698006922186259E-4</v>
      </c>
      <c r="P1641">
        <f>PI()*(L1641/(2*1000))^2</f>
        <v>9.0792027688745035E-4</v>
      </c>
    </row>
    <row r="1642" spans="1:16" x14ac:dyDescent="0.25">
      <c r="A1642">
        <v>6</v>
      </c>
      <c r="B1642" t="s">
        <v>161</v>
      </c>
      <c r="C1642">
        <v>6</v>
      </c>
      <c r="D1642" t="s">
        <v>168</v>
      </c>
      <c r="E1642">
        <v>3</v>
      </c>
      <c r="F1642" t="s">
        <v>271</v>
      </c>
      <c r="G1642">
        <v>2.6</v>
      </c>
      <c r="H1642">
        <v>36</v>
      </c>
      <c r="L1642">
        <v>64</v>
      </c>
      <c r="N1642">
        <v>4.8</v>
      </c>
      <c r="O1642">
        <f>PI()*(H1642/(2*1000))^2</f>
        <v>1.0178760197630929E-3</v>
      </c>
      <c r="P1642">
        <f>PI()*(L1642/(2*1000))^2</f>
        <v>3.2169908772759479E-3</v>
      </c>
    </row>
    <row r="1643" spans="1:16" x14ac:dyDescent="0.25">
      <c r="A1643">
        <v>6</v>
      </c>
      <c r="B1643" t="s">
        <v>161</v>
      </c>
      <c r="C1643">
        <v>6</v>
      </c>
      <c r="D1643" t="s">
        <v>168</v>
      </c>
      <c r="E1643">
        <v>4</v>
      </c>
      <c r="F1643" t="s">
        <v>271</v>
      </c>
      <c r="G1643">
        <v>1.95</v>
      </c>
      <c r="H1643">
        <v>59</v>
      </c>
      <c r="L1643">
        <v>77</v>
      </c>
      <c r="N1643">
        <v>4.7</v>
      </c>
      <c r="O1643">
        <f>PI()*(H1643/(2*1000))^2</f>
        <v>2.7339710067865171E-3</v>
      </c>
      <c r="P1643">
        <f>PI()*(L1643/(2*1000))^2</f>
        <v>4.6566257107834713E-3</v>
      </c>
    </row>
    <row r="1644" spans="1:16" x14ac:dyDescent="0.25">
      <c r="A1644">
        <v>6</v>
      </c>
      <c r="B1644" t="s">
        <v>161</v>
      </c>
      <c r="C1644">
        <v>6</v>
      </c>
      <c r="D1644" t="s">
        <v>168</v>
      </c>
      <c r="E1644">
        <v>5</v>
      </c>
      <c r="F1644" t="s">
        <v>267</v>
      </c>
      <c r="G1644">
        <v>2.6</v>
      </c>
      <c r="H1644">
        <v>43</v>
      </c>
      <c r="L1644">
        <v>59</v>
      </c>
      <c r="N1644">
        <v>3.8</v>
      </c>
      <c r="O1644">
        <f>PI()*(H1644/(2*1000))^2</f>
        <v>1.4522012041218817E-3</v>
      </c>
      <c r="P1644">
        <f>PI()*(L1644/(2*1000))^2</f>
        <v>2.7339710067865171E-3</v>
      </c>
    </row>
    <row r="1645" spans="1:16" x14ac:dyDescent="0.25">
      <c r="A1645">
        <v>6</v>
      </c>
      <c r="B1645" t="s">
        <v>161</v>
      </c>
      <c r="C1645">
        <v>6</v>
      </c>
      <c r="D1645" t="s">
        <v>168</v>
      </c>
      <c r="E1645">
        <v>6</v>
      </c>
      <c r="F1645" t="s">
        <v>282</v>
      </c>
      <c r="G1645">
        <v>1.5</v>
      </c>
      <c r="L1645" t="s">
        <v>306</v>
      </c>
      <c r="N1645">
        <v>1.25</v>
      </c>
      <c r="O1645">
        <f>PI()*(H1645/(2*1000))^2</f>
        <v>0</v>
      </c>
      <c r="P1645">
        <f>5*PI()*(15/(2*1000))^2</f>
        <v>8.8357293382212933E-4</v>
      </c>
    </row>
    <row r="1646" spans="1:16" x14ac:dyDescent="0.25">
      <c r="A1646">
        <v>6</v>
      </c>
      <c r="B1646" t="s">
        <v>161</v>
      </c>
      <c r="C1646">
        <v>6</v>
      </c>
      <c r="D1646" t="s">
        <v>168</v>
      </c>
      <c r="E1646">
        <v>7</v>
      </c>
      <c r="F1646" t="s">
        <v>271</v>
      </c>
      <c r="G1646">
        <v>2.8</v>
      </c>
      <c r="H1646">
        <v>27</v>
      </c>
      <c r="L1646">
        <v>42</v>
      </c>
      <c r="N1646">
        <v>3.7</v>
      </c>
      <c r="O1646">
        <f>PI()*(H1646/(2*1000))^2</f>
        <v>5.7255526111673976E-4</v>
      </c>
      <c r="P1646">
        <f>PI()*(L1646/(2*1000))^2</f>
        <v>1.385442360233099E-3</v>
      </c>
    </row>
    <row r="1647" spans="1:16" x14ac:dyDescent="0.25">
      <c r="A1647">
        <v>6</v>
      </c>
      <c r="B1647" t="s">
        <v>161</v>
      </c>
      <c r="C1647">
        <v>6</v>
      </c>
      <c r="D1647" t="s">
        <v>168</v>
      </c>
      <c r="E1647">
        <v>8</v>
      </c>
      <c r="F1647" t="s">
        <v>267</v>
      </c>
      <c r="G1647">
        <v>2.15</v>
      </c>
      <c r="H1647">
        <v>13</v>
      </c>
      <c r="L1647">
        <v>19</v>
      </c>
      <c r="N1647">
        <v>2.1</v>
      </c>
      <c r="O1647">
        <f>PI()*(H1647/(2*1000))^2</f>
        <v>1.3273228961416874E-4</v>
      </c>
      <c r="P1647">
        <f>PI()*(L1647/(2*1000))^2</f>
        <v>2.835287369864788E-4</v>
      </c>
    </row>
    <row r="1648" spans="1:16" x14ac:dyDescent="0.25">
      <c r="A1648">
        <v>6</v>
      </c>
      <c r="B1648" t="s">
        <v>161</v>
      </c>
      <c r="C1648">
        <v>6</v>
      </c>
      <c r="D1648" t="s">
        <v>168</v>
      </c>
      <c r="E1648">
        <v>9</v>
      </c>
      <c r="F1648" t="s">
        <v>267</v>
      </c>
      <c r="G1648">
        <v>2.2000000000000002</v>
      </c>
      <c r="H1648">
        <v>15</v>
      </c>
      <c r="L1648">
        <v>26</v>
      </c>
      <c r="N1648">
        <v>2.5499999999999998</v>
      </c>
      <c r="O1648">
        <f>PI()*(H1648/(2*1000))^2</f>
        <v>1.7671458676442585E-4</v>
      </c>
      <c r="P1648">
        <f>PI()*(L1648/(2*1000))^2</f>
        <v>5.3092915845667494E-4</v>
      </c>
    </row>
    <row r="1649" spans="1:16" x14ac:dyDescent="0.25">
      <c r="A1649">
        <v>6</v>
      </c>
      <c r="B1649" t="s">
        <v>161</v>
      </c>
      <c r="C1649">
        <v>6</v>
      </c>
      <c r="D1649" t="s">
        <v>168</v>
      </c>
      <c r="E1649">
        <v>10</v>
      </c>
      <c r="F1649" t="s">
        <v>267</v>
      </c>
      <c r="G1649">
        <v>2.5499999999999998</v>
      </c>
      <c r="H1649">
        <v>22</v>
      </c>
      <c r="L1649">
        <v>34</v>
      </c>
      <c r="N1649">
        <v>2.6</v>
      </c>
      <c r="O1649">
        <f>PI()*(H1649/(2*1000))^2</f>
        <v>3.8013271108436493E-4</v>
      </c>
      <c r="P1649">
        <f>PI()*(L1649/(2*1000))^2</f>
        <v>9.0792027688745035E-4</v>
      </c>
    </row>
    <row r="1650" spans="1:16" x14ac:dyDescent="0.25">
      <c r="A1650">
        <v>6</v>
      </c>
      <c r="B1650" t="s">
        <v>161</v>
      </c>
      <c r="C1650">
        <v>6</v>
      </c>
      <c r="D1650" t="s">
        <v>168</v>
      </c>
      <c r="E1650">
        <v>11</v>
      </c>
      <c r="F1650" t="s">
        <v>269</v>
      </c>
      <c r="G1650">
        <v>2.5499999999999998</v>
      </c>
      <c r="H1650">
        <v>15</v>
      </c>
      <c r="L1650">
        <v>22</v>
      </c>
      <c r="N1650">
        <v>2.5</v>
      </c>
      <c r="O1650">
        <f>PI()*(H1650/(2*1000))^2</f>
        <v>1.7671458676442585E-4</v>
      </c>
      <c r="P1650">
        <f>PI()*(L1650/(2*1000))^2</f>
        <v>3.8013271108436493E-4</v>
      </c>
    </row>
    <row r="1651" spans="1:16" x14ac:dyDescent="0.25">
      <c r="A1651">
        <v>6</v>
      </c>
      <c r="B1651" t="s">
        <v>161</v>
      </c>
      <c r="C1651">
        <v>6</v>
      </c>
      <c r="D1651" t="s">
        <v>168</v>
      </c>
      <c r="E1651">
        <v>12</v>
      </c>
      <c r="F1651" t="s">
        <v>271</v>
      </c>
      <c r="G1651">
        <v>2.2000000000000002</v>
      </c>
      <c r="H1651">
        <v>18</v>
      </c>
      <c r="L1651">
        <v>31</v>
      </c>
      <c r="N1651">
        <v>2.75</v>
      </c>
      <c r="O1651">
        <f>PI()*(H1651/(2*1000))^2</f>
        <v>2.5446900494077322E-4</v>
      </c>
      <c r="P1651">
        <f>PI()*(L1651/(2*1000))^2</f>
        <v>7.5476763502494771E-4</v>
      </c>
    </row>
    <row r="1652" spans="1:16" x14ac:dyDescent="0.25">
      <c r="A1652">
        <v>6</v>
      </c>
      <c r="B1652" t="s">
        <v>161</v>
      </c>
      <c r="C1652">
        <v>6</v>
      </c>
      <c r="D1652" t="s">
        <v>168</v>
      </c>
      <c r="E1652">
        <v>13</v>
      </c>
      <c r="F1652" t="s">
        <v>267</v>
      </c>
      <c r="G1652">
        <v>3.05</v>
      </c>
      <c r="H1652">
        <v>78</v>
      </c>
      <c r="L1652">
        <v>92</v>
      </c>
      <c r="N1652">
        <v>6.4</v>
      </c>
      <c r="O1652">
        <f>PI()*(H1652/(2*1000))^2</f>
        <v>4.7783624261100756E-3</v>
      </c>
      <c r="P1652">
        <f>PI()*(L1652/(2*1000))^2</f>
        <v>6.6476100549960017E-3</v>
      </c>
    </row>
    <row r="1653" spans="1:16" x14ac:dyDescent="0.25">
      <c r="A1653">
        <v>6</v>
      </c>
      <c r="B1653" t="s">
        <v>161</v>
      </c>
      <c r="C1653">
        <v>6</v>
      </c>
      <c r="D1653" t="s">
        <v>168</v>
      </c>
      <c r="E1653">
        <v>14</v>
      </c>
      <c r="F1653" t="s">
        <v>267</v>
      </c>
      <c r="G1653">
        <v>2.9</v>
      </c>
      <c r="H1653">
        <v>50</v>
      </c>
      <c r="L1653">
        <v>65</v>
      </c>
      <c r="N1653">
        <v>3.2</v>
      </c>
      <c r="O1653">
        <f>PI()*(H1653/(2*1000))^2</f>
        <v>1.9634954084936209E-3</v>
      </c>
      <c r="P1653">
        <f>PI()*(L1653/(2*1000))^2</f>
        <v>3.3183072403542195E-3</v>
      </c>
    </row>
    <row r="1654" spans="1:16" x14ac:dyDescent="0.25">
      <c r="A1654">
        <v>6</v>
      </c>
      <c r="B1654" t="s">
        <v>161</v>
      </c>
      <c r="C1654">
        <v>6</v>
      </c>
      <c r="D1654" t="s">
        <v>168</v>
      </c>
      <c r="E1654">
        <v>15</v>
      </c>
      <c r="F1654" t="s">
        <v>267</v>
      </c>
      <c r="G1654">
        <v>3.3</v>
      </c>
      <c r="H1654">
        <v>47</v>
      </c>
      <c r="L1654">
        <v>60</v>
      </c>
      <c r="N1654">
        <v>4.0999999999999996</v>
      </c>
      <c r="O1654">
        <f>PI()*(H1654/(2*1000))^2</f>
        <v>1.7349445429449633E-3</v>
      </c>
      <c r="P1654">
        <f>PI()*(L1654/(2*1000))^2</f>
        <v>2.8274333882308137E-3</v>
      </c>
    </row>
    <row r="1655" spans="1:16" x14ac:dyDescent="0.25">
      <c r="A1655">
        <v>6</v>
      </c>
      <c r="B1655" t="s">
        <v>161</v>
      </c>
      <c r="C1655">
        <v>6</v>
      </c>
      <c r="D1655" t="s">
        <v>168</v>
      </c>
      <c r="E1655">
        <v>16</v>
      </c>
      <c r="F1655" t="s">
        <v>267</v>
      </c>
      <c r="G1655">
        <v>3.5</v>
      </c>
      <c r="H1655">
        <v>95</v>
      </c>
      <c r="I1655">
        <v>66</v>
      </c>
      <c r="L1655">
        <v>107</v>
      </c>
      <c r="N1655">
        <v>7</v>
      </c>
      <c r="O1655">
        <f>PI()*(H1655/(2*1000))^2+PI()*(I1655/(2*1000))^2</f>
        <v>1.0509412824421256E-2</v>
      </c>
      <c r="P1655">
        <f>PI()*(L1655/(2*1000))^2</f>
        <v>8.9920235727373853E-3</v>
      </c>
    </row>
    <row r="1656" spans="1:16" x14ac:dyDescent="0.25">
      <c r="A1656">
        <v>6</v>
      </c>
      <c r="B1656" t="s">
        <v>161</v>
      </c>
      <c r="C1656">
        <v>6</v>
      </c>
      <c r="D1656" t="s">
        <v>168</v>
      </c>
      <c r="E1656">
        <v>17</v>
      </c>
      <c r="F1656" t="s">
        <v>267</v>
      </c>
      <c r="G1656">
        <v>2.35</v>
      </c>
      <c r="H1656">
        <v>32</v>
      </c>
      <c r="L1656">
        <v>45</v>
      </c>
      <c r="N1656">
        <v>3.7</v>
      </c>
      <c r="O1656">
        <f>PI()*(H1656/(2*1000))^2</f>
        <v>8.0424771931898698E-4</v>
      </c>
      <c r="P1656">
        <f>PI()*(L1656/(2*1000))^2</f>
        <v>1.5904312808798326E-3</v>
      </c>
    </row>
    <row r="1657" spans="1:16" x14ac:dyDescent="0.25">
      <c r="A1657">
        <v>6</v>
      </c>
      <c r="B1657" t="s">
        <v>161</v>
      </c>
      <c r="C1657">
        <v>6</v>
      </c>
      <c r="D1657" t="s">
        <v>168</v>
      </c>
      <c r="E1657">
        <v>18</v>
      </c>
      <c r="F1657" t="s">
        <v>267</v>
      </c>
      <c r="G1657">
        <v>3.3</v>
      </c>
      <c r="H1657">
        <v>70</v>
      </c>
      <c r="L1657">
        <v>84</v>
      </c>
      <c r="N1657">
        <v>6.8</v>
      </c>
      <c r="O1657">
        <f>PI()*(H1657/(2*1000))^2</f>
        <v>3.8484510006474969E-3</v>
      </c>
      <c r="P1657">
        <f>PI()*(L1657/(2*1000))^2</f>
        <v>5.5417694409323958E-3</v>
      </c>
    </row>
    <row r="1658" spans="1:16" x14ac:dyDescent="0.25">
      <c r="A1658">
        <v>6</v>
      </c>
      <c r="B1658" t="s">
        <v>161</v>
      </c>
      <c r="C1658">
        <v>6</v>
      </c>
      <c r="D1658" t="s">
        <v>168</v>
      </c>
      <c r="E1658">
        <v>19</v>
      </c>
      <c r="F1658" t="s">
        <v>267</v>
      </c>
      <c r="G1658">
        <v>2.7</v>
      </c>
      <c r="H1658">
        <f>K1658/PI()</f>
        <v>111.40846016432674</v>
      </c>
      <c r="K1658">
        <v>350</v>
      </c>
      <c r="L1658">
        <f>M1658/PI()</f>
        <v>143.23944878270581</v>
      </c>
      <c r="M1658">
        <v>450</v>
      </c>
      <c r="N1658">
        <v>7.4</v>
      </c>
      <c r="O1658">
        <f>PI()*(H1658/(2*1000))^2</f>
        <v>9.7482402643785885E-3</v>
      </c>
      <c r="P1658">
        <f>PI()*(L1658/(2*1000))^2</f>
        <v>1.6114437988054401E-2</v>
      </c>
    </row>
    <row r="1659" spans="1:16" x14ac:dyDescent="0.25">
      <c r="A1659">
        <v>6</v>
      </c>
      <c r="B1659" t="s">
        <v>161</v>
      </c>
      <c r="C1659">
        <v>6</v>
      </c>
      <c r="D1659" t="s">
        <v>168</v>
      </c>
      <c r="E1659">
        <v>20</v>
      </c>
      <c r="F1659" t="s">
        <v>267</v>
      </c>
      <c r="G1659">
        <v>2.8</v>
      </c>
      <c r="H1659">
        <f>K1659/PI()</f>
        <v>95.4929658551372</v>
      </c>
      <c r="K1659">
        <v>300</v>
      </c>
      <c r="L1659">
        <f>M1659/PI()</f>
        <v>113.00000959524569</v>
      </c>
      <c r="M1659">
        <v>355</v>
      </c>
      <c r="N1659">
        <v>6</v>
      </c>
      <c r="O1659">
        <f>PI()*(H1659/(2*1000))^2</f>
        <v>7.1619724391352897E-3</v>
      </c>
      <c r="P1659">
        <f>PI()*(L1659/(2*1000))^2</f>
        <v>1.0028750851578054E-2</v>
      </c>
    </row>
    <row r="1660" spans="1:16" x14ac:dyDescent="0.25">
      <c r="A1660">
        <v>6</v>
      </c>
      <c r="B1660" t="s">
        <v>161</v>
      </c>
      <c r="C1660">
        <v>6</v>
      </c>
      <c r="D1660" t="s">
        <v>168</v>
      </c>
      <c r="E1660">
        <v>21</v>
      </c>
      <c r="F1660" t="s">
        <v>267</v>
      </c>
      <c r="G1660">
        <v>1.8</v>
      </c>
      <c r="H1660">
        <v>59</v>
      </c>
      <c r="L1660">
        <v>75</v>
      </c>
      <c r="N1660">
        <v>5</v>
      </c>
      <c r="O1660">
        <f>PI()*(H1660/(2*1000))^2</f>
        <v>2.7339710067865171E-3</v>
      </c>
      <c r="P1660">
        <f>PI()*(L1660/(2*1000))^2</f>
        <v>4.4178646691106467E-3</v>
      </c>
    </row>
    <row r="1661" spans="1:16" x14ac:dyDescent="0.25">
      <c r="A1661">
        <v>6</v>
      </c>
      <c r="B1661" t="s">
        <v>161</v>
      </c>
      <c r="C1661">
        <v>6</v>
      </c>
      <c r="D1661" t="s">
        <v>168</v>
      </c>
      <c r="E1661">
        <v>22</v>
      </c>
      <c r="F1661" t="s">
        <v>267</v>
      </c>
      <c r="G1661">
        <v>2.1</v>
      </c>
      <c r="H1661">
        <v>22</v>
      </c>
      <c r="L1661">
        <v>49</v>
      </c>
      <c r="N1661">
        <v>2.75</v>
      </c>
      <c r="O1661">
        <f>PI()*(H1661/(2*1000))^2</f>
        <v>3.8013271108436493E-4</v>
      </c>
      <c r="P1661">
        <f>PI()*(L1661/(2*1000))^2</f>
        <v>1.8857409903172736E-3</v>
      </c>
    </row>
    <row r="1662" spans="1:16" x14ac:dyDescent="0.25">
      <c r="A1662">
        <v>6</v>
      </c>
      <c r="B1662" t="s">
        <v>161</v>
      </c>
      <c r="C1662">
        <v>6</v>
      </c>
      <c r="D1662" t="s">
        <v>168</v>
      </c>
      <c r="E1662">
        <v>23</v>
      </c>
      <c r="F1662" t="s">
        <v>267</v>
      </c>
      <c r="G1662">
        <v>1.8</v>
      </c>
      <c r="H1662">
        <v>15</v>
      </c>
      <c r="L1662">
        <v>24</v>
      </c>
      <c r="N1662">
        <v>1.95</v>
      </c>
      <c r="O1662">
        <f>PI()*(H1662/(2*1000))^2</f>
        <v>1.7671458676442585E-4</v>
      </c>
      <c r="P1662">
        <f>PI()*(L1662/(2*1000))^2</f>
        <v>4.523893421169302E-4</v>
      </c>
    </row>
    <row r="1663" spans="1:16" x14ac:dyDescent="0.25">
      <c r="A1663">
        <v>6</v>
      </c>
      <c r="B1663" t="s">
        <v>161</v>
      </c>
      <c r="C1663">
        <v>6</v>
      </c>
      <c r="D1663" t="s">
        <v>168</v>
      </c>
      <c r="E1663">
        <v>24</v>
      </c>
      <c r="F1663" t="s">
        <v>271</v>
      </c>
      <c r="G1663">
        <v>3.5</v>
      </c>
      <c r="H1663">
        <v>27</v>
      </c>
      <c r="L1663">
        <v>39</v>
      </c>
      <c r="N1663">
        <v>3.35</v>
      </c>
      <c r="O1663">
        <f>PI()*(H1663/(2*1000))^2</f>
        <v>5.7255526111673976E-4</v>
      </c>
      <c r="P1663">
        <f>PI()*(L1663/(2*1000))^2</f>
        <v>1.1945906065275189E-3</v>
      </c>
    </row>
    <row r="1664" spans="1:16" x14ac:dyDescent="0.25">
      <c r="A1664">
        <v>6</v>
      </c>
      <c r="B1664" t="s">
        <v>161</v>
      </c>
      <c r="C1664">
        <v>7</v>
      </c>
      <c r="D1664" t="s">
        <v>169</v>
      </c>
      <c r="E1664">
        <v>1</v>
      </c>
      <c r="F1664" t="s">
        <v>271</v>
      </c>
      <c r="G1664">
        <v>1.35</v>
      </c>
      <c r="H1664">
        <v>35</v>
      </c>
      <c r="L1664">
        <v>52</v>
      </c>
      <c r="N1664">
        <v>3.7</v>
      </c>
      <c r="O1664">
        <f>PI()*(H1664/(2*1000))^2</f>
        <v>9.6211275016187424E-4</v>
      </c>
      <c r="P1664">
        <f>PI()*(L1664/(2*1000))^2</f>
        <v>2.1237166338266998E-3</v>
      </c>
    </row>
    <row r="1665" spans="1:16" x14ac:dyDescent="0.25">
      <c r="A1665">
        <v>6</v>
      </c>
      <c r="B1665" t="s">
        <v>161</v>
      </c>
      <c r="C1665">
        <v>7</v>
      </c>
      <c r="D1665" t="s">
        <v>169</v>
      </c>
      <c r="E1665">
        <v>2</v>
      </c>
      <c r="F1665" t="s">
        <v>267</v>
      </c>
      <c r="G1665">
        <v>1</v>
      </c>
      <c r="H1665">
        <v>52</v>
      </c>
      <c r="L1665">
        <v>83</v>
      </c>
      <c r="N1665">
        <v>4.5999999999999996</v>
      </c>
      <c r="O1665">
        <f>PI()*(H1665/(2*1000))^2</f>
        <v>2.1237166338266998E-3</v>
      </c>
      <c r="P1665">
        <f>PI()*(L1665/(2*1000))^2</f>
        <v>5.4106079476450219E-3</v>
      </c>
    </row>
    <row r="1666" spans="1:16" x14ac:dyDescent="0.25">
      <c r="A1666">
        <v>6</v>
      </c>
      <c r="B1666" t="s">
        <v>161</v>
      </c>
      <c r="C1666">
        <v>7</v>
      </c>
      <c r="D1666" t="s">
        <v>169</v>
      </c>
      <c r="E1666">
        <v>3</v>
      </c>
      <c r="F1666" t="s">
        <v>267</v>
      </c>
      <c r="G1666">
        <v>0.4</v>
      </c>
      <c r="H1666">
        <v>35</v>
      </c>
      <c r="I1666">
        <v>19</v>
      </c>
      <c r="L1666">
        <v>65</v>
      </c>
      <c r="N1666">
        <v>3.3</v>
      </c>
      <c r="O1666">
        <f>PI()*(H1666/(2*1000))^2+PI()*(I1666/(2*1000))^2</f>
        <v>1.2456414871483529E-3</v>
      </c>
      <c r="P1666">
        <f>PI()*(L1666/(2*1000))^2</f>
        <v>3.3183072403542195E-3</v>
      </c>
    </row>
    <row r="1667" spans="1:16" x14ac:dyDescent="0.25">
      <c r="A1667">
        <v>6</v>
      </c>
      <c r="B1667" t="s">
        <v>161</v>
      </c>
      <c r="C1667">
        <v>7</v>
      </c>
      <c r="D1667" t="s">
        <v>169</v>
      </c>
      <c r="E1667">
        <v>4</v>
      </c>
      <c r="F1667" t="s">
        <v>268</v>
      </c>
      <c r="G1667">
        <v>0.6</v>
      </c>
      <c r="H1667">
        <v>31</v>
      </c>
      <c r="L1667">
        <v>45</v>
      </c>
      <c r="N1667">
        <v>2.35</v>
      </c>
      <c r="O1667">
        <f>PI()*(H1667/(2*1000))^2</f>
        <v>7.5476763502494771E-4</v>
      </c>
      <c r="P1667">
        <f>PI()*(L1667/(2*1000))^2</f>
        <v>1.5904312808798326E-3</v>
      </c>
    </row>
    <row r="1668" spans="1:16" x14ac:dyDescent="0.25">
      <c r="A1668">
        <v>6</v>
      </c>
      <c r="B1668" t="s">
        <v>161</v>
      </c>
      <c r="C1668">
        <v>7</v>
      </c>
      <c r="D1668" t="s">
        <v>169</v>
      </c>
      <c r="E1668">
        <v>5</v>
      </c>
      <c r="F1668" t="s">
        <v>267</v>
      </c>
      <c r="G1668">
        <v>1.7</v>
      </c>
      <c r="H1668">
        <v>19</v>
      </c>
      <c r="L1668">
        <v>39</v>
      </c>
      <c r="N1668">
        <v>2.5499999999999998</v>
      </c>
      <c r="O1668">
        <f>PI()*(H1668/(2*1000))^2</f>
        <v>2.835287369864788E-4</v>
      </c>
      <c r="P1668">
        <f>PI()*(L1668/(2*1000))^2</f>
        <v>1.1945906065275189E-3</v>
      </c>
    </row>
    <row r="1669" spans="1:16" x14ac:dyDescent="0.25">
      <c r="A1669">
        <v>6</v>
      </c>
      <c r="B1669" t="s">
        <v>161</v>
      </c>
      <c r="C1669">
        <v>7</v>
      </c>
      <c r="D1669" t="s">
        <v>169</v>
      </c>
      <c r="E1669">
        <v>6</v>
      </c>
      <c r="F1669" t="s">
        <v>267</v>
      </c>
      <c r="G1669">
        <v>1.9</v>
      </c>
      <c r="H1669">
        <v>46</v>
      </c>
      <c r="L1669">
        <v>77</v>
      </c>
      <c r="N1669">
        <v>4.42</v>
      </c>
      <c r="O1669">
        <f>PI()*(H1669/(2*1000))^2</f>
        <v>1.6619025137490004E-3</v>
      </c>
      <c r="P1669">
        <f>PI()*(L1669/(2*1000))^2</f>
        <v>4.6566257107834713E-3</v>
      </c>
    </row>
    <row r="1670" spans="1:16" x14ac:dyDescent="0.25">
      <c r="A1670">
        <v>6</v>
      </c>
      <c r="B1670" t="s">
        <v>161</v>
      </c>
      <c r="C1670">
        <v>7</v>
      </c>
      <c r="D1670" t="s">
        <v>169</v>
      </c>
      <c r="E1670">
        <v>7</v>
      </c>
      <c r="F1670" t="s">
        <v>267</v>
      </c>
      <c r="G1670">
        <v>2.7</v>
      </c>
      <c r="H1670">
        <v>53</v>
      </c>
      <c r="L1670">
        <v>72</v>
      </c>
      <c r="N1670">
        <v>4.5999999999999996</v>
      </c>
      <c r="O1670">
        <f>PI()*(H1670/(2*1000))^2</f>
        <v>2.2061834409834321E-3</v>
      </c>
      <c r="P1670">
        <f>PI()*(L1670/(2*1000))^2</f>
        <v>4.0715040790523715E-3</v>
      </c>
    </row>
    <row r="1671" spans="1:16" x14ac:dyDescent="0.25">
      <c r="A1671">
        <v>6</v>
      </c>
      <c r="B1671" t="s">
        <v>161</v>
      </c>
      <c r="C1671">
        <v>7</v>
      </c>
      <c r="D1671" t="s">
        <v>169</v>
      </c>
      <c r="E1671">
        <v>8</v>
      </c>
      <c r="F1671" t="s">
        <v>267</v>
      </c>
      <c r="G1671">
        <v>2.8</v>
      </c>
      <c r="H1671">
        <v>51</v>
      </c>
      <c r="L1671">
        <v>80</v>
      </c>
      <c r="N1671">
        <v>4.5999999999999996</v>
      </c>
      <c r="O1671">
        <f>PI()*(H1671/(2*1000))^2</f>
        <v>2.0428206229967626E-3</v>
      </c>
      <c r="P1671">
        <f>PI()*(L1671/(2*1000))^2</f>
        <v>5.0265482457436689E-3</v>
      </c>
    </row>
    <row r="1672" spans="1:16" x14ac:dyDescent="0.25">
      <c r="A1672">
        <v>6</v>
      </c>
      <c r="B1672" t="s">
        <v>161</v>
      </c>
      <c r="C1672">
        <v>7</v>
      </c>
      <c r="D1672" t="s">
        <v>169</v>
      </c>
      <c r="E1672">
        <v>9</v>
      </c>
      <c r="F1672" t="s">
        <v>267</v>
      </c>
      <c r="G1672">
        <v>2.1</v>
      </c>
      <c r="H1672">
        <v>47</v>
      </c>
      <c r="L1672">
        <v>74</v>
      </c>
      <c r="N1672">
        <v>4.3499999999999996</v>
      </c>
      <c r="O1672">
        <f>PI()*(H1672/(2*1000))^2</f>
        <v>1.7349445429449633E-3</v>
      </c>
      <c r="P1672">
        <f>PI()*(L1672/(2*1000))^2</f>
        <v>4.3008403427644264E-3</v>
      </c>
    </row>
    <row r="1673" spans="1:16" x14ac:dyDescent="0.25">
      <c r="A1673">
        <v>6</v>
      </c>
      <c r="B1673" t="s">
        <v>161</v>
      </c>
      <c r="C1673">
        <v>7</v>
      </c>
      <c r="D1673" t="s">
        <v>169</v>
      </c>
      <c r="E1673">
        <v>10</v>
      </c>
      <c r="F1673" t="s">
        <v>267</v>
      </c>
      <c r="G1673">
        <v>2.5499999999999998</v>
      </c>
      <c r="H1673">
        <v>52</v>
      </c>
      <c r="L1673">
        <v>79</v>
      </c>
      <c r="N1673">
        <v>4.2</v>
      </c>
      <c r="O1673">
        <f>PI()*(H1673/(2*1000))^2</f>
        <v>2.1237166338266998E-3</v>
      </c>
      <c r="P1673">
        <f>PI()*(L1673/(2*1000))^2</f>
        <v>4.9016699377634745E-3</v>
      </c>
    </row>
    <row r="1674" spans="1:16" x14ac:dyDescent="0.25">
      <c r="A1674">
        <v>6</v>
      </c>
      <c r="B1674" t="s">
        <v>161</v>
      </c>
      <c r="C1674">
        <v>7</v>
      </c>
      <c r="D1674" t="s">
        <v>169</v>
      </c>
      <c r="E1674">
        <v>11</v>
      </c>
      <c r="F1674" t="s">
        <v>267</v>
      </c>
      <c r="G1674">
        <v>3.5</v>
      </c>
      <c r="H1674">
        <v>31</v>
      </c>
      <c r="L1674">
        <v>45</v>
      </c>
      <c r="N1674">
        <v>3.5</v>
      </c>
      <c r="O1674">
        <f>PI()*(H1674/(2*1000))^2</f>
        <v>7.5476763502494771E-4</v>
      </c>
      <c r="P1674">
        <f>PI()*(L1674/(2*1000))^2</f>
        <v>1.5904312808798326E-3</v>
      </c>
    </row>
    <row r="1675" spans="1:16" x14ac:dyDescent="0.25">
      <c r="A1675">
        <v>6</v>
      </c>
      <c r="B1675" t="s">
        <v>161</v>
      </c>
      <c r="C1675">
        <v>7</v>
      </c>
      <c r="D1675" t="s">
        <v>169</v>
      </c>
      <c r="E1675">
        <v>12</v>
      </c>
      <c r="F1675" t="s">
        <v>271</v>
      </c>
      <c r="G1675">
        <v>1.3</v>
      </c>
      <c r="H1675">
        <v>52</v>
      </c>
      <c r="L1675">
        <v>58</v>
      </c>
      <c r="N1675">
        <v>3.9</v>
      </c>
      <c r="O1675">
        <f>PI()*(H1675/(2*1000))^2</f>
        <v>2.1237166338266998E-3</v>
      </c>
      <c r="P1675">
        <f>PI()*(L1675/(2*1000))^2</f>
        <v>2.6420794216690164E-3</v>
      </c>
    </row>
    <row r="1676" spans="1:16" x14ac:dyDescent="0.25">
      <c r="A1676">
        <v>6</v>
      </c>
      <c r="B1676" t="s">
        <v>161</v>
      </c>
      <c r="C1676">
        <v>7</v>
      </c>
      <c r="D1676" t="s">
        <v>169</v>
      </c>
      <c r="E1676">
        <v>13</v>
      </c>
      <c r="F1676" t="s">
        <v>271</v>
      </c>
      <c r="G1676">
        <v>2.75</v>
      </c>
      <c r="H1676">
        <v>67</v>
      </c>
      <c r="L1676">
        <v>107</v>
      </c>
      <c r="N1676">
        <v>5</v>
      </c>
      <c r="O1676">
        <f>PI()*(H1676/(2*1000))^2</f>
        <v>3.5256523554911458E-3</v>
      </c>
      <c r="P1676">
        <f>PI()*(L1676/(2*1000))^2</f>
        <v>8.9920235727373853E-3</v>
      </c>
    </row>
    <row r="1677" spans="1:16" x14ac:dyDescent="0.25">
      <c r="A1677">
        <v>6</v>
      </c>
      <c r="B1677" t="s">
        <v>161</v>
      </c>
      <c r="C1677">
        <v>7</v>
      </c>
      <c r="D1677" t="s">
        <v>169</v>
      </c>
      <c r="E1677">
        <v>14</v>
      </c>
      <c r="F1677" t="s">
        <v>271</v>
      </c>
      <c r="G1677">
        <v>1.4</v>
      </c>
      <c r="H1677">
        <v>23</v>
      </c>
      <c r="L1677">
        <v>35</v>
      </c>
      <c r="N1677">
        <v>3.55</v>
      </c>
      <c r="O1677">
        <f>PI()*(H1677/(2*1000))^2</f>
        <v>4.154756284372501E-4</v>
      </c>
      <c r="P1677">
        <f>PI()*(L1677/(2*1000))^2</f>
        <v>9.6211275016187424E-4</v>
      </c>
    </row>
    <row r="1678" spans="1:16" x14ac:dyDescent="0.25">
      <c r="A1678">
        <v>6</v>
      </c>
      <c r="B1678" t="s">
        <v>161</v>
      </c>
      <c r="C1678">
        <v>7</v>
      </c>
      <c r="D1678" t="s">
        <v>169</v>
      </c>
      <c r="E1678">
        <v>15</v>
      </c>
      <c r="F1678" t="s">
        <v>271</v>
      </c>
      <c r="G1678">
        <v>1.6</v>
      </c>
      <c r="H1678">
        <v>39</v>
      </c>
      <c r="L1678">
        <v>60</v>
      </c>
      <c r="N1678">
        <v>4.8</v>
      </c>
      <c r="O1678">
        <f>PI()*(H1678/(2*1000))^2</f>
        <v>1.1945906065275189E-3</v>
      </c>
      <c r="P1678">
        <f>PI()*(L1678/(2*1000))^2</f>
        <v>2.8274333882308137E-3</v>
      </c>
    </row>
    <row r="1679" spans="1:16" x14ac:dyDescent="0.25">
      <c r="A1679">
        <v>6</v>
      </c>
      <c r="B1679" t="s">
        <v>161</v>
      </c>
      <c r="C1679">
        <v>7</v>
      </c>
      <c r="D1679" t="s">
        <v>169</v>
      </c>
      <c r="E1679">
        <v>16</v>
      </c>
      <c r="F1679" t="s">
        <v>271</v>
      </c>
      <c r="G1679">
        <v>1.65</v>
      </c>
      <c r="H1679">
        <v>27</v>
      </c>
      <c r="L1679">
        <v>33</v>
      </c>
      <c r="N1679">
        <v>3.75</v>
      </c>
      <c r="O1679">
        <f>PI()*(H1679/(2*1000))^2</f>
        <v>5.7255526111673976E-4</v>
      </c>
      <c r="P1679">
        <f>PI()*(L1679/(2*1000))^2</f>
        <v>8.5529859993982123E-4</v>
      </c>
    </row>
    <row r="1680" spans="1:16" x14ac:dyDescent="0.25">
      <c r="A1680">
        <v>6</v>
      </c>
      <c r="B1680" t="s">
        <v>161</v>
      </c>
      <c r="C1680">
        <v>7</v>
      </c>
      <c r="D1680" t="s">
        <v>169</v>
      </c>
      <c r="E1680">
        <v>17</v>
      </c>
      <c r="F1680" t="s">
        <v>271</v>
      </c>
      <c r="G1680">
        <v>2.5</v>
      </c>
      <c r="H1680">
        <v>52</v>
      </c>
      <c r="L1680">
        <v>69</v>
      </c>
      <c r="N1680">
        <v>5</v>
      </c>
      <c r="O1680">
        <f>PI()*(H1680/(2*1000))^2</f>
        <v>2.1237166338266998E-3</v>
      </c>
      <c r="P1680">
        <f>PI()*(L1680/(2*1000))^2</f>
        <v>3.7392806559352516E-3</v>
      </c>
    </row>
    <row r="1681" spans="1:16" x14ac:dyDescent="0.25">
      <c r="A1681">
        <v>6</v>
      </c>
      <c r="B1681" t="s">
        <v>161</v>
      </c>
      <c r="C1681">
        <v>7</v>
      </c>
      <c r="D1681" t="s">
        <v>169</v>
      </c>
      <c r="E1681">
        <v>18</v>
      </c>
      <c r="F1681" t="s">
        <v>267</v>
      </c>
      <c r="G1681">
        <v>1.4</v>
      </c>
      <c r="H1681">
        <v>25</v>
      </c>
      <c r="L1681">
        <v>38</v>
      </c>
      <c r="N1681">
        <v>2.6</v>
      </c>
      <c r="O1681">
        <f>PI()*(H1681/(2*1000))^2</f>
        <v>4.9087385212340522E-4</v>
      </c>
      <c r="P1681">
        <f>PI()*(L1681/(2*1000))^2</f>
        <v>1.1341149479459152E-3</v>
      </c>
    </row>
    <row r="1682" spans="1:16" x14ac:dyDescent="0.25">
      <c r="A1682">
        <v>6</v>
      </c>
      <c r="B1682" t="s">
        <v>161</v>
      </c>
      <c r="C1682">
        <v>7</v>
      </c>
      <c r="D1682" t="s">
        <v>169</v>
      </c>
      <c r="E1682">
        <v>19</v>
      </c>
      <c r="F1682" t="s">
        <v>267</v>
      </c>
      <c r="G1682">
        <v>1.45</v>
      </c>
      <c r="H1682">
        <v>17</v>
      </c>
      <c r="L1682">
        <v>33</v>
      </c>
      <c r="N1682">
        <v>2.7</v>
      </c>
      <c r="O1682">
        <f>PI()*(H1682/(2*1000))^2</f>
        <v>2.2698006922186259E-4</v>
      </c>
      <c r="P1682">
        <f>PI()*(L1682/(2*1000))^2</f>
        <v>8.5529859993982123E-4</v>
      </c>
    </row>
    <row r="1683" spans="1:16" x14ac:dyDescent="0.25">
      <c r="A1683">
        <v>6</v>
      </c>
      <c r="B1683" t="s">
        <v>161</v>
      </c>
      <c r="C1683">
        <v>7</v>
      </c>
      <c r="D1683" t="s">
        <v>169</v>
      </c>
      <c r="E1683">
        <v>20</v>
      </c>
      <c r="F1683" t="s">
        <v>267</v>
      </c>
      <c r="G1683">
        <v>2.65</v>
      </c>
      <c r="H1683">
        <v>51</v>
      </c>
      <c r="L1683">
        <v>73</v>
      </c>
      <c r="N1683">
        <v>4.2</v>
      </c>
      <c r="O1683">
        <f>PI()*(H1683/(2*1000))^2</f>
        <v>2.0428206229967626E-3</v>
      </c>
      <c r="P1683">
        <f>PI()*(L1683/(2*1000))^2</f>
        <v>4.1853868127450016E-3</v>
      </c>
    </row>
    <row r="1684" spans="1:16" x14ac:dyDescent="0.25">
      <c r="A1684">
        <v>6</v>
      </c>
      <c r="B1684" t="s">
        <v>161</v>
      </c>
      <c r="C1684">
        <v>7</v>
      </c>
      <c r="D1684" t="s">
        <v>169</v>
      </c>
      <c r="E1684">
        <v>21</v>
      </c>
      <c r="F1684" t="s">
        <v>271</v>
      </c>
      <c r="G1684">
        <v>3.15</v>
      </c>
      <c r="H1684">
        <v>41</v>
      </c>
      <c r="L1684">
        <v>71</v>
      </c>
      <c r="N1684">
        <v>5.0999999999999996</v>
      </c>
      <c r="O1684">
        <f>PI()*(H1684/(2*1000))^2</f>
        <v>1.3202543126711107E-3</v>
      </c>
      <c r="P1684">
        <f>PI()*(L1684/(2*1000))^2</f>
        <v>3.959192141686536E-3</v>
      </c>
    </row>
    <row r="1685" spans="1:16" x14ac:dyDescent="0.25">
      <c r="A1685">
        <v>6</v>
      </c>
      <c r="B1685" t="s">
        <v>161</v>
      </c>
      <c r="C1685">
        <v>7</v>
      </c>
      <c r="D1685" t="s">
        <v>169</v>
      </c>
      <c r="E1685">
        <v>22</v>
      </c>
      <c r="F1685" t="s">
        <v>267</v>
      </c>
      <c r="G1685">
        <v>2.8</v>
      </c>
      <c r="H1685">
        <v>18</v>
      </c>
      <c r="L1685">
        <v>32</v>
      </c>
      <c r="N1685">
        <v>2.9</v>
      </c>
      <c r="O1685">
        <f>PI()*(H1685/(2*1000))^2</f>
        <v>2.5446900494077322E-4</v>
      </c>
      <c r="P1685">
        <f>PI()*(L1685/(2*1000))^2</f>
        <v>8.0424771931898698E-4</v>
      </c>
    </row>
    <row r="1686" spans="1:16" x14ac:dyDescent="0.25">
      <c r="A1686">
        <v>6</v>
      </c>
      <c r="B1686" t="s">
        <v>161</v>
      </c>
      <c r="C1686">
        <v>8</v>
      </c>
      <c r="D1686" t="s">
        <v>170</v>
      </c>
      <c r="E1686">
        <v>1</v>
      </c>
      <c r="F1686" t="s">
        <v>271</v>
      </c>
      <c r="G1686">
        <v>0.2</v>
      </c>
      <c r="H1686">
        <v>44</v>
      </c>
      <c r="L1686">
        <v>61</v>
      </c>
      <c r="N1686">
        <v>3.36</v>
      </c>
      <c r="O1686">
        <f>PI()*(H1686/(2*1000))^2</f>
        <v>1.5205308443374597E-3</v>
      </c>
      <c r="P1686">
        <f>PI()*(L1686/(2*1000))^2</f>
        <v>2.9224665660019049E-3</v>
      </c>
    </row>
    <row r="1687" spans="1:16" x14ac:dyDescent="0.25">
      <c r="A1687">
        <v>6</v>
      </c>
      <c r="B1687" t="s">
        <v>161</v>
      </c>
      <c r="C1687">
        <v>8</v>
      </c>
      <c r="D1687" t="s">
        <v>170</v>
      </c>
      <c r="E1687">
        <v>2</v>
      </c>
      <c r="F1687" t="s">
        <v>271</v>
      </c>
      <c r="G1687">
        <v>1.2</v>
      </c>
      <c r="L1687">
        <v>19</v>
      </c>
      <c r="N1687">
        <v>1.6</v>
      </c>
      <c r="O1687">
        <f>PI()*(H1687/(2*1000))^2</f>
        <v>0</v>
      </c>
      <c r="P1687">
        <f>PI()*(L1687/(2*1000))^2</f>
        <v>2.835287369864788E-4</v>
      </c>
    </row>
    <row r="1688" spans="1:16" x14ac:dyDescent="0.25">
      <c r="A1688">
        <v>6</v>
      </c>
      <c r="B1688" t="s">
        <v>161</v>
      </c>
      <c r="C1688">
        <v>8</v>
      </c>
      <c r="D1688" t="s">
        <v>170</v>
      </c>
      <c r="E1688">
        <v>3</v>
      </c>
      <c r="F1688" t="s">
        <v>271</v>
      </c>
      <c r="G1688">
        <v>1.3</v>
      </c>
      <c r="L1688">
        <v>22</v>
      </c>
      <c r="N1688">
        <v>1.25</v>
      </c>
      <c r="O1688">
        <f>PI()*(H1688/(2*1000))^2</f>
        <v>0</v>
      </c>
      <c r="P1688">
        <f>PI()*(L1688/(2*1000))^2</f>
        <v>3.8013271108436493E-4</v>
      </c>
    </row>
    <row r="1689" spans="1:16" x14ac:dyDescent="0.25">
      <c r="A1689">
        <v>6</v>
      </c>
      <c r="B1689" t="s">
        <v>161</v>
      </c>
      <c r="C1689">
        <v>8</v>
      </c>
      <c r="D1689" t="s">
        <v>170</v>
      </c>
      <c r="E1689">
        <v>4</v>
      </c>
      <c r="F1689" t="s">
        <v>271</v>
      </c>
      <c r="G1689">
        <v>1.6</v>
      </c>
      <c r="L1689">
        <v>23</v>
      </c>
      <c r="N1689">
        <v>1.5</v>
      </c>
      <c r="O1689">
        <f>PI()*(H1689/(2*1000))^2</f>
        <v>0</v>
      </c>
      <c r="P1689">
        <f>PI()*(L1689/(2*1000))^2</f>
        <v>4.154756284372501E-4</v>
      </c>
    </row>
    <row r="1690" spans="1:16" x14ac:dyDescent="0.25">
      <c r="A1690">
        <v>6</v>
      </c>
      <c r="B1690" t="s">
        <v>161</v>
      </c>
      <c r="C1690">
        <v>8</v>
      </c>
      <c r="D1690" t="s">
        <v>170</v>
      </c>
      <c r="E1690">
        <v>5</v>
      </c>
      <c r="F1690" t="s">
        <v>267</v>
      </c>
      <c r="G1690">
        <v>2.85</v>
      </c>
      <c r="H1690">
        <v>12</v>
      </c>
      <c r="L1690">
        <v>20</v>
      </c>
      <c r="N1690">
        <v>1.95</v>
      </c>
      <c r="O1690">
        <f>PI()*(H1690/(2*1000))^2</f>
        <v>1.1309733552923255E-4</v>
      </c>
      <c r="P1690">
        <f>PI()*(L1690/(2*1000))^2</f>
        <v>3.1415926535897931E-4</v>
      </c>
    </row>
    <row r="1691" spans="1:16" x14ac:dyDescent="0.25">
      <c r="A1691">
        <v>6</v>
      </c>
      <c r="B1691" t="s">
        <v>161</v>
      </c>
      <c r="C1691">
        <v>8</v>
      </c>
      <c r="D1691" t="s">
        <v>170</v>
      </c>
      <c r="E1691">
        <v>6</v>
      </c>
      <c r="F1691" t="s">
        <v>267</v>
      </c>
      <c r="G1691">
        <v>3</v>
      </c>
      <c r="H1691">
        <v>17</v>
      </c>
      <c r="L1691">
        <v>39</v>
      </c>
      <c r="N1691">
        <v>2.4500000000000002</v>
      </c>
      <c r="O1691">
        <f>PI()*(H1691/(2*1000))^2</f>
        <v>2.2698006922186259E-4</v>
      </c>
      <c r="P1691">
        <f>PI()*(L1691/(2*1000))^2</f>
        <v>1.1945906065275189E-3</v>
      </c>
    </row>
    <row r="1692" spans="1:16" x14ac:dyDescent="0.25">
      <c r="A1692">
        <v>6</v>
      </c>
      <c r="B1692" t="s">
        <v>161</v>
      </c>
      <c r="C1692">
        <v>8</v>
      </c>
      <c r="D1692" t="s">
        <v>170</v>
      </c>
      <c r="E1692">
        <v>7</v>
      </c>
      <c r="F1692" t="s">
        <v>267</v>
      </c>
      <c r="G1692">
        <v>1.9</v>
      </c>
      <c r="H1692">
        <v>21</v>
      </c>
      <c r="L1692">
        <v>40</v>
      </c>
      <c r="N1692">
        <v>3.35</v>
      </c>
      <c r="O1692">
        <f>PI()*(H1692/(2*1000))^2</f>
        <v>3.4636059005827474E-4</v>
      </c>
      <c r="P1692">
        <f>PI()*(L1692/(2*1000))^2</f>
        <v>1.2566370614359172E-3</v>
      </c>
    </row>
    <row r="1693" spans="1:16" x14ac:dyDescent="0.25">
      <c r="A1693">
        <v>6</v>
      </c>
      <c r="B1693" t="s">
        <v>161</v>
      </c>
      <c r="C1693">
        <v>8</v>
      </c>
      <c r="D1693" t="s">
        <v>170</v>
      </c>
      <c r="E1693">
        <v>8</v>
      </c>
      <c r="F1693" t="s">
        <v>267</v>
      </c>
      <c r="G1693">
        <v>1.95</v>
      </c>
      <c r="H1693">
        <v>21</v>
      </c>
      <c r="L1693">
        <v>38</v>
      </c>
      <c r="N1693">
        <v>3.15</v>
      </c>
      <c r="O1693">
        <f>PI()*(H1693/(2*1000))^2</f>
        <v>3.4636059005827474E-4</v>
      </c>
      <c r="P1693">
        <f>PI()*(L1693/(2*1000))^2</f>
        <v>1.1341149479459152E-3</v>
      </c>
    </row>
    <row r="1694" spans="1:16" x14ac:dyDescent="0.25">
      <c r="A1694">
        <v>6</v>
      </c>
      <c r="B1694" t="s">
        <v>161</v>
      </c>
      <c r="C1694">
        <v>8</v>
      </c>
      <c r="D1694" t="s">
        <v>170</v>
      </c>
      <c r="E1694">
        <v>9</v>
      </c>
      <c r="F1694" t="s">
        <v>267</v>
      </c>
      <c r="G1694">
        <v>2.8</v>
      </c>
      <c r="H1694">
        <v>33</v>
      </c>
      <c r="L1694">
        <v>70</v>
      </c>
      <c r="N1694">
        <v>4.7</v>
      </c>
      <c r="O1694">
        <f>PI()*(H1694/(2*1000))^2</f>
        <v>8.5529859993982123E-4</v>
      </c>
      <c r="P1694">
        <f>PI()*(L1694/(2*1000))^2</f>
        <v>3.8484510006474969E-3</v>
      </c>
    </row>
    <row r="1695" spans="1:16" x14ac:dyDescent="0.25">
      <c r="A1695">
        <v>6</v>
      </c>
      <c r="B1695" t="s">
        <v>161</v>
      </c>
      <c r="C1695">
        <v>8</v>
      </c>
      <c r="D1695" t="s">
        <v>170</v>
      </c>
      <c r="E1695">
        <v>10</v>
      </c>
      <c r="F1695" t="s">
        <v>267</v>
      </c>
      <c r="G1695">
        <v>2.6</v>
      </c>
      <c r="H1695">
        <v>37</v>
      </c>
      <c r="L1695">
        <v>54</v>
      </c>
      <c r="N1695">
        <v>3.9</v>
      </c>
      <c r="O1695">
        <f>PI()*(H1695/(2*1000))^2</f>
        <v>1.0752100856911066E-3</v>
      </c>
      <c r="P1695">
        <f>PI()*(L1695/(2*1000))^2</f>
        <v>2.290221044466959E-3</v>
      </c>
    </row>
    <row r="1696" spans="1:16" x14ac:dyDescent="0.25">
      <c r="A1696">
        <v>6</v>
      </c>
      <c r="B1696" t="s">
        <v>161</v>
      </c>
      <c r="C1696">
        <v>8</v>
      </c>
      <c r="D1696" t="s">
        <v>170</v>
      </c>
      <c r="E1696">
        <v>11</v>
      </c>
      <c r="F1696" t="s">
        <v>267</v>
      </c>
      <c r="G1696">
        <v>1.95</v>
      </c>
      <c r="H1696">
        <v>12</v>
      </c>
      <c r="L1696">
        <v>31</v>
      </c>
      <c r="N1696">
        <v>2.2999999999999998</v>
      </c>
      <c r="O1696">
        <f>PI()*(H1696/(2*1000))^2</f>
        <v>1.1309733552923255E-4</v>
      </c>
      <c r="P1696">
        <f>PI()*(L1696/(2*1000))^2</f>
        <v>7.5476763502494771E-4</v>
      </c>
    </row>
    <row r="1697" spans="1:16" x14ac:dyDescent="0.25">
      <c r="A1697">
        <v>6</v>
      </c>
      <c r="B1697" t="s">
        <v>161</v>
      </c>
      <c r="C1697">
        <v>8</v>
      </c>
      <c r="D1697" t="s">
        <v>170</v>
      </c>
      <c r="E1697">
        <v>12</v>
      </c>
      <c r="F1697" t="s">
        <v>271</v>
      </c>
      <c r="G1697">
        <v>1.4</v>
      </c>
      <c r="H1697">
        <v>22</v>
      </c>
      <c r="L1697">
        <v>44</v>
      </c>
      <c r="N1697">
        <v>3.55</v>
      </c>
      <c r="O1697">
        <f>PI()*(H1697/(2*1000))^2</f>
        <v>3.8013271108436493E-4</v>
      </c>
      <c r="P1697">
        <f>PI()*(L1697/(2*1000))^2</f>
        <v>1.5205308443374597E-3</v>
      </c>
    </row>
    <row r="1698" spans="1:16" x14ac:dyDescent="0.25">
      <c r="A1698">
        <v>6</v>
      </c>
      <c r="B1698" t="s">
        <v>161</v>
      </c>
      <c r="C1698">
        <v>8</v>
      </c>
      <c r="D1698" t="s">
        <v>170</v>
      </c>
      <c r="E1698">
        <v>13</v>
      </c>
      <c r="F1698" t="s">
        <v>267</v>
      </c>
      <c r="G1698">
        <v>1.1000000000000001</v>
      </c>
      <c r="H1698">
        <v>11</v>
      </c>
      <c r="L1698">
        <v>27</v>
      </c>
      <c r="N1698">
        <v>1.95</v>
      </c>
      <c r="O1698">
        <f>PI()*(H1698/(2*1000))^2</f>
        <v>9.5033177771091233E-5</v>
      </c>
      <c r="P1698">
        <f>PI()*(L1698/(2*1000))^2</f>
        <v>5.7255526111673976E-4</v>
      </c>
    </row>
    <row r="1699" spans="1:16" x14ac:dyDescent="0.25">
      <c r="A1699">
        <v>6</v>
      </c>
      <c r="B1699" t="s">
        <v>161</v>
      </c>
      <c r="C1699">
        <v>8</v>
      </c>
      <c r="D1699" t="s">
        <v>170</v>
      </c>
      <c r="E1699">
        <v>14</v>
      </c>
      <c r="F1699" t="s">
        <v>267</v>
      </c>
      <c r="G1699">
        <v>2.5</v>
      </c>
      <c r="H1699">
        <v>10</v>
      </c>
      <c r="L1699">
        <v>16</v>
      </c>
      <c r="N1699">
        <v>2.5</v>
      </c>
      <c r="O1699">
        <f>PI()*(H1699/(2*1000))^2</f>
        <v>7.8539816339744827E-5</v>
      </c>
      <c r="P1699">
        <f>PI()*(L1699/(2*1000))^2</f>
        <v>2.0106192982974675E-4</v>
      </c>
    </row>
    <row r="1700" spans="1:16" x14ac:dyDescent="0.25">
      <c r="A1700">
        <v>6</v>
      </c>
      <c r="B1700" t="s">
        <v>161</v>
      </c>
      <c r="C1700">
        <v>8</v>
      </c>
      <c r="D1700" t="s">
        <v>170</v>
      </c>
      <c r="E1700">
        <v>15</v>
      </c>
      <c r="F1700" t="s">
        <v>271</v>
      </c>
      <c r="G1700">
        <v>2</v>
      </c>
      <c r="H1700">
        <v>33</v>
      </c>
      <c r="I1700">
        <v>31</v>
      </c>
      <c r="L1700">
        <v>65</v>
      </c>
      <c r="N1700">
        <v>4.0999999999999996</v>
      </c>
      <c r="O1700">
        <f>PI()*(H1700/(2*1000))^2+PI()*(I1700/(2*1000))^2</f>
        <v>1.6100662349647688E-3</v>
      </c>
      <c r="P1700">
        <f>PI()*(L1700/(2*1000))^2</f>
        <v>3.3183072403542195E-3</v>
      </c>
    </row>
    <row r="1701" spans="1:16" x14ac:dyDescent="0.25">
      <c r="A1701">
        <v>6</v>
      </c>
      <c r="B1701" t="s">
        <v>161</v>
      </c>
      <c r="C1701">
        <v>8</v>
      </c>
      <c r="D1701" t="s">
        <v>170</v>
      </c>
      <c r="E1701">
        <v>16</v>
      </c>
      <c r="F1701" t="s">
        <v>271</v>
      </c>
      <c r="G1701">
        <v>2.6</v>
      </c>
      <c r="H1701">
        <v>40</v>
      </c>
      <c r="L1701">
        <v>65</v>
      </c>
      <c r="N1701">
        <v>4.0999999999999996</v>
      </c>
      <c r="O1701">
        <f>PI()*(H1701/(2*1000))^2</f>
        <v>1.2566370614359172E-3</v>
      </c>
      <c r="P1701">
        <f>PI()*(L1701/(2*1000))^2</f>
        <v>3.3183072403542195E-3</v>
      </c>
    </row>
    <row r="1702" spans="1:16" x14ac:dyDescent="0.25">
      <c r="A1702">
        <v>6</v>
      </c>
      <c r="B1702" t="s">
        <v>161</v>
      </c>
      <c r="C1702">
        <v>8</v>
      </c>
      <c r="D1702" t="s">
        <v>170</v>
      </c>
      <c r="E1702">
        <v>17</v>
      </c>
      <c r="F1702" t="s">
        <v>271</v>
      </c>
      <c r="G1702">
        <v>3.8</v>
      </c>
      <c r="H1702">
        <v>44</v>
      </c>
      <c r="L1702">
        <v>79</v>
      </c>
      <c r="N1702">
        <v>4.5</v>
      </c>
      <c r="O1702">
        <f>PI()*(H1702/(2*1000))^2</f>
        <v>1.5205308443374597E-3</v>
      </c>
      <c r="P1702">
        <f>PI()*(L1702/(2*1000))^2</f>
        <v>4.9016699377634745E-3</v>
      </c>
    </row>
    <row r="1703" spans="1:16" x14ac:dyDescent="0.25">
      <c r="A1703">
        <v>6</v>
      </c>
      <c r="B1703" t="s">
        <v>161</v>
      </c>
      <c r="C1703">
        <v>8</v>
      </c>
      <c r="D1703" t="s">
        <v>170</v>
      </c>
      <c r="E1703">
        <v>18</v>
      </c>
      <c r="F1703" t="s">
        <v>280</v>
      </c>
      <c r="G1703">
        <v>0.9</v>
      </c>
      <c r="H1703">
        <v>11</v>
      </c>
      <c r="L1703">
        <v>15</v>
      </c>
      <c r="N1703">
        <v>1.85</v>
      </c>
      <c r="O1703">
        <f>PI()*(H1703/(2*1000))^2</f>
        <v>9.5033177771091233E-5</v>
      </c>
      <c r="P1703">
        <f>PI()*(L1703/(2*1000))^2</f>
        <v>1.7671458676442585E-4</v>
      </c>
    </row>
    <row r="1704" spans="1:16" x14ac:dyDescent="0.25">
      <c r="A1704">
        <v>6</v>
      </c>
      <c r="B1704" t="s">
        <v>161</v>
      </c>
      <c r="C1704">
        <v>8</v>
      </c>
      <c r="D1704" t="s">
        <v>170</v>
      </c>
      <c r="E1704">
        <v>19</v>
      </c>
      <c r="F1704" t="s">
        <v>267</v>
      </c>
      <c r="G1704">
        <v>1.4</v>
      </c>
      <c r="H1704">
        <v>14</v>
      </c>
      <c r="L1704">
        <v>24</v>
      </c>
      <c r="N1704">
        <v>2.25</v>
      </c>
      <c r="O1704">
        <f>PI()*(H1704/(2*1000))^2</f>
        <v>1.5393804002589989E-4</v>
      </c>
      <c r="P1704">
        <f>PI()*(L1704/(2*1000))^2</f>
        <v>4.523893421169302E-4</v>
      </c>
    </row>
    <row r="1705" spans="1:16" x14ac:dyDescent="0.25">
      <c r="A1705">
        <v>6</v>
      </c>
      <c r="B1705" t="s">
        <v>161</v>
      </c>
      <c r="C1705">
        <v>8</v>
      </c>
      <c r="D1705" t="s">
        <v>170</v>
      </c>
      <c r="E1705">
        <v>20</v>
      </c>
      <c r="F1705" t="s">
        <v>267</v>
      </c>
      <c r="G1705">
        <v>2.2999999999999998</v>
      </c>
      <c r="H1705">
        <v>12</v>
      </c>
      <c r="L1705">
        <v>32</v>
      </c>
      <c r="N1705">
        <v>2.2999999999999998</v>
      </c>
      <c r="O1705">
        <f>PI()*(H1705/(2*1000))^2</f>
        <v>1.1309733552923255E-4</v>
      </c>
      <c r="P1705">
        <f>PI()*(L1705/(2*1000))^2</f>
        <v>8.0424771931898698E-4</v>
      </c>
    </row>
    <row r="1706" spans="1:16" x14ac:dyDescent="0.25">
      <c r="A1706">
        <v>6</v>
      </c>
      <c r="B1706" t="s">
        <v>161</v>
      </c>
      <c r="C1706">
        <v>8</v>
      </c>
      <c r="D1706" t="s">
        <v>170</v>
      </c>
      <c r="E1706">
        <v>21</v>
      </c>
      <c r="F1706" t="s">
        <v>271</v>
      </c>
      <c r="G1706">
        <v>1.9</v>
      </c>
      <c r="H1706">
        <v>32</v>
      </c>
      <c r="L1706">
        <v>51</v>
      </c>
      <c r="N1706">
        <v>3.4</v>
      </c>
      <c r="O1706">
        <f>PI()*(H1706/(2*1000))^2</f>
        <v>8.0424771931898698E-4</v>
      </c>
      <c r="P1706">
        <f>PI()*(L1706/(2*1000))^2</f>
        <v>2.0428206229967626E-3</v>
      </c>
    </row>
    <row r="1707" spans="1:16" x14ac:dyDescent="0.25">
      <c r="A1707">
        <v>6</v>
      </c>
      <c r="B1707" t="s">
        <v>161</v>
      </c>
      <c r="C1707">
        <v>8</v>
      </c>
      <c r="D1707" t="s">
        <v>170</v>
      </c>
      <c r="E1707">
        <v>22</v>
      </c>
      <c r="F1707" t="s">
        <v>267</v>
      </c>
      <c r="G1707">
        <v>3</v>
      </c>
      <c r="H1707">
        <v>30</v>
      </c>
      <c r="L1707">
        <v>48</v>
      </c>
      <c r="N1707">
        <v>3.4</v>
      </c>
      <c r="O1707">
        <f>PI()*(H1707/(2*1000))^2</f>
        <v>7.0685834705770342E-4</v>
      </c>
      <c r="P1707">
        <f>PI()*(L1707/(2*1000))^2</f>
        <v>1.8095573684677208E-3</v>
      </c>
    </row>
    <row r="1708" spans="1:16" x14ac:dyDescent="0.25">
      <c r="A1708">
        <v>6</v>
      </c>
      <c r="B1708" t="s">
        <v>161</v>
      </c>
      <c r="C1708">
        <v>8</v>
      </c>
      <c r="D1708" t="s">
        <v>170</v>
      </c>
      <c r="E1708">
        <v>23</v>
      </c>
      <c r="F1708" t="s">
        <v>267</v>
      </c>
      <c r="G1708">
        <v>2.4</v>
      </c>
      <c r="H1708">
        <v>34</v>
      </c>
      <c r="L1708">
        <v>50</v>
      </c>
      <c r="N1708">
        <v>3.5</v>
      </c>
      <c r="O1708">
        <f>PI()*(H1708/(2*1000))^2</f>
        <v>9.0792027688745035E-4</v>
      </c>
      <c r="P1708">
        <f>PI()*(L1708/(2*1000))^2</f>
        <v>1.9634954084936209E-3</v>
      </c>
    </row>
    <row r="1709" spans="1:16" x14ac:dyDescent="0.25">
      <c r="A1709">
        <v>6</v>
      </c>
      <c r="B1709" t="s">
        <v>161</v>
      </c>
      <c r="C1709">
        <v>8</v>
      </c>
      <c r="D1709" t="s">
        <v>170</v>
      </c>
      <c r="E1709">
        <v>24</v>
      </c>
      <c r="F1709" t="s">
        <v>267</v>
      </c>
      <c r="G1709">
        <v>0.8</v>
      </c>
      <c r="H1709">
        <v>13</v>
      </c>
      <c r="L1709">
        <v>35</v>
      </c>
      <c r="N1709">
        <v>1.8</v>
      </c>
      <c r="O1709">
        <f>PI()*(H1709/(2*1000))^2</f>
        <v>1.3273228961416874E-4</v>
      </c>
      <c r="P1709">
        <f>PI()*(L1709/(2*1000))^2</f>
        <v>9.6211275016187424E-4</v>
      </c>
    </row>
    <row r="1710" spans="1:16" x14ac:dyDescent="0.25">
      <c r="A1710">
        <v>6</v>
      </c>
      <c r="B1710" t="s">
        <v>161</v>
      </c>
      <c r="C1710">
        <v>8</v>
      </c>
      <c r="D1710" t="s">
        <v>170</v>
      </c>
      <c r="E1710">
        <v>25</v>
      </c>
      <c r="F1710" t="s">
        <v>267</v>
      </c>
      <c r="G1710">
        <v>2.4</v>
      </c>
      <c r="H1710">
        <v>9</v>
      </c>
      <c r="L1710">
        <v>19</v>
      </c>
      <c r="N1710">
        <v>1.95</v>
      </c>
      <c r="O1710">
        <f>PI()*(H1710/(2*1000))^2</f>
        <v>6.3617251235193305E-5</v>
      </c>
      <c r="P1710">
        <f>PI()*(L1710/(2*1000))^2</f>
        <v>2.835287369864788E-4</v>
      </c>
    </row>
    <row r="1711" spans="1:16" x14ac:dyDescent="0.25">
      <c r="A1711">
        <v>6</v>
      </c>
      <c r="B1711" t="s">
        <v>161</v>
      </c>
      <c r="C1711">
        <v>8</v>
      </c>
      <c r="D1711" t="s">
        <v>170</v>
      </c>
      <c r="E1711">
        <v>26</v>
      </c>
      <c r="F1711" t="s">
        <v>267</v>
      </c>
      <c r="G1711">
        <v>3.2</v>
      </c>
      <c r="H1711">
        <v>50</v>
      </c>
      <c r="L1711">
        <v>74</v>
      </c>
      <c r="N1711">
        <v>4.5999999999999996</v>
      </c>
      <c r="O1711">
        <f>PI()*(H1711/(2*1000))^2</f>
        <v>1.9634954084936209E-3</v>
      </c>
      <c r="P1711">
        <f>PI()*(L1711/(2*1000))^2</f>
        <v>4.3008403427644264E-3</v>
      </c>
    </row>
    <row r="1712" spans="1:16" x14ac:dyDescent="0.25">
      <c r="A1712">
        <v>6</v>
      </c>
      <c r="B1712" t="s">
        <v>161</v>
      </c>
      <c r="C1712">
        <v>9</v>
      </c>
      <c r="D1712" t="s">
        <v>171</v>
      </c>
      <c r="E1712">
        <v>1</v>
      </c>
      <c r="F1712" t="s">
        <v>267</v>
      </c>
      <c r="G1712">
        <v>0.55000000000000004</v>
      </c>
      <c r="H1712">
        <v>29</v>
      </c>
      <c r="L1712">
        <v>60</v>
      </c>
      <c r="N1712">
        <v>3.7</v>
      </c>
      <c r="O1712">
        <f>PI()*(H1712/(2*1000))^2</f>
        <v>6.605198554172541E-4</v>
      </c>
      <c r="P1712">
        <f>PI()*(L1712/(2*1000))^2</f>
        <v>2.8274333882308137E-3</v>
      </c>
    </row>
    <row r="1713" spans="1:16" x14ac:dyDescent="0.25">
      <c r="A1713">
        <v>6</v>
      </c>
      <c r="B1713" t="s">
        <v>161</v>
      </c>
      <c r="C1713">
        <v>9</v>
      </c>
      <c r="D1713" t="s">
        <v>171</v>
      </c>
      <c r="E1713">
        <v>2</v>
      </c>
      <c r="F1713" t="s">
        <v>267</v>
      </c>
      <c r="G1713">
        <v>0.6</v>
      </c>
      <c r="H1713">
        <v>21</v>
      </c>
      <c r="L1713">
        <v>36</v>
      </c>
      <c r="N1713">
        <v>2.8</v>
      </c>
      <c r="O1713">
        <f>PI()*(H1713/(2*1000))^2</f>
        <v>3.4636059005827474E-4</v>
      </c>
      <c r="P1713">
        <f>PI()*(L1713/(2*1000))^2</f>
        <v>1.0178760197630929E-3</v>
      </c>
    </row>
    <row r="1714" spans="1:16" x14ac:dyDescent="0.25">
      <c r="A1714">
        <v>6</v>
      </c>
      <c r="B1714" t="s">
        <v>161</v>
      </c>
      <c r="C1714">
        <v>9</v>
      </c>
      <c r="D1714" t="s">
        <v>171</v>
      </c>
      <c r="E1714">
        <v>3</v>
      </c>
      <c r="F1714" t="s">
        <v>271</v>
      </c>
      <c r="G1714">
        <v>2.25</v>
      </c>
      <c r="H1714">
        <v>27</v>
      </c>
      <c r="L1714">
        <v>43</v>
      </c>
      <c r="N1714">
        <v>3.43</v>
      </c>
      <c r="O1714">
        <f>PI()*(H1714/(2*1000))^2</f>
        <v>5.7255526111673976E-4</v>
      </c>
      <c r="P1714">
        <f>PI()*(L1714/(2*1000))^2</f>
        <v>1.4522012041218817E-3</v>
      </c>
    </row>
    <row r="1715" spans="1:16" x14ac:dyDescent="0.25">
      <c r="A1715">
        <v>6</v>
      </c>
      <c r="B1715" t="s">
        <v>161</v>
      </c>
      <c r="C1715">
        <v>9</v>
      </c>
      <c r="D1715" t="s">
        <v>171</v>
      </c>
      <c r="E1715">
        <v>4</v>
      </c>
      <c r="F1715" t="s">
        <v>267</v>
      </c>
      <c r="G1715">
        <v>2.7</v>
      </c>
      <c r="H1715">
        <v>47</v>
      </c>
      <c r="L1715">
        <v>69</v>
      </c>
      <c r="N1715">
        <v>4.5</v>
      </c>
      <c r="O1715">
        <f>PI()*(H1715/(2*1000))^2</f>
        <v>1.7349445429449633E-3</v>
      </c>
      <c r="P1715">
        <f>PI()*(L1715/(2*1000))^2</f>
        <v>3.7392806559352516E-3</v>
      </c>
    </row>
    <row r="1716" spans="1:16" x14ac:dyDescent="0.25">
      <c r="A1716">
        <v>6</v>
      </c>
      <c r="B1716" t="s">
        <v>161</v>
      </c>
      <c r="C1716">
        <v>9</v>
      </c>
      <c r="D1716" t="s">
        <v>171</v>
      </c>
      <c r="E1716">
        <v>5</v>
      </c>
      <c r="F1716" t="s">
        <v>267</v>
      </c>
      <c r="G1716">
        <v>2.2000000000000002</v>
      </c>
      <c r="H1716">
        <v>37</v>
      </c>
      <c r="L1716">
        <v>64</v>
      </c>
      <c r="N1716">
        <v>0.7</v>
      </c>
      <c r="O1716">
        <f>PI()*(H1716/(2*1000))^2</f>
        <v>1.0752100856911066E-3</v>
      </c>
      <c r="P1716">
        <f>PI()*(L1716/(2*1000))^2</f>
        <v>3.2169908772759479E-3</v>
      </c>
    </row>
    <row r="1717" spans="1:16" x14ac:dyDescent="0.25">
      <c r="A1717">
        <v>6</v>
      </c>
      <c r="B1717" t="s">
        <v>161</v>
      </c>
      <c r="C1717">
        <v>9</v>
      </c>
      <c r="D1717" t="s">
        <v>171</v>
      </c>
      <c r="E1717">
        <v>6</v>
      </c>
      <c r="F1717" t="s">
        <v>271</v>
      </c>
      <c r="G1717">
        <v>1.5</v>
      </c>
      <c r="H1717">
        <v>20</v>
      </c>
      <c r="L1717">
        <v>37</v>
      </c>
      <c r="N1717">
        <v>3</v>
      </c>
      <c r="O1717">
        <f>PI()*(H1717/(2*1000))^2</f>
        <v>3.1415926535897931E-4</v>
      </c>
      <c r="P1717">
        <f>PI()*(L1717/(2*1000))^2</f>
        <v>1.0752100856911066E-3</v>
      </c>
    </row>
    <row r="1718" spans="1:16" x14ac:dyDescent="0.25">
      <c r="A1718">
        <v>6</v>
      </c>
      <c r="B1718" t="s">
        <v>161</v>
      </c>
      <c r="C1718">
        <v>9</v>
      </c>
      <c r="D1718" t="s">
        <v>171</v>
      </c>
      <c r="E1718">
        <v>7</v>
      </c>
      <c r="F1718" t="s">
        <v>282</v>
      </c>
      <c r="G1718">
        <v>2.5</v>
      </c>
      <c r="H1718">
        <v>15</v>
      </c>
      <c r="I1718">
        <v>10</v>
      </c>
      <c r="L1718">
        <v>20</v>
      </c>
      <c r="N1718">
        <v>2.2000000000000002</v>
      </c>
      <c r="O1718">
        <f>PI()*(H1718/(2*1000))^2+PI()*(I1718/(2*1000))^2</f>
        <v>2.5525440310417071E-4</v>
      </c>
      <c r="P1718">
        <f>PI()*(L1718/(2*1000))^2</f>
        <v>3.1415926535897931E-4</v>
      </c>
    </row>
    <row r="1719" spans="1:16" x14ac:dyDescent="0.25">
      <c r="A1719">
        <v>6</v>
      </c>
      <c r="B1719" t="s">
        <v>161</v>
      </c>
      <c r="C1719">
        <v>9</v>
      </c>
      <c r="D1719" t="s">
        <v>171</v>
      </c>
      <c r="E1719">
        <v>8</v>
      </c>
      <c r="F1719" t="s">
        <v>267</v>
      </c>
      <c r="G1719">
        <v>1.5</v>
      </c>
      <c r="H1719">
        <v>49</v>
      </c>
      <c r="L1719">
        <v>82</v>
      </c>
      <c r="N1719">
        <v>5.2</v>
      </c>
      <c r="O1719">
        <f>PI()*(H1719/(2*1000))^2</f>
        <v>1.8857409903172736E-3</v>
      </c>
      <c r="P1719">
        <f>PI()*(L1719/(2*1000))^2</f>
        <v>5.2810172506844427E-3</v>
      </c>
    </row>
    <row r="1720" spans="1:16" x14ac:dyDescent="0.25">
      <c r="A1720">
        <v>6</v>
      </c>
      <c r="B1720" t="s">
        <v>161</v>
      </c>
      <c r="C1720">
        <v>9</v>
      </c>
      <c r="D1720" t="s">
        <v>171</v>
      </c>
      <c r="E1720">
        <v>9</v>
      </c>
      <c r="F1720" t="s">
        <v>267</v>
      </c>
      <c r="G1720">
        <v>0.8</v>
      </c>
      <c r="H1720">
        <v>13</v>
      </c>
      <c r="I1720">
        <v>11</v>
      </c>
      <c r="L1720">
        <v>27</v>
      </c>
      <c r="N1720">
        <v>1.9</v>
      </c>
      <c r="O1720">
        <f>PI()*(H1720/(2*1000))^2+PI()*(I1720/(2*1000))^2</f>
        <v>2.2776546738525997E-4</v>
      </c>
      <c r="P1720">
        <f>PI()*(L1720/(2*1000))^2</f>
        <v>5.7255526111673976E-4</v>
      </c>
    </row>
    <row r="1721" spans="1:16" x14ac:dyDescent="0.25">
      <c r="A1721">
        <v>6</v>
      </c>
      <c r="B1721" t="s">
        <v>161</v>
      </c>
      <c r="C1721">
        <v>9</v>
      </c>
      <c r="D1721" t="s">
        <v>171</v>
      </c>
      <c r="E1721">
        <v>10</v>
      </c>
      <c r="F1721" t="s">
        <v>307</v>
      </c>
      <c r="G1721">
        <v>1.35</v>
      </c>
      <c r="H1721">
        <v>11</v>
      </c>
      <c r="L1721">
        <v>18</v>
      </c>
      <c r="N1721">
        <v>2.35</v>
      </c>
      <c r="O1721">
        <f>PI()*(H1721/(2*1000))^2</f>
        <v>9.5033177771091233E-5</v>
      </c>
      <c r="P1721">
        <f>PI()*(L1721/(2*1000))^2</f>
        <v>2.5446900494077322E-4</v>
      </c>
    </row>
    <row r="1722" spans="1:16" x14ac:dyDescent="0.25">
      <c r="A1722">
        <v>6</v>
      </c>
      <c r="B1722" t="s">
        <v>161</v>
      </c>
      <c r="C1722">
        <v>9</v>
      </c>
      <c r="D1722" t="s">
        <v>171</v>
      </c>
      <c r="E1722">
        <v>11</v>
      </c>
      <c r="F1722" t="s">
        <v>307</v>
      </c>
      <c r="G1722">
        <v>1.8</v>
      </c>
      <c r="H1722">
        <v>9</v>
      </c>
      <c r="L1722">
        <v>21</v>
      </c>
      <c r="N1722">
        <v>2.1</v>
      </c>
      <c r="O1722">
        <f>PI()*(H1722/(2*1000))^2</f>
        <v>6.3617251235193305E-5</v>
      </c>
      <c r="P1722">
        <f>PI()*(L1722/(2*1000))^2</f>
        <v>3.4636059005827474E-4</v>
      </c>
    </row>
    <row r="1723" spans="1:16" x14ac:dyDescent="0.25">
      <c r="A1723">
        <v>6</v>
      </c>
      <c r="B1723" t="s">
        <v>161</v>
      </c>
      <c r="C1723">
        <v>9</v>
      </c>
      <c r="D1723" t="s">
        <v>171</v>
      </c>
      <c r="E1723">
        <v>12</v>
      </c>
      <c r="F1723" t="s">
        <v>307</v>
      </c>
      <c r="G1723">
        <v>1.6</v>
      </c>
      <c r="H1723">
        <v>27</v>
      </c>
      <c r="L1723">
        <v>40</v>
      </c>
      <c r="N1723">
        <v>3.4</v>
      </c>
      <c r="O1723">
        <f>PI()*(H1723/(2*1000))^2</f>
        <v>5.7255526111673976E-4</v>
      </c>
      <c r="P1723">
        <f>PI()*(L1723/(2*1000))^2</f>
        <v>1.2566370614359172E-3</v>
      </c>
    </row>
    <row r="1724" spans="1:16" x14ac:dyDescent="0.25">
      <c r="A1724">
        <v>6</v>
      </c>
      <c r="B1724" t="s">
        <v>161</v>
      </c>
      <c r="C1724">
        <v>9</v>
      </c>
      <c r="D1724" t="s">
        <v>171</v>
      </c>
      <c r="E1724">
        <v>13</v>
      </c>
      <c r="F1724" t="s">
        <v>307</v>
      </c>
      <c r="G1724">
        <v>1.8</v>
      </c>
      <c r="H1724">
        <v>22</v>
      </c>
      <c r="L1724">
        <v>33</v>
      </c>
      <c r="N1724">
        <v>2.95</v>
      </c>
      <c r="O1724">
        <f>PI()*(H1724/(2*1000))^2</f>
        <v>3.8013271108436493E-4</v>
      </c>
      <c r="P1724">
        <f>PI()*(L1724/(2*1000))^2</f>
        <v>8.5529859993982123E-4</v>
      </c>
    </row>
    <row r="1725" spans="1:16" x14ac:dyDescent="0.25">
      <c r="A1725">
        <v>6</v>
      </c>
      <c r="B1725" t="s">
        <v>161</v>
      </c>
      <c r="C1725">
        <v>9</v>
      </c>
      <c r="D1725" t="s">
        <v>171</v>
      </c>
      <c r="E1725">
        <v>14</v>
      </c>
      <c r="F1725" t="s">
        <v>267</v>
      </c>
      <c r="G1725">
        <v>2.1</v>
      </c>
      <c r="H1725">
        <v>15</v>
      </c>
      <c r="L1725">
        <v>27</v>
      </c>
      <c r="N1725">
        <v>2.2000000000000002</v>
      </c>
      <c r="O1725">
        <f>PI()*(H1725/(2*1000))^2</f>
        <v>1.7671458676442585E-4</v>
      </c>
      <c r="P1725">
        <f>PI()*(L1725/(2*1000))^2</f>
        <v>5.7255526111673976E-4</v>
      </c>
    </row>
    <row r="1726" spans="1:16" x14ac:dyDescent="0.25">
      <c r="A1726">
        <v>6</v>
      </c>
      <c r="B1726" t="s">
        <v>161</v>
      </c>
      <c r="C1726">
        <v>9</v>
      </c>
      <c r="D1726" t="s">
        <v>171</v>
      </c>
      <c r="E1726">
        <v>15</v>
      </c>
      <c r="F1726" t="s">
        <v>267</v>
      </c>
      <c r="G1726">
        <v>2.75</v>
      </c>
      <c r="H1726">
        <v>34</v>
      </c>
      <c r="L1726">
        <v>55</v>
      </c>
      <c r="N1726">
        <v>4.2</v>
      </c>
      <c r="O1726">
        <f>PI()*(H1726/(2*1000))^2</f>
        <v>9.0792027688745035E-4</v>
      </c>
      <c r="P1726">
        <f>PI()*(L1726/(2*1000))^2</f>
        <v>2.3758294442772811E-3</v>
      </c>
    </row>
    <row r="1727" spans="1:16" x14ac:dyDescent="0.25">
      <c r="A1727">
        <v>6</v>
      </c>
      <c r="B1727" t="s">
        <v>161</v>
      </c>
      <c r="C1727">
        <v>9</v>
      </c>
      <c r="D1727" t="s">
        <v>171</v>
      </c>
      <c r="E1727">
        <v>16</v>
      </c>
      <c r="F1727" t="s">
        <v>271</v>
      </c>
      <c r="G1727">
        <v>3.3</v>
      </c>
      <c r="H1727">
        <v>40</v>
      </c>
      <c r="L1727">
        <v>60</v>
      </c>
      <c r="N1727">
        <v>4.4000000000000004</v>
      </c>
      <c r="O1727">
        <f>PI()*(H1727/(2*1000))^2</f>
        <v>1.2566370614359172E-3</v>
      </c>
      <c r="P1727">
        <f>PI()*(L1727/(2*1000))^2</f>
        <v>2.8274333882308137E-3</v>
      </c>
    </row>
    <row r="1728" spans="1:16" x14ac:dyDescent="0.25">
      <c r="A1728">
        <v>6</v>
      </c>
      <c r="B1728" t="s">
        <v>161</v>
      </c>
      <c r="C1728">
        <v>9</v>
      </c>
      <c r="D1728" t="s">
        <v>171</v>
      </c>
      <c r="E1728">
        <v>17</v>
      </c>
      <c r="F1728" t="s">
        <v>271</v>
      </c>
      <c r="G1728">
        <v>1.95</v>
      </c>
      <c r="H1728">
        <v>45</v>
      </c>
      <c r="L1728">
        <v>76</v>
      </c>
      <c r="N1728">
        <v>3.9</v>
      </c>
      <c r="O1728">
        <f>PI()*(H1728/(2*1000))^2</f>
        <v>1.5904312808798326E-3</v>
      </c>
      <c r="P1728">
        <f>PI()*(L1728/(2*1000))^2</f>
        <v>4.5364597917836608E-3</v>
      </c>
    </row>
    <row r="1729" spans="1:16" x14ac:dyDescent="0.25">
      <c r="A1729">
        <v>6</v>
      </c>
      <c r="B1729" t="s">
        <v>161</v>
      </c>
      <c r="C1729">
        <v>9</v>
      </c>
      <c r="D1729" t="s">
        <v>171</v>
      </c>
      <c r="E1729">
        <v>18</v>
      </c>
      <c r="F1729" t="s">
        <v>267</v>
      </c>
      <c r="G1729">
        <v>2.75</v>
      </c>
      <c r="H1729">
        <v>23</v>
      </c>
      <c r="L1729">
        <v>34</v>
      </c>
      <c r="N1729">
        <v>2.8</v>
      </c>
      <c r="O1729">
        <f>PI()*(H1729/(2*1000))^2</f>
        <v>4.154756284372501E-4</v>
      </c>
      <c r="P1729">
        <f>PI()*(L1729/(2*1000))^2</f>
        <v>9.0792027688745035E-4</v>
      </c>
    </row>
    <row r="1730" spans="1:16" x14ac:dyDescent="0.25">
      <c r="A1730">
        <v>6</v>
      </c>
      <c r="B1730" t="s">
        <v>161</v>
      </c>
      <c r="C1730">
        <v>9</v>
      </c>
      <c r="D1730" t="s">
        <v>171</v>
      </c>
      <c r="E1730">
        <v>19</v>
      </c>
      <c r="F1730" t="s">
        <v>271</v>
      </c>
      <c r="G1730">
        <v>0.75</v>
      </c>
      <c r="H1730">
        <v>27</v>
      </c>
      <c r="L1730">
        <v>49</v>
      </c>
      <c r="N1730">
        <v>3.5</v>
      </c>
      <c r="O1730">
        <f>PI()*(H1730/(2*1000))^2</f>
        <v>5.7255526111673976E-4</v>
      </c>
      <c r="P1730">
        <f>PI()*(L1730/(2*1000))^2</f>
        <v>1.8857409903172736E-3</v>
      </c>
    </row>
    <row r="1731" spans="1:16" x14ac:dyDescent="0.25">
      <c r="A1731">
        <v>6</v>
      </c>
      <c r="B1731" t="s">
        <v>161</v>
      </c>
      <c r="C1731">
        <v>9</v>
      </c>
      <c r="D1731" t="s">
        <v>171</v>
      </c>
      <c r="E1731">
        <v>20</v>
      </c>
      <c r="F1731" t="s">
        <v>267</v>
      </c>
      <c r="G1731">
        <v>2.6</v>
      </c>
      <c r="H1731">
        <v>33</v>
      </c>
      <c r="L1731">
        <v>44</v>
      </c>
      <c r="N1731">
        <v>2.75</v>
      </c>
      <c r="O1731">
        <f>PI()*(H1731/(2*1000))^2</f>
        <v>8.5529859993982123E-4</v>
      </c>
      <c r="P1731">
        <f>PI()*(L1731/(2*1000))^2</f>
        <v>1.5205308443374597E-3</v>
      </c>
    </row>
    <row r="1732" spans="1:16" x14ac:dyDescent="0.25">
      <c r="A1732">
        <v>6</v>
      </c>
      <c r="B1732" t="s">
        <v>161</v>
      </c>
      <c r="C1732">
        <v>9</v>
      </c>
      <c r="D1732" t="s">
        <v>171</v>
      </c>
      <c r="E1732">
        <v>21</v>
      </c>
      <c r="F1732" t="s">
        <v>267</v>
      </c>
      <c r="G1732">
        <v>3.25</v>
      </c>
      <c r="H1732">
        <v>40</v>
      </c>
      <c r="L1732">
        <v>58</v>
      </c>
      <c r="N1732">
        <v>4.05</v>
      </c>
      <c r="O1732">
        <f>PI()*(H1732/(2*1000))^2</f>
        <v>1.2566370614359172E-3</v>
      </c>
      <c r="P1732">
        <f>PI()*(L1732/(2*1000))^2</f>
        <v>2.6420794216690164E-3</v>
      </c>
    </row>
    <row r="1733" spans="1:16" x14ac:dyDescent="0.25">
      <c r="A1733">
        <v>6</v>
      </c>
      <c r="B1733" t="s">
        <v>161</v>
      </c>
      <c r="C1733">
        <v>9</v>
      </c>
      <c r="D1733" t="s">
        <v>171</v>
      </c>
      <c r="E1733">
        <v>22</v>
      </c>
      <c r="F1733" t="s">
        <v>267</v>
      </c>
      <c r="G1733">
        <v>2.8</v>
      </c>
      <c r="H1733">
        <v>20</v>
      </c>
      <c r="L1733">
        <v>38</v>
      </c>
      <c r="N1733">
        <v>1.9</v>
      </c>
      <c r="O1733">
        <f>PI()*(H1733/(2*1000))^2</f>
        <v>3.1415926535897931E-4</v>
      </c>
      <c r="P1733">
        <f>PI()*(L1733/(2*1000))^2</f>
        <v>1.1341149479459152E-3</v>
      </c>
    </row>
    <row r="1734" spans="1:16" x14ac:dyDescent="0.25">
      <c r="A1734">
        <v>6</v>
      </c>
      <c r="B1734" t="s">
        <v>161</v>
      </c>
      <c r="C1734">
        <v>9</v>
      </c>
      <c r="D1734" t="s">
        <v>171</v>
      </c>
      <c r="E1734">
        <v>23</v>
      </c>
      <c r="F1734" t="s">
        <v>267</v>
      </c>
      <c r="G1734">
        <v>2.5499999999999998</v>
      </c>
      <c r="H1734">
        <v>28</v>
      </c>
      <c r="L1734">
        <v>46</v>
      </c>
      <c r="N1734">
        <v>2.7</v>
      </c>
      <c r="O1734">
        <f>PI()*(H1734/(2*1000))^2</f>
        <v>6.1575216010359955E-4</v>
      </c>
      <c r="P1734">
        <f>PI()*(L1734/(2*1000))^2</f>
        <v>1.6619025137490004E-3</v>
      </c>
    </row>
    <row r="1735" spans="1:16" x14ac:dyDescent="0.25">
      <c r="A1735">
        <v>6</v>
      </c>
      <c r="B1735" t="s">
        <v>161</v>
      </c>
      <c r="C1735">
        <v>9</v>
      </c>
      <c r="D1735" t="s">
        <v>171</v>
      </c>
      <c r="E1735">
        <v>24</v>
      </c>
      <c r="F1735" t="s">
        <v>267</v>
      </c>
      <c r="G1735">
        <v>2.4500000000000002</v>
      </c>
      <c r="H1735">
        <v>8</v>
      </c>
      <c r="L1735">
        <v>40</v>
      </c>
      <c r="N1735">
        <v>1.8</v>
      </c>
      <c r="O1735">
        <f>PI()*(H1735/(2*1000))^2</f>
        <v>5.0265482457436686E-5</v>
      </c>
      <c r="P1735">
        <f>PI()*(L1735/(2*1000))^2</f>
        <v>1.2566370614359172E-3</v>
      </c>
    </row>
    <row r="1736" spans="1:16" x14ac:dyDescent="0.25">
      <c r="A1736">
        <v>6</v>
      </c>
      <c r="B1736" t="s">
        <v>161</v>
      </c>
      <c r="C1736">
        <v>9</v>
      </c>
      <c r="D1736" t="s">
        <v>171</v>
      </c>
      <c r="E1736">
        <v>25</v>
      </c>
      <c r="F1736" t="s">
        <v>267</v>
      </c>
      <c r="G1736">
        <v>3.5</v>
      </c>
      <c r="H1736">
        <v>40</v>
      </c>
      <c r="L1736">
        <v>63</v>
      </c>
      <c r="N1736">
        <v>3.85</v>
      </c>
      <c r="O1736">
        <f>PI()*(H1736/(2*1000))^2</f>
        <v>1.2566370614359172E-3</v>
      </c>
      <c r="P1736">
        <f>PI()*(L1736/(2*1000))^2</f>
        <v>3.1172453105244723E-3</v>
      </c>
    </row>
    <row r="1737" spans="1:16" x14ac:dyDescent="0.25">
      <c r="A1737">
        <v>6</v>
      </c>
      <c r="B1737" t="s">
        <v>161</v>
      </c>
      <c r="C1737">
        <v>9</v>
      </c>
      <c r="D1737" t="s">
        <v>171</v>
      </c>
      <c r="E1737">
        <v>26</v>
      </c>
      <c r="F1737" t="s">
        <v>267</v>
      </c>
      <c r="G1737">
        <v>2.5499999999999998</v>
      </c>
      <c r="H1737">
        <v>61</v>
      </c>
      <c r="L1737">
        <v>82</v>
      </c>
      <c r="N1737">
        <v>5.0999999999999996</v>
      </c>
      <c r="O1737">
        <f>PI()*(H1737/(2*1000))^2</f>
        <v>2.9224665660019049E-3</v>
      </c>
      <c r="P1737">
        <f>PI()*(L1737/(2*1000))^2</f>
        <v>5.2810172506844427E-3</v>
      </c>
    </row>
    <row r="1738" spans="1:16" x14ac:dyDescent="0.25">
      <c r="A1738">
        <v>6</v>
      </c>
      <c r="B1738" t="s">
        <v>161</v>
      </c>
      <c r="C1738">
        <v>9</v>
      </c>
      <c r="D1738" t="s">
        <v>171</v>
      </c>
      <c r="E1738">
        <v>27</v>
      </c>
      <c r="F1738" t="s">
        <v>267</v>
      </c>
      <c r="G1738">
        <v>2.85</v>
      </c>
      <c r="H1738">
        <v>19</v>
      </c>
      <c r="L1738">
        <v>32</v>
      </c>
      <c r="N1738">
        <v>2.2999999999999998</v>
      </c>
      <c r="O1738">
        <f>PI()*(H1738/(2*1000))^2</f>
        <v>2.835287369864788E-4</v>
      </c>
      <c r="P1738">
        <f>PI()*(L1738/(2*1000))^2</f>
        <v>8.0424771931898698E-4</v>
      </c>
    </row>
    <row r="1739" spans="1:16" x14ac:dyDescent="0.25">
      <c r="A1739">
        <v>6</v>
      </c>
      <c r="B1739" t="s">
        <v>161</v>
      </c>
      <c r="C1739">
        <v>9</v>
      </c>
      <c r="D1739" t="s">
        <v>171</v>
      </c>
      <c r="E1739">
        <v>28</v>
      </c>
      <c r="F1739" t="s">
        <v>267</v>
      </c>
      <c r="G1739">
        <v>2.35</v>
      </c>
      <c r="H1739">
        <v>30</v>
      </c>
      <c r="L1739">
        <v>60</v>
      </c>
      <c r="N1739">
        <v>4</v>
      </c>
      <c r="O1739">
        <f>PI()*(H1739/(2*1000))^2</f>
        <v>7.0685834705770342E-4</v>
      </c>
      <c r="P1739">
        <f>PI()*(L1739/(2*1000))^2</f>
        <v>2.8274333882308137E-3</v>
      </c>
    </row>
    <row r="1740" spans="1:16" x14ac:dyDescent="0.25">
      <c r="A1740">
        <v>6</v>
      </c>
      <c r="B1740" t="s">
        <v>161</v>
      </c>
      <c r="C1740">
        <v>9</v>
      </c>
      <c r="D1740" t="s">
        <v>171</v>
      </c>
      <c r="E1740">
        <v>29</v>
      </c>
      <c r="F1740" t="s">
        <v>267</v>
      </c>
      <c r="G1740">
        <v>3.4</v>
      </c>
      <c r="H1740">
        <v>66</v>
      </c>
      <c r="L1740">
        <v>88</v>
      </c>
      <c r="N1740">
        <v>5.7</v>
      </c>
      <c r="O1740">
        <f>PI()*(H1740/(2*1000))^2</f>
        <v>3.4211943997592849E-3</v>
      </c>
      <c r="P1740">
        <f>PI()*(L1740/(2*1000))^2</f>
        <v>6.0821233773498389E-3</v>
      </c>
    </row>
    <row r="1741" spans="1:16" x14ac:dyDescent="0.25">
      <c r="A1741">
        <v>6</v>
      </c>
      <c r="B1741" t="s">
        <v>161</v>
      </c>
      <c r="C1741">
        <v>9</v>
      </c>
      <c r="D1741" t="s">
        <v>171</v>
      </c>
      <c r="E1741">
        <v>30</v>
      </c>
      <c r="F1741" t="s">
        <v>267</v>
      </c>
      <c r="G1741">
        <v>3.45</v>
      </c>
      <c r="H1741">
        <v>41</v>
      </c>
      <c r="L1741">
        <v>53</v>
      </c>
      <c r="N1741">
        <v>4.3</v>
      </c>
      <c r="O1741">
        <f>PI()*(H1741/(2*1000))^2</f>
        <v>1.3202543126711107E-3</v>
      </c>
      <c r="P1741">
        <f>PI()*(L1741/(2*1000))^2</f>
        <v>2.2061834409834321E-3</v>
      </c>
    </row>
    <row r="1742" spans="1:16" x14ac:dyDescent="0.25">
      <c r="A1742">
        <v>6</v>
      </c>
      <c r="B1742" t="s">
        <v>161</v>
      </c>
      <c r="C1742">
        <v>10</v>
      </c>
      <c r="D1742" t="s">
        <v>172</v>
      </c>
      <c r="E1742">
        <v>1</v>
      </c>
      <c r="F1742" t="s">
        <v>271</v>
      </c>
      <c r="G1742">
        <v>0.8</v>
      </c>
      <c r="L1742">
        <v>20</v>
      </c>
      <c r="N1742">
        <v>1.25</v>
      </c>
      <c r="O1742">
        <f>PI()*(H1742/(2*1000))^2</f>
        <v>0</v>
      </c>
      <c r="P1742">
        <f>PI()*(L1742/(2*1000))^2</f>
        <v>3.1415926535897931E-4</v>
      </c>
    </row>
    <row r="1743" spans="1:16" x14ac:dyDescent="0.25">
      <c r="A1743">
        <v>6</v>
      </c>
      <c r="B1743" t="s">
        <v>161</v>
      </c>
      <c r="C1743">
        <v>10</v>
      </c>
      <c r="D1743" t="s">
        <v>172</v>
      </c>
      <c r="E1743">
        <v>2</v>
      </c>
      <c r="F1743" t="s">
        <v>271</v>
      </c>
      <c r="G1743">
        <v>1.8</v>
      </c>
      <c r="L1743">
        <v>16</v>
      </c>
      <c r="N1743">
        <v>1.25</v>
      </c>
      <c r="O1743">
        <f>PI()*(H1743/(2*1000))^2</f>
        <v>0</v>
      </c>
      <c r="P1743">
        <f>PI()*(L1743/(2*1000))^2</f>
        <v>2.0106192982974675E-4</v>
      </c>
    </row>
    <row r="1744" spans="1:16" x14ac:dyDescent="0.25">
      <c r="A1744">
        <v>6</v>
      </c>
      <c r="B1744" t="s">
        <v>161</v>
      </c>
      <c r="C1744">
        <v>10</v>
      </c>
      <c r="D1744" t="s">
        <v>172</v>
      </c>
      <c r="E1744">
        <v>3</v>
      </c>
      <c r="F1744" t="s">
        <v>282</v>
      </c>
      <c r="G1744">
        <v>2.2000000000000002</v>
      </c>
      <c r="L1744">
        <v>15</v>
      </c>
      <c r="N1744">
        <v>1.25</v>
      </c>
      <c r="O1744">
        <f>PI()*(H1744/(2*1000))^2</f>
        <v>0</v>
      </c>
      <c r="P1744">
        <f>PI()*(L1744/(2*1000))^2</f>
        <v>1.7671458676442585E-4</v>
      </c>
    </row>
    <row r="1745" spans="1:16" x14ac:dyDescent="0.25">
      <c r="A1745">
        <v>6</v>
      </c>
      <c r="B1745" t="s">
        <v>161</v>
      </c>
      <c r="C1745">
        <v>10</v>
      </c>
      <c r="D1745" t="s">
        <v>172</v>
      </c>
      <c r="E1745">
        <v>4</v>
      </c>
      <c r="F1745" t="s">
        <v>290</v>
      </c>
      <c r="G1745">
        <v>2.2999999999999998</v>
      </c>
      <c r="L1745" t="s">
        <v>308</v>
      </c>
      <c r="N1745">
        <v>0.8</v>
      </c>
      <c r="O1745">
        <f>PI()*(H1745/(2*1000))^2</f>
        <v>0</v>
      </c>
      <c r="P1745">
        <f>40*PI()*(12/(2*1000))^2</f>
        <v>4.5238934211693019E-3</v>
      </c>
    </row>
    <row r="1746" spans="1:16" x14ac:dyDescent="0.25">
      <c r="A1746">
        <v>6</v>
      </c>
      <c r="B1746" t="s">
        <v>161</v>
      </c>
      <c r="C1746">
        <v>10</v>
      </c>
      <c r="D1746" t="s">
        <v>172</v>
      </c>
      <c r="E1746">
        <v>5</v>
      </c>
      <c r="F1746" t="s">
        <v>267</v>
      </c>
      <c r="G1746">
        <v>1.6</v>
      </c>
      <c r="H1746">
        <v>50</v>
      </c>
      <c r="L1746">
        <v>73</v>
      </c>
      <c r="N1746">
        <v>6.1</v>
      </c>
      <c r="O1746">
        <f>PI()*(H1746/(2*1000))^2</f>
        <v>1.9634954084936209E-3</v>
      </c>
      <c r="P1746">
        <f>PI()*(L1746/(2*1000))^2</f>
        <v>4.1853868127450016E-3</v>
      </c>
    </row>
    <row r="1747" spans="1:16" x14ac:dyDescent="0.25">
      <c r="A1747">
        <v>6</v>
      </c>
      <c r="B1747" t="s">
        <v>161</v>
      </c>
      <c r="C1747">
        <v>10</v>
      </c>
      <c r="D1747" t="s">
        <v>172</v>
      </c>
      <c r="E1747">
        <v>6</v>
      </c>
      <c r="F1747" t="s">
        <v>267</v>
      </c>
      <c r="G1747">
        <v>1.3</v>
      </c>
      <c r="H1747">
        <v>40</v>
      </c>
      <c r="L1747">
        <v>51</v>
      </c>
      <c r="N1747">
        <v>5.0999999999999996</v>
      </c>
      <c r="O1747">
        <f>PI()*(H1747/(2*1000))^2</f>
        <v>1.2566370614359172E-3</v>
      </c>
      <c r="P1747">
        <f>PI()*(L1747/(2*1000))^2</f>
        <v>2.0428206229967626E-3</v>
      </c>
    </row>
    <row r="1748" spans="1:16" x14ac:dyDescent="0.25">
      <c r="A1748">
        <v>6</v>
      </c>
      <c r="B1748" t="s">
        <v>161</v>
      </c>
      <c r="C1748">
        <v>10</v>
      </c>
      <c r="D1748" t="s">
        <v>172</v>
      </c>
      <c r="E1748">
        <v>7</v>
      </c>
      <c r="F1748" t="s">
        <v>267</v>
      </c>
      <c r="G1748">
        <v>2.1</v>
      </c>
      <c r="H1748">
        <v>50</v>
      </c>
      <c r="L1748">
        <v>75</v>
      </c>
      <c r="N1748">
        <v>5.8</v>
      </c>
      <c r="O1748">
        <f>PI()*(H1748/(2*1000))^2</f>
        <v>1.9634954084936209E-3</v>
      </c>
      <c r="P1748">
        <f>PI()*(L1748/(2*1000))^2</f>
        <v>4.4178646691106467E-3</v>
      </c>
    </row>
    <row r="1749" spans="1:16" x14ac:dyDescent="0.25">
      <c r="A1749">
        <v>6</v>
      </c>
      <c r="B1749" t="s">
        <v>161</v>
      </c>
      <c r="C1749">
        <v>10</v>
      </c>
      <c r="D1749" t="s">
        <v>172</v>
      </c>
      <c r="E1749">
        <v>8</v>
      </c>
      <c r="F1749" t="s">
        <v>267</v>
      </c>
      <c r="G1749">
        <v>1</v>
      </c>
      <c r="L1749">
        <v>15</v>
      </c>
      <c r="N1749">
        <v>1</v>
      </c>
      <c r="O1749">
        <f>PI()*(H1749/(2*1000))^2</f>
        <v>0</v>
      </c>
      <c r="P1749">
        <f>PI()*(L1749/(2*1000))^2</f>
        <v>1.7671458676442585E-4</v>
      </c>
    </row>
    <row r="1750" spans="1:16" x14ac:dyDescent="0.25">
      <c r="A1750">
        <v>6</v>
      </c>
      <c r="B1750" t="s">
        <v>161</v>
      </c>
      <c r="C1750">
        <v>10</v>
      </c>
      <c r="D1750" t="s">
        <v>172</v>
      </c>
      <c r="E1750">
        <v>9</v>
      </c>
      <c r="F1750" t="s">
        <v>267</v>
      </c>
      <c r="G1750">
        <v>1.7</v>
      </c>
      <c r="L1750">
        <v>14</v>
      </c>
      <c r="N1750">
        <v>1.4</v>
      </c>
      <c r="O1750">
        <f>PI()*(H1750/(2*1000))^2</f>
        <v>0</v>
      </c>
      <c r="P1750">
        <f>PI()*(L1750/(2*1000))^2</f>
        <v>1.5393804002589989E-4</v>
      </c>
    </row>
    <row r="1751" spans="1:16" x14ac:dyDescent="0.25">
      <c r="A1751">
        <v>6</v>
      </c>
      <c r="B1751" t="s">
        <v>161</v>
      </c>
      <c r="C1751">
        <v>10</v>
      </c>
      <c r="D1751" t="s">
        <v>172</v>
      </c>
      <c r="E1751">
        <v>10</v>
      </c>
      <c r="F1751" t="s">
        <v>267</v>
      </c>
      <c r="G1751">
        <v>1.9</v>
      </c>
      <c r="L1751">
        <v>10</v>
      </c>
      <c r="N1751">
        <v>1.2</v>
      </c>
      <c r="O1751">
        <f>PI()*(H1751/(2*1000))^2</f>
        <v>0</v>
      </c>
      <c r="P1751">
        <f>PI()*(L1751/(2*1000))^2</f>
        <v>7.8539816339744827E-5</v>
      </c>
    </row>
    <row r="1752" spans="1:16" x14ac:dyDescent="0.25">
      <c r="A1752">
        <v>6</v>
      </c>
      <c r="B1752" t="s">
        <v>161</v>
      </c>
      <c r="C1752">
        <v>10</v>
      </c>
      <c r="D1752" t="s">
        <v>172</v>
      </c>
      <c r="E1752">
        <v>11</v>
      </c>
      <c r="F1752" t="s">
        <v>267</v>
      </c>
      <c r="G1752">
        <v>1.8</v>
      </c>
      <c r="L1752">
        <v>8</v>
      </c>
      <c r="N1752">
        <v>1</v>
      </c>
      <c r="O1752">
        <f>PI()*(H1752/(2*1000))^2</f>
        <v>0</v>
      </c>
      <c r="P1752">
        <f>PI()*(L1752/(2*1000))^2</f>
        <v>5.0265482457436686E-5</v>
      </c>
    </row>
    <row r="1753" spans="1:16" x14ac:dyDescent="0.25">
      <c r="A1753">
        <v>6</v>
      </c>
      <c r="B1753" t="s">
        <v>161</v>
      </c>
      <c r="C1753">
        <v>10</v>
      </c>
      <c r="D1753" t="s">
        <v>172</v>
      </c>
      <c r="E1753">
        <v>12</v>
      </c>
      <c r="F1753" t="s">
        <v>267</v>
      </c>
      <c r="G1753">
        <v>1.65</v>
      </c>
      <c r="L1753">
        <v>9</v>
      </c>
      <c r="N1753">
        <v>1.1000000000000001</v>
      </c>
      <c r="O1753">
        <f>PI()*(H1753/(2*1000))^2</f>
        <v>0</v>
      </c>
      <c r="P1753">
        <f>PI()*(L1753/(2*1000))^2</f>
        <v>6.3617251235193305E-5</v>
      </c>
    </row>
    <row r="1754" spans="1:16" x14ac:dyDescent="0.25">
      <c r="A1754">
        <v>6</v>
      </c>
      <c r="B1754" t="s">
        <v>161</v>
      </c>
      <c r="C1754">
        <v>10</v>
      </c>
      <c r="D1754" t="s">
        <v>172</v>
      </c>
      <c r="E1754">
        <v>13</v>
      </c>
      <c r="F1754" t="s">
        <v>282</v>
      </c>
      <c r="G1754">
        <v>1.1000000000000001</v>
      </c>
      <c r="L1754" t="s">
        <v>309</v>
      </c>
      <c r="N1754">
        <v>0.65</v>
      </c>
      <c r="O1754">
        <f>PI()*(H1754/(2*1000))^2</f>
        <v>0</v>
      </c>
      <c r="P1754">
        <f>2*PI()*(10/(2*1000))^2</f>
        <v>1.5707963267948965E-4</v>
      </c>
    </row>
    <row r="1755" spans="1:16" x14ac:dyDescent="0.25">
      <c r="A1755">
        <v>6</v>
      </c>
      <c r="B1755" t="s">
        <v>161</v>
      </c>
      <c r="C1755">
        <v>10</v>
      </c>
      <c r="D1755" t="s">
        <v>172</v>
      </c>
      <c r="E1755">
        <v>14</v>
      </c>
      <c r="F1755" t="s">
        <v>271</v>
      </c>
      <c r="G1755">
        <v>0.55000000000000004</v>
      </c>
      <c r="L1755">
        <v>15</v>
      </c>
      <c r="N1755">
        <v>1</v>
      </c>
      <c r="O1755">
        <f>PI()*(H1755/(2*1000))^2</f>
        <v>0</v>
      </c>
      <c r="P1755">
        <f>PI()*(L1755/(2*1000))^2</f>
        <v>1.7671458676442585E-4</v>
      </c>
    </row>
    <row r="1756" spans="1:16" x14ac:dyDescent="0.25">
      <c r="A1756">
        <v>6</v>
      </c>
      <c r="B1756" t="s">
        <v>161</v>
      </c>
      <c r="C1756">
        <v>10</v>
      </c>
      <c r="D1756" t="s">
        <v>172</v>
      </c>
      <c r="E1756">
        <v>15</v>
      </c>
      <c r="F1756" t="s">
        <v>271</v>
      </c>
      <c r="G1756">
        <v>0.55000000000000004</v>
      </c>
      <c r="L1756">
        <v>18</v>
      </c>
      <c r="N1756">
        <v>1.55</v>
      </c>
      <c r="O1756">
        <f>PI()*(H1756/(2*1000))^2</f>
        <v>0</v>
      </c>
      <c r="P1756">
        <f>PI()*(L1756/(2*1000))^2</f>
        <v>2.5446900494077322E-4</v>
      </c>
    </row>
    <row r="1757" spans="1:16" x14ac:dyDescent="0.25">
      <c r="A1757">
        <v>6</v>
      </c>
      <c r="B1757" t="s">
        <v>161</v>
      </c>
      <c r="C1757">
        <v>10</v>
      </c>
      <c r="D1757" t="s">
        <v>172</v>
      </c>
      <c r="E1757">
        <v>16</v>
      </c>
      <c r="F1757" t="s">
        <v>282</v>
      </c>
      <c r="G1757">
        <v>0.9</v>
      </c>
      <c r="L1757" t="s">
        <v>310</v>
      </c>
      <c r="N1757">
        <v>0.9</v>
      </c>
      <c r="O1757">
        <f>PI()*(H1757/(2*1000))^2</f>
        <v>0</v>
      </c>
      <c r="P1757">
        <f>10*PI()*(10/(2*1000))^2</f>
        <v>7.8539816339744833E-4</v>
      </c>
    </row>
    <row r="1758" spans="1:16" x14ac:dyDescent="0.25">
      <c r="A1758">
        <v>6</v>
      </c>
      <c r="B1758" t="s">
        <v>161</v>
      </c>
      <c r="C1758">
        <v>10</v>
      </c>
      <c r="D1758" t="s">
        <v>172</v>
      </c>
      <c r="E1758">
        <v>17</v>
      </c>
      <c r="F1758" t="s">
        <v>267</v>
      </c>
      <c r="G1758">
        <v>1.3</v>
      </c>
      <c r="L1758">
        <v>11</v>
      </c>
      <c r="N1758">
        <v>1.1000000000000001</v>
      </c>
      <c r="O1758">
        <f>PI()*(H1758/(2*1000))^2</f>
        <v>0</v>
      </c>
      <c r="P1758">
        <f>PI()*(L1758/(2*1000))^2</f>
        <v>9.5033177771091233E-5</v>
      </c>
    </row>
    <row r="1759" spans="1:16" x14ac:dyDescent="0.25">
      <c r="A1759">
        <v>6</v>
      </c>
      <c r="B1759" t="s">
        <v>161</v>
      </c>
      <c r="C1759">
        <v>10</v>
      </c>
      <c r="D1759" t="s">
        <v>172</v>
      </c>
      <c r="E1759">
        <v>18</v>
      </c>
      <c r="F1759" t="s">
        <v>267</v>
      </c>
      <c r="G1759">
        <v>1.3</v>
      </c>
      <c r="L1759">
        <v>14</v>
      </c>
      <c r="N1759">
        <v>1.2</v>
      </c>
      <c r="O1759">
        <f>PI()*(H1759/(2*1000))^2</f>
        <v>0</v>
      </c>
      <c r="P1759">
        <f>PI()*(L1759/(2*1000))^2</f>
        <v>1.5393804002589989E-4</v>
      </c>
    </row>
    <row r="1760" spans="1:16" x14ac:dyDescent="0.25">
      <c r="A1760">
        <v>6</v>
      </c>
      <c r="B1760" t="s">
        <v>161</v>
      </c>
      <c r="C1760">
        <v>10</v>
      </c>
      <c r="D1760" t="s">
        <v>172</v>
      </c>
      <c r="E1760">
        <v>19</v>
      </c>
      <c r="F1760" t="s">
        <v>267</v>
      </c>
      <c r="G1760">
        <v>1.6</v>
      </c>
      <c r="L1760">
        <v>10</v>
      </c>
      <c r="N1760">
        <v>1.35</v>
      </c>
      <c r="O1760">
        <f>PI()*(H1760/(2*1000))^2</f>
        <v>0</v>
      </c>
      <c r="P1760">
        <f>PI()*(L1760/(2*1000))^2</f>
        <v>7.8539816339744827E-5</v>
      </c>
    </row>
    <row r="1761" spans="1:16" x14ac:dyDescent="0.25">
      <c r="A1761">
        <v>6</v>
      </c>
      <c r="B1761" t="s">
        <v>161</v>
      </c>
      <c r="C1761">
        <v>10</v>
      </c>
      <c r="D1761" t="s">
        <v>172</v>
      </c>
      <c r="E1761">
        <v>20</v>
      </c>
      <c r="F1761" t="s">
        <v>267</v>
      </c>
      <c r="G1761">
        <v>2.5499999999999998</v>
      </c>
      <c r="H1761">
        <v>60</v>
      </c>
      <c r="L1761">
        <v>72</v>
      </c>
      <c r="N1761">
        <v>4.5999999999999996</v>
      </c>
      <c r="O1761">
        <f>PI()*(H1761/(2*1000))^2</f>
        <v>2.8274333882308137E-3</v>
      </c>
      <c r="P1761">
        <f>PI()*(L1761/(2*1000))^2</f>
        <v>4.0715040790523715E-3</v>
      </c>
    </row>
    <row r="1762" spans="1:16" x14ac:dyDescent="0.25">
      <c r="A1762">
        <v>6</v>
      </c>
      <c r="B1762" t="s">
        <v>161</v>
      </c>
      <c r="C1762">
        <v>10</v>
      </c>
      <c r="D1762" t="s">
        <v>172</v>
      </c>
      <c r="E1762">
        <v>21</v>
      </c>
      <c r="F1762" t="s">
        <v>267</v>
      </c>
      <c r="G1762">
        <v>2.5</v>
      </c>
      <c r="H1762">
        <v>74</v>
      </c>
      <c r="L1762">
        <v>80</v>
      </c>
      <c r="N1762">
        <v>5.2</v>
      </c>
      <c r="O1762">
        <f>PI()*(H1762/(2*1000))^2</f>
        <v>4.3008403427644264E-3</v>
      </c>
      <c r="P1762">
        <f>PI()*(L1762/(2*1000))^2</f>
        <v>5.0265482457436689E-3</v>
      </c>
    </row>
    <row r="1763" spans="1:16" x14ac:dyDescent="0.25">
      <c r="A1763">
        <v>6</v>
      </c>
      <c r="B1763" t="s">
        <v>161</v>
      </c>
      <c r="C1763">
        <v>10</v>
      </c>
      <c r="D1763" t="s">
        <v>172</v>
      </c>
      <c r="E1763">
        <v>22</v>
      </c>
      <c r="F1763" t="s">
        <v>267</v>
      </c>
      <c r="G1763">
        <v>2.9</v>
      </c>
      <c r="H1763">
        <v>63</v>
      </c>
      <c r="I1763">
        <v>82</v>
      </c>
      <c r="L1763">
        <v>103</v>
      </c>
      <c r="N1763">
        <v>5.3</v>
      </c>
      <c r="O1763">
        <f>PI()*(H1763/(2*1000))^2+PI()*(I1763/(2*1000))^2</f>
        <v>8.3982625612089145E-3</v>
      </c>
      <c r="P1763">
        <f>PI()*(L1763/(2*1000))^2</f>
        <v>8.3322891154835269E-3</v>
      </c>
    </row>
    <row r="1764" spans="1:16" x14ac:dyDescent="0.25">
      <c r="A1764">
        <v>6</v>
      </c>
      <c r="B1764" t="s">
        <v>161</v>
      </c>
      <c r="C1764">
        <v>10</v>
      </c>
      <c r="D1764" t="s">
        <v>172</v>
      </c>
      <c r="E1764">
        <v>23</v>
      </c>
      <c r="F1764" t="s">
        <v>267</v>
      </c>
      <c r="G1764">
        <v>2.4</v>
      </c>
      <c r="H1764">
        <v>73</v>
      </c>
      <c r="I1764">
        <v>36</v>
      </c>
      <c r="L1764">
        <v>84</v>
      </c>
      <c r="N1764">
        <v>5.25</v>
      </c>
      <c r="O1764">
        <f>PI()*(H1764/(2*1000))^2+PI()*(I1764/(2*1000))^2</f>
        <v>5.2032628325080947E-3</v>
      </c>
      <c r="P1764">
        <f>PI()*(L1764/(2*1000))^2</f>
        <v>5.5417694409323958E-3</v>
      </c>
    </row>
    <row r="1765" spans="1:16" x14ac:dyDescent="0.25">
      <c r="A1765">
        <v>6</v>
      </c>
      <c r="B1765" t="s">
        <v>161</v>
      </c>
      <c r="C1765">
        <v>10</v>
      </c>
      <c r="D1765" t="s">
        <v>172</v>
      </c>
      <c r="E1765">
        <v>24</v>
      </c>
      <c r="F1765" t="s">
        <v>271</v>
      </c>
      <c r="G1765">
        <v>1.9</v>
      </c>
      <c r="H1765">
        <v>20</v>
      </c>
      <c r="L1765">
        <v>33</v>
      </c>
      <c r="N1765">
        <v>2.5</v>
      </c>
      <c r="O1765">
        <f>PI()*(H1765/(2*1000))^2</f>
        <v>3.1415926535897931E-4</v>
      </c>
      <c r="P1765">
        <f>PI()*(L1765/(2*1000))^2</f>
        <v>8.5529859993982123E-4</v>
      </c>
    </row>
    <row r="1766" spans="1:16" x14ac:dyDescent="0.25">
      <c r="A1766">
        <v>6</v>
      </c>
      <c r="B1766" t="s">
        <v>161</v>
      </c>
      <c r="C1766">
        <v>10</v>
      </c>
      <c r="D1766" t="s">
        <v>172</v>
      </c>
      <c r="E1766">
        <v>25</v>
      </c>
      <c r="F1766" t="s">
        <v>271</v>
      </c>
      <c r="G1766">
        <v>3.4</v>
      </c>
      <c r="H1766">
        <v>55</v>
      </c>
      <c r="L1766">
        <v>71</v>
      </c>
      <c r="N1766">
        <v>5.2</v>
      </c>
      <c r="O1766">
        <f>PI()*(H1766/(2*1000))^2</f>
        <v>2.3758294442772811E-3</v>
      </c>
      <c r="P1766">
        <f>PI()*(L1766/(2*1000))^2</f>
        <v>3.959192141686536E-3</v>
      </c>
    </row>
    <row r="1767" spans="1:16" x14ac:dyDescent="0.25">
      <c r="A1767">
        <v>6</v>
      </c>
      <c r="B1767" t="s">
        <v>161</v>
      </c>
      <c r="C1767">
        <v>10</v>
      </c>
      <c r="D1767" t="s">
        <v>172</v>
      </c>
      <c r="E1767">
        <v>26</v>
      </c>
      <c r="F1767" t="s">
        <v>271</v>
      </c>
      <c r="G1767">
        <v>0.9</v>
      </c>
      <c r="L1767">
        <v>18</v>
      </c>
      <c r="N1767">
        <v>1.25</v>
      </c>
      <c r="O1767">
        <f>PI()*(H1767/(2*1000))^2</f>
        <v>0</v>
      </c>
      <c r="P1767">
        <f>PI()*(L1767/(2*1000))^2</f>
        <v>2.5446900494077322E-4</v>
      </c>
    </row>
    <row r="1768" spans="1:16" x14ac:dyDescent="0.25">
      <c r="A1768">
        <v>6</v>
      </c>
      <c r="B1768" t="s">
        <v>161</v>
      </c>
      <c r="C1768">
        <v>11</v>
      </c>
      <c r="D1768" t="s">
        <v>173</v>
      </c>
      <c r="E1768">
        <v>1</v>
      </c>
      <c r="F1768" t="s">
        <v>289</v>
      </c>
      <c r="G1768">
        <v>0.1</v>
      </c>
      <c r="H1768">
        <v>24</v>
      </c>
      <c r="L1768">
        <v>30</v>
      </c>
      <c r="N1768">
        <v>3.85</v>
      </c>
      <c r="O1768">
        <f>PI()*(H1768/(2*1000))^2</f>
        <v>4.523893421169302E-4</v>
      </c>
      <c r="P1768">
        <f>PI()*(L1768/(2*1000))^2</f>
        <v>7.0685834705770342E-4</v>
      </c>
    </row>
    <row r="1769" spans="1:16" x14ac:dyDescent="0.25">
      <c r="A1769">
        <v>6</v>
      </c>
      <c r="B1769" t="s">
        <v>161</v>
      </c>
      <c r="C1769">
        <v>11</v>
      </c>
      <c r="D1769" t="s">
        <v>173</v>
      </c>
      <c r="E1769">
        <v>2</v>
      </c>
      <c r="F1769" t="s">
        <v>289</v>
      </c>
      <c r="G1769">
        <v>0.3</v>
      </c>
      <c r="H1769">
        <v>30</v>
      </c>
      <c r="L1769">
        <v>37</v>
      </c>
      <c r="N1769">
        <v>4.3</v>
      </c>
      <c r="O1769">
        <f>PI()*(H1769/(2*1000))^2</f>
        <v>7.0685834705770342E-4</v>
      </c>
      <c r="P1769">
        <f>PI()*(L1769/(2*1000))^2</f>
        <v>1.0752100856911066E-3</v>
      </c>
    </row>
    <row r="1770" spans="1:16" x14ac:dyDescent="0.25">
      <c r="A1770">
        <v>6</v>
      </c>
      <c r="B1770" t="s">
        <v>161</v>
      </c>
      <c r="C1770">
        <v>11</v>
      </c>
      <c r="D1770" t="s">
        <v>173</v>
      </c>
      <c r="E1770">
        <v>3</v>
      </c>
      <c r="F1770" t="s">
        <v>289</v>
      </c>
      <c r="G1770">
        <v>0.5</v>
      </c>
      <c r="H1770">
        <v>24</v>
      </c>
      <c r="L1770">
        <v>30</v>
      </c>
      <c r="N1770">
        <v>4.3</v>
      </c>
      <c r="O1770">
        <f>PI()*(H1770/(2*1000))^2</f>
        <v>4.523893421169302E-4</v>
      </c>
      <c r="P1770">
        <f>PI()*(L1770/(2*1000))^2</f>
        <v>7.0685834705770342E-4</v>
      </c>
    </row>
    <row r="1771" spans="1:16" x14ac:dyDescent="0.25">
      <c r="A1771">
        <v>6</v>
      </c>
      <c r="B1771" t="s">
        <v>161</v>
      </c>
      <c r="C1771">
        <v>11</v>
      </c>
      <c r="D1771" t="s">
        <v>173</v>
      </c>
      <c r="E1771">
        <v>4</v>
      </c>
      <c r="F1771" t="s">
        <v>289</v>
      </c>
      <c r="G1771">
        <v>0.55000000000000004</v>
      </c>
      <c r="H1771">
        <v>28</v>
      </c>
      <c r="L1771">
        <v>33</v>
      </c>
      <c r="N1771">
        <v>4.3</v>
      </c>
      <c r="O1771">
        <f>PI()*(H1771/(2*1000))^2</f>
        <v>6.1575216010359955E-4</v>
      </c>
      <c r="P1771">
        <f>PI()*(L1771/(2*1000))^2</f>
        <v>8.5529859993982123E-4</v>
      </c>
    </row>
    <row r="1772" spans="1:16" x14ac:dyDescent="0.25">
      <c r="A1772">
        <v>6</v>
      </c>
      <c r="B1772" t="s">
        <v>161</v>
      </c>
      <c r="C1772">
        <v>11</v>
      </c>
      <c r="D1772" t="s">
        <v>173</v>
      </c>
      <c r="E1772">
        <v>5</v>
      </c>
      <c r="F1772" t="s">
        <v>289</v>
      </c>
      <c r="G1772">
        <v>0.65</v>
      </c>
      <c r="H1772">
        <v>33</v>
      </c>
      <c r="L1772">
        <v>38</v>
      </c>
      <c r="N1772">
        <v>4.3</v>
      </c>
      <c r="O1772">
        <f>PI()*(H1772/(2*1000))^2</f>
        <v>8.5529859993982123E-4</v>
      </c>
      <c r="P1772">
        <f>PI()*(L1772/(2*1000))^2</f>
        <v>1.1341149479459152E-3</v>
      </c>
    </row>
    <row r="1773" spans="1:16" x14ac:dyDescent="0.25">
      <c r="A1773">
        <v>6</v>
      </c>
      <c r="B1773" t="s">
        <v>161</v>
      </c>
      <c r="C1773">
        <v>11</v>
      </c>
      <c r="D1773" t="s">
        <v>173</v>
      </c>
      <c r="E1773">
        <v>6</v>
      </c>
      <c r="F1773" t="s">
        <v>289</v>
      </c>
      <c r="G1773">
        <v>0.65</v>
      </c>
      <c r="H1773">
        <v>22</v>
      </c>
      <c r="L1773">
        <v>28</v>
      </c>
      <c r="N1773">
        <v>3.25</v>
      </c>
      <c r="O1773">
        <f>PI()*(H1773/(2*1000))^2</f>
        <v>3.8013271108436493E-4</v>
      </c>
      <c r="P1773">
        <f>PI()*(L1773/(2*1000))^2</f>
        <v>6.1575216010359955E-4</v>
      </c>
    </row>
    <row r="1774" spans="1:16" x14ac:dyDescent="0.25">
      <c r="A1774">
        <v>6</v>
      </c>
      <c r="B1774" t="s">
        <v>161</v>
      </c>
      <c r="C1774">
        <v>11</v>
      </c>
      <c r="D1774" t="s">
        <v>173</v>
      </c>
      <c r="E1774">
        <v>7</v>
      </c>
      <c r="F1774" t="s">
        <v>289</v>
      </c>
      <c r="G1774">
        <v>0.65</v>
      </c>
      <c r="H1774">
        <v>46</v>
      </c>
      <c r="L1774">
        <v>59</v>
      </c>
      <c r="N1774">
        <v>5.4</v>
      </c>
      <c r="O1774">
        <f>PI()*(H1774/(2*1000))^2</f>
        <v>1.6619025137490004E-3</v>
      </c>
      <c r="P1774">
        <f>PI()*(L1774/(2*1000))^2</f>
        <v>2.7339710067865171E-3</v>
      </c>
    </row>
    <row r="1775" spans="1:16" x14ac:dyDescent="0.25">
      <c r="A1775">
        <v>6</v>
      </c>
      <c r="B1775" t="s">
        <v>161</v>
      </c>
      <c r="C1775">
        <v>11</v>
      </c>
      <c r="D1775" t="s">
        <v>173</v>
      </c>
      <c r="E1775">
        <v>8</v>
      </c>
      <c r="F1775" t="s">
        <v>289</v>
      </c>
      <c r="G1775">
        <v>0.87</v>
      </c>
      <c r="H1775">
        <v>49</v>
      </c>
      <c r="L1775">
        <v>64</v>
      </c>
      <c r="N1775">
        <v>5.6</v>
      </c>
      <c r="O1775">
        <f>PI()*(H1775/(2*1000))^2</f>
        <v>1.8857409903172736E-3</v>
      </c>
      <c r="P1775">
        <f>PI()*(L1775/(2*1000))^2</f>
        <v>3.2169908772759479E-3</v>
      </c>
    </row>
    <row r="1776" spans="1:16" x14ac:dyDescent="0.25">
      <c r="A1776">
        <v>6</v>
      </c>
      <c r="B1776" t="s">
        <v>161</v>
      </c>
      <c r="C1776">
        <v>11</v>
      </c>
      <c r="D1776" t="s">
        <v>173</v>
      </c>
      <c r="E1776">
        <v>9</v>
      </c>
      <c r="F1776" t="s">
        <v>289</v>
      </c>
      <c r="G1776">
        <v>1.3</v>
      </c>
      <c r="H1776">
        <v>60</v>
      </c>
      <c r="L1776">
        <v>72</v>
      </c>
      <c r="N1776">
        <v>5</v>
      </c>
      <c r="O1776">
        <f>PI()*(H1776/(2*1000))^2</f>
        <v>2.8274333882308137E-3</v>
      </c>
      <c r="P1776">
        <f>PI()*(L1776/(2*1000))^2</f>
        <v>4.0715040790523715E-3</v>
      </c>
    </row>
    <row r="1777" spans="1:16" x14ac:dyDescent="0.25">
      <c r="A1777">
        <v>6</v>
      </c>
      <c r="B1777" t="s">
        <v>161</v>
      </c>
      <c r="C1777">
        <v>11</v>
      </c>
      <c r="D1777" t="s">
        <v>173</v>
      </c>
      <c r="E1777">
        <v>10</v>
      </c>
      <c r="F1777" t="s">
        <v>289</v>
      </c>
      <c r="G1777">
        <v>1.3</v>
      </c>
      <c r="H1777">
        <v>27</v>
      </c>
      <c r="L1777">
        <v>36</v>
      </c>
      <c r="N1777">
        <v>4.6500000000000004</v>
      </c>
      <c r="O1777">
        <f>PI()*(H1777/(2*1000))^2</f>
        <v>5.7255526111673976E-4</v>
      </c>
      <c r="P1777">
        <f>PI()*(L1777/(2*1000))^2</f>
        <v>1.0178760197630929E-3</v>
      </c>
    </row>
    <row r="1778" spans="1:16" x14ac:dyDescent="0.25">
      <c r="A1778">
        <v>6</v>
      </c>
      <c r="B1778" t="s">
        <v>161</v>
      </c>
      <c r="C1778">
        <v>11</v>
      </c>
      <c r="D1778" t="s">
        <v>173</v>
      </c>
      <c r="E1778">
        <v>11</v>
      </c>
      <c r="F1778" t="s">
        <v>289</v>
      </c>
      <c r="G1778">
        <v>1.75</v>
      </c>
      <c r="H1778">
        <v>42</v>
      </c>
      <c r="L1778">
        <v>50</v>
      </c>
      <c r="N1778">
        <v>4.6500000000000004</v>
      </c>
      <c r="O1778">
        <f>PI()*(H1778/(2*1000))^2</f>
        <v>1.385442360233099E-3</v>
      </c>
      <c r="P1778">
        <f>PI()*(L1778/(2*1000))^2</f>
        <v>1.9634954084936209E-3</v>
      </c>
    </row>
    <row r="1779" spans="1:16" x14ac:dyDescent="0.25">
      <c r="A1779">
        <v>6</v>
      </c>
      <c r="B1779" t="s">
        <v>161</v>
      </c>
      <c r="C1779">
        <v>11</v>
      </c>
      <c r="D1779" t="s">
        <v>173</v>
      </c>
      <c r="E1779">
        <v>12</v>
      </c>
      <c r="F1779" t="s">
        <v>289</v>
      </c>
      <c r="G1779">
        <v>1.3</v>
      </c>
      <c r="H1779">
        <v>52</v>
      </c>
      <c r="L1779">
        <v>65</v>
      </c>
      <c r="N1779">
        <v>5.0999999999999996</v>
      </c>
      <c r="O1779">
        <f>PI()*(H1779/(2*1000))^2</f>
        <v>2.1237166338266998E-3</v>
      </c>
      <c r="P1779">
        <f>PI()*(L1779/(2*1000))^2</f>
        <v>3.3183072403542195E-3</v>
      </c>
    </row>
    <row r="1780" spans="1:16" x14ac:dyDescent="0.25">
      <c r="A1780">
        <v>6</v>
      </c>
      <c r="B1780" t="s">
        <v>161</v>
      </c>
      <c r="C1780">
        <v>11</v>
      </c>
      <c r="D1780" t="s">
        <v>173</v>
      </c>
      <c r="E1780">
        <v>13</v>
      </c>
      <c r="F1780" t="s">
        <v>289</v>
      </c>
      <c r="G1780">
        <v>1.2</v>
      </c>
      <c r="H1780">
        <v>39</v>
      </c>
      <c r="L1780">
        <v>49</v>
      </c>
      <c r="N1780">
        <v>4.8</v>
      </c>
      <c r="O1780">
        <f>PI()*(H1780/(2*1000))^2</f>
        <v>1.1945906065275189E-3</v>
      </c>
      <c r="P1780">
        <f>PI()*(L1780/(2*1000))^2</f>
        <v>1.8857409903172736E-3</v>
      </c>
    </row>
    <row r="1781" spans="1:16" x14ac:dyDescent="0.25">
      <c r="A1781">
        <v>6</v>
      </c>
      <c r="B1781" t="s">
        <v>161</v>
      </c>
      <c r="C1781">
        <v>11</v>
      </c>
      <c r="D1781" t="s">
        <v>173</v>
      </c>
      <c r="E1781">
        <v>14</v>
      </c>
      <c r="F1781" t="s">
        <v>289</v>
      </c>
      <c r="G1781">
        <v>1.5</v>
      </c>
      <c r="H1781">
        <v>25</v>
      </c>
      <c r="I1781">
        <v>24</v>
      </c>
      <c r="L1781">
        <v>44</v>
      </c>
      <c r="N1781">
        <v>3.7</v>
      </c>
      <c r="O1781">
        <f>PI()*(H1781/(2*1000))^2+PI()*(I1781/(2*1000))^2</f>
        <v>9.4326319424033536E-4</v>
      </c>
      <c r="P1781">
        <f>PI()*(L1781/(2*1000))^2</f>
        <v>1.5205308443374597E-3</v>
      </c>
    </row>
    <row r="1782" spans="1:16" x14ac:dyDescent="0.25">
      <c r="A1782">
        <v>6</v>
      </c>
      <c r="B1782" t="s">
        <v>161</v>
      </c>
      <c r="C1782">
        <v>11</v>
      </c>
      <c r="D1782" t="s">
        <v>173</v>
      </c>
      <c r="E1782">
        <v>15</v>
      </c>
      <c r="F1782" t="s">
        <v>267</v>
      </c>
      <c r="G1782">
        <v>2.7</v>
      </c>
      <c r="H1782">
        <v>33</v>
      </c>
      <c r="L1782">
        <v>44</v>
      </c>
      <c r="N1782">
        <v>4.2</v>
      </c>
      <c r="O1782">
        <f>PI()*(H1782/(2*1000))^2</f>
        <v>8.5529859993982123E-4</v>
      </c>
      <c r="P1782">
        <f>PI()*(L1782/(2*1000))^2</f>
        <v>1.5205308443374597E-3</v>
      </c>
    </row>
    <row r="1783" spans="1:16" x14ac:dyDescent="0.25">
      <c r="A1783">
        <v>6</v>
      </c>
      <c r="B1783" t="s">
        <v>161</v>
      </c>
      <c r="C1783">
        <v>11</v>
      </c>
      <c r="D1783" t="s">
        <v>173</v>
      </c>
      <c r="E1783">
        <v>16</v>
      </c>
      <c r="F1783" t="s">
        <v>271</v>
      </c>
      <c r="G1783">
        <v>2.5499999999999998</v>
      </c>
      <c r="H1783">
        <v>47</v>
      </c>
      <c r="L1783">
        <v>72</v>
      </c>
      <c r="N1783">
        <v>5</v>
      </c>
      <c r="O1783">
        <f>PI()*(H1783/(2*1000))^2</f>
        <v>1.7349445429449633E-3</v>
      </c>
      <c r="P1783">
        <f>PI()*(L1783/(2*1000))^2</f>
        <v>4.0715040790523715E-3</v>
      </c>
    </row>
    <row r="1784" spans="1:16" x14ac:dyDescent="0.25">
      <c r="A1784">
        <v>6</v>
      </c>
      <c r="B1784" t="s">
        <v>161</v>
      </c>
      <c r="C1784">
        <v>11</v>
      </c>
      <c r="D1784" t="s">
        <v>173</v>
      </c>
      <c r="E1784">
        <v>17</v>
      </c>
      <c r="F1784" t="s">
        <v>289</v>
      </c>
      <c r="G1784">
        <v>1.1499999999999999</v>
      </c>
      <c r="H1784">
        <v>20</v>
      </c>
      <c r="I1784">
        <v>30</v>
      </c>
      <c r="L1784">
        <v>32</v>
      </c>
      <c r="N1784">
        <v>2.6</v>
      </c>
      <c r="O1784">
        <f>PI()*(H1784/(2*1000))^2+PI()*(I1784/(2*1000))^2</f>
        <v>1.0210176124166828E-3</v>
      </c>
      <c r="P1784">
        <f>PI()*(L1784/(2*1000))^2</f>
        <v>8.0424771931898698E-4</v>
      </c>
    </row>
    <row r="1785" spans="1:16" x14ac:dyDescent="0.25">
      <c r="A1785">
        <v>6</v>
      </c>
      <c r="B1785" t="s">
        <v>161</v>
      </c>
      <c r="C1785">
        <v>11</v>
      </c>
      <c r="D1785" t="s">
        <v>173</v>
      </c>
      <c r="E1785">
        <v>18</v>
      </c>
      <c r="F1785" t="s">
        <v>267</v>
      </c>
      <c r="G1785">
        <v>2.4</v>
      </c>
      <c r="H1785">
        <v>31</v>
      </c>
      <c r="L1785">
        <v>44</v>
      </c>
      <c r="N1785">
        <v>3.2</v>
      </c>
      <c r="O1785">
        <f>PI()*(H1785/(2*1000))^2</f>
        <v>7.5476763502494771E-4</v>
      </c>
      <c r="P1785">
        <f>PI()*(L1785/(2*1000))^2</f>
        <v>1.5205308443374597E-3</v>
      </c>
    </row>
    <row r="1786" spans="1:16" x14ac:dyDescent="0.25">
      <c r="A1786">
        <v>6</v>
      </c>
      <c r="B1786" t="s">
        <v>161</v>
      </c>
      <c r="C1786">
        <v>11</v>
      </c>
      <c r="D1786" t="s">
        <v>173</v>
      </c>
      <c r="E1786">
        <v>19</v>
      </c>
      <c r="F1786" t="s">
        <v>267</v>
      </c>
      <c r="G1786">
        <v>1.8</v>
      </c>
      <c r="H1786">
        <v>43</v>
      </c>
      <c r="L1786">
        <v>53</v>
      </c>
      <c r="N1786">
        <v>3.7</v>
      </c>
      <c r="O1786">
        <f>PI()*(H1786/(2*1000))^2</f>
        <v>1.4522012041218817E-3</v>
      </c>
      <c r="P1786">
        <f>PI()*(L1786/(2*1000))^2</f>
        <v>2.2061834409834321E-3</v>
      </c>
    </row>
    <row r="1787" spans="1:16" x14ac:dyDescent="0.25">
      <c r="A1787">
        <v>6</v>
      </c>
      <c r="B1787" t="s">
        <v>161</v>
      </c>
      <c r="C1787">
        <v>11</v>
      </c>
      <c r="D1787" t="s">
        <v>173</v>
      </c>
      <c r="E1787">
        <v>20</v>
      </c>
      <c r="F1787" t="s">
        <v>289</v>
      </c>
      <c r="G1787">
        <v>1.4</v>
      </c>
      <c r="H1787">
        <v>23</v>
      </c>
      <c r="L1787">
        <v>35</v>
      </c>
      <c r="N1787">
        <v>3.3</v>
      </c>
      <c r="O1787">
        <f>PI()*(H1787/(2*1000))^2</f>
        <v>4.154756284372501E-4</v>
      </c>
      <c r="P1787">
        <f>PI()*(L1787/(2*1000))^2</f>
        <v>9.6211275016187424E-4</v>
      </c>
    </row>
    <row r="1788" spans="1:16" x14ac:dyDescent="0.25">
      <c r="A1788">
        <v>6</v>
      </c>
      <c r="B1788" t="s">
        <v>161</v>
      </c>
      <c r="C1788">
        <v>11</v>
      </c>
      <c r="D1788" t="s">
        <v>173</v>
      </c>
      <c r="E1788">
        <v>21</v>
      </c>
      <c r="F1788" t="s">
        <v>267</v>
      </c>
      <c r="G1788">
        <v>2.5</v>
      </c>
      <c r="H1788">
        <v>27</v>
      </c>
      <c r="L1788">
        <v>48</v>
      </c>
      <c r="N1788">
        <v>3.7</v>
      </c>
      <c r="O1788">
        <f>PI()*(H1788/(2*1000))^2</f>
        <v>5.7255526111673976E-4</v>
      </c>
      <c r="P1788">
        <f>PI()*(L1788/(2*1000))^2</f>
        <v>1.8095573684677208E-3</v>
      </c>
    </row>
    <row r="1789" spans="1:16" x14ac:dyDescent="0.25">
      <c r="A1789">
        <v>6</v>
      </c>
      <c r="B1789" t="s">
        <v>161</v>
      </c>
      <c r="C1789">
        <v>11</v>
      </c>
      <c r="D1789" t="s">
        <v>173</v>
      </c>
      <c r="E1789">
        <v>22</v>
      </c>
      <c r="F1789" t="s">
        <v>267</v>
      </c>
      <c r="G1789">
        <v>2</v>
      </c>
      <c r="H1789">
        <v>31</v>
      </c>
      <c r="L1789">
        <v>51</v>
      </c>
      <c r="N1789">
        <v>3.8</v>
      </c>
      <c r="O1789">
        <f>PI()*(H1789/(2*1000))^2</f>
        <v>7.5476763502494771E-4</v>
      </c>
      <c r="P1789">
        <f>PI()*(L1789/(2*1000))^2</f>
        <v>2.0428206229967626E-3</v>
      </c>
    </row>
    <row r="1790" spans="1:16" x14ac:dyDescent="0.25">
      <c r="A1790">
        <v>6</v>
      </c>
      <c r="B1790" t="s">
        <v>161</v>
      </c>
      <c r="C1790">
        <v>11</v>
      </c>
      <c r="D1790" t="s">
        <v>173</v>
      </c>
      <c r="E1790">
        <v>23</v>
      </c>
      <c r="F1790" t="s">
        <v>267</v>
      </c>
      <c r="G1790">
        <v>1.35</v>
      </c>
      <c r="H1790">
        <v>20</v>
      </c>
      <c r="L1790">
        <v>29</v>
      </c>
      <c r="N1790">
        <v>3</v>
      </c>
      <c r="O1790">
        <f>PI()*(H1790/(2*1000))^2</f>
        <v>3.1415926535897931E-4</v>
      </c>
      <c r="P1790">
        <f>PI()*(L1790/(2*1000))^2</f>
        <v>6.605198554172541E-4</v>
      </c>
    </row>
    <row r="1791" spans="1:16" x14ac:dyDescent="0.25">
      <c r="A1791">
        <v>6</v>
      </c>
      <c r="B1791" t="s">
        <v>161</v>
      </c>
      <c r="C1791">
        <v>11</v>
      </c>
      <c r="D1791" t="s">
        <v>173</v>
      </c>
      <c r="E1791">
        <v>24</v>
      </c>
      <c r="F1791" t="s">
        <v>282</v>
      </c>
      <c r="G1791">
        <v>2.25</v>
      </c>
      <c r="L1791" t="s">
        <v>311</v>
      </c>
      <c r="N1791">
        <v>2.1</v>
      </c>
      <c r="O1791">
        <f>PI()*(H1791/(2*1000))^2</f>
        <v>0</v>
      </c>
      <c r="P1791">
        <f>9*PI()*(18/(2*1000))^2</f>
        <v>2.290221044466959E-3</v>
      </c>
    </row>
    <row r="1792" spans="1:16" x14ac:dyDescent="0.25">
      <c r="A1792">
        <v>6</v>
      </c>
      <c r="B1792" t="s">
        <v>161</v>
      </c>
      <c r="C1792">
        <v>11</v>
      </c>
      <c r="D1792" t="s">
        <v>173</v>
      </c>
      <c r="E1792">
        <v>25</v>
      </c>
      <c r="F1792" t="s">
        <v>267</v>
      </c>
      <c r="G1792">
        <v>2.2999999999999998</v>
      </c>
      <c r="H1792">
        <v>7</v>
      </c>
      <c r="L1792">
        <v>14</v>
      </c>
      <c r="N1792">
        <v>1.8</v>
      </c>
      <c r="O1792">
        <f>PI()*(H1792/(2*1000))^2</f>
        <v>3.8484510006474972E-5</v>
      </c>
      <c r="P1792">
        <f>PI()*(L1792/(2*1000))^2</f>
        <v>1.5393804002589989E-4</v>
      </c>
    </row>
    <row r="1793" spans="1:16" x14ac:dyDescent="0.25">
      <c r="A1793">
        <v>6</v>
      </c>
      <c r="B1793" t="s">
        <v>161</v>
      </c>
      <c r="C1793">
        <v>11</v>
      </c>
      <c r="D1793" t="s">
        <v>173</v>
      </c>
      <c r="E1793">
        <v>26</v>
      </c>
      <c r="F1793" t="s">
        <v>289</v>
      </c>
      <c r="G1793">
        <v>2.4</v>
      </c>
      <c r="H1793">
        <v>22</v>
      </c>
      <c r="L1793">
        <v>32</v>
      </c>
      <c r="N1793">
        <v>3</v>
      </c>
      <c r="O1793">
        <f>PI()*(H1793/(2*1000))^2</f>
        <v>3.8013271108436493E-4</v>
      </c>
      <c r="P1793">
        <f>PI()*(L1793/(2*1000))^2</f>
        <v>8.0424771931898698E-4</v>
      </c>
    </row>
    <row r="1794" spans="1:16" x14ac:dyDescent="0.25">
      <c r="A1794">
        <v>6</v>
      </c>
      <c r="B1794" t="s">
        <v>161</v>
      </c>
      <c r="C1794">
        <v>11</v>
      </c>
      <c r="D1794" t="s">
        <v>173</v>
      </c>
      <c r="E1794">
        <v>27</v>
      </c>
      <c r="F1794" t="s">
        <v>267</v>
      </c>
      <c r="G1794">
        <v>2.5</v>
      </c>
      <c r="H1794">
        <v>27</v>
      </c>
      <c r="L1794">
        <v>45</v>
      </c>
      <c r="N1794">
        <v>3.3</v>
      </c>
      <c r="O1794">
        <f>PI()*(H1794/(2*1000))^2</f>
        <v>5.7255526111673976E-4</v>
      </c>
      <c r="P1794">
        <f>PI()*(L1794/(2*1000))^2</f>
        <v>1.5904312808798326E-3</v>
      </c>
    </row>
    <row r="1795" spans="1:16" x14ac:dyDescent="0.25">
      <c r="A1795">
        <v>6</v>
      </c>
      <c r="B1795" t="s">
        <v>161</v>
      </c>
      <c r="C1795">
        <v>11</v>
      </c>
      <c r="D1795" t="s">
        <v>173</v>
      </c>
      <c r="E1795">
        <v>28</v>
      </c>
      <c r="F1795" t="s">
        <v>267</v>
      </c>
      <c r="G1795">
        <v>1.3</v>
      </c>
      <c r="H1795">
        <v>17</v>
      </c>
      <c r="L1795">
        <v>26</v>
      </c>
      <c r="N1795">
        <v>2.85</v>
      </c>
      <c r="O1795">
        <f>PI()*(H1795/(2*1000))^2</f>
        <v>2.2698006922186259E-4</v>
      </c>
      <c r="P1795">
        <f>PI()*(L1795/(2*1000))^2</f>
        <v>5.3092915845667494E-4</v>
      </c>
    </row>
    <row r="1796" spans="1:16" x14ac:dyDescent="0.25">
      <c r="A1796">
        <v>6</v>
      </c>
      <c r="B1796" t="s">
        <v>161</v>
      </c>
      <c r="C1796">
        <v>11</v>
      </c>
      <c r="D1796" t="s">
        <v>173</v>
      </c>
      <c r="E1796">
        <v>29</v>
      </c>
      <c r="F1796" t="s">
        <v>289</v>
      </c>
      <c r="G1796">
        <v>0.9</v>
      </c>
      <c r="H1796">
        <v>16</v>
      </c>
      <c r="L1796">
        <v>20</v>
      </c>
      <c r="N1796">
        <v>2.7</v>
      </c>
      <c r="O1796">
        <f>PI()*(H1796/(2*1000))^2</f>
        <v>2.0106192982974675E-4</v>
      </c>
      <c r="P1796">
        <f>PI()*(L1796/(2*1000))^2</f>
        <v>3.1415926535897931E-4</v>
      </c>
    </row>
    <row r="1797" spans="1:16" x14ac:dyDescent="0.25">
      <c r="A1797">
        <v>6</v>
      </c>
      <c r="B1797" t="s">
        <v>161</v>
      </c>
      <c r="C1797">
        <v>11</v>
      </c>
      <c r="D1797" t="s">
        <v>173</v>
      </c>
      <c r="E1797">
        <v>30</v>
      </c>
      <c r="F1797" t="s">
        <v>289</v>
      </c>
      <c r="G1797">
        <v>1.35</v>
      </c>
      <c r="H1797">
        <v>18</v>
      </c>
      <c r="L1797">
        <v>28</v>
      </c>
      <c r="N1797">
        <v>3.05</v>
      </c>
      <c r="O1797">
        <f>PI()*(H1797/(2*1000))^2</f>
        <v>2.5446900494077322E-4</v>
      </c>
      <c r="P1797">
        <f>PI()*(L1797/(2*1000))^2</f>
        <v>6.1575216010359955E-4</v>
      </c>
    </row>
    <row r="1798" spans="1:16" x14ac:dyDescent="0.25">
      <c r="A1798">
        <v>6</v>
      </c>
      <c r="B1798" t="s">
        <v>161</v>
      </c>
      <c r="C1798">
        <v>11</v>
      </c>
      <c r="D1798" t="s">
        <v>173</v>
      </c>
      <c r="E1798">
        <v>31</v>
      </c>
      <c r="F1798" t="s">
        <v>289</v>
      </c>
      <c r="G1798">
        <v>1.5</v>
      </c>
      <c r="H1798">
        <v>11</v>
      </c>
      <c r="L1798">
        <v>20</v>
      </c>
      <c r="N1798">
        <v>1.8</v>
      </c>
      <c r="O1798">
        <f>PI()*(H1798/(2*1000))^2</f>
        <v>9.5033177771091233E-5</v>
      </c>
      <c r="P1798">
        <f>PI()*(L1798/(2*1000))^2</f>
        <v>3.1415926535897931E-4</v>
      </c>
    </row>
    <row r="1799" spans="1:16" x14ac:dyDescent="0.25">
      <c r="A1799">
        <v>6</v>
      </c>
      <c r="B1799" t="s">
        <v>161</v>
      </c>
      <c r="C1799">
        <v>11</v>
      </c>
      <c r="D1799" t="s">
        <v>173</v>
      </c>
      <c r="E1799">
        <v>32</v>
      </c>
      <c r="F1799" t="s">
        <v>289</v>
      </c>
      <c r="G1799">
        <v>1.3</v>
      </c>
      <c r="H1799">
        <v>8</v>
      </c>
      <c r="L1799">
        <v>14</v>
      </c>
      <c r="N1799">
        <v>2.11</v>
      </c>
      <c r="O1799">
        <f>PI()*(H1799/(2*1000))^2</f>
        <v>5.0265482457436686E-5</v>
      </c>
      <c r="P1799">
        <f>PI()*(L1799/(2*1000))^2</f>
        <v>1.5393804002589989E-4</v>
      </c>
    </row>
    <row r="1800" spans="1:16" x14ac:dyDescent="0.25">
      <c r="A1800">
        <v>6</v>
      </c>
      <c r="B1800" t="s">
        <v>161</v>
      </c>
      <c r="C1800">
        <v>11</v>
      </c>
      <c r="D1800" t="s">
        <v>173</v>
      </c>
      <c r="E1800">
        <v>33</v>
      </c>
      <c r="F1800" t="s">
        <v>267</v>
      </c>
      <c r="G1800">
        <v>1.7</v>
      </c>
      <c r="H1800">
        <v>18</v>
      </c>
      <c r="L1800">
        <v>33</v>
      </c>
      <c r="N1800">
        <v>2.4</v>
      </c>
      <c r="O1800">
        <f>PI()*(H1800/(2*1000))^2</f>
        <v>2.5446900494077322E-4</v>
      </c>
      <c r="P1800">
        <f>PI()*(L1800/(2*1000))^2</f>
        <v>8.5529859993982123E-4</v>
      </c>
    </row>
    <row r="1801" spans="1:16" x14ac:dyDescent="0.25">
      <c r="A1801">
        <v>6</v>
      </c>
      <c r="B1801" t="s">
        <v>161</v>
      </c>
      <c r="C1801">
        <v>11</v>
      </c>
      <c r="D1801" t="s">
        <v>173</v>
      </c>
      <c r="E1801">
        <v>34</v>
      </c>
      <c r="F1801" t="s">
        <v>289</v>
      </c>
      <c r="G1801">
        <v>1.6</v>
      </c>
      <c r="H1801">
        <v>8</v>
      </c>
      <c r="L1801">
        <v>13</v>
      </c>
      <c r="N1801">
        <v>2</v>
      </c>
      <c r="O1801">
        <f>PI()*(H1801/(2*1000))^2</f>
        <v>5.0265482457436686E-5</v>
      </c>
      <c r="P1801">
        <f>PI()*(L1801/(2*1000))^2</f>
        <v>1.3273228961416874E-4</v>
      </c>
    </row>
    <row r="1802" spans="1:16" x14ac:dyDescent="0.25">
      <c r="A1802">
        <v>6</v>
      </c>
      <c r="B1802" t="s">
        <v>161</v>
      </c>
      <c r="C1802">
        <v>11</v>
      </c>
      <c r="D1802" t="s">
        <v>173</v>
      </c>
      <c r="E1802">
        <v>35</v>
      </c>
      <c r="F1802" t="s">
        <v>289</v>
      </c>
      <c r="G1802">
        <v>1.65</v>
      </c>
      <c r="H1802">
        <v>9</v>
      </c>
      <c r="L1802">
        <v>16</v>
      </c>
      <c r="N1802">
        <v>2.25</v>
      </c>
      <c r="O1802">
        <f>PI()*(H1802/(2*1000))^2</f>
        <v>6.3617251235193305E-5</v>
      </c>
      <c r="P1802">
        <f>PI()*(L1802/(2*1000))^2</f>
        <v>2.0106192982974675E-4</v>
      </c>
    </row>
    <row r="1803" spans="1:16" x14ac:dyDescent="0.25">
      <c r="A1803">
        <v>6</v>
      </c>
      <c r="B1803" t="s">
        <v>161</v>
      </c>
      <c r="C1803">
        <v>11</v>
      </c>
      <c r="D1803" t="s">
        <v>173</v>
      </c>
      <c r="E1803">
        <v>36</v>
      </c>
      <c r="F1803" t="s">
        <v>267</v>
      </c>
      <c r="G1803">
        <v>3.2</v>
      </c>
      <c r="H1803">
        <v>44</v>
      </c>
      <c r="L1803">
        <v>71</v>
      </c>
      <c r="N1803">
        <v>4</v>
      </c>
      <c r="O1803">
        <f>PI()*(H1803/(2*1000))^2</f>
        <v>1.5205308443374597E-3</v>
      </c>
      <c r="P1803">
        <f>PI()*(L1803/(2*1000))^2</f>
        <v>3.959192141686536E-3</v>
      </c>
    </row>
    <row r="1804" spans="1:16" x14ac:dyDescent="0.25">
      <c r="A1804">
        <v>6</v>
      </c>
      <c r="B1804" t="s">
        <v>161</v>
      </c>
      <c r="C1804">
        <v>11</v>
      </c>
      <c r="D1804" t="s">
        <v>173</v>
      </c>
      <c r="E1804">
        <v>37</v>
      </c>
      <c r="F1804" t="s">
        <v>267</v>
      </c>
      <c r="G1804">
        <v>3.4</v>
      </c>
      <c r="H1804">
        <v>60</v>
      </c>
      <c r="L1804">
        <v>70</v>
      </c>
      <c r="N1804">
        <v>4.8</v>
      </c>
      <c r="O1804">
        <f>PI()*(H1804/(2*1000))^2</f>
        <v>2.8274333882308137E-3</v>
      </c>
      <c r="P1804">
        <f>PI()*(L1804/(2*1000))^2</f>
        <v>3.8484510006474969E-3</v>
      </c>
    </row>
    <row r="1805" spans="1:16" x14ac:dyDescent="0.25">
      <c r="A1805">
        <v>6</v>
      </c>
      <c r="B1805" t="s">
        <v>161</v>
      </c>
      <c r="C1805">
        <v>11</v>
      </c>
      <c r="D1805" t="s">
        <v>173</v>
      </c>
      <c r="E1805">
        <v>38</v>
      </c>
      <c r="F1805" t="s">
        <v>267</v>
      </c>
      <c r="G1805">
        <v>3.85</v>
      </c>
      <c r="H1805">
        <v>58</v>
      </c>
      <c r="L1805">
        <v>73</v>
      </c>
      <c r="N1805">
        <v>4.3</v>
      </c>
      <c r="O1805">
        <f>PI()*(H1805/(2*1000))^2</f>
        <v>2.6420794216690164E-3</v>
      </c>
      <c r="P1805">
        <f>PI()*(L1805/(2*1000))^2</f>
        <v>4.1853868127450016E-3</v>
      </c>
    </row>
    <row r="1806" spans="1:16" x14ac:dyDescent="0.25">
      <c r="A1806">
        <v>6</v>
      </c>
      <c r="B1806" t="s">
        <v>161</v>
      </c>
      <c r="C1806">
        <v>12</v>
      </c>
      <c r="D1806" t="s">
        <v>174</v>
      </c>
      <c r="E1806">
        <v>1</v>
      </c>
      <c r="F1806" t="s">
        <v>267</v>
      </c>
      <c r="G1806">
        <v>1.4</v>
      </c>
      <c r="H1806">
        <v>7</v>
      </c>
      <c r="L1806">
        <v>21</v>
      </c>
      <c r="N1806">
        <v>1.75</v>
      </c>
      <c r="O1806">
        <f>PI()*(H1806/(2*1000))^2</f>
        <v>3.8484510006474972E-5</v>
      </c>
      <c r="P1806">
        <f>PI()*(L1806/(2*1000))^2</f>
        <v>3.4636059005827474E-4</v>
      </c>
    </row>
    <row r="1807" spans="1:16" x14ac:dyDescent="0.25">
      <c r="A1807">
        <v>6</v>
      </c>
      <c r="B1807" t="s">
        <v>161</v>
      </c>
      <c r="C1807">
        <v>12</v>
      </c>
      <c r="D1807" t="s">
        <v>174</v>
      </c>
      <c r="E1807">
        <v>2</v>
      </c>
      <c r="F1807" t="s">
        <v>267</v>
      </c>
      <c r="G1807">
        <v>1.9</v>
      </c>
      <c r="H1807">
        <v>24</v>
      </c>
      <c r="I1807">
        <v>20</v>
      </c>
      <c r="L1807">
        <v>56</v>
      </c>
      <c r="N1807">
        <v>2.85</v>
      </c>
      <c r="O1807">
        <f>PI()*(H1807/(2*1000))^2+PI()*(I1807/(2*1000))^2</f>
        <v>7.6654860747590956E-4</v>
      </c>
      <c r="P1807">
        <f>PI()*(L1807/(2*1000))^2</f>
        <v>2.4630086404143982E-3</v>
      </c>
    </row>
    <row r="1808" spans="1:16" x14ac:dyDescent="0.25">
      <c r="A1808">
        <v>6</v>
      </c>
      <c r="B1808" t="s">
        <v>161</v>
      </c>
      <c r="C1808">
        <v>12</v>
      </c>
      <c r="D1808" t="s">
        <v>174</v>
      </c>
      <c r="E1808">
        <v>3</v>
      </c>
      <c r="F1808" t="s">
        <v>267</v>
      </c>
      <c r="G1808">
        <v>2.4500000000000002</v>
      </c>
      <c r="H1808">
        <v>22</v>
      </c>
      <c r="L1808">
        <v>34</v>
      </c>
      <c r="N1808">
        <v>2.8</v>
      </c>
      <c r="O1808">
        <f>PI()*(H1808/(2*1000))^2</f>
        <v>3.8013271108436493E-4</v>
      </c>
      <c r="P1808">
        <f>PI()*(L1808/(2*1000))^2</f>
        <v>9.0792027688745035E-4</v>
      </c>
    </row>
    <row r="1809" spans="1:16" x14ac:dyDescent="0.25">
      <c r="A1809">
        <v>6</v>
      </c>
      <c r="B1809" t="s">
        <v>161</v>
      </c>
      <c r="C1809">
        <v>12</v>
      </c>
      <c r="D1809" t="s">
        <v>174</v>
      </c>
      <c r="E1809">
        <v>4</v>
      </c>
      <c r="F1809" t="s">
        <v>267</v>
      </c>
      <c r="G1809">
        <v>2.8</v>
      </c>
      <c r="H1809">
        <v>31</v>
      </c>
      <c r="L1809">
        <v>46</v>
      </c>
      <c r="N1809">
        <v>3.8</v>
      </c>
      <c r="O1809">
        <f>PI()*(H1809/(2*1000))^2</f>
        <v>7.5476763502494771E-4</v>
      </c>
      <c r="P1809">
        <f>PI()*(L1809/(2*1000))^2</f>
        <v>1.6619025137490004E-3</v>
      </c>
    </row>
    <row r="1810" spans="1:16" x14ac:dyDescent="0.25">
      <c r="A1810">
        <v>6</v>
      </c>
      <c r="B1810" t="s">
        <v>161</v>
      </c>
      <c r="C1810">
        <v>12</v>
      </c>
      <c r="D1810" t="s">
        <v>174</v>
      </c>
      <c r="E1810">
        <v>5</v>
      </c>
      <c r="F1810" t="s">
        <v>267</v>
      </c>
      <c r="G1810">
        <v>3.3</v>
      </c>
      <c r="H1810">
        <v>61</v>
      </c>
      <c r="L1810">
        <v>84</v>
      </c>
      <c r="N1810">
        <v>4.5999999999999996</v>
      </c>
      <c r="O1810">
        <f>PI()*(H1810/(2*1000))^2</f>
        <v>2.9224665660019049E-3</v>
      </c>
      <c r="P1810">
        <f>PI()*(L1810/(2*1000))^2</f>
        <v>5.5417694409323958E-3</v>
      </c>
    </row>
    <row r="1811" spans="1:16" x14ac:dyDescent="0.25">
      <c r="A1811">
        <v>6</v>
      </c>
      <c r="B1811" t="s">
        <v>161</v>
      </c>
      <c r="C1811">
        <v>12</v>
      </c>
      <c r="D1811" t="s">
        <v>174</v>
      </c>
      <c r="E1811">
        <v>6</v>
      </c>
      <c r="F1811" t="s">
        <v>271</v>
      </c>
      <c r="G1811">
        <v>3.3</v>
      </c>
      <c r="H1811">
        <v>41</v>
      </c>
      <c r="L1811">
        <v>52</v>
      </c>
      <c r="N1811">
        <v>4.5999999999999996</v>
      </c>
      <c r="O1811">
        <f>PI()*(H1811/(2*1000))^2</f>
        <v>1.3202543126711107E-3</v>
      </c>
      <c r="P1811">
        <f>PI()*(L1811/(2*1000))^2</f>
        <v>2.1237166338266998E-3</v>
      </c>
    </row>
    <row r="1812" spans="1:16" x14ac:dyDescent="0.25">
      <c r="A1812">
        <v>6</v>
      </c>
      <c r="B1812" t="s">
        <v>161</v>
      </c>
      <c r="C1812">
        <v>12</v>
      </c>
      <c r="D1812" t="s">
        <v>174</v>
      </c>
      <c r="E1812">
        <v>7</v>
      </c>
      <c r="F1812" t="s">
        <v>267</v>
      </c>
      <c r="G1812">
        <v>2.4</v>
      </c>
      <c r="H1812">
        <v>22</v>
      </c>
      <c r="L1812">
        <v>66</v>
      </c>
      <c r="N1812">
        <v>2.4</v>
      </c>
      <c r="O1812">
        <f>PI()*(H1812/(2*1000))^2</f>
        <v>3.8013271108436493E-4</v>
      </c>
      <c r="P1812">
        <f>PI()*(L1812/(2*1000))^2</f>
        <v>3.4211943997592849E-3</v>
      </c>
    </row>
    <row r="1813" spans="1:16" x14ac:dyDescent="0.25">
      <c r="A1813">
        <v>6</v>
      </c>
      <c r="B1813" t="s">
        <v>161</v>
      </c>
      <c r="C1813">
        <v>12</v>
      </c>
      <c r="D1813" t="s">
        <v>174</v>
      </c>
      <c r="E1813">
        <v>8</v>
      </c>
      <c r="F1813" t="s">
        <v>267</v>
      </c>
      <c r="G1813">
        <v>3</v>
      </c>
      <c r="H1813">
        <v>39</v>
      </c>
      <c r="L1813">
        <v>73</v>
      </c>
      <c r="N1813">
        <v>4.0999999999999996</v>
      </c>
      <c r="O1813">
        <f>PI()*(H1813/(2*1000))^2</f>
        <v>1.1945906065275189E-3</v>
      </c>
      <c r="P1813">
        <f>PI()*(L1813/(2*1000))^2</f>
        <v>4.1853868127450016E-3</v>
      </c>
    </row>
    <row r="1814" spans="1:16" x14ac:dyDescent="0.25">
      <c r="A1814">
        <v>6</v>
      </c>
      <c r="B1814" t="s">
        <v>161</v>
      </c>
      <c r="C1814">
        <v>12</v>
      </c>
      <c r="D1814" t="s">
        <v>174</v>
      </c>
      <c r="E1814">
        <v>9</v>
      </c>
      <c r="F1814" t="s">
        <v>267</v>
      </c>
      <c r="G1814">
        <v>3.15</v>
      </c>
      <c r="H1814">
        <v>41</v>
      </c>
      <c r="L1814">
        <v>57</v>
      </c>
      <c r="N1814">
        <v>4.0999999999999996</v>
      </c>
      <c r="O1814">
        <f>PI()*(H1814/(2*1000))^2</f>
        <v>1.3202543126711107E-3</v>
      </c>
      <c r="P1814">
        <f>PI()*(L1814/(2*1000))^2</f>
        <v>2.5517586328783095E-3</v>
      </c>
    </row>
    <row r="1815" spans="1:16" x14ac:dyDescent="0.25">
      <c r="A1815">
        <v>6</v>
      </c>
      <c r="B1815" t="s">
        <v>161</v>
      </c>
      <c r="C1815">
        <v>12</v>
      </c>
      <c r="D1815" t="s">
        <v>174</v>
      </c>
      <c r="E1815">
        <v>10</v>
      </c>
      <c r="F1815" t="s">
        <v>267</v>
      </c>
      <c r="G1815">
        <v>3.6</v>
      </c>
      <c r="H1815">
        <v>39</v>
      </c>
      <c r="L1815">
        <v>57</v>
      </c>
      <c r="N1815">
        <v>3.75</v>
      </c>
      <c r="O1815">
        <f>PI()*(H1815/(2*1000))^2</f>
        <v>1.1945906065275189E-3</v>
      </c>
      <c r="P1815">
        <f>PI()*(L1815/(2*1000))^2</f>
        <v>2.5517586328783095E-3</v>
      </c>
    </row>
    <row r="1816" spans="1:16" x14ac:dyDescent="0.25">
      <c r="A1816">
        <v>6</v>
      </c>
      <c r="B1816" t="s">
        <v>161</v>
      </c>
      <c r="C1816">
        <v>12</v>
      </c>
      <c r="D1816" t="s">
        <v>174</v>
      </c>
      <c r="E1816">
        <v>11</v>
      </c>
      <c r="F1816" t="s">
        <v>267</v>
      </c>
      <c r="G1816">
        <v>3.6</v>
      </c>
      <c r="H1816">
        <v>46</v>
      </c>
      <c r="L1816">
        <v>63</v>
      </c>
      <c r="N1816">
        <v>3.8</v>
      </c>
      <c r="O1816">
        <f>PI()*(H1816/(2*1000))^2</f>
        <v>1.6619025137490004E-3</v>
      </c>
      <c r="P1816">
        <f>PI()*(L1816/(2*1000))^2</f>
        <v>3.1172453105244723E-3</v>
      </c>
    </row>
    <row r="1817" spans="1:16" x14ac:dyDescent="0.25">
      <c r="A1817">
        <v>6</v>
      </c>
      <c r="B1817" t="s">
        <v>161</v>
      </c>
      <c r="C1817">
        <v>12</v>
      </c>
      <c r="D1817" t="s">
        <v>174</v>
      </c>
      <c r="E1817">
        <v>12</v>
      </c>
      <c r="F1817" t="s">
        <v>271</v>
      </c>
      <c r="G1817">
        <v>3.6</v>
      </c>
      <c r="H1817">
        <v>39</v>
      </c>
      <c r="L1817">
        <v>69</v>
      </c>
      <c r="N1817">
        <v>4.2</v>
      </c>
      <c r="O1817">
        <f>PI()*(H1817/(2*1000))^2</f>
        <v>1.1945906065275189E-3</v>
      </c>
      <c r="P1817">
        <f>PI()*(L1817/(2*1000))^2</f>
        <v>3.7392806559352516E-3</v>
      </c>
    </row>
    <row r="1818" spans="1:16" x14ac:dyDescent="0.25">
      <c r="A1818">
        <v>6</v>
      </c>
      <c r="B1818" t="s">
        <v>161</v>
      </c>
      <c r="C1818">
        <v>12</v>
      </c>
      <c r="D1818" t="s">
        <v>174</v>
      </c>
      <c r="E1818">
        <v>13</v>
      </c>
      <c r="F1818" t="s">
        <v>271</v>
      </c>
      <c r="G1818">
        <v>3.4</v>
      </c>
      <c r="H1818">
        <v>59</v>
      </c>
      <c r="L1818">
        <v>90</v>
      </c>
      <c r="N1818">
        <v>4.5999999999999996</v>
      </c>
      <c r="O1818">
        <f>PI()*(H1818/(2*1000))^2</f>
        <v>2.7339710067865171E-3</v>
      </c>
      <c r="P1818">
        <f>PI()*(L1818/(2*1000))^2</f>
        <v>6.3617251235193305E-3</v>
      </c>
    </row>
    <row r="1819" spans="1:16" x14ac:dyDescent="0.25">
      <c r="A1819">
        <v>6</v>
      </c>
      <c r="B1819" t="s">
        <v>161</v>
      </c>
      <c r="C1819">
        <v>13</v>
      </c>
      <c r="D1819" t="s">
        <v>175</v>
      </c>
      <c r="E1819">
        <v>1</v>
      </c>
      <c r="F1819" t="s">
        <v>271</v>
      </c>
      <c r="G1819">
        <v>1.6</v>
      </c>
      <c r="H1819">
        <v>14</v>
      </c>
      <c r="L1819">
        <v>28</v>
      </c>
      <c r="N1819">
        <v>1.19</v>
      </c>
      <c r="O1819">
        <f>PI()*(H1819/(2*1000))^2</f>
        <v>1.5393804002589989E-4</v>
      </c>
      <c r="P1819">
        <f>PI()*(L1819/(2*1000))^2</f>
        <v>6.1575216010359955E-4</v>
      </c>
    </row>
    <row r="1820" spans="1:16" x14ac:dyDescent="0.25">
      <c r="A1820">
        <v>6</v>
      </c>
      <c r="B1820" t="s">
        <v>161</v>
      </c>
      <c r="C1820">
        <v>13</v>
      </c>
      <c r="D1820" t="s">
        <v>175</v>
      </c>
      <c r="E1820">
        <v>2</v>
      </c>
      <c r="F1820" t="s">
        <v>271</v>
      </c>
      <c r="G1820">
        <v>2.1</v>
      </c>
      <c r="H1820">
        <v>31</v>
      </c>
      <c r="L1820">
        <v>51</v>
      </c>
      <c r="N1820">
        <v>4.08</v>
      </c>
      <c r="O1820">
        <f>PI()*(H1820/(2*1000))^2</f>
        <v>7.5476763502494771E-4</v>
      </c>
      <c r="P1820">
        <f>PI()*(L1820/(2*1000))^2</f>
        <v>2.0428206229967626E-3</v>
      </c>
    </row>
    <row r="1821" spans="1:16" x14ac:dyDescent="0.25">
      <c r="A1821">
        <v>6</v>
      </c>
      <c r="B1821" t="s">
        <v>161</v>
      </c>
      <c r="C1821">
        <v>13</v>
      </c>
      <c r="D1821" t="s">
        <v>175</v>
      </c>
      <c r="E1821">
        <v>3</v>
      </c>
      <c r="F1821" t="s">
        <v>271</v>
      </c>
      <c r="G1821">
        <v>2.6</v>
      </c>
      <c r="H1821">
        <v>40</v>
      </c>
      <c r="L1821">
        <v>70</v>
      </c>
      <c r="N1821">
        <v>3.28</v>
      </c>
      <c r="O1821">
        <f>PI()*(H1821/(2*1000))^2</f>
        <v>1.2566370614359172E-3</v>
      </c>
      <c r="P1821">
        <f>PI()*(L1821/(2*1000))^2</f>
        <v>3.8484510006474969E-3</v>
      </c>
    </row>
    <row r="1822" spans="1:16" x14ac:dyDescent="0.25">
      <c r="A1822">
        <v>6</v>
      </c>
      <c r="B1822" t="s">
        <v>161</v>
      </c>
      <c r="C1822">
        <v>13</v>
      </c>
      <c r="D1822" t="s">
        <v>175</v>
      </c>
      <c r="E1822">
        <v>4</v>
      </c>
      <c r="F1822" t="s">
        <v>271</v>
      </c>
      <c r="G1822">
        <v>2.15</v>
      </c>
      <c r="H1822">
        <v>49</v>
      </c>
      <c r="L1822">
        <v>78</v>
      </c>
      <c r="N1822">
        <v>3.49</v>
      </c>
      <c r="O1822">
        <f>PI()*(H1822/(2*1000))^2</f>
        <v>1.8857409903172736E-3</v>
      </c>
      <c r="P1822">
        <f>PI()*(L1822/(2*1000))^2</f>
        <v>4.7783624261100756E-3</v>
      </c>
    </row>
    <row r="1823" spans="1:16" x14ac:dyDescent="0.25">
      <c r="A1823">
        <v>6</v>
      </c>
      <c r="B1823" t="s">
        <v>161</v>
      </c>
      <c r="C1823">
        <v>13</v>
      </c>
      <c r="D1823" t="s">
        <v>175</v>
      </c>
      <c r="E1823">
        <v>5</v>
      </c>
      <c r="F1823" t="s">
        <v>267</v>
      </c>
      <c r="G1823">
        <v>1.6</v>
      </c>
      <c r="L1823">
        <v>23</v>
      </c>
      <c r="N1823">
        <v>1.18</v>
      </c>
      <c r="O1823">
        <f>PI()*(H1823/(2*1000))^2</f>
        <v>0</v>
      </c>
      <c r="P1823">
        <f>PI()*(L1823/(2*1000))^2</f>
        <v>4.154756284372501E-4</v>
      </c>
    </row>
    <row r="1824" spans="1:16" x14ac:dyDescent="0.25">
      <c r="A1824">
        <v>6</v>
      </c>
      <c r="B1824" t="s">
        <v>161</v>
      </c>
      <c r="C1824">
        <v>13</v>
      </c>
      <c r="D1824" t="s">
        <v>175</v>
      </c>
      <c r="E1824">
        <v>6</v>
      </c>
      <c r="F1824" t="s">
        <v>267</v>
      </c>
      <c r="G1824">
        <v>2.8</v>
      </c>
      <c r="H1824">
        <v>69</v>
      </c>
      <c r="L1824">
        <v>90</v>
      </c>
      <c r="N1824">
        <v>6.5</v>
      </c>
      <c r="O1824">
        <f>PI()*(H1824/(2*1000))^2</f>
        <v>3.7392806559352516E-3</v>
      </c>
      <c r="P1824">
        <f>PI()*(L1824/(2*1000))^2</f>
        <v>6.3617251235193305E-3</v>
      </c>
    </row>
    <row r="1825" spans="1:16" x14ac:dyDescent="0.25">
      <c r="A1825">
        <v>6</v>
      </c>
      <c r="B1825" t="s">
        <v>161</v>
      </c>
      <c r="C1825">
        <v>13</v>
      </c>
      <c r="D1825" t="s">
        <v>175</v>
      </c>
      <c r="E1825">
        <v>7</v>
      </c>
      <c r="F1825" t="s">
        <v>267</v>
      </c>
      <c r="G1825">
        <v>3.43</v>
      </c>
      <c r="H1825">
        <v>99</v>
      </c>
      <c r="I1825">
        <v>87</v>
      </c>
      <c r="L1825">
        <v>139</v>
      </c>
      <c r="N1825">
        <v>6.3</v>
      </c>
      <c r="O1825">
        <f>PI()*(H1825/(2*1000))^2+PI()*(I1825/(2*1000))^2</f>
        <v>1.3642366098213676E-2</v>
      </c>
      <c r="P1825">
        <f>PI()*(L1825/(2*1000))^2</f>
        <v>1.5174677915002103E-2</v>
      </c>
    </row>
    <row r="1826" spans="1:16" x14ac:dyDescent="0.25">
      <c r="A1826">
        <v>6</v>
      </c>
      <c r="B1826" t="s">
        <v>161</v>
      </c>
      <c r="C1826">
        <v>13</v>
      </c>
      <c r="D1826" t="s">
        <v>175</v>
      </c>
      <c r="E1826">
        <v>8</v>
      </c>
      <c r="F1826" t="s">
        <v>267</v>
      </c>
      <c r="G1826">
        <v>2.46</v>
      </c>
      <c r="H1826">
        <v>74</v>
      </c>
      <c r="L1826">
        <v>102</v>
      </c>
      <c r="N1826">
        <v>5.8</v>
      </c>
      <c r="O1826">
        <f>PI()*(H1826/(2*1000))^2</f>
        <v>4.3008403427644264E-3</v>
      </c>
      <c r="P1826">
        <f>PI()*(L1826/(2*1000))^2</f>
        <v>8.1712824919870503E-3</v>
      </c>
    </row>
    <row r="1827" spans="1:16" x14ac:dyDescent="0.25">
      <c r="A1827">
        <v>6</v>
      </c>
      <c r="B1827" t="s">
        <v>161</v>
      </c>
      <c r="C1827">
        <v>13</v>
      </c>
      <c r="D1827" t="s">
        <v>175</v>
      </c>
      <c r="E1827">
        <v>9</v>
      </c>
      <c r="F1827" t="s">
        <v>267</v>
      </c>
      <c r="G1827">
        <v>2.84</v>
      </c>
      <c r="H1827">
        <v>105</v>
      </c>
      <c r="L1827">
        <v>125</v>
      </c>
      <c r="N1827">
        <v>6.6</v>
      </c>
      <c r="O1827">
        <f>PI()*(H1827/(2*1000))^2</f>
        <v>8.6590147514568668E-3</v>
      </c>
      <c r="P1827">
        <f>PI()*(L1827/(2*1000))^2</f>
        <v>1.2271846303085129E-2</v>
      </c>
    </row>
    <row r="1828" spans="1:16" x14ac:dyDescent="0.25">
      <c r="A1828">
        <v>6</v>
      </c>
      <c r="B1828" t="s">
        <v>161</v>
      </c>
      <c r="C1828">
        <v>13</v>
      </c>
      <c r="D1828" t="s">
        <v>175</v>
      </c>
      <c r="E1828">
        <v>10</v>
      </c>
      <c r="F1828" t="s">
        <v>267</v>
      </c>
      <c r="G1828">
        <v>2.81</v>
      </c>
      <c r="H1828">
        <v>83</v>
      </c>
      <c r="L1828">
        <v>88</v>
      </c>
      <c r="N1828">
        <v>6.52</v>
      </c>
      <c r="O1828">
        <f>PI()*(H1828/(2*1000))^2</f>
        <v>5.4106079476450219E-3</v>
      </c>
      <c r="P1828">
        <f>PI()*(L1828/(2*1000))^2</f>
        <v>6.0821233773498389E-3</v>
      </c>
    </row>
    <row r="1829" spans="1:16" x14ac:dyDescent="0.25">
      <c r="A1829">
        <v>6</v>
      </c>
      <c r="B1829" t="s">
        <v>161</v>
      </c>
      <c r="C1829">
        <v>13</v>
      </c>
      <c r="D1829" t="s">
        <v>175</v>
      </c>
      <c r="E1829">
        <v>11</v>
      </c>
      <c r="F1829" t="s">
        <v>267</v>
      </c>
      <c r="G1829">
        <v>2.66</v>
      </c>
      <c r="H1829">
        <v>84</v>
      </c>
      <c r="L1829">
        <v>116</v>
      </c>
      <c r="N1829">
        <v>6.4</v>
      </c>
      <c r="O1829">
        <f>PI()*(H1829/(2*1000))^2</f>
        <v>5.5417694409323958E-3</v>
      </c>
      <c r="P1829">
        <f>PI()*(L1829/(2*1000))^2</f>
        <v>1.0568317686676066E-2</v>
      </c>
    </row>
    <row r="1830" spans="1:16" x14ac:dyDescent="0.25">
      <c r="A1830">
        <v>6</v>
      </c>
      <c r="B1830" t="s">
        <v>161</v>
      </c>
      <c r="C1830">
        <v>13</v>
      </c>
      <c r="D1830" t="s">
        <v>175</v>
      </c>
      <c r="E1830">
        <v>12</v>
      </c>
      <c r="F1830" t="s">
        <v>267</v>
      </c>
      <c r="G1830">
        <v>3.5</v>
      </c>
      <c r="H1830">
        <v>86</v>
      </c>
      <c r="L1830">
        <v>114</v>
      </c>
      <c r="N1830">
        <v>6</v>
      </c>
      <c r="O1830">
        <f>PI()*(H1830/(2*1000))^2</f>
        <v>5.8088048164875268E-3</v>
      </c>
      <c r="P1830">
        <f>PI()*(L1830/(2*1000))^2</f>
        <v>1.0207034531513238E-2</v>
      </c>
    </row>
    <row r="1831" spans="1:16" x14ac:dyDescent="0.25">
      <c r="A1831">
        <v>6</v>
      </c>
      <c r="B1831" t="s">
        <v>161</v>
      </c>
      <c r="C1831">
        <v>13</v>
      </c>
      <c r="D1831" t="s">
        <v>175</v>
      </c>
      <c r="E1831">
        <v>13</v>
      </c>
      <c r="F1831" t="s">
        <v>268</v>
      </c>
      <c r="G1831">
        <v>1.7</v>
      </c>
      <c r="H1831">
        <v>56</v>
      </c>
      <c r="L1831">
        <v>97</v>
      </c>
      <c r="N1831">
        <v>2.81</v>
      </c>
      <c r="O1831">
        <f>PI()*(H1831/(2*1000))^2</f>
        <v>2.4630086404143982E-3</v>
      </c>
      <c r="P1831">
        <f>PI()*(L1831/(2*1000))^2</f>
        <v>7.3898113194065911E-3</v>
      </c>
    </row>
    <row r="1832" spans="1:16" x14ac:dyDescent="0.25">
      <c r="A1832">
        <v>6</v>
      </c>
      <c r="B1832" t="s">
        <v>161</v>
      </c>
      <c r="C1832">
        <v>14</v>
      </c>
      <c r="D1832" t="s">
        <v>177</v>
      </c>
      <c r="E1832">
        <v>1</v>
      </c>
      <c r="F1832" t="s">
        <v>267</v>
      </c>
      <c r="G1832">
        <v>2.9</v>
      </c>
      <c r="H1832">
        <v>80</v>
      </c>
      <c r="L1832">
        <f>M1832/PI()</f>
        <v>171.88733853924697</v>
      </c>
      <c r="M1832">
        <v>540</v>
      </c>
      <c r="N1832">
        <v>5.6</v>
      </c>
      <c r="O1832">
        <f>PI()*(H1832/(2*1000))^2</f>
        <v>5.0265482457436689E-3</v>
      </c>
      <c r="P1832">
        <f>PI()*(L1832/(2*1000))^2</f>
        <v>2.3204790702798343E-2</v>
      </c>
    </row>
    <row r="1833" spans="1:16" x14ac:dyDescent="0.25">
      <c r="A1833">
        <v>6</v>
      </c>
      <c r="B1833" t="s">
        <v>161</v>
      </c>
      <c r="C1833">
        <v>14</v>
      </c>
      <c r="D1833" t="s">
        <v>177</v>
      </c>
      <c r="E1833">
        <v>2</v>
      </c>
      <c r="F1833" t="s">
        <v>271</v>
      </c>
      <c r="G1833">
        <v>1.54</v>
      </c>
      <c r="H1833">
        <v>17</v>
      </c>
      <c r="I1833">
        <v>18</v>
      </c>
      <c r="L1833">
        <v>37</v>
      </c>
      <c r="N1833">
        <v>2.2999999999999998</v>
      </c>
      <c r="O1833">
        <f>PI()*(H1833/(2*1000))^2+PI()*(I1833/(2*1000))^2</f>
        <v>4.8144907416263578E-4</v>
      </c>
      <c r="P1833">
        <f>PI()*(L1833/(2*1000))^2</f>
        <v>1.0752100856911066E-3</v>
      </c>
    </row>
    <row r="1834" spans="1:16" x14ac:dyDescent="0.25">
      <c r="A1834">
        <v>6</v>
      </c>
      <c r="B1834" t="s">
        <v>161</v>
      </c>
      <c r="C1834">
        <v>14</v>
      </c>
      <c r="D1834" t="s">
        <v>177</v>
      </c>
      <c r="E1834">
        <v>3</v>
      </c>
      <c r="F1834" t="s">
        <v>267</v>
      </c>
      <c r="G1834">
        <v>2.6</v>
      </c>
      <c r="H1834">
        <v>68</v>
      </c>
      <c r="L1834">
        <v>92</v>
      </c>
      <c r="N1834">
        <v>5.6</v>
      </c>
      <c r="O1834">
        <f>PI()*(H1834/(2*1000))^2</f>
        <v>3.6316811075498014E-3</v>
      </c>
      <c r="P1834">
        <f>PI()*(L1834/(2*1000))^2</f>
        <v>6.6476100549960017E-3</v>
      </c>
    </row>
    <row r="1835" spans="1:16" x14ac:dyDescent="0.25">
      <c r="A1835">
        <v>6</v>
      </c>
      <c r="B1835" t="s">
        <v>161</v>
      </c>
      <c r="C1835">
        <v>14</v>
      </c>
      <c r="D1835" t="s">
        <v>177</v>
      </c>
      <c r="E1835">
        <v>4</v>
      </c>
      <c r="F1835" t="s">
        <v>267</v>
      </c>
      <c r="G1835">
        <v>3</v>
      </c>
      <c r="H1835">
        <v>90</v>
      </c>
      <c r="L1835">
        <v>116</v>
      </c>
      <c r="N1835">
        <v>5.5</v>
      </c>
      <c r="O1835">
        <f>PI()*(H1835/(2*1000))^2</f>
        <v>6.3617251235193305E-3</v>
      </c>
      <c r="P1835">
        <f>PI()*(L1835/(2*1000))^2</f>
        <v>1.0568317686676066E-2</v>
      </c>
    </row>
    <row r="1836" spans="1:16" x14ac:dyDescent="0.25">
      <c r="A1836">
        <v>6</v>
      </c>
      <c r="B1836" t="s">
        <v>161</v>
      </c>
      <c r="C1836">
        <v>14</v>
      </c>
      <c r="D1836" t="s">
        <v>177</v>
      </c>
      <c r="E1836">
        <v>5</v>
      </c>
      <c r="F1836" t="s">
        <v>267</v>
      </c>
      <c r="G1836">
        <v>2.9</v>
      </c>
      <c r="H1836">
        <v>70</v>
      </c>
      <c r="L1836">
        <v>95</v>
      </c>
      <c r="N1836">
        <v>5</v>
      </c>
      <c r="O1836">
        <f>PI()*(H1836/(2*1000))^2</f>
        <v>3.8484510006474969E-3</v>
      </c>
      <c r="P1836">
        <f>PI()*(L1836/(2*1000))^2</f>
        <v>7.0882184246619708E-3</v>
      </c>
    </row>
    <row r="1837" spans="1:16" x14ac:dyDescent="0.25">
      <c r="A1837">
        <v>6</v>
      </c>
      <c r="B1837" t="s">
        <v>161</v>
      </c>
      <c r="C1837">
        <v>14</v>
      </c>
      <c r="D1837" t="s">
        <v>177</v>
      </c>
      <c r="E1837">
        <v>6</v>
      </c>
      <c r="F1837" t="s">
        <v>267</v>
      </c>
      <c r="G1837">
        <v>3.65</v>
      </c>
      <c r="H1837">
        <v>58</v>
      </c>
      <c r="L1837">
        <v>74</v>
      </c>
      <c r="N1837">
        <v>3.35</v>
      </c>
      <c r="O1837">
        <f>PI()*(H1837/(2*1000))^2</f>
        <v>2.6420794216690164E-3</v>
      </c>
      <c r="P1837">
        <f>PI()*(L1837/(2*1000))^2</f>
        <v>4.3008403427644264E-3</v>
      </c>
    </row>
    <row r="1838" spans="1:16" x14ac:dyDescent="0.25">
      <c r="A1838">
        <v>6</v>
      </c>
      <c r="B1838" t="s">
        <v>161</v>
      </c>
      <c r="C1838">
        <v>14</v>
      </c>
      <c r="D1838" t="s">
        <v>177</v>
      </c>
      <c r="E1838">
        <v>7</v>
      </c>
      <c r="F1838" t="s">
        <v>267</v>
      </c>
      <c r="G1838">
        <v>2.73</v>
      </c>
      <c r="H1838">
        <v>63</v>
      </c>
      <c r="L1838">
        <v>78</v>
      </c>
      <c r="N1838">
        <v>5.4</v>
      </c>
      <c r="O1838">
        <f>PI()*(H1838/(2*1000))^2</f>
        <v>3.1172453105244723E-3</v>
      </c>
      <c r="P1838">
        <f>PI()*(L1838/(2*1000))^2</f>
        <v>4.7783624261100756E-3</v>
      </c>
    </row>
    <row r="1839" spans="1:16" x14ac:dyDescent="0.25">
      <c r="A1839">
        <v>6</v>
      </c>
      <c r="B1839" t="s">
        <v>161</v>
      </c>
      <c r="C1839">
        <v>14</v>
      </c>
      <c r="D1839" t="s">
        <v>177</v>
      </c>
      <c r="E1839">
        <v>8</v>
      </c>
      <c r="F1839" t="s">
        <v>267</v>
      </c>
      <c r="G1839">
        <v>2.84</v>
      </c>
      <c r="H1839">
        <v>81</v>
      </c>
      <c r="L1839">
        <v>118</v>
      </c>
      <c r="N1839">
        <v>5.75</v>
      </c>
      <c r="O1839">
        <f>PI()*(H1839/(2*1000))^2</f>
        <v>5.152997350050658E-3</v>
      </c>
      <c r="P1839">
        <f>PI()*(L1839/(2*1000))^2</f>
        <v>1.0935884027146068E-2</v>
      </c>
    </row>
    <row r="1840" spans="1:16" x14ac:dyDescent="0.25">
      <c r="A1840">
        <v>6</v>
      </c>
      <c r="B1840" t="s">
        <v>161</v>
      </c>
      <c r="C1840">
        <v>14</v>
      </c>
      <c r="D1840" t="s">
        <v>177</v>
      </c>
      <c r="E1840">
        <v>9</v>
      </c>
      <c r="F1840" t="s">
        <v>267</v>
      </c>
      <c r="G1840">
        <v>2.98</v>
      </c>
      <c r="H1840">
        <v>80</v>
      </c>
      <c r="L1840">
        <v>92</v>
      </c>
      <c r="N1840">
        <v>5.3</v>
      </c>
      <c r="O1840">
        <f>PI()*(H1840/(2*1000))^2</f>
        <v>5.0265482457436689E-3</v>
      </c>
      <c r="P1840">
        <f>PI()*(L1840/(2*1000))^2</f>
        <v>6.6476100549960017E-3</v>
      </c>
    </row>
    <row r="1841" spans="1:16" x14ac:dyDescent="0.25">
      <c r="A1841">
        <v>6</v>
      </c>
      <c r="B1841" t="s">
        <v>161</v>
      </c>
      <c r="C1841">
        <v>14</v>
      </c>
      <c r="D1841" t="s">
        <v>177</v>
      </c>
      <c r="E1841">
        <v>10</v>
      </c>
      <c r="F1841" t="s">
        <v>267</v>
      </c>
      <c r="G1841">
        <v>3.38</v>
      </c>
      <c r="H1841">
        <v>59</v>
      </c>
      <c r="L1841">
        <v>76</v>
      </c>
      <c r="N1841">
        <v>4.33</v>
      </c>
      <c r="O1841">
        <f>PI()*(H1841/(2*1000))^2</f>
        <v>2.7339710067865171E-3</v>
      </c>
      <c r="P1841">
        <f>PI()*(L1841/(2*1000))^2</f>
        <v>4.5364597917836608E-3</v>
      </c>
    </row>
    <row r="1842" spans="1:16" x14ac:dyDescent="0.25">
      <c r="A1842">
        <v>6</v>
      </c>
      <c r="B1842" t="s">
        <v>161</v>
      </c>
      <c r="C1842">
        <v>14</v>
      </c>
      <c r="D1842" t="s">
        <v>177</v>
      </c>
      <c r="E1842">
        <v>11</v>
      </c>
      <c r="F1842" t="s">
        <v>267</v>
      </c>
      <c r="G1842">
        <v>3.75</v>
      </c>
      <c r="H1842">
        <f>K1842/PI()</f>
        <v>270.5634032562221</v>
      </c>
      <c r="K1842">
        <v>850</v>
      </c>
      <c r="L1842">
        <f>M1842/PI()</f>
        <v>318.3098861837907</v>
      </c>
      <c r="M1842">
        <v>1000</v>
      </c>
      <c r="N1842">
        <v>8</v>
      </c>
      <c r="O1842">
        <f>PI()*(H1842/(2*1000))^2</f>
        <v>5.7494723191947185E-2</v>
      </c>
      <c r="P1842">
        <f>PI()*(L1842/(2*1000))^2</f>
        <v>7.9577471545947673E-2</v>
      </c>
    </row>
    <row r="1843" spans="1:16" x14ac:dyDescent="0.25">
      <c r="A1843">
        <v>6</v>
      </c>
      <c r="B1843" t="s">
        <v>161</v>
      </c>
      <c r="C1843">
        <v>15</v>
      </c>
      <c r="D1843" t="s">
        <v>178</v>
      </c>
      <c r="E1843">
        <v>1</v>
      </c>
      <c r="F1843" t="s">
        <v>271</v>
      </c>
      <c r="G1843">
        <v>0.5</v>
      </c>
      <c r="H1843">
        <v>76</v>
      </c>
      <c r="L1843">
        <v>96</v>
      </c>
      <c r="N1843">
        <v>3.58</v>
      </c>
      <c r="O1843">
        <f>PI()*(H1843/(2*1000))^2</f>
        <v>4.5364597917836608E-3</v>
      </c>
      <c r="P1843">
        <f>PI()*(L1843/(2*1000))^2</f>
        <v>7.2382294738708832E-3</v>
      </c>
    </row>
    <row r="1844" spans="1:16" x14ac:dyDescent="0.25">
      <c r="A1844">
        <v>6</v>
      </c>
      <c r="B1844" t="s">
        <v>161</v>
      </c>
      <c r="C1844">
        <v>15</v>
      </c>
      <c r="D1844" t="s">
        <v>178</v>
      </c>
      <c r="E1844">
        <v>2</v>
      </c>
      <c r="F1844" t="s">
        <v>267</v>
      </c>
      <c r="G1844">
        <v>1.7</v>
      </c>
      <c r="H1844">
        <v>19</v>
      </c>
      <c r="L1844">
        <v>48</v>
      </c>
      <c r="N1844">
        <v>2.12</v>
      </c>
      <c r="O1844">
        <f>PI()*(H1844/(2*1000))^2</f>
        <v>2.835287369864788E-4</v>
      </c>
      <c r="P1844">
        <f>PI()*(L1844/(2*1000))^2</f>
        <v>1.8095573684677208E-3</v>
      </c>
    </row>
    <row r="1845" spans="1:16" x14ac:dyDescent="0.25">
      <c r="A1845">
        <v>6</v>
      </c>
      <c r="B1845" t="s">
        <v>161</v>
      </c>
      <c r="C1845">
        <v>15</v>
      </c>
      <c r="D1845" t="s">
        <v>178</v>
      </c>
      <c r="E1845">
        <v>3</v>
      </c>
      <c r="F1845" t="s">
        <v>267</v>
      </c>
      <c r="G1845">
        <v>1.5</v>
      </c>
      <c r="H1845">
        <v>10</v>
      </c>
      <c r="L1845">
        <v>31</v>
      </c>
      <c r="N1845">
        <v>1.67</v>
      </c>
      <c r="O1845">
        <f>PI()*(H1845/(2*1000))^2</f>
        <v>7.8539816339744827E-5</v>
      </c>
      <c r="P1845">
        <f>PI()*(L1845/(2*1000))^2</f>
        <v>7.5476763502494771E-4</v>
      </c>
    </row>
    <row r="1846" spans="1:16" x14ac:dyDescent="0.25">
      <c r="A1846">
        <v>6</v>
      </c>
      <c r="B1846" t="s">
        <v>161</v>
      </c>
      <c r="C1846">
        <v>15</v>
      </c>
      <c r="D1846" t="s">
        <v>178</v>
      </c>
      <c r="E1846">
        <v>4</v>
      </c>
      <c r="F1846" t="s">
        <v>267</v>
      </c>
      <c r="G1846">
        <v>2</v>
      </c>
      <c r="H1846">
        <v>21</v>
      </c>
      <c r="L1846">
        <v>47</v>
      </c>
      <c r="N1846">
        <v>2.44</v>
      </c>
      <c r="O1846">
        <f>PI()*(H1846/(2*1000))^2</f>
        <v>3.4636059005827474E-4</v>
      </c>
      <c r="P1846">
        <f>PI()*(L1846/(2*1000))^2</f>
        <v>1.7349445429449633E-3</v>
      </c>
    </row>
    <row r="1847" spans="1:16" x14ac:dyDescent="0.25">
      <c r="A1847">
        <v>6</v>
      </c>
      <c r="B1847" t="s">
        <v>161</v>
      </c>
      <c r="C1847">
        <v>15</v>
      </c>
      <c r="D1847" t="s">
        <v>178</v>
      </c>
      <c r="E1847">
        <v>5</v>
      </c>
      <c r="F1847" t="s">
        <v>267</v>
      </c>
      <c r="G1847">
        <v>1.75</v>
      </c>
      <c r="H1847">
        <v>22</v>
      </c>
      <c r="L1847">
        <v>36</v>
      </c>
      <c r="N1847">
        <v>2.04</v>
      </c>
      <c r="O1847">
        <f>PI()*(H1847/(2*1000))^2</f>
        <v>3.8013271108436493E-4</v>
      </c>
      <c r="P1847">
        <f>PI()*(L1847/(2*1000))^2</f>
        <v>1.0178760197630929E-3</v>
      </c>
    </row>
    <row r="1848" spans="1:16" x14ac:dyDescent="0.25">
      <c r="A1848">
        <v>6</v>
      </c>
      <c r="B1848" t="s">
        <v>161</v>
      </c>
      <c r="C1848">
        <v>15</v>
      </c>
      <c r="D1848" t="s">
        <v>178</v>
      </c>
      <c r="E1848">
        <v>6</v>
      </c>
      <c r="F1848" t="s">
        <v>267</v>
      </c>
      <c r="G1848">
        <v>2</v>
      </c>
      <c r="H1848">
        <v>18</v>
      </c>
      <c r="L1848">
        <v>25</v>
      </c>
      <c r="N1848">
        <v>1.95</v>
      </c>
      <c r="O1848">
        <f>PI()*(H1848/(2*1000))^2</f>
        <v>2.5446900494077322E-4</v>
      </c>
      <c r="P1848">
        <f>PI()*(L1848/(2*1000))^2</f>
        <v>4.9087385212340522E-4</v>
      </c>
    </row>
    <row r="1849" spans="1:16" x14ac:dyDescent="0.25">
      <c r="A1849">
        <v>6</v>
      </c>
      <c r="B1849" t="s">
        <v>161</v>
      </c>
      <c r="C1849">
        <v>15</v>
      </c>
      <c r="D1849" t="s">
        <v>178</v>
      </c>
      <c r="E1849">
        <v>7</v>
      </c>
      <c r="F1849" t="s">
        <v>267</v>
      </c>
      <c r="G1849">
        <v>1.35</v>
      </c>
      <c r="H1849">
        <v>38</v>
      </c>
      <c r="L1849">
        <v>57</v>
      </c>
      <c r="N1849">
        <v>3.23</v>
      </c>
      <c r="O1849">
        <f>PI()*(H1849/(2*1000))^2</f>
        <v>1.1341149479459152E-3</v>
      </c>
      <c r="P1849">
        <f>PI()*(L1849/(2*1000))^2</f>
        <v>2.5517586328783095E-3</v>
      </c>
    </row>
    <row r="1850" spans="1:16" x14ac:dyDescent="0.25">
      <c r="A1850">
        <v>7</v>
      </c>
      <c r="B1850" t="s">
        <v>179</v>
      </c>
      <c r="C1850">
        <v>1</v>
      </c>
      <c r="D1850" t="s">
        <v>180</v>
      </c>
      <c r="E1850">
        <v>1</v>
      </c>
      <c r="F1850" t="s">
        <v>268</v>
      </c>
      <c r="G1850">
        <v>0.9</v>
      </c>
      <c r="H1850">
        <v>9</v>
      </c>
      <c r="L1850">
        <v>46</v>
      </c>
      <c r="N1850">
        <v>1.49</v>
      </c>
      <c r="O1850">
        <f>PI()*(H1850/(2*1000))^2</f>
        <v>6.3617251235193305E-5</v>
      </c>
      <c r="P1850">
        <f>PI()*(L1850/(2*1000))^2</f>
        <v>1.6619025137490004E-3</v>
      </c>
    </row>
    <row r="1851" spans="1:16" x14ac:dyDescent="0.25">
      <c r="A1851">
        <v>7</v>
      </c>
      <c r="B1851" t="s">
        <v>179</v>
      </c>
      <c r="C1851">
        <v>1</v>
      </c>
      <c r="D1851" t="s">
        <v>180</v>
      </c>
      <c r="E1851">
        <v>2</v>
      </c>
      <c r="F1851" t="s">
        <v>269</v>
      </c>
      <c r="G1851">
        <v>1.5</v>
      </c>
      <c r="H1851">
        <v>31</v>
      </c>
      <c r="L1851">
        <v>34</v>
      </c>
      <c r="N1851">
        <v>2.5</v>
      </c>
      <c r="O1851">
        <f>PI()*(H1851/(2*1000))^2</f>
        <v>7.5476763502494771E-4</v>
      </c>
      <c r="P1851">
        <f>PI()*(L1851/(2*1000))^2</f>
        <v>9.0792027688745035E-4</v>
      </c>
    </row>
    <row r="1852" spans="1:16" x14ac:dyDescent="0.25">
      <c r="A1852">
        <v>7</v>
      </c>
      <c r="B1852" t="s">
        <v>179</v>
      </c>
      <c r="C1852">
        <v>1</v>
      </c>
      <c r="D1852" t="s">
        <v>180</v>
      </c>
      <c r="E1852">
        <v>3</v>
      </c>
      <c r="F1852" t="s">
        <v>295</v>
      </c>
      <c r="G1852">
        <v>1.9</v>
      </c>
      <c r="L1852" t="s">
        <v>312</v>
      </c>
      <c r="N1852">
        <v>1.89</v>
      </c>
      <c r="O1852">
        <f>PI()*(H1852/(2*1000))^2</f>
        <v>0</v>
      </c>
      <c r="P1852">
        <f>12*PI()*(28/(2*1000))^2</f>
        <v>7.3890259212431942E-3</v>
      </c>
    </row>
    <row r="1853" spans="1:16" x14ac:dyDescent="0.25">
      <c r="A1853">
        <v>7</v>
      </c>
      <c r="B1853" t="s">
        <v>179</v>
      </c>
      <c r="C1853">
        <v>1</v>
      </c>
      <c r="D1853" t="s">
        <v>180</v>
      </c>
      <c r="E1853">
        <v>4</v>
      </c>
      <c r="F1853" t="s">
        <v>271</v>
      </c>
      <c r="G1853">
        <v>1.95</v>
      </c>
      <c r="H1853">
        <v>18</v>
      </c>
      <c r="L1853">
        <v>40</v>
      </c>
      <c r="N1853">
        <v>2.04</v>
      </c>
      <c r="O1853">
        <f>PI()*(H1853/(2*1000))^2</f>
        <v>2.5446900494077322E-4</v>
      </c>
      <c r="P1853">
        <f>PI()*(L1853/(2*1000))^2</f>
        <v>1.2566370614359172E-3</v>
      </c>
    </row>
    <row r="1854" spans="1:16" x14ac:dyDescent="0.25">
      <c r="A1854">
        <v>7</v>
      </c>
      <c r="B1854" t="s">
        <v>179</v>
      </c>
      <c r="C1854">
        <v>1</v>
      </c>
      <c r="D1854" t="s">
        <v>180</v>
      </c>
      <c r="E1854">
        <v>5</v>
      </c>
      <c r="F1854" t="s">
        <v>268</v>
      </c>
      <c r="G1854">
        <v>0.35</v>
      </c>
      <c r="H1854">
        <v>12</v>
      </c>
      <c r="L1854">
        <v>55</v>
      </c>
      <c r="N1854">
        <v>1.75</v>
      </c>
      <c r="O1854">
        <f>PI()*(H1854/(2*1000))^2</f>
        <v>1.1309733552923255E-4</v>
      </c>
      <c r="P1854">
        <f>PI()*(L1854/(2*1000))^2</f>
        <v>2.3758294442772811E-3</v>
      </c>
    </row>
    <row r="1855" spans="1:16" x14ac:dyDescent="0.25">
      <c r="A1855">
        <v>7</v>
      </c>
      <c r="B1855" t="s">
        <v>179</v>
      </c>
      <c r="C1855">
        <v>1</v>
      </c>
      <c r="D1855" t="s">
        <v>180</v>
      </c>
      <c r="E1855">
        <v>6</v>
      </c>
      <c r="F1855" t="s">
        <v>307</v>
      </c>
      <c r="G1855">
        <v>3.9</v>
      </c>
      <c r="H1855">
        <v>67</v>
      </c>
      <c r="L1855">
        <v>90</v>
      </c>
      <c r="N1855">
        <v>9.3000000000000007</v>
      </c>
      <c r="O1855">
        <f>PI()*(H1855/(2*1000))^2</f>
        <v>3.5256523554911458E-3</v>
      </c>
      <c r="P1855">
        <f>PI()*(L1855/(2*1000))^2</f>
        <v>6.3617251235193305E-3</v>
      </c>
    </row>
    <row r="1856" spans="1:16" x14ac:dyDescent="0.25">
      <c r="A1856">
        <v>7</v>
      </c>
      <c r="B1856" t="s">
        <v>179</v>
      </c>
      <c r="C1856">
        <v>1</v>
      </c>
      <c r="D1856" t="s">
        <v>180</v>
      </c>
      <c r="E1856">
        <v>7</v>
      </c>
      <c r="F1856" t="s">
        <v>271</v>
      </c>
      <c r="G1856">
        <v>3.8</v>
      </c>
      <c r="H1856">
        <v>63</v>
      </c>
      <c r="L1856">
        <v>99</v>
      </c>
      <c r="N1856">
        <v>9.1999999999999993</v>
      </c>
      <c r="O1856">
        <f>PI()*(H1856/(2*1000))^2</f>
        <v>3.1172453105244723E-3</v>
      </c>
      <c r="P1856">
        <f>PI()*(L1856/(2*1000))^2</f>
        <v>7.6976873994583908E-3</v>
      </c>
    </row>
    <row r="1857" spans="1:16" x14ac:dyDescent="0.25">
      <c r="A1857">
        <v>7</v>
      </c>
      <c r="B1857" t="s">
        <v>179</v>
      </c>
      <c r="C1857">
        <v>1</v>
      </c>
      <c r="D1857" t="s">
        <v>180</v>
      </c>
      <c r="E1857">
        <v>8</v>
      </c>
      <c r="F1857" t="s">
        <v>271</v>
      </c>
      <c r="G1857">
        <v>2.95</v>
      </c>
      <c r="H1857">
        <v>40</v>
      </c>
      <c r="L1857">
        <v>60</v>
      </c>
      <c r="N1857">
        <v>6.1</v>
      </c>
      <c r="O1857">
        <f>PI()*(H1857/(2*1000))^2</f>
        <v>1.2566370614359172E-3</v>
      </c>
      <c r="P1857">
        <f>PI()*(L1857/(2*1000))^2</f>
        <v>2.8274333882308137E-3</v>
      </c>
    </row>
    <row r="1858" spans="1:16" x14ac:dyDescent="0.25">
      <c r="A1858">
        <v>7</v>
      </c>
      <c r="B1858" t="s">
        <v>179</v>
      </c>
      <c r="C1858">
        <v>2</v>
      </c>
      <c r="D1858" t="s">
        <v>181</v>
      </c>
      <c r="E1858">
        <v>1</v>
      </c>
      <c r="F1858" t="s">
        <v>271</v>
      </c>
      <c r="G1858">
        <v>0.9</v>
      </c>
      <c r="H1858">
        <v>27</v>
      </c>
      <c r="L1858">
        <v>44</v>
      </c>
      <c r="N1858">
        <v>2.5499999999999998</v>
      </c>
      <c r="O1858">
        <f>PI()*(H1858/(2*1000))^2</f>
        <v>5.7255526111673976E-4</v>
      </c>
      <c r="P1858">
        <f>PI()*(L1858/(2*1000))^2</f>
        <v>1.5205308443374597E-3</v>
      </c>
    </row>
    <row r="1859" spans="1:16" x14ac:dyDescent="0.25">
      <c r="A1859">
        <v>7</v>
      </c>
      <c r="B1859" t="s">
        <v>179</v>
      </c>
      <c r="C1859">
        <v>2</v>
      </c>
      <c r="D1859" t="s">
        <v>181</v>
      </c>
      <c r="E1859">
        <v>2</v>
      </c>
      <c r="F1859" t="s">
        <v>280</v>
      </c>
      <c r="G1859">
        <v>1.25</v>
      </c>
      <c r="H1859">
        <v>40</v>
      </c>
      <c r="L1859">
        <v>57</v>
      </c>
      <c r="N1859">
        <v>3.57</v>
      </c>
      <c r="O1859">
        <f>PI()*(H1859/(2*1000))^2</f>
        <v>1.2566370614359172E-3</v>
      </c>
      <c r="P1859">
        <f>PI()*(L1859/(2*1000))^2</f>
        <v>2.5517586328783095E-3</v>
      </c>
    </row>
    <row r="1860" spans="1:16" x14ac:dyDescent="0.25">
      <c r="A1860">
        <v>7</v>
      </c>
      <c r="B1860" t="s">
        <v>179</v>
      </c>
      <c r="C1860">
        <v>2</v>
      </c>
      <c r="D1860" t="s">
        <v>181</v>
      </c>
      <c r="E1860">
        <v>3</v>
      </c>
      <c r="F1860" t="s">
        <v>280</v>
      </c>
      <c r="G1860">
        <v>1.45</v>
      </c>
      <c r="H1860">
        <v>52</v>
      </c>
      <c r="L1860">
        <v>57</v>
      </c>
      <c r="N1860">
        <v>4.5</v>
      </c>
      <c r="O1860">
        <f>PI()*(H1860/(2*1000))^2</f>
        <v>2.1237166338266998E-3</v>
      </c>
      <c r="P1860">
        <f>PI()*(L1860/(2*1000))^2</f>
        <v>2.5517586328783095E-3</v>
      </c>
    </row>
    <row r="1861" spans="1:16" x14ac:dyDescent="0.25">
      <c r="A1861">
        <v>7</v>
      </c>
      <c r="B1861" t="s">
        <v>179</v>
      </c>
      <c r="C1861">
        <v>2</v>
      </c>
      <c r="D1861" t="s">
        <v>181</v>
      </c>
      <c r="E1861">
        <v>4</v>
      </c>
      <c r="F1861" t="s">
        <v>271</v>
      </c>
      <c r="G1861">
        <v>1.75</v>
      </c>
      <c r="H1861">
        <v>15</v>
      </c>
      <c r="L1861">
        <v>27</v>
      </c>
      <c r="N1861">
        <v>2.04</v>
      </c>
      <c r="O1861">
        <f>PI()*(H1861/(2*1000))^2</f>
        <v>1.7671458676442585E-4</v>
      </c>
      <c r="P1861">
        <f>PI()*(L1861/(2*1000))^2</f>
        <v>5.7255526111673976E-4</v>
      </c>
    </row>
    <row r="1862" spans="1:16" x14ac:dyDescent="0.25">
      <c r="A1862">
        <v>7</v>
      </c>
      <c r="B1862" t="s">
        <v>179</v>
      </c>
      <c r="C1862">
        <v>2</v>
      </c>
      <c r="D1862" t="s">
        <v>181</v>
      </c>
      <c r="E1862">
        <v>5</v>
      </c>
      <c r="F1862" t="s">
        <v>295</v>
      </c>
      <c r="G1862">
        <v>2.4</v>
      </c>
      <c r="L1862" t="s">
        <v>313</v>
      </c>
      <c r="N1862">
        <v>1.59</v>
      </c>
      <c r="O1862">
        <f>PI()*(H1862/(2*1000))^2</f>
        <v>0</v>
      </c>
      <c r="P1862">
        <f>13*PI()*(13/(2*1000))^2</f>
        <v>1.7255197649841938E-3</v>
      </c>
    </row>
    <row r="1863" spans="1:16" x14ac:dyDescent="0.25">
      <c r="A1863">
        <v>7</v>
      </c>
      <c r="B1863" t="s">
        <v>179</v>
      </c>
      <c r="C1863">
        <v>2</v>
      </c>
      <c r="D1863" t="s">
        <v>181</v>
      </c>
      <c r="E1863">
        <v>6</v>
      </c>
      <c r="F1863" t="s">
        <v>269</v>
      </c>
      <c r="G1863">
        <v>3</v>
      </c>
      <c r="H1863">
        <v>19</v>
      </c>
      <c r="L1863">
        <v>27</v>
      </c>
      <c r="N1863">
        <v>2.5</v>
      </c>
      <c r="O1863">
        <f>PI()*(H1863/(2*1000))^2</f>
        <v>2.835287369864788E-4</v>
      </c>
      <c r="P1863">
        <f>PI()*(L1863/(2*1000))^2</f>
        <v>5.7255526111673976E-4</v>
      </c>
    </row>
    <row r="1864" spans="1:16" x14ac:dyDescent="0.25">
      <c r="A1864">
        <v>7</v>
      </c>
      <c r="B1864" t="s">
        <v>179</v>
      </c>
      <c r="C1864">
        <v>2</v>
      </c>
      <c r="D1864" t="s">
        <v>181</v>
      </c>
      <c r="E1864">
        <v>7</v>
      </c>
      <c r="F1864" t="s">
        <v>271</v>
      </c>
      <c r="G1864">
        <v>3.8</v>
      </c>
      <c r="H1864">
        <v>71</v>
      </c>
      <c r="L1864">
        <v>82</v>
      </c>
      <c r="N1864">
        <v>10.1</v>
      </c>
      <c r="O1864">
        <f>PI()*(H1864/(2*1000))^2</f>
        <v>3.959192141686536E-3</v>
      </c>
      <c r="P1864">
        <f>PI()*(L1864/(2*1000))^2</f>
        <v>5.2810172506844427E-3</v>
      </c>
    </row>
    <row r="1865" spans="1:16" x14ac:dyDescent="0.25">
      <c r="A1865">
        <v>7</v>
      </c>
      <c r="B1865" t="s">
        <v>179</v>
      </c>
      <c r="C1865">
        <v>2</v>
      </c>
      <c r="D1865" t="s">
        <v>181</v>
      </c>
      <c r="E1865">
        <v>8</v>
      </c>
      <c r="F1865" t="s">
        <v>271</v>
      </c>
      <c r="G1865">
        <v>1.9</v>
      </c>
      <c r="H1865">
        <v>47</v>
      </c>
      <c r="L1865">
        <v>79</v>
      </c>
      <c r="N1865">
        <v>9.8000000000000007</v>
      </c>
      <c r="O1865">
        <f>PI()*(H1865/(2*1000))^2</f>
        <v>1.7349445429449633E-3</v>
      </c>
      <c r="P1865">
        <f>PI()*(L1865/(2*1000))^2</f>
        <v>4.9016699377634745E-3</v>
      </c>
    </row>
    <row r="1866" spans="1:16" x14ac:dyDescent="0.25">
      <c r="A1866">
        <v>7</v>
      </c>
      <c r="B1866" t="s">
        <v>179</v>
      </c>
      <c r="C1866">
        <v>2</v>
      </c>
      <c r="D1866" t="s">
        <v>181</v>
      </c>
      <c r="E1866">
        <v>9</v>
      </c>
      <c r="F1866" t="s">
        <v>271</v>
      </c>
      <c r="G1866">
        <v>3.1</v>
      </c>
      <c r="H1866">
        <v>55</v>
      </c>
      <c r="L1866">
        <v>82</v>
      </c>
      <c r="N1866">
        <v>11.2</v>
      </c>
      <c r="O1866">
        <f>PI()*(H1866/(2*1000))^2</f>
        <v>2.3758294442772811E-3</v>
      </c>
      <c r="P1866">
        <f>PI()*(L1866/(2*1000))^2</f>
        <v>5.2810172506844427E-3</v>
      </c>
    </row>
    <row r="1867" spans="1:16" x14ac:dyDescent="0.25">
      <c r="A1867">
        <v>7</v>
      </c>
      <c r="B1867" t="s">
        <v>179</v>
      </c>
      <c r="C1867">
        <v>2</v>
      </c>
      <c r="D1867" t="s">
        <v>181</v>
      </c>
      <c r="E1867">
        <v>10</v>
      </c>
      <c r="F1867" t="s">
        <v>268</v>
      </c>
      <c r="G1867">
        <v>1.6</v>
      </c>
      <c r="H1867">
        <v>16</v>
      </c>
      <c r="L1867">
        <v>36</v>
      </c>
      <c r="N1867">
        <v>2.13</v>
      </c>
      <c r="O1867">
        <f>PI()*(H1867/(2*1000))^2</f>
        <v>2.0106192982974675E-4</v>
      </c>
      <c r="P1867">
        <f>PI()*(L1867/(2*1000))^2</f>
        <v>1.0178760197630929E-3</v>
      </c>
    </row>
    <row r="1868" spans="1:16" x14ac:dyDescent="0.25">
      <c r="A1868">
        <v>7</v>
      </c>
      <c r="B1868" t="s">
        <v>179</v>
      </c>
      <c r="C1868">
        <v>2</v>
      </c>
      <c r="D1868" t="s">
        <v>181</v>
      </c>
      <c r="E1868">
        <v>11</v>
      </c>
      <c r="F1868" t="s">
        <v>271</v>
      </c>
      <c r="G1868">
        <v>1.6</v>
      </c>
      <c r="H1868">
        <v>26</v>
      </c>
      <c r="L1868">
        <v>34</v>
      </c>
      <c r="N1868">
        <v>2.5099999999999998</v>
      </c>
      <c r="O1868">
        <f>PI()*(H1868/(2*1000))^2</f>
        <v>5.3092915845667494E-4</v>
      </c>
      <c r="P1868">
        <f>PI()*(L1868/(2*1000))^2</f>
        <v>9.0792027688745035E-4</v>
      </c>
    </row>
    <row r="1869" spans="1:16" x14ac:dyDescent="0.25">
      <c r="A1869">
        <v>7</v>
      </c>
      <c r="B1869" t="s">
        <v>179</v>
      </c>
      <c r="C1869">
        <v>2</v>
      </c>
      <c r="D1869" t="s">
        <v>181</v>
      </c>
      <c r="E1869">
        <v>12</v>
      </c>
      <c r="F1869" t="s">
        <v>295</v>
      </c>
      <c r="G1869">
        <v>2.8</v>
      </c>
      <c r="L1869" t="s">
        <v>314</v>
      </c>
      <c r="N1869">
        <v>2.5299999999999998</v>
      </c>
      <c r="O1869">
        <f>PI()*(H1869/(2*1000))^2</f>
        <v>0</v>
      </c>
      <c r="P1869">
        <f>14*PI()*(15/(2*1000))^2</f>
        <v>2.4740042147019621E-3</v>
      </c>
    </row>
    <row r="1870" spans="1:16" x14ac:dyDescent="0.25">
      <c r="A1870">
        <v>7</v>
      </c>
      <c r="B1870" t="s">
        <v>179</v>
      </c>
      <c r="C1870">
        <v>2</v>
      </c>
      <c r="D1870" t="s">
        <v>181</v>
      </c>
      <c r="E1870">
        <v>13</v>
      </c>
      <c r="F1870" t="s">
        <v>268</v>
      </c>
      <c r="G1870">
        <v>2.9</v>
      </c>
      <c r="H1870">
        <v>45</v>
      </c>
      <c r="L1870">
        <v>74</v>
      </c>
      <c r="N1870">
        <v>2.93</v>
      </c>
      <c r="O1870">
        <f>PI()*(H1870/(2*1000))^2</f>
        <v>1.5904312808798326E-3</v>
      </c>
      <c r="P1870">
        <f>PI()*(L1870/(2*1000))^2</f>
        <v>4.3008403427644264E-3</v>
      </c>
    </row>
    <row r="1871" spans="1:16" x14ac:dyDescent="0.25">
      <c r="A1871">
        <v>7</v>
      </c>
      <c r="B1871" t="s">
        <v>179</v>
      </c>
      <c r="C1871">
        <v>2</v>
      </c>
      <c r="D1871" t="s">
        <v>181</v>
      </c>
      <c r="E1871">
        <v>14</v>
      </c>
      <c r="F1871" t="s">
        <v>271</v>
      </c>
      <c r="G1871">
        <v>2.7</v>
      </c>
      <c r="H1871">
        <v>58</v>
      </c>
      <c r="L1871">
        <v>83</v>
      </c>
      <c r="N1871">
        <v>5.04</v>
      </c>
      <c r="O1871">
        <f>PI()*(H1871/(2*1000))^2</f>
        <v>2.6420794216690164E-3</v>
      </c>
      <c r="P1871">
        <f>PI()*(L1871/(2*1000))^2</f>
        <v>5.4106079476450219E-3</v>
      </c>
    </row>
    <row r="1872" spans="1:16" x14ac:dyDescent="0.25">
      <c r="A1872">
        <v>7</v>
      </c>
      <c r="B1872" t="s">
        <v>179</v>
      </c>
      <c r="C1872">
        <v>2</v>
      </c>
      <c r="D1872" t="s">
        <v>181</v>
      </c>
      <c r="E1872">
        <v>15</v>
      </c>
      <c r="F1872" t="s">
        <v>271</v>
      </c>
      <c r="G1872">
        <v>2.1</v>
      </c>
      <c r="H1872">
        <v>62</v>
      </c>
      <c r="L1872">
        <v>108</v>
      </c>
      <c r="N1872">
        <v>5.4</v>
      </c>
      <c r="O1872">
        <f>PI()*(H1872/(2*1000))^2</f>
        <v>3.0190705400997908E-3</v>
      </c>
      <c r="P1872">
        <f>PI()*(L1872/(2*1000))^2</f>
        <v>9.1608841778678361E-3</v>
      </c>
    </row>
    <row r="1873" spans="1:16" x14ac:dyDescent="0.25">
      <c r="A1873">
        <v>7</v>
      </c>
      <c r="B1873" t="s">
        <v>179</v>
      </c>
      <c r="C1873">
        <v>2</v>
      </c>
      <c r="D1873" t="s">
        <v>181</v>
      </c>
      <c r="E1873">
        <v>16</v>
      </c>
      <c r="F1873" t="s">
        <v>268</v>
      </c>
      <c r="G1873">
        <v>2.5499999999999998</v>
      </c>
      <c r="H1873">
        <v>20</v>
      </c>
      <c r="L1873">
        <v>34</v>
      </c>
      <c r="N1873">
        <v>2.4</v>
      </c>
      <c r="O1873">
        <f>PI()*(H1873/(2*1000))^2</f>
        <v>3.1415926535897931E-4</v>
      </c>
      <c r="P1873">
        <f>PI()*(L1873/(2*1000))^2</f>
        <v>9.0792027688745035E-4</v>
      </c>
    </row>
    <row r="1874" spans="1:16" x14ac:dyDescent="0.25">
      <c r="A1874">
        <v>7</v>
      </c>
      <c r="B1874" t="s">
        <v>179</v>
      </c>
      <c r="C1874">
        <v>2</v>
      </c>
      <c r="D1874" t="s">
        <v>181</v>
      </c>
      <c r="E1874">
        <v>17</v>
      </c>
      <c r="F1874" t="s">
        <v>268</v>
      </c>
      <c r="G1874">
        <v>2.25</v>
      </c>
      <c r="H1874">
        <v>24</v>
      </c>
      <c r="L1874">
        <v>40</v>
      </c>
      <c r="N1874">
        <v>2.29</v>
      </c>
      <c r="O1874">
        <f>PI()*(H1874/(2*1000))^2</f>
        <v>4.523893421169302E-4</v>
      </c>
      <c r="P1874">
        <f>PI()*(L1874/(2*1000))^2</f>
        <v>1.2566370614359172E-3</v>
      </c>
    </row>
    <row r="1875" spans="1:16" x14ac:dyDescent="0.25">
      <c r="A1875">
        <v>7</v>
      </c>
      <c r="B1875" t="s">
        <v>179</v>
      </c>
      <c r="C1875">
        <v>2</v>
      </c>
      <c r="D1875" t="s">
        <v>181</v>
      </c>
      <c r="E1875">
        <v>18</v>
      </c>
      <c r="F1875" t="s">
        <v>271</v>
      </c>
      <c r="G1875">
        <v>3.1</v>
      </c>
      <c r="H1875">
        <v>36</v>
      </c>
      <c r="L1875">
        <v>54</v>
      </c>
      <c r="N1875">
        <v>3.18</v>
      </c>
      <c r="O1875">
        <f>PI()*(H1875/(2*1000))^2</f>
        <v>1.0178760197630929E-3</v>
      </c>
      <c r="P1875">
        <f>PI()*(L1875/(2*1000))^2</f>
        <v>2.290221044466959E-3</v>
      </c>
    </row>
    <row r="1876" spans="1:16" x14ac:dyDescent="0.25">
      <c r="A1876">
        <v>7</v>
      </c>
      <c r="B1876" t="s">
        <v>179</v>
      </c>
      <c r="C1876">
        <v>2</v>
      </c>
      <c r="D1876" t="s">
        <v>181</v>
      </c>
      <c r="E1876">
        <v>19</v>
      </c>
      <c r="F1876" t="s">
        <v>271</v>
      </c>
      <c r="G1876">
        <v>2.7</v>
      </c>
      <c r="H1876">
        <v>85</v>
      </c>
      <c r="L1876">
        <f>M1876/PI()</f>
        <v>127.32395447351627</v>
      </c>
      <c r="M1876">
        <v>400</v>
      </c>
      <c r="N1876">
        <v>18.5</v>
      </c>
      <c r="O1876">
        <f>PI()*(H1876/(2*1000))^2</f>
        <v>5.6745017305465653E-3</v>
      </c>
      <c r="P1876">
        <f>PI()*(L1876/(2*1000))^2</f>
        <v>1.2732395447351627E-2</v>
      </c>
    </row>
    <row r="1877" spans="1:16" x14ac:dyDescent="0.25">
      <c r="A1877">
        <v>7</v>
      </c>
      <c r="B1877" t="s">
        <v>179</v>
      </c>
      <c r="C1877">
        <v>2</v>
      </c>
      <c r="D1877" t="s">
        <v>181</v>
      </c>
      <c r="E1877">
        <v>20</v>
      </c>
      <c r="F1877" t="s">
        <v>271</v>
      </c>
      <c r="G1877">
        <v>3.5</v>
      </c>
      <c r="H1877">
        <v>90</v>
      </c>
      <c r="L1877">
        <f>M1877/PI()</f>
        <v>127.32395447351627</v>
      </c>
      <c r="M1877">
        <v>400</v>
      </c>
      <c r="N1877">
        <v>15.8</v>
      </c>
      <c r="O1877">
        <f>PI()*(H1877/(2*1000))^2</f>
        <v>6.3617251235193305E-3</v>
      </c>
      <c r="P1877">
        <f>PI()*(L1877/(2*1000))^2</f>
        <v>1.2732395447351627E-2</v>
      </c>
    </row>
    <row r="1878" spans="1:16" x14ac:dyDescent="0.25">
      <c r="A1878">
        <v>7</v>
      </c>
      <c r="B1878" t="s">
        <v>179</v>
      </c>
      <c r="C1878">
        <v>2</v>
      </c>
      <c r="D1878" t="s">
        <v>181</v>
      </c>
      <c r="E1878">
        <v>21</v>
      </c>
      <c r="F1878" t="s">
        <v>271</v>
      </c>
      <c r="G1878">
        <v>3.7</v>
      </c>
      <c r="H1878">
        <v>63</v>
      </c>
      <c r="I1878">
        <v>75</v>
      </c>
      <c r="L1878">
        <v>109</v>
      </c>
      <c r="N1878">
        <v>9.8000000000000007</v>
      </c>
      <c r="O1878">
        <f>PI()*(H1878/(2*1000))^2+PI()*(I1878/(2*1000))^2</f>
        <v>7.5351099796351195E-3</v>
      </c>
      <c r="P1878">
        <f>PI()*(L1878/(2*1000))^2</f>
        <v>9.3313155793250824E-3</v>
      </c>
    </row>
    <row r="1879" spans="1:16" x14ac:dyDescent="0.25">
      <c r="A1879">
        <v>7</v>
      </c>
      <c r="B1879" t="s">
        <v>179</v>
      </c>
      <c r="C1879">
        <v>2</v>
      </c>
      <c r="D1879" t="s">
        <v>181</v>
      </c>
      <c r="E1879">
        <v>22</v>
      </c>
      <c r="F1879" t="s">
        <v>271</v>
      </c>
      <c r="G1879">
        <v>0.2</v>
      </c>
      <c r="H1879">
        <v>14</v>
      </c>
      <c r="L1879">
        <v>17</v>
      </c>
      <c r="N1879">
        <v>1.8</v>
      </c>
      <c r="O1879">
        <f>PI()*(H1879/(2*1000))^2</f>
        <v>1.5393804002589989E-4</v>
      </c>
      <c r="P1879">
        <f>PI()*(L1879/(2*1000))^2</f>
        <v>2.2698006922186259E-4</v>
      </c>
    </row>
    <row r="1880" spans="1:16" x14ac:dyDescent="0.25">
      <c r="A1880">
        <v>7</v>
      </c>
      <c r="B1880" t="s">
        <v>179</v>
      </c>
      <c r="C1880">
        <v>2</v>
      </c>
      <c r="D1880" t="s">
        <v>181</v>
      </c>
      <c r="E1880">
        <v>23</v>
      </c>
      <c r="F1880" t="s">
        <v>268</v>
      </c>
      <c r="G1880">
        <v>2.7</v>
      </c>
      <c r="H1880">
        <v>5</v>
      </c>
      <c r="L1880">
        <v>23</v>
      </c>
      <c r="N1880">
        <v>1.4</v>
      </c>
      <c r="O1880">
        <f>PI()*(H1880/(2*1000))^2</f>
        <v>1.9634954084936207E-5</v>
      </c>
      <c r="P1880">
        <f>PI()*(L1880/(2*1000))^2</f>
        <v>4.154756284372501E-4</v>
      </c>
    </row>
    <row r="1881" spans="1:16" x14ac:dyDescent="0.25">
      <c r="A1881">
        <v>7</v>
      </c>
      <c r="B1881" t="s">
        <v>179</v>
      </c>
      <c r="C1881">
        <v>2</v>
      </c>
      <c r="D1881" t="s">
        <v>181</v>
      </c>
      <c r="E1881">
        <v>24</v>
      </c>
      <c r="F1881" t="s">
        <v>271</v>
      </c>
      <c r="G1881">
        <v>2.6</v>
      </c>
      <c r="H1881">
        <v>13</v>
      </c>
      <c r="L1881">
        <v>28</v>
      </c>
      <c r="N1881">
        <v>1.35</v>
      </c>
      <c r="O1881">
        <f>PI()*(H1881/(2*1000))^2</f>
        <v>1.3273228961416874E-4</v>
      </c>
      <c r="P1881">
        <f>PI()*(L1881/(2*1000))^2</f>
        <v>6.1575216010359955E-4</v>
      </c>
    </row>
    <row r="1882" spans="1:16" x14ac:dyDescent="0.25">
      <c r="A1882">
        <v>7</v>
      </c>
      <c r="B1882" t="s">
        <v>179</v>
      </c>
      <c r="C1882">
        <v>2</v>
      </c>
      <c r="D1882" t="s">
        <v>181</v>
      </c>
      <c r="E1882">
        <v>25</v>
      </c>
      <c r="F1882" t="s">
        <v>307</v>
      </c>
      <c r="G1882">
        <v>3.9</v>
      </c>
      <c r="H1882">
        <v>67</v>
      </c>
      <c r="L1882">
        <v>90</v>
      </c>
      <c r="N1882">
        <v>9.3000000000000007</v>
      </c>
      <c r="O1882">
        <f>PI()*(H1882/(2*1000))^2</f>
        <v>3.5256523554911458E-3</v>
      </c>
      <c r="P1882">
        <f>PI()*(L1882/(2*1000))^2</f>
        <v>6.3617251235193305E-3</v>
      </c>
    </row>
    <row r="1883" spans="1:16" x14ac:dyDescent="0.25">
      <c r="A1883">
        <v>7</v>
      </c>
      <c r="B1883" t="s">
        <v>179</v>
      </c>
      <c r="C1883">
        <v>2</v>
      </c>
      <c r="D1883" t="s">
        <v>181</v>
      </c>
      <c r="E1883">
        <v>26</v>
      </c>
      <c r="F1883" t="s">
        <v>271</v>
      </c>
      <c r="G1883">
        <v>3.3</v>
      </c>
      <c r="H1883">
        <v>63</v>
      </c>
      <c r="L1883">
        <v>99</v>
      </c>
      <c r="N1883">
        <v>9.1999999999999993</v>
      </c>
      <c r="O1883">
        <f>PI()*(H1883/(2*1000))^2</f>
        <v>3.1172453105244723E-3</v>
      </c>
      <c r="P1883">
        <f>PI()*(L1883/(2*1000))^2</f>
        <v>7.6976873994583908E-3</v>
      </c>
    </row>
    <row r="1884" spans="1:16" x14ac:dyDescent="0.25">
      <c r="A1884">
        <v>7</v>
      </c>
      <c r="B1884" t="s">
        <v>179</v>
      </c>
      <c r="C1884">
        <v>3</v>
      </c>
      <c r="D1884" t="s">
        <v>183</v>
      </c>
      <c r="E1884">
        <v>1</v>
      </c>
      <c r="F1884" t="s">
        <v>295</v>
      </c>
      <c r="G1884">
        <v>0.6</v>
      </c>
      <c r="L1884" t="s">
        <v>315</v>
      </c>
      <c r="N1884">
        <v>1.65</v>
      </c>
      <c r="O1884">
        <f>PI()*(H1884/(2*1000))^2</f>
        <v>0</v>
      </c>
      <c r="P1884">
        <f>6*PI()*(12/(2*1000))^2</f>
        <v>6.7858401317539532E-4</v>
      </c>
    </row>
    <row r="1885" spans="1:16" x14ac:dyDescent="0.25">
      <c r="A1885">
        <v>7</v>
      </c>
      <c r="B1885" t="s">
        <v>179</v>
      </c>
      <c r="C1885">
        <v>3</v>
      </c>
      <c r="D1885" t="s">
        <v>183</v>
      </c>
      <c r="E1885">
        <v>2</v>
      </c>
      <c r="F1885" t="s">
        <v>268</v>
      </c>
      <c r="G1885">
        <v>1.85</v>
      </c>
      <c r="H1885">
        <v>37</v>
      </c>
      <c r="L1885">
        <v>65</v>
      </c>
      <c r="N1885">
        <v>1.82</v>
      </c>
      <c r="O1885">
        <f>PI()*(H1885/(2*1000))^2</f>
        <v>1.0752100856911066E-3</v>
      </c>
      <c r="P1885">
        <f>PI()*(L1885/(2*1000))^2</f>
        <v>3.3183072403542195E-3</v>
      </c>
    </row>
    <row r="1886" spans="1:16" x14ac:dyDescent="0.25">
      <c r="A1886">
        <v>7</v>
      </c>
      <c r="B1886" t="s">
        <v>179</v>
      </c>
      <c r="C1886">
        <v>3</v>
      </c>
      <c r="D1886" t="s">
        <v>183</v>
      </c>
      <c r="E1886">
        <v>3</v>
      </c>
      <c r="F1886" t="s">
        <v>268</v>
      </c>
      <c r="G1886">
        <v>2.25</v>
      </c>
      <c r="H1886">
        <v>43</v>
      </c>
      <c r="L1886">
        <v>70</v>
      </c>
      <c r="N1886">
        <v>2.98</v>
      </c>
      <c r="O1886">
        <f>PI()*(H1886/(2*1000))^2</f>
        <v>1.4522012041218817E-3</v>
      </c>
      <c r="P1886">
        <f>PI()*(L1886/(2*1000))^2</f>
        <v>3.8484510006474969E-3</v>
      </c>
    </row>
    <row r="1887" spans="1:16" x14ac:dyDescent="0.25">
      <c r="A1887">
        <v>7</v>
      </c>
      <c r="B1887" t="s">
        <v>179</v>
      </c>
      <c r="C1887">
        <v>3</v>
      </c>
      <c r="D1887" t="s">
        <v>183</v>
      </c>
      <c r="E1887">
        <v>4</v>
      </c>
      <c r="F1887" t="s">
        <v>295</v>
      </c>
      <c r="G1887">
        <v>2.5499999999999998</v>
      </c>
      <c r="L1887" t="s">
        <v>316</v>
      </c>
      <c r="N1887">
        <v>2.57</v>
      </c>
      <c r="O1887">
        <f>PI()*(H1887/(2*1000))^2</f>
        <v>0</v>
      </c>
      <c r="P1887">
        <f>11*PI()*(18/(2*1000))^2</f>
        <v>2.7991590543485051E-3</v>
      </c>
    </row>
    <row r="1888" spans="1:16" x14ac:dyDescent="0.25">
      <c r="A1888">
        <v>7</v>
      </c>
      <c r="B1888" t="s">
        <v>179</v>
      </c>
      <c r="C1888">
        <v>3</v>
      </c>
      <c r="D1888" t="s">
        <v>183</v>
      </c>
      <c r="E1888">
        <v>5</v>
      </c>
      <c r="F1888" t="s">
        <v>271</v>
      </c>
      <c r="G1888">
        <v>0.9</v>
      </c>
      <c r="H1888">
        <v>45</v>
      </c>
      <c r="L1888">
        <v>62</v>
      </c>
      <c r="N1888">
        <v>3.38</v>
      </c>
      <c r="O1888">
        <f>PI()*(H1888/(2*1000))^2</f>
        <v>1.5904312808798326E-3</v>
      </c>
      <c r="P1888">
        <f>PI()*(L1888/(2*1000))^2</f>
        <v>3.0190705400997908E-3</v>
      </c>
    </row>
    <row r="1889" spans="1:16" x14ac:dyDescent="0.25">
      <c r="A1889">
        <v>7</v>
      </c>
      <c r="B1889" t="s">
        <v>179</v>
      </c>
      <c r="C1889">
        <v>3</v>
      </c>
      <c r="D1889" t="s">
        <v>183</v>
      </c>
      <c r="E1889">
        <v>6</v>
      </c>
      <c r="F1889" t="s">
        <v>271</v>
      </c>
      <c r="G1889">
        <v>0.8</v>
      </c>
      <c r="H1889">
        <v>12</v>
      </c>
      <c r="L1889">
        <v>20</v>
      </c>
      <c r="N1889">
        <v>1.4</v>
      </c>
      <c r="O1889">
        <f>PI()*(H1889/(2*1000))^2</f>
        <v>1.1309733552923255E-4</v>
      </c>
      <c r="P1889">
        <f>PI()*(L1889/(2*1000))^2</f>
        <v>3.1415926535897931E-4</v>
      </c>
    </row>
    <row r="1890" spans="1:16" x14ac:dyDescent="0.25">
      <c r="A1890">
        <v>7</v>
      </c>
      <c r="B1890" t="s">
        <v>179</v>
      </c>
      <c r="C1890">
        <v>3</v>
      </c>
      <c r="D1890" t="s">
        <v>183</v>
      </c>
      <c r="E1890">
        <v>7</v>
      </c>
      <c r="F1890" t="s">
        <v>268</v>
      </c>
      <c r="G1890">
        <v>0.75</v>
      </c>
      <c r="L1890">
        <v>14</v>
      </c>
      <c r="N1890">
        <v>0.72</v>
      </c>
      <c r="O1890">
        <f>PI()*(H1890/(2*1000))^2</f>
        <v>0</v>
      </c>
      <c r="P1890">
        <f>PI()*(L1890/(2*1000))^2</f>
        <v>1.5393804002589989E-4</v>
      </c>
    </row>
    <row r="1891" spans="1:16" x14ac:dyDescent="0.25">
      <c r="A1891">
        <v>7</v>
      </c>
      <c r="B1891" t="s">
        <v>179</v>
      </c>
      <c r="C1891">
        <v>3</v>
      </c>
      <c r="D1891" t="s">
        <v>183</v>
      </c>
      <c r="E1891">
        <v>8</v>
      </c>
      <c r="F1891" t="s">
        <v>268</v>
      </c>
      <c r="G1891">
        <v>3.1</v>
      </c>
      <c r="H1891">
        <v>56</v>
      </c>
      <c r="L1891">
        <v>87</v>
      </c>
      <c r="N1891">
        <v>2.56</v>
      </c>
      <c r="O1891">
        <f>PI()*(H1891/(2*1000))^2</f>
        <v>2.4630086404143982E-3</v>
      </c>
      <c r="P1891">
        <f>PI()*(L1891/(2*1000))^2</f>
        <v>5.9446786987552855E-3</v>
      </c>
    </row>
    <row r="1892" spans="1:16" x14ac:dyDescent="0.25">
      <c r="A1892">
        <v>7</v>
      </c>
      <c r="B1892" t="s">
        <v>179</v>
      </c>
      <c r="C1892">
        <v>4</v>
      </c>
      <c r="D1892" t="s">
        <v>184</v>
      </c>
      <c r="E1892">
        <v>1</v>
      </c>
      <c r="F1892" t="s">
        <v>271</v>
      </c>
      <c r="G1892">
        <v>3.2</v>
      </c>
      <c r="H1892">
        <v>108</v>
      </c>
      <c r="L1892">
        <v>148</v>
      </c>
      <c r="N1892">
        <v>5.2</v>
      </c>
      <c r="O1892">
        <f>PI()*(H1892/(2*1000))^2</f>
        <v>9.1608841778678361E-3</v>
      </c>
      <c r="P1892">
        <f>PI()*(L1892/(2*1000))^2</f>
        <v>1.7203361371057706E-2</v>
      </c>
    </row>
    <row r="1893" spans="1:16" x14ac:dyDescent="0.25">
      <c r="A1893">
        <v>7</v>
      </c>
      <c r="B1893" t="s">
        <v>179</v>
      </c>
      <c r="C1893">
        <v>4</v>
      </c>
      <c r="D1893" t="s">
        <v>184</v>
      </c>
      <c r="E1893">
        <v>2</v>
      </c>
      <c r="F1893" t="s">
        <v>268</v>
      </c>
      <c r="G1893">
        <v>2.9</v>
      </c>
      <c r="H1893">
        <v>9</v>
      </c>
      <c r="L1893">
        <v>18</v>
      </c>
      <c r="N1893">
        <v>1.45</v>
      </c>
      <c r="O1893">
        <f>PI()*(H1893/(2*1000))^2</f>
        <v>6.3617251235193305E-5</v>
      </c>
      <c r="P1893">
        <f>PI()*(L1893/(2*1000))^2</f>
        <v>2.5446900494077322E-4</v>
      </c>
    </row>
    <row r="1894" spans="1:16" x14ac:dyDescent="0.25">
      <c r="A1894">
        <v>7</v>
      </c>
      <c r="B1894" t="s">
        <v>179</v>
      </c>
      <c r="C1894">
        <v>4</v>
      </c>
      <c r="D1894" t="s">
        <v>184</v>
      </c>
      <c r="E1894">
        <v>3</v>
      </c>
      <c r="F1894" t="s">
        <v>268</v>
      </c>
      <c r="G1894">
        <v>2.1</v>
      </c>
      <c r="H1894">
        <v>25</v>
      </c>
      <c r="L1894">
        <v>48</v>
      </c>
      <c r="N1894">
        <v>2.33</v>
      </c>
      <c r="O1894">
        <f>PI()*(H1894/(2*1000))^2</f>
        <v>4.9087385212340522E-4</v>
      </c>
      <c r="P1894">
        <f>PI()*(L1894/(2*1000))^2</f>
        <v>1.8095573684677208E-3</v>
      </c>
    </row>
    <row r="1895" spans="1:16" x14ac:dyDescent="0.25">
      <c r="A1895">
        <v>7</v>
      </c>
      <c r="B1895" t="s">
        <v>179</v>
      </c>
      <c r="C1895">
        <v>4</v>
      </c>
      <c r="D1895" t="s">
        <v>184</v>
      </c>
      <c r="E1895">
        <v>4</v>
      </c>
      <c r="F1895" t="s">
        <v>295</v>
      </c>
      <c r="G1895">
        <v>1.35</v>
      </c>
      <c r="L1895" t="s">
        <v>317</v>
      </c>
      <c r="N1895">
        <v>1.4</v>
      </c>
      <c r="O1895">
        <f>PI()*(H1895/(2*1000))^2</f>
        <v>0</v>
      </c>
      <c r="P1895">
        <f>3*PI()*(20/(2*1000))^2</f>
        <v>9.4247779607693793E-4</v>
      </c>
    </row>
    <row r="1896" spans="1:16" x14ac:dyDescent="0.25">
      <c r="A1896">
        <v>7</v>
      </c>
      <c r="B1896" t="s">
        <v>179</v>
      </c>
      <c r="C1896">
        <v>4</v>
      </c>
      <c r="D1896" t="s">
        <v>184</v>
      </c>
      <c r="E1896">
        <v>5</v>
      </c>
      <c r="F1896" t="s">
        <v>295</v>
      </c>
      <c r="G1896">
        <v>3</v>
      </c>
      <c r="L1896" t="s">
        <v>318</v>
      </c>
      <c r="N1896">
        <v>2.12</v>
      </c>
      <c r="O1896">
        <f>PI()*(H1896/(2*1000))^2</f>
        <v>0</v>
      </c>
      <c r="P1896">
        <f>7*PI()*(13/(2*1000))^2</f>
        <v>9.2912602729918121E-4</v>
      </c>
    </row>
    <row r="1897" spans="1:16" x14ac:dyDescent="0.25">
      <c r="A1897">
        <v>7</v>
      </c>
      <c r="B1897" t="s">
        <v>179</v>
      </c>
      <c r="C1897">
        <v>4</v>
      </c>
      <c r="D1897" t="s">
        <v>184</v>
      </c>
      <c r="E1897">
        <v>6</v>
      </c>
      <c r="F1897" t="s">
        <v>271</v>
      </c>
      <c r="G1897">
        <v>3.9</v>
      </c>
      <c r="H1897">
        <v>105</v>
      </c>
      <c r="L1897">
        <f>M1897/PI()</f>
        <v>159.15494309189535</v>
      </c>
      <c r="M1897">
        <v>500</v>
      </c>
      <c r="N1897">
        <v>4.5</v>
      </c>
      <c r="O1897">
        <f>PI()*(H1897/(2*1000))^2</f>
        <v>8.6590147514568668E-3</v>
      </c>
      <c r="P1897">
        <f>PI()*(L1897/(2*1000))^2</f>
        <v>1.9894367886486918E-2</v>
      </c>
    </row>
    <row r="1898" spans="1:16" x14ac:dyDescent="0.25">
      <c r="A1898">
        <v>7</v>
      </c>
      <c r="B1898" t="s">
        <v>179</v>
      </c>
      <c r="C1898">
        <v>4</v>
      </c>
      <c r="D1898" t="s">
        <v>184</v>
      </c>
      <c r="E1898">
        <v>7</v>
      </c>
      <c r="F1898" t="s">
        <v>319</v>
      </c>
      <c r="G1898">
        <v>2.9</v>
      </c>
      <c r="L1898" t="s">
        <v>320</v>
      </c>
      <c r="N1898">
        <v>1.4</v>
      </c>
      <c r="O1898">
        <f>PI()*(H1898/(2*1000))^2</f>
        <v>0</v>
      </c>
      <c r="P1898">
        <f>24*PI()*(11/(2*1000))^2</f>
        <v>2.2807962665061894E-3</v>
      </c>
    </row>
    <row r="1899" spans="1:16" x14ac:dyDescent="0.25">
      <c r="A1899">
        <v>7</v>
      </c>
      <c r="B1899" t="s">
        <v>179</v>
      </c>
      <c r="C1899">
        <v>5</v>
      </c>
      <c r="D1899" t="s">
        <v>185</v>
      </c>
      <c r="E1899">
        <v>1</v>
      </c>
      <c r="F1899" t="s">
        <v>268</v>
      </c>
      <c r="G1899">
        <v>2.4</v>
      </c>
      <c r="H1899">
        <v>70</v>
      </c>
      <c r="L1899">
        <v>80</v>
      </c>
      <c r="N1899">
        <v>3.65</v>
      </c>
      <c r="O1899">
        <f>PI()*(H1899/(2*1000))^2</f>
        <v>3.8484510006474969E-3</v>
      </c>
      <c r="P1899">
        <f>PI()*(L1899/(2*1000))^2</f>
        <v>5.0265482457436689E-3</v>
      </c>
    </row>
    <row r="1900" spans="1:16" x14ac:dyDescent="0.25">
      <c r="A1900">
        <v>7</v>
      </c>
      <c r="B1900" t="s">
        <v>179</v>
      </c>
      <c r="C1900">
        <v>5</v>
      </c>
      <c r="D1900" t="s">
        <v>185</v>
      </c>
      <c r="E1900">
        <v>2</v>
      </c>
      <c r="F1900" t="s">
        <v>268</v>
      </c>
      <c r="G1900">
        <v>2.95</v>
      </c>
      <c r="H1900">
        <v>10</v>
      </c>
      <c r="L1900">
        <v>18</v>
      </c>
      <c r="N1900">
        <v>1.4</v>
      </c>
      <c r="O1900">
        <f>PI()*(H1900/(2*1000))^2</f>
        <v>7.8539816339744827E-5</v>
      </c>
      <c r="P1900">
        <f>PI()*(L1900/(2*1000))^2</f>
        <v>2.5446900494077322E-4</v>
      </c>
    </row>
    <row r="1901" spans="1:16" x14ac:dyDescent="0.25">
      <c r="A1901">
        <v>7</v>
      </c>
      <c r="B1901" t="s">
        <v>179</v>
      </c>
      <c r="C1901">
        <v>5</v>
      </c>
      <c r="D1901" t="s">
        <v>185</v>
      </c>
      <c r="E1901">
        <v>3</v>
      </c>
      <c r="F1901" t="s">
        <v>268</v>
      </c>
      <c r="G1901">
        <v>2.7</v>
      </c>
      <c r="H1901">
        <v>20</v>
      </c>
      <c r="L1901">
        <v>45</v>
      </c>
      <c r="N1901">
        <v>2.2400000000000002</v>
      </c>
      <c r="O1901">
        <f>PI()*(H1901/(2*1000))^2</f>
        <v>3.1415926535897931E-4</v>
      </c>
      <c r="P1901">
        <f>PI()*(L1901/(2*1000))^2</f>
        <v>1.5904312808798326E-3</v>
      </c>
    </row>
    <row r="1902" spans="1:16" x14ac:dyDescent="0.25">
      <c r="A1902">
        <v>7</v>
      </c>
      <c r="B1902" t="s">
        <v>179</v>
      </c>
      <c r="C1902">
        <v>5</v>
      </c>
      <c r="D1902" t="s">
        <v>185</v>
      </c>
      <c r="E1902">
        <v>4</v>
      </c>
      <c r="F1902" t="s">
        <v>268</v>
      </c>
      <c r="G1902">
        <v>3</v>
      </c>
      <c r="H1902">
        <v>31</v>
      </c>
      <c r="L1902">
        <v>52</v>
      </c>
      <c r="N1902">
        <v>3.2</v>
      </c>
      <c r="O1902">
        <f>PI()*(H1902/(2*1000))^2</f>
        <v>7.5476763502494771E-4</v>
      </c>
      <c r="P1902">
        <f>PI()*(L1902/(2*1000))^2</f>
        <v>2.1237166338266998E-3</v>
      </c>
    </row>
    <row r="1903" spans="1:16" x14ac:dyDescent="0.25">
      <c r="A1903">
        <v>7</v>
      </c>
      <c r="B1903" t="s">
        <v>179</v>
      </c>
      <c r="C1903">
        <v>5</v>
      </c>
      <c r="D1903" t="s">
        <v>185</v>
      </c>
      <c r="E1903">
        <v>5</v>
      </c>
      <c r="F1903" t="s">
        <v>268</v>
      </c>
      <c r="G1903">
        <v>2.4500000000000002</v>
      </c>
      <c r="H1903">
        <v>55</v>
      </c>
      <c r="L1903">
        <v>78</v>
      </c>
      <c r="N1903">
        <v>3.64</v>
      </c>
      <c r="O1903">
        <f>PI()*(H1903/(2*1000))^2</f>
        <v>2.3758294442772811E-3</v>
      </c>
      <c r="P1903">
        <f>PI()*(L1903/(2*1000))^2</f>
        <v>4.7783624261100756E-3</v>
      </c>
    </row>
    <row r="1904" spans="1:16" x14ac:dyDescent="0.25">
      <c r="A1904">
        <v>7</v>
      </c>
      <c r="B1904" t="s">
        <v>179</v>
      </c>
      <c r="C1904">
        <v>5</v>
      </c>
      <c r="D1904" t="s">
        <v>185</v>
      </c>
      <c r="E1904">
        <v>6</v>
      </c>
      <c r="F1904" t="s">
        <v>268</v>
      </c>
      <c r="G1904">
        <v>2.6</v>
      </c>
      <c r="H1904">
        <v>52</v>
      </c>
      <c r="L1904">
        <v>63</v>
      </c>
      <c r="N1904">
        <v>3.88</v>
      </c>
      <c r="O1904">
        <f>PI()*(H1904/(2*1000))^2</f>
        <v>2.1237166338266998E-3</v>
      </c>
      <c r="P1904">
        <f>PI()*(L1904/(2*1000))^2</f>
        <v>3.1172453105244723E-3</v>
      </c>
    </row>
    <row r="1905" spans="1:16" x14ac:dyDescent="0.25">
      <c r="A1905">
        <v>7</v>
      </c>
      <c r="B1905" t="s">
        <v>179</v>
      </c>
      <c r="C1905">
        <v>5</v>
      </c>
      <c r="D1905" t="s">
        <v>185</v>
      </c>
      <c r="E1905">
        <v>7</v>
      </c>
      <c r="F1905" t="s">
        <v>268</v>
      </c>
      <c r="G1905">
        <v>1.85</v>
      </c>
      <c r="H1905">
        <v>76</v>
      </c>
      <c r="N1905">
        <v>4.2</v>
      </c>
      <c r="O1905">
        <f>PI()*(H1905/(2*1000))^2</f>
        <v>4.5364597917836608E-3</v>
      </c>
      <c r="P1905">
        <f>PI()*(L1905/(2*1000))^2</f>
        <v>0</v>
      </c>
    </row>
    <row r="1906" spans="1:16" x14ac:dyDescent="0.25">
      <c r="A1906">
        <v>7</v>
      </c>
      <c r="B1906" t="s">
        <v>179</v>
      </c>
      <c r="C1906">
        <v>5</v>
      </c>
      <c r="D1906" t="s">
        <v>185</v>
      </c>
      <c r="E1906">
        <v>8</v>
      </c>
      <c r="F1906" t="s">
        <v>268</v>
      </c>
      <c r="G1906">
        <v>2.4</v>
      </c>
      <c r="H1906">
        <v>15</v>
      </c>
      <c r="L1906">
        <v>40</v>
      </c>
      <c r="N1906">
        <v>1.96</v>
      </c>
      <c r="O1906">
        <f>PI()*(H1906/(2*1000))^2</f>
        <v>1.7671458676442585E-4</v>
      </c>
      <c r="P1906">
        <f>PI()*(L1906/(2*1000))^2</f>
        <v>1.2566370614359172E-3</v>
      </c>
    </row>
    <row r="1907" spans="1:16" x14ac:dyDescent="0.25">
      <c r="A1907">
        <v>7</v>
      </c>
      <c r="B1907" t="s">
        <v>179</v>
      </c>
      <c r="C1907">
        <v>5</v>
      </c>
      <c r="D1907" t="s">
        <v>185</v>
      </c>
      <c r="E1907">
        <v>9</v>
      </c>
      <c r="F1907" t="s">
        <v>268</v>
      </c>
      <c r="G1907">
        <v>2.0499999999999998</v>
      </c>
      <c r="H1907">
        <v>8</v>
      </c>
      <c r="L1907">
        <v>21</v>
      </c>
      <c r="N1907">
        <v>1.45</v>
      </c>
      <c r="O1907">
        <f>PI()*(H1907/(2*1000))^2</f>
        <v>5.0265482457436686E-5</v>
      </c>
      <c r="P1907">
        <f>PI()*(L1907/(2*1000))^2</f>
        <v>3.4636059005827474E-4</v>
      </c>
    </row>
    <row r="1908" spans="1:16" x14ac:dyDescent="0.25">
      <c r="A1908">
        <v>7</v>
      </c>
      <c r="B1908" t="s">
        <v>179</v>
      </c>
      <c r="C1908">
        <v>5</v>
      </c>
      <c r="D1908" t="s">
        <v>185</v>
      </c>
      <c r="E1908">
        <v>10</v>
      </c>
      <c r="F1908" t="s">
        <v>268</v>
      </c>
      <c r="G1908">
        <v>3.1</v>
      </c>
      <c r="H1908">
        <v>45</v>
      </c>
      <c r="L1908">
        <v>74</v>
      </c>
      <c r="N1908">
        <v>3.46</v>
      </c>
      <c r="O1908">
        <f>PI()*(H1908/(2*1000))^2</f>
        <v>1.5904312808798326E-3</v>
      </c>
      <c r="P1908">
        <f>PI()*(L1908/(2*1000))^2</f>
        <v>4.3008403427644264E-3</v>
      </c>
    </row>
    <row r="1909" spans="1:16" x14ac:dyDescent="0.25">
      <c r="A1909">
        <v>7</v>
      </c>
      <c r="B1909" t="s">
        <v>179</v>
      </c>
      <c r="C1909">
        <v>5</v>
      </c>
      <c r="D1909" t="s">
        <v>185</v>
      </c>
      <c r="E1909">
        <v>11</v>
      </c>
      <c r="F1909" t="s">
        <v>268</v>
      </c>
      <c r="G1909">
        <v>2.6</v>
      </c>
      <c r="H1909">
        <v>44</v>
      </c>
      <c r="L1909">
        <v>78</v>
      </c>
      <c r="N1909">
        <v>3.15</v>
      </c>
      <c r="O1909">
        <f>PI()*(H1909/(2*1000))^2</f>
        <v>1.5205308443374597E-3</v>
      </c>
      <c r="P1909">
        <f>PI()*(L1909/(2*1000))^2</f>
        <v>4.7783624261100756E-3</v>
      </c>
    </row>
    <row r="1910" spans="1:16" x14ac:dyDescent="0.25">
      <c r="A1910">
        <v>7</v>
      </c>
      <c r="B1910" t="s">
        <v>179</v>
      </c>
      <c r="C1910">
        <v>5</v>
      </c>
      <c r="D1910" t="s">
        <v>185</v>
      </c>
      <c r="E1910">
        <v>12</v>
      </c>
      <c r="F1910" t="s">
        <v>268</v>
      </c>
      <c r="G1910">
        <v>2.5</v>
      </c>
      <c r="H1910">
        <v>50</v>
      </c>
      <c r="L1910">
        <v>74</v>
      </c>
      <c r="N1910">
        <v>6.2</v>
      </c>
      <c r="O1910">
        <f>PI()*(H1910/(2*1000))^2</f>
        <v>1.9634954084936209E-3</v>
      </c>
      <c r="P1910">
        <f>PI()*(L1910/(2*1000))^2</f>
        <v>4.3008403427644264E-3</v>
      </c>
    </row>
    <row r="1911" spans="1:16" x14ac:dyDescent="0.25">
      <c r="A1911">
        <v>7</v>
      </c>
      <c r="B1911" t="s">
        <v>179</v>
      </c>
      <c r="C1911">
        <v>5</v>
      </c>
      <c r="D1911" t="s">
        <v>185</v>
      </c>
      <c r="E1911">
        <v>13</v>
      </c>
      <c r="F1911" t="s">
        <v>271</v>
      </c>
      <c r="G1911">
        <v>2</v>
      </c>
      <c r="H1911">
        <v>9</v>
      </c>
      <c r="L1911">
        <v>17</v>
      </c>
      <c r="N1911">
        <v>1.4</v>
      </c>
      <c r="O1911">
        <f>PI()*(H1911/(2*1000))^2</f>
        <v>6.3617251235193305E-5</v>
      </c>
      <c r="P1911">
        <f>PI()*(L1911/(2*1000))^2</f>
        <v>2.2698006922186259E-4</v>
      </c>
    </row>
    <row r="1912" spans="1:16" x14ac:dyDescent="0.25">
      <c r="A1912">
        <v>7</v>
      </c>
      <c r="B1912" t="s">
        <v>179</v>
      </c>
      <c r="C1912">
        <v>5</v>
      </c>
      <c r="D1912" t="s">
        <v>185</v>
      </c>
      <c r="E1912">
        <v>14</v>
      </c>
      <c r="F1912" t="s">
        <v>295</v>
      </c>
      <c r="G1912">
        <v>1.1499999999999999</v>
      </c>
      <c r="H1912">
        <v>7</v>
      </c>
      <c r="L1912">
        <v>18</v>
      </c>
      <c r="N1912">
        <v>1.4</v>
      </c>
      <c r="O1912">
        <f>PI()*(H1912/(2*1000))^2</f>
        <v>3.8484510006474972E-5</v>
      </c>
      <c r="P1912">
        <f>PI()*(L1912/(2*1000))^2</f>
        <v>2.5446900494077322E-4</v>
      </c>
    </row>
    <row r="1913" spans="1:16" x14ac:dyDescent="0.25">
      <c r="A1913">
        <v>7</v>
      </c>
      <c r="B1913" t="s">
        <v>179</v>
      </c>
      <c r="C1913">
        <v>5</v>
      </c>
      <c r="D1913" t="s">
        <v>185</v>
      </c>
      <c r="E1913">
        <v>15</v>
      </c>
      <c r="F1913" t="s">
        <v>271</v>
      </c>
      <c r="G1913">
        <v>0.7</v>
      </c>
      <c r="L1913">
        <v>23</v>
      </c>
      <c r="N1913">
        <v>1</v>
      </c>
      <c r="O1913">
        <f>PI()*(H1913/(2*1000))^2</f>
        <v>0</v>
      </c>
      <c r="P1913">
        <f>PI()*(L1913/(2*1000))^2</f>
        <v>4.154756284372501E-4</v>
      </c>
    </row>
    <row r="1914" spans="1:16" x14ac:dyDescent="0.25">
      <c r="A1914">
        <v>7</v>
      </c>
      <c r="B1914" t="s">
        <v>179</v>
      </c>
      <c r="C1914">
        <v>5</v>
      </c>
      <c r="D1914" t="s">
        <v>185</v>
      </c>
      <c r="E1914">
        <v>16</v>
      </c>
      <c r="F1914" t="s">
        <v>271</v>
      </c>
      <c r="G1914">
        <v>0.6</v>
      </c>
      <c r="H1914">
        <f>K1914/PI()</f>
        <v>111.40846016432674</v>
      </c>
      <c r="K1914">
        <v>350</v>
      </c>
      <c r="L1914">
        <f>M1914/PI()</f>
        <v>143.23944878270581</v>
      </c>
      <c r="M1914">
        <v>450</v>
      </c>
      <c r="N1914">
        <v>7.27</v>
      </c>
      <c r="O1914">
        <f>PI()*(H1914/(2*1000))^2</f>
        <v>9.7482402643785885E-3</v>
      </c>
      <c r="P1914">
        <f>PI()*(L1914/(2*1000))^2</f>
        <v>1.6114437988054401E-2</v>
      </c>
    </row>
    <row r="1915" spans="1:16" x14ac:dyDescent="0.25">
      <c r="A1915">
        <v>7</v>
      </c>
      <c r="B1915" t="s">
        <v>179</v>
      </c>
      <c r="C1915">
        <v>5</v>
      </c>
      <c r="D1915" t="s">
        <v>185</v>
      </c>
      <c r="E1915">
        <v>17</v>
      </c>
      <c r="F1915" t="s">
        <v>295</v>
      </c>
      <c r="G1915">
        <v>2.15</v>
      </c>
      <c r="L1915">
        <v>16</v>
      </c>
      <c r="N1915">
        <v>1.24</v>
      </c>
      <c r="O1915">
        <f>PI()*(H1915/(2*1000))^2</f>
        <v>0</v>
      </c>
      <c r="P1915">
        <f>PI()*(L1915/(2*1000))^2</f>
        <v>2.0106192982974675E-4</v>
      </c>
    </row>
    <row r="1916" spans="1:16" x14ac:dyDescent="0.25">
      <c r="A1916">
        <v>7</v>
      </c>
      <c r="B1916" t="s">
        <v>179</v>
      </c>
      <c r="C1916">
        <v>5</v>
      </c>
      <c r="D1916" t="s">
        <v>185</v>
      </c>
      <c r="E1916">
        <v>18</v>
      </c>
      <c r="F1916" t="s">
        <v>268</v>
      </c>
      <c r="G1916">
        <v>2.2999999999999998</v>
      </c>
      <c r="H1916">
        <v>36</v>
      </c>
      <c r="L1916">
        <v>57</v>
      </c>
      <c r="N1916">
        <v>2.4500000000000002</v>
      </c>
      <c r="O1916">
        <f>PI()*(H1916/(2*1000))^2</f>
        <v>1.0178760197630929E-3</v>
      </c>
      <c r="P1916">
        <f>PI()*(L1916/(2*1000))^2</f>
        <v>2.5517586328783095E-3</v>
      </c>
    </row>
    <row r="1917" spans="1:16" x14ac:dyDescent="0.25">
      <c r="A1917">
        <v>7</v>
      </c>
      <c r="B1917" t="s">
        <v>179</v>
      </c>
      <c r="C1917">
        <v>6</v>
      </c>
      <c r="D1917" t="s">
        <v>186</v>
      </c>
      <c r="E1917">
        <v>1</v>
      </c>
      <c r="F1917" t="s">
        <v>271</v>
      </c>
      <c r="G1917">
        <v>1.25</v>
      </c>
      <c r="H1917">
        <v>52</v>
      </c>
      <c r="L1917">
        <v>95</v>
      </c>
      <c r="N1917">
        <v>4.2</v>
      </c>
      <c r="O1917">
        <f>PI()*(H1917/(2*1000))^2</f>
        <v>2.1237166338266998E-3</v>
      </c>
      <c r="P1917">
        <f>PI()*(L1917/(2*1000))^2</f>
        <v>7.0882184246619708E-3</v>
      </c>
    </row>
    <row r="1918" spans="1:16" x14ac:dyDescent="0.25">
      <c r="A1918">
        <v>7</v>
      </c>
      <c r="B1918" t="s">
        <v>179</v>
      </c>
      <c r="C1918">
        <v>6</v>
      </c>
      <c r="D1918" t="s">
        <v>186</v>
      </c>
      <c r="E1918">
        <v>2</v>
      </c>
      <c r="F1918" t="s">
        <v>267</v>
      </c>
      <c r="G1918">
        <v>2.8</v>
      </c>
      <c r="H1918">
        <v>13</v>
      </c>
      <c r="L1918">
        <v>32</v>
      </c>
      <c r="N1918">
        <v>1.9</v>
      </c>
      <c r="O1918">
        <f>PI()*(H1918/(2*1000))^2</f>
        <v>1.3273228961416874E-4</v>
      </c>
      <c r="P1918">
        <f>PI()*(L1918/(2*1000))^2</f>
        <v>8.0424771931898698E-4</v>
      </c>
    </row>
    <row r="1919" spans="1:16" x14ac:dyDescent="0.25">
      <c r="A1919">
        <v>7</v>
      </c>
      <c r="B1919" t="s">
        <v>179</v>
      </c>
      <c r="C1919">
        <v>6</v>
      </c>
      <c r="D1919" t="s">
        <v>186</v>
      </c>
      <c r="E1919">
        <v>3</v>
      </c>
      <c r="F1919" t="s">
        <v>295</v>
      </c>
      <c r="G1919">
        <v>2.5</v>
      </c>
      <c r="L1919" t="s">
        <v>321</v>
      </c>
      <c r="N1919">
        <v>1.59</v>
      </c>
      <c r="O1919">
        <f>PI()*(H1919/(2*1000))^2</f>
        <v>0</v>
      </c>
      <c r="P1919">
        <f>PI()*(21/(2*1000))^2+PI()*(16/(2*1000))^2</f>
        <v>5.4742251988802151E-4</v>
      </c>
    </row>
    <row r="1920" spans="1:16" x14ac:dyDescent="0.25">
      <c r="A1920">
        <v>7</v>
      </c>
      <c r="B1920" t="s">
        <v>179</v>
      </c>
      <c r="C1920">
        <v>6</v>
      </c>
      <c r="D1920" t="s">
        <v>186</v>
      </c>
      <c r="E1920">
        <v>4</v>
      </c>
      <c r="F1920" t="s">
        <v>268</v>
      </c>
      <c r="G1920">
        <v>2.95</v>
      </c>
      <c r="H1920">
        <v>55</v>
      </c>
      <c r="L1920">
        <v>72</v>
      </c>
      <c r="N1920">
        <v>3.6</v>
      </c>
      <c r="O1920">
        <f>PI()*(H1920/(2*1000))^2</f>
        <v>2.3758294442772811E-3</v>
      </c>
      <c r="P1920">
        <f>PI()*(L1920/(2*1000))^2</f>
        <v>4.0715040790523715E-3</v>
      </c>
    </row>
    <row r="1921" spans="1:16" x14ac:dyDescent="0.25">
      <c r="A1921">
        <v>7</v>
      </c>
      <c r="B1921" t="s">
        <v>179</v>
      </c>
      <c r="C1921">
        <v>6</v>
      </c>
      <c r="D1921" t="s">
        <v>186</v>
      </c>
      <c r="E1921">
        <v>5</v>
      </c>
      <c r="F1921" t="s">
        <v>268</v>
      </c>
      <c r="G1921">
        <v>2.25</v>
      </c>
      <c r="H1921">
        <v>23</v>
      </c>
      <c r="L1921">
        <v>43</v>
      </c>
      <c r="N1921">
        <v>2.15</v>
      </c>
      <c r="O1921">
        <f>PI()*(H1921/(2*1000))^2</f>
        <v>4.154756284372501E-4</v>
      </c>
      <c r="P1921">
        <f>PI()*(L1921/(2*1000))^2</f>
        <v>1.4522012041218817E-3</v>
      </c>
    </row>
    <row r="1922" spans="1:16" x14ac:dyDescent="0.25">
      <c r="A1922">
        <v>7</v>
      </c>
      <c r="B1922" t="s">
        <v>179</v>
      </c>
      <c r="C1922">
        <v>6</v>
      </c>
      <c r="D1922" t="s">
        <v>186</v>
      </c>
      <c r="E1922">
        <v>6</v>
      </c>
      <c r="F1922" t="s">
        <v>271</v>
      </c>
      <c r="G1922">
        <v>1.9</v>
      </c>
      <c r="H1922">
        <v>45</v>
      </c>
      <c r="L1922">
        <v>65</v>
      </c>
      <c r="N1922">
        <v>2.7</v>
      </c>
      <c r="O1922">
        <f>PI()*(H1922/(2*1000))^2</f>
        <v>1.5904312808798326E-3</v>
      </c>
      <c r="P1922">
        <f>PI()*(L1922/(2*1000))^2</f>
        <v>3.3183072403542195E-3</v>
      </c>
    </row>
    <row r="1923" spans="1:16" x14ac:dyDescent="0.25">
      <c r="A1923">
        <v>7</v>
      </c>
      <c r="B1923" t="s">
        <v>179</v>
      </c>
      <c r="C1923">
        <v>6</v>
      </c>
      <c r="D1923" t="s">
        <v>186</v>
      </c>
      <c r="E1923">
        <v>7</v>
      </c>
      <c r="F1923" t="s">
        <v>271</v>
      </c>
      <c r="G1923">
        <v>1.55</v>
      </c>
      <c r="H1923">
        <v>28</v>
      </c>
      <c r="L1923">
        <v>55</v>
      </c>
      <c r="N1923">
        <v>3.3</v>
      </c>
      <c r="O1923">
        <f>PI()*(H1923/(2*1000))^2</f>
        <v>6.1575216010359955E-4</v>
      </c>
      <c r="P1923">
        <f>PI()*(L1923/(2*1000))^2</f>
        <v>2.3758294442772811E-3</v>
      </c>
    </row>
    <row r="1924" spans="1:16" x14ac:dyDescent="0.25">
      <c r="A1924">
        <v>7</v>
      </c>
      <c r="B1924" t="s">
        <v>179</v>
      </c>
      <c r="C1924">
        <v>6</v>
      </c>
      <c r="D1924" t="s">
        <v>186</v>
      </c>
      <c r="E1924">
        <v>8</v>
      </c>
      <c r="F1924" t="s">
        <v>268</v>
      </c>
      <c r="G1924">
        <v>1.05</v>
      </c>
      <c r="H1924">
        <v>14</v>
      </c>
      <c r="L1924">
        <v>26</v>
      </c>
      <c r="N1924">
        <v>1.95</v>
      </c>
      <c r="O1924">
        <f>PI()*(H1924/(2*1000))^2</f>
        <v>1.5393804002589989E-4</v>
      </c>
      <c r="P1924">
        <f>PI()*(L1924/(2*1000))^2</f>
        <v>5.3092915845667494E-4</v>
      </c>
    </row>
    <row r="1925" spans="1:16" x14ac:dyDescent="0.25">
      <c r="A1925">
        <v>7</v>
      </c>
      <c r="B1925" t="s">
        <v>179</v>
      </c>
      <c r="C1925">
        <v>6</v>
      </c>
      <c r="D1925" t="s">
        <v>186</v>
      </c>
      <c r="E1925">
        <v>9</v>
      </c>
      <c r="F1925" t="s">
        <v>269</v>
      </c>
      <c r="G1925">
        <v>2</v>
      </c>
      <c r="H1925">
        <v>12</v>
      </c>
      <c r="L1925">
        <v>35</v>
      </c>
      <c r="N1925">
        <v>1.69</v>
      </c>
      <c r="O1925">
        <f>PI()*(H1925/(2*1000))^2</f>
        <v>1.1309733552923255E-4</v>
      </c>
      <c r="P1925">
        <f>PI()*(L1925/(2*1000))^2</f>
        <v>9.6211275016187424E-4</v>
      </c>
    </row>
    <row r="1926" spans="1:16" x14ac:dyDescent="0.25">
      <c r="A1926">
        <v>7</v>
      </c>
      <c r="B1926" t="s">
        <v>179</v>
      </c>
      <c r="C1926">
        <v>6</v>
      </c>
      <c r="D1926" t="s">
        <v>186</v>
      </c>
      <c r="E1926">
        <v>10</v>
      </c>
      <c r="F1926" t="s">
        <v>269</v>
      </c>
      <c r="G1926">
        <v>1.85</v>
      </c>
      <c r="H1926">
        <v>15</v>
      </c>
      <c r="L1926">
        <v>26</v>
      </c>
      <c r="N1926">
        <v>1.7</v>
      </c>
      <c r="O1926">
        <f>PI()*(H1926/(2*1000))^2</f>
        <v>1.7671458676442585E-4</v>
      </c>
      <c r="P1926">
        <f>PI()*(L1926/(2*1000))^2</f>
        <v>5.3092915845667494E-4</v>
      </c>
    </row>
    <row r="1927" spans="1:16" x14ac:dyDescent="0.25">
      <c r="A1927">
        <v>7</v>
      </c>
      <c r="B1927" t="s">
        <v>179</v>
      </c>
      <c r="C1927">
        <v>6</v>
      </c>
      <c r="D1927" t="s">
        <v>186</v>
      </c>
      <c r="E1927">
        <v>11</v>
      </c>
      <c r="F1927" t="s">
        <v>268</v>
      </c>
      <c r="G1927">
        <v>2.8</v>
      </c>
      <c r="H1927">
        <v>11</v>
      </c>
      <c r="L1927">
        <v>46</v>
      </c>
      <c r="N1927">
        <v>1.79</v>
      </c>
      <c r="O1927">
        <f>PI()*(H1927/(2*1000))^2</f>
        <v>9.5033177771091233E-5</v>
      </c>
      <c r="P1927">
        <f>PI()*(L1927/(2*1000))^2</f>
        <v>1.6619025137490004E-3</v>
      </c>
    </row>
    <row r="1928" spans="1:16" x14ac:dyDescent="0.25">
      <c r="A1928">
        <v>7</v>
      </c>
      <c r="B1928" t="s">
        <v>179</v>
      </c>
      <c r="C1928">
        <v>6</v>
      </c>
      <c r="D1928" t="s">
        <v>186</v>
      </c>
      <c r="E1928">
        <v>12</v>
      </c>
      <c r="F1928" t="s">
        <v>268</v>
      </c>
      <c r="G1928">
        <v>1.45</v>
      </c>
      <c r="H1928">
        <v>33</v>
      </c>
      <c r="L1928">
        <v>46</v>
      </c>
      <c r="N1928">
        <v>2.1</v>
      </c>
      <c r="O1928">
        <f>PI()*(H1928/(2*1000))^2</f>
        <v>8.5529859993982123E-4</v>
      </c>
      <c r="P1928">
        <f>PI()*(L1928/(2*1000))^2</f>
        <v>1.6619025137490004E-3</v>
      </c>
    </row>
    <row r="1929" spans="1:16" x14ac:dyDescent="0.25">
      <c r="A1929">
        <v>7</v>
      </c>
      <c r="B1929" t="s">
        <v>179</v>
      </c>
      <c r="C1929">
        <v>6</v>
      </c>
      <c r="D1929" t="s">
        <v>186</v>
      </c>
      <c r="E1929">
        <v>13</v>
      </c>
      <c r="F1929" t="s">
        <v>268</v>
      </c>
      <c r="G1929">
        <v>2.5</v>
      </c>
      <c r="L1929">
        <v>27</v>
      </c>
      <c r="N1929">
        <v>1.1000000000000001</v>
      </c>
      <c r="O1929">
        <f>PI()*(H1929/(2*1000))^2</f>
        <v>0</v>
      </c>
      <c r="P1929">
        <f>PI()*(L1929/(2*1000))^2</f>
        <v>5.7255526111673976E-4</v>
      </c>
    </row>
    <row r="1930" spans="1:16" x14ac:dyDescent="0.25">
      <c r="A1930">
        <v>7</v>
      </c>
      <c r="B1930" t="s">
        <v>179</v>
      </c>
      <c r="C1930">
        <v>6</v>
      </c>
      <c r="D1930" t="s">
        <v>186</v>
      </c>
      <c r="E1930">
        <v>14</v>
      </c>
      <c r="F1930" t="s">
        <v>271</v>
      </c>
      <c r="G1930">
        <v>1.3</v>
      </c>
      <c r="H1930">
        <v>22</v>
      </c>
      <c r="L1930">
        <v>41</v>
      </c>
      <c r="N1930">
        <v>2.2000000000000002</v>
      </c>
      <c r="O1930">
        <f>PI()*(H1930/(2*1000))^2</f>
        <v>3.8013271108436493E-4</v>
      </c>
      <c r="P1930">
        <f>PI()*(L1930/(2*1000))^2</f>
        <v>1.3202543126711107E-3</v>
      </c>
    </row>
    <row r="1931" spans="1:16" x14ac:dyDescent="0.25">
      <c r="A1931">
        <v>7</v>
      </c>
      <c r="B1931" t="s">
        <v>179</v>
      </c>
      <c r="C1931">
        <v>6</v>
      </c>
      <c r="D1931" t="s">
        <v>186</v>
      </c>
      <c r="E1931">
        <v>15</v>
      </c>
      <c r="F1931" t="s">
        <v>271</v>
      </c>
      <c r="G1931">
        <v>1.5</v>
      </c>
      <c r="H1931">
        <v>27</v>
      </c>
      <c r="L1931">
        <v>45</v>
      </c>
      <c r="N1931">
        <v>3.2</v>
      </c>
      <c r="O1931">
        <f>PI()*(H1931/(2*1000))^2</f>
        <v>5.7255526111673976E-4</v>
      </c>
      <c r="P1931">
        <f>PI()*(L1931/(2*1000))^2</f>
        <v>1.5904312808798326E-3</v>
      </c>
    </row>
    <row r="1932" spans="1:16" x14ac:dyDescent="0.25">
      <c r="A1932">
        <v>7</v>
      </c>
      <c r="B1932" t="s">
        <v>179</v>
      </c>
      <c r="C1932">
        <v>6</v>
      </c>
      <c r="D1932" t="s">
        <v>186</v>
      </c>
      <c r="E1932">
        <v>16</v>
      </c>
      <c r="F1932" t="s">
        <v>295</v>
      </c>
      <c r="G1932">
        <v>0.65</v>
      </c>
      <c r="L1932">
        <v>20</v>
      </c>
      <c r="N1932">
        <v>1.62</v>
      </c>
      <c r="O1932">
        <f>PI()*(H1932/(2*1000))^2</f>
        <v>0</v>
      </c>
      <c r="P1932">
        <f>PI()*(L1932/(2*1000))^2</f>
        <v>3.1415926535897931E-4</v>
      </c>
    </row>
    <row r="1933" spans="1:16" x14ac:dyDescent="0.25">
      <c r="A1933">
        <v>7</v>
      </c>
      <c r="B1933" t="s">
        <v>179</v>
      </c>
      <c r="C1933">
        <v>6</v>
      </c>
      <c r="D1933" t="s">
        <v>186</v>
      </c>
      <c r="E1933">
        <v>17</v>
      </c>
      <c r="F1933" t="s">
        <v>271</v>
      </c>
      <c r="G1933">
        <v>0.45</v>
      </c>
      <c r="H1933">
        <v>26</v>
      </c>
      <c r="L1933">
        <v>44</v>
      </c>
      <c r="N1933">
        <v>2.33</v>
      </c>
      <c r="O1933">
        <f>PI()*(H1933/(2*1000))^2</f>
        <v>5.3092915845667494E-4</v>
      </c>
      <c r="P1933">
        <f>PI()*(L1933/(2*1000))^2</f>
        <v>1.5205308443374597E-3</v>
      </c>
    </row>
    <row r="1934" spans="1:16" x14ac:dyDescent="0.25">
      <c r="A1934">
        <v>7</v>
      </c>
      <c r="B1934" t="s">
        <v>179</v>
      </c>
      <c r="C1934">
        <v>6</v>
      </c>
      <c r="D1934" t="s">
        <v>186</v>
      </c>
      <c r="E1934">
        <v>18</v>
      </c>
      <c r="F1934" t="s">
        <v>268</v>
      </c>
      <c r="G1934">
        <v>0.85</v>
      </c>
      <c r="L1934">
        <v>8</v>
      </c>
      <c r="N1934">
        <v>1.1399999999999999</v>
      </c>
      <c r="O1934">
        <f>PI()*(H1934/(2*1000))^2</f>
        <v>0</v>
      </c>
      <c r="P1934">
        <f>PI()*(L1934/(2*1000))^2</f>
        <v>5.0265482457436686E-5</v>
      </c>
    </row>
    <row r="1935" spans="1:16" x14ac:dyDescent="0.25">
      <c r="A1935">
        <v>7</v>
      </c>
      <c r="B1935" t="s">
        <v>179</v>
      </c>
      <c r="C1935">
        <v>6</v>
      </c>
      <c r="D1935" t="s">
        <v>186</v>
      </c>
      <c r="E1935">
        <v>19</v>
      </c>
      <c r="F1935" t="s">
        <v>269</v>
      </c>
      <c r="G1935">
        <v>2.35</v>
      </c>
      <c r="H1935">
        <v>15</v>
      </c>
      <c r="I1935">
        <v>11</v>
      </c>
      <c r="L1935" t="s">
        <v>322</v>
      </c>
      <c r="N1935">
        <v>2.38</v>
      </c>
      <c r="O1935">
        <f>PI()*(H1935/(2*1000))^2+PI()*(I1935/(2*1000))^2</f>
        <v>2.7174776453551706E-4</v>
      </c>
      <c r="P1935">
        <f>PI()*(16/(2*1000))^2+PI()*(12/(2*1000))^2+PI()*(25/(2*1000))^2</f>
        <v>8.0503311748238453E-4</v>
      </c>
    </row>
    <row r="1936" spans="1:16" x14ac:dyDescent="0.25">
      <c r="A1936">
        <v>7</v>
      </c>
      <c r="B1936" t="s">
        <v>179</v>
      </c>
      <c r="C1936">
        <v>6</v>
      </c>
      <c r="D1936" t="s">
        <v>186</v>
      </c>
      <c r="E1936">
        <v>20</v>
      </c>
      <c r="F1936" t="s">
        <v>268</v>
      </c>
      <c r="G1936">
        <v>2.65</v>
      </c>
      <c r="L1936">
        <v>23</v>
      </c>
      <c r="N1936">
        <v>0.86</v>
      </c>
      <c r="O1936">
        <f>PI()*(H1936/(2*1000))^2</f>
        <v>0</v>
      </c>
      <c r="P1936">
        <f>PI()*(L1936/(2*1000))^2</f>
        <v>4.154756284372501E-4</v>
      </c>
    </row>
    <row r="1937" spans="1:16" x14ac:dyDescent="0.25">
      <c r="A1937">
        <v>7</v>
      </c>
      <c r="B1937" t="s">
        <v>179</v>
      </c>
      <c r="C1937">
        <v>7</v>
      </c>
      <c r="D1937" t="s">
        <v>187</v>
      </c>
      <c r="E1937">
        <v>1</v>
      </c>
      <c r="F1937" t="s">
        <v>271</v>
      </c>
      <c r="G1937">
        <v>2.5499999999999998</v>
      </c>
      <c r="H1937">
        <v>79</v>
      </c>
      <c r="L1937">
        <v>113</v>
      </c>
      <c r="N1937">
        <v>4.1500000000000004</v>
      </c>
      <c r="O1937">
        <f>PI()*(H1937/(2*1000))^2</f>
        <v>4.9016699377634745E-3</v>
      </c>
      <c r="P1937">
        <f>PI()*(L1937/(2*1000))^2</f>
        <v>1.0028749148422018E-2</v>
      </c>
    </row>
    <row r="1938" spans="1:16" x14ac:dyDescent="0.25">
      <c r="A1938">
        <v>7</v>
      </c>
      <c r="B1938" t="s">
        <v>179</v>
      </c>
      <c r="C1938">
        <v>7</v>
      </c>
      <c r="D1938" t="s">
        <v>187</v>
      </c>
      <c r="E1938">
        <v>2</v>
      </c>
      <c r="F1938" t="s">
        <v>295</v>
      </c>
      <c r="G1938">
        <v>0.9</v>
      </c>
      <c r="L1938" t="s">
        <v>323</v>
      </c>
      <c r="N1938">
        <v>1.73</v>
      </c>
      <c r="O1938">
        <f>PI()*(H1938/(2*1000))^2</f>
        <v>0</v>
      </c>
      <c r="P1938">
        <f>9*PI()*(12/(2*1000))^2</f>
        <v>1.0178760197630931E-3</v>
      </c>
    </row>
    <row r="1939" spans="1:16" x14ac:dyDescent="0.25">
      <c r="A1939">
        <v>7</v>
      </c>
      <c r="B1939" t="s">
        <v>179</v>
      </c>
      <c r="C1939">
        <v>7</v>
      </c>
      <c r="D1939" t="s">
        <v>187</v>
      </c>
      <c r="E1939">
        <v>3</v>
      </c>
      <c r="F1939" t="s">
        <v>295</v>
      </c>
      <c r="G1939">
        <v>2.4</v>
      </c>
      <c r="L1939" t="s">
        <v>324</v>
      </c>
      <c r="N1939">
        <v>1.45</v>
      </c>
      <c r="O1939">
        <f>PI()*(H1939/(2*1000))^2</f>
        <v>0</v>
      </c>
      <c r="P1939">
        <f>13*PI()*(9/(2*1000))^2</f>
        <v>8.2702426605751303E-4</v>
      </c>
    </row>
    <row r="1940" spans="1:16" x14ac:dyDescent="0.25">
      <c r="A1940">
        <v>7</v>
      </c>
      <c r="B1940" t="s">
        <v>179</v>
      </c>
      <c r="C1940">
        <v>7</v>
      </c>
      <c r="D1940" t="s">
        <v>187</v>
      </c>
      <c r="E1940">
        <v>4</v>
      </c>
      <c r="F1940" t="s">
        <v>271</v>
      </c>
      <c r="G1940">
        <v>3.4</v>
      </c>
      <c r="H1940">
        <v>37</v>
      </c>
      <c r="L1940">
        <v>52</v>
      </c>
      <c r="N1940">
        <v>3.4</v>
      </c>
      <c r="O1940">
        <f>PI()*(H1940/(2*1000))^2</f>
        <v>1.0752100856911066E-3</v>
      </c>
      <c r="P1940">
        <f>PI()*(L1940/(2*1000))^2</f>
        <v>2.1237166338266998E-3</v>
      </c>
    </row>
    <row r="1941" spans="1:16" x14ac:dyDescent="0.25">
      <c r="A1941">
        <v>7</v>
      </c>
      <c r="B1941" t="s">
        <v>179</v>
      </c>
      <c r="C1941">
        <v>7</v>
      </c>
      <c r="D1941" t="s">
        <v>187</v>
      </c>
      <c r="E1941">
        <v>5</v>
      </c>
      <c r="F1941" t="s">
        <v>271</v>
      </c>
      <c r="G1941">
        <v>3.65</v>
      </c>
      <c r="H1941">
        <v>68</v>
      </c>
      <c r="L1941">
        <v>94</v>
      </c>
      <c r="N1941">
        <v>5</v>
      </c>
      <c r="O1941">
        <f>PI()*(H1941/(2*1000))^2</f>
        <v>3.6316811075498014E-3</v>
      </c>
      <c r="P1941">
        <f>PI()*(L1941/(2*1000))^2</f>
        <v>6.9397781717798531E-3</v>
      </c>
    </row>
    <row r="1942" spans="1:16" x14ac:dyDescent="0.25">
      <c r="A1942">
        <v>7</v>
      </c>
      <c r="B1942" t="s">
        <v>179</v>
      </c>
      <c r="C1942">
        <v>7</v>
      </c>
      <c r="D1942" t="s">
        <v>187</v>
      </c>
      <c r="E1942">
        <v>6</v>
      </c>
      <c r="F1942" t="s">
        <v>268</v>
      </c>
      <c r="G1942">
        <v>3.5</v>
      </c>
      <c r="H1942">
        <v>44</v>
      </c>
      <c r="L1942">
        <v>63</v>
      </c>
      <c r="N1942">
        <v>3.15</v>
      </c>
      <c r="O1942">
        <f>PI()*(H1942/(2*1000))^2</f>
        <v>1.5205308443374597E-3</v>
      </c>
      <c r="P1942">
        <f>PI()*(L1942/(2*1000))^2</f>
        <v>3.1172453105244723E-3</v>
      </c>
    </row>
    <row r="1943" spans="1:16" x14ac:dyDescent="0.25">
      <c r="A1943">
        <v>7</v>
      </c>
      <c r="B1943" t="s">
        <v>179</v>
      </c>
      <c r="C1943">
        <v>7</v>
      </c>
      <c r="D1943" t="s">
        <v>187</v>
      </c>
      <c r="E1943">
        <v>7</v>
      </c>
      <c r="F1943" t="s">
        <v>271</v>
      </c>
      <c r="G1943">
        <v>2.25</v>
      </c>
      <c r="H1943">
        <v>73</v>
      </c>
      <c r="L1943">
        <v>120</v>
      </c>
      <c r="N1943">
        <v>7.24</v>
      </c>
      <c r="O1943">
        <f>PI()*(H1943/(2*1000))^2</f>
        <v>4.1853868127450016E-3</v>
      </c>
      <c r="P1943">
        <f>PI()*(L1943/(2*1000))^2</f>
        <v>1.1309733552923255E-2</v>
      </c>
    </row>
    <row r="1944" spans="1:16" x14ac:dyDescent="0.25">
      <c r="A1944">
        <v>7</v>
      </c>
      <c r="B1944" t="s">
        <v>179</v>
      </c>
      <c r="C1944">
        <v>7</v>
      </c>
      <c r="D1944" t="s">
        <v>187</v>
      </c>
      <c r="E1944">
        <v>8</v>
      </c>
      <c r="F1944" t="s">
        <v>271</v>
      </c>
      <c r="G1944">
        <v>3.3</v>
      </c>
      <c r="H1944">
        <v>49</v>
      </c>
      <c r="L1944">
        <v>78</v>
      </c>
      <c r="N1944">
        <v>5.5</v>
      </c>
      <c r="O1944">
        <f>PI()*(H1944/(2*1000))^2</f>
        <v>1.8857409903172736E-3</v>
      </c>
      <c r="P1944">
        <f>PI()*(L1944/(2*1000))^2</f>
        <v>4.7783624261100756E-3</v>
      </c>
    </row>
    <row r="1945" spans="1:16" x14ac:dyDescent="0.25">
      <c r="A1945">
        <v>7</v>
      </c>
      <c r="B1945" t="s">
        <v>179</v>
      </c>
      <c r="C1945">
        <v>7</v>
      </c>
      <c r="D1945" t="s">
        <v>187</v>
      </c>
      <c r="E1945">
        <v>9</v>
      </c>
      <c r="F1945" t="s">
        <v>295</v>
      </c>
      <c r="G1945">
        <v>2.65</v>
      </c>
      <c r="L1945" t="s">
        <v>325</v>
      </c>
      <c r="N1945">
        <v>1.78</v>
      </c>
      <c r="O1945">
        <f>PI()*(H1945/(2*1000))^2</f>
        <v>0</v>
      </c>
      <c r="P1945">
        <f>4*PI()*(14/(2*1000))^2</f>
        <v>6.1575216010359955E-4</v>
      </c>
    </row>
    <row r="1946" spans="1:16" x14ac:dyDescent="0.25">
      <c r="A1946">
        <v>7</v>
      </c>
      <c r="B1946" t="s">
        <v>179</v>
      </c>
      <c r="C1946">
        <v>8</v>
      </c>
      <c r="D1946" t="s">
        <v>188</v>
      </c>
      <c r="E1946">
        <v>1</v>
      </c>
      <c r="F1946" t="s">
        <v>295</v>
      </c>
      <c r="G1946">
        <v>2.4</v>
      </c>
      <c r="L1946" t="s">
        <v>326</v>
      </c>
      <c r="N1946">
        <v>1.35</v>
      </c>
      <c r="O1946">
        <f>PI()*(H1946/(2*1000))^2</f>
        <v>0</v>
      </c>
      <c r="P1946">
        <f>9*PI()*(14/(2*1000))^2</f>
        <v>1.385442360233099E-3</v>
      </c>
    </row>
    <row r="1947" spans="1:16" x14ac:dyDescent="0.25">
      <c r="A1947">
        <v>7</v>
      </c>
      <c r="B1947" t="s">
        <v>179</v>
      </c>
      <c r="C1947">
        <v>8</v>
      </c>
      <c r="D1947" t="s">
        <v>188</v>
      </c>
      <c r="E1947">
        <v>2</v>
      </c>
      <c r="F1947" t="s">
        <v>271</v>
      </c>
      <c r="G1947">
        <v>1.9</v>
      </c>
      <c r="H1947">
        <v>51</v>
      </c>
      <c r="I1947">
        <v>24</v>
      </c>
      <c r="L1947">
        <v>87</v>
      </c>
      <c r="N1947">
        <v>5</v>
      </c>
      <c r="O1947">
        <f>PI()*(H1947/(2*1000))^2+PI()*(I1947/(2*1000))^2</f>
        <v>2.4952099651136929E-3</v>
      </c>
      <c r="P1947">
        <f>PI()*(L1947/(2*1000))^2</f>
        <v>5.9446786987552855E-3</v>
      </c>
    </row>
    <row r="1948" spans="1:16" x14ac:dyDescent="0.25">
      <c r="A1948">
        <v>7</v>
      </c>
      <c r="B1948" t="s">
        <v>179</v>
      </c>
      <c r="C1948">
        <v>8</v>
      </c>
      <c r="D1948" t="s">
        <v>188</v>
      </c>
      <c r="E1948">
        <v>3</v>
      </c>
      <c r="F1948" t="s">
        <v>271</v>
      </c>
      <c r="G1948">
        <v>1.7</v>
      </c>
      <c r="H1948">
        <v>19</v>
      </c>
      <c r="L1948">
        <v>35</v>
      </c>
      <c r="N1948">
        <v>2.75</v>
      </c>
      <c r="O1948">
        <f>PI()*(H1948/(2*1000))^2</f>
        <v>2.835287369864788E-4</v>
      </c>
      <c r="P1948">
        <f>PI()*(L1948/(2*1000))^2</f>
        <v>9.6211275016187424E-4</v>
      </c>
    </row>
    <row r="1949" spans="1:16" x14ac:dyDescent="0.25">
      <c r="A1949">
        <v>7</v>
      </c>
      <c r="B1949" t="s">
        <v>179</v>
      </c>
      <c r="C1949">
        <v>8</v>
      </c>
      <c r="D1949" t="s">
        <v>188</v>
      </c>
      <c r="E1949">
        <v>4</v>
      </c>
      <c r="F1949" t="s">
        <v>271</v>
      </c>
      <c r="G1949">
        <v>2.35</v>
      </c>
      <c r="H1949">
        <v>44</v>
      </c>
      <c r="L1949">
        <v>71</v>
      </c>
      <c r="N1949">
        <v>5.5</v>
      </c>
      <c r="O1949">
        <f>PI()*(H1949/(2*1000))^2</f>
        <v>1.5205308443374597E-3</v>
      </c>
      <c r="P1949">
        <f>PI()*(L1949/(2*1000))^2</f>
        <v>3.959192141686536E-3</v>
      </c>
    </row>
    <row r="1950" spans="1:16" x14ac:dyDescent="0.25">
      <c r="A1950">
        <v>7</v>
      </c>
      <c r="B1950" t="s">
        <v>179</v>
      </c>
      <c r="C1950">
        <v>8</v>
      </c>
      <c r="D1950" t="s">
        <v>188</v>
      </c>
      <c r="E1950">
        <v>5</v>
      </c>
      <c r="F1950" t="s">
        <v>271</v>
      </c>
      <c r="G1950">
        <v>2.1</v>
      </c>
      <c r="H1950">
        <v>10</v>
      </c>
      <c r="L1950">
        <v>14</v>
      </c>
      <c r="N1950">
        <v>1.2</v>
      </c>
      <c r="O1950">
        <f>PI()*(H1950/(2*1000))^2</f>
        <v>7.8539816339744827E-5</v>
      </c>
      <c r="P1950">
        <f>PI()*(L1950/(2*1000))^2</f>
        <v>1.5393804002589989E-4</v>
      </c>
    </row>
    <row r="1951" spans="1:16" x14ac:dyDescent="0.25">
      <c r="A1951">
        <v>7</v>
      </c>
      <c r="B1951" t="s">
        <v>179</v>
      </c>
      <c r="C1951">
        <v>8</v>
      </c>
      <c r="D1951" t="s">
        <v>188</v>
      </c>
      <c r="E1951">
        <v>6</v>
      </c>
      <c r="F1951" t="s">
        <v>271</v>
      </c>
      <c r="G1951">
        <v>1.95</v>
      </c>
      <c r="H1951">
        <v>7</v>
      </c>
      <c r="L1951">
        <v>14</v>
      </c>
      <c r="N1951">
        <v>1.1499999999999999</v>
      </c>
      <c r="O1951">
        <f>PI()*(H1951/(2*1000))^2</f>
        <v>3.8484510006474972E-5</v>
      </c>
      <c r="P1951">
        <f>PI()*(L1951/(2*1000))^2</f>
        <v>1.5393804002589989E-4</v>
      </c>
    </row>
    <row r="1952" spans="1:16" x14ac:dyDescent="0.25">
      <c r="A1952">
        <v>7</v>
      </c>
      <c r="B1952" t="s">
        <v>179</v>
      </c>
      <c r="C1952">
        <v>8</v>
      </c>
      <c r="D1952" t="s">
        <v>188</v>
      </c>
      <c r="E1952">
        <v>7</v>
      </c>
      <c r="F1952" t="s">
        <v>271</v>
      </c>
      <c r="G1952">
        <v>2.2000000000000002</v>
      </c>
      <c r="H1952">
        <v>10</v>
      </c>
      <c r="L1952">
        <v>31</v>
      </c>
      <c r="N1952">
        <v>1.4</v>
      </c>
      <c r="O1952">
        <f>PI()*(H1952/(2*1000))^2</f>
        <v>7.8539816339744827E-5</v>
      </c>
      <c r="P1952">
        <f>PI()*(L1952/(2*1000))^2</f>
        <v>7.5476763502494771E-4</v>
      </c>
    </row>
    <row r="1953" spans="1:16" x14ac:dyDescent="0.25">
      <c r="A1953">
        <v>7</v>
      </c>
      <c r="B1953" t="s">
        <v>179</v>
      </c>
      <c r="C1953">
        <v>8</v>
      </c>
      <c r="D1953" t="s">
        <v>188</v>
      </c>
      <c r="E1953">
        <v>8</v>
      </c>
      <c r="F1953" t="s">
        <v>271</v>
      </c>
      <c r="G1953">
        <v>2.35</v>
      </c>
      <c r="H1953">
        <v>29</v>
      </c>
      <c r="L1953">
        <v>51</v>
      </c>
      <c r="N1953">
        <v>2.7</v>
      </c>
      <c r="O1953">
        <f>PI()*(H1953/(2*1000))^2</f>
        <v>6.605198554172541E-4</v>
      </c>
      <c r="P1953">
        <f>PI()*(L1953/(2*1000))^2</f>
        <v>2.0428206229967626E-3</v>
      </c>
    </row>
    <row r="1954" spans="1:16" x14ac:dyDescent="0.25">
      <c r="A1954">
        <v>7</v>
      </c>
      <c r="B1954" t="s">
        <v>179</v>
      </c>
      <c r="C1954">
        <v>8</v>
      </c>
      <c r="D1954" t="s">
        <v>188</v>
      </c>
      <c r="E1954">
        <v>9</v>
      </c>
      <c r="F1954" t="s">
        <v>271</v>
      </c>
      <c r="G1954">
        <v>2.5</v>
      </c>
      <c r="H1954">
        <v>32</v>
      </c>
      <c r="L1954">
        <v>49</v>
      </c>
      <c r="N1954">
        <v>3.92</v>
      </c>
      <c r="O1954">
        <f>PI()*(H1954/(2*1000))^2</f>
        <v>8.0424771931898698E-4</v>
      </c>
      <c r="P1954">
        <f>PI()*(L1954/(2*1000))^2</f>
        <v>1.8857409903172736E-3</v>
      </c>
    </row>
    <row r="1955" spans="1:16" x14ac:dyDescent="0.25">
      <c r="A1955">
        <v>7</v>
      </c>
      <c r="B1955" t="s">
        <v>179</v>
      </c>
      <c r="C1955">
        <v>8</v>
      </c>
      <c r="D1955" t="s">
        <v>188</v>
      </c>
      <c r="E1955">
        <v>10</v>
      </c>
      <c r="F1955" t="s">
        <v>268</v>
      </c>
      <c r="G1955">
        <v>2.7</v>
      </c>
      <c r="H1955">
        <v>18</v>
      </c>
      <c r="L1955">
        <v>38</v>
      </c>
      <c r="N1955">
        <v>1.9</v>
      </c>
      <c r="O1955">
        <f>PI()*(H1955/(2*1000))^2</f>
        <v>2.5446900494077322E-4</v>
      </c>
      <c r="P1955">
        <f>PI()*(L1955/(2*1000))^2</f>
        <v>1.1341149479459152E-3</v>
      </c>
    </row>
    <row r="1956" spans="1:16" x14ac:dyDescent="0.25">
      <c r="A1956">
        <v>7</v>
      </c>
      <c r="B1956" t="s">
        <v>179</v>
      </c>
      <c r="C1956">
        <v>8</v>
      </c>
      <c r="D1956" t="s">
        <v>188</v>
      </c>
      <c r="E1956">
        <v>11</v>
      </c>
      <c r="F1956" t="s">
        <v>295</v>
      </c>
      <c r="G1956">
        <v>0.7</v>
      </c>
      <c r="L1956" t="s">
        <v>327</v>
      </c>
      <c r="N1956">
        <v>0.92</v>
      </c>
      <c r="O1956">
        <f>PI()*(H1956/(2*1000))^2</f>
        <v>0</v>
      </c>
      <c r="P1956">
        <f>PI()*(11/(2*1000))^2+PI()*(12/(2*1000))^2</f>
        <v>2.081305133003238E-4</v>
      </c>
    </row>
    <row r="1957" spans="1:16" x14ac:dyDescent="0.25">
      <c r="A1957">
        <v>7</v>
      </c>
      <c r="B1957" t="s">
        <v>179</v>
      </c>
      <c r="C1957">
        <v>8</v>
      </c>
      <c r="D1957" t="s">
        <v>188</v>
      </c>
      <c r="E1957">
        <v>12</v>
      </c>
      <c r="F1957" t="s">
        <v>295</v>
      </c>
      <c r="G1957">
        <v>2.4</v>
      </c>
      <c r="L1957" t="s">
        <v>328</v>
      </c>
      <c r="N1957">
        <v>1.62</v>
      </c>
      <c r="O1957">
        <f>PI()*(H1957/(2*1000))^2</f>
        <v>0</v>
      </c>
      <c r="P1957">
        <f>12*PI()*(18/(2*1000))^2</f>
        <v>3.0536280592892784E-3</v>
      </c>
    </row>
    <row r="1958" spans="1:16" x14ac:dyDescent="0.25">
      <c r="A1958">
        <v>7</v>
      </c>
      <c r="B1958" t="s">
        <v>179</v>
      </c>
      <c r="C1958">
        <v>8</v>
      </c>
      <c r="D1958" t="s">
        <v>188</v>
      </c>
      <c r="E1958">
        <v>13</v>
      </c>
      <c r="F1958" t="s">
        <v>295</v>
      </c>
      <c r="G1958">
        <v>2</v>
      </c>
      <c r="L1958" t="s">
        <v>329</v>
      </c>
      <c r="N1958">
        <v>1.87</v>
      </c>
      <c r="O1958">
        <f>PI()*(H1958/(2*1000))^2</f>
        <v>0</v>
      </c>
      <c r="P1958">
        <f>5*PI()*(14/(2*1000))^2</f>
        <v>7.6969020012949941E-4</v>
      </c>
    </row>
    <row r="1959" spans="1:16" x14ac:dyDescent="0.25">
      <c r="A1959">
        <v>7</v>
      </c>
      <c r="B1959" t="s">
        <v>179</v>
      </c>
      <c r="C1959">
        <v>8</v>
      </c>
      <c r="D1959" t="s">
        <v>188</v>
      </c>
      <c r="E1959">
        <v>14</v>
      </c>
      <c r="F1959" t="s">
        <v>282</v>
      </c>
      <c r="G1959">
        <v>1.5</v>
      </c>
      <c r="L1959">
        <v>22</v>
      </c>
      <c r="N1959">
        <v>1.2</v>
      </c>
      <c r="O1959">
        <f>PI()*(H1959/(2*1000))^2</f>
        <v>0</v>
      </c>
      <c r="P1959">
        <f>PI()*(L1959/(2*1000))^2</f>
        <v>3.8013271108436493E-4</v>
      </c>
    </row>
    <row r="1960" spans="1:16" x14ac:dyDescent="0.25">
      <c r="A1960">
        <v>7</v>
      </c>
      <c r="B1960" t="s">
        <v>179</v>
      </c>
      <c r="C1960">
        <v>8</v>
      </c>
      <c r="D1960" t="s">
        <v>188</v>
      </c>
      <c r="E1960">
        <v>15</v>
      </c>
      <c r="F1960" t="s">
        <v>282</v>
      </c>
      <c r="G1960">
        <v>1.8</v>
      </c>
      <c r="L1960">
        <v>17</v>
      </c>
      <c r="N1960">
        <v>1</v>
      </c>
      <c r="O1960">
        <f>PI()*(H1960/(2*1000))^2</f>
        <v>0</v>
      </c>
      <c r="P1960">
        <f>PI()*(L1960/(2*1000))^2</f>
        <v>2.2698006922186259E-4</v>
      </c>
    </row>
    <row r="1961" spans="1:16" x14ac:dyDescent="0.25">
      <c r="A1961">
        <v>7</v>
      </c>
      <c r="B1961" t="s">
        <v>179</v>
      </c>
      <c r="C1961">
        <v>8</v>
      </c>
      <c r="D1961" t="s">
        <v>188</v>
      </c>
      <c r="E1961">
        <v>16</v>
      </c>
      <c r="F1961" t="s">
        <v>271</v>
      </c>
      <c r="G1961">
        <v>0.55000000000000004</v>
      </c>
      <c r="H1961">
        <v>8</v>
      </c>
      <c r="L1961">
        <v>12</v>
      </c>
      <c r="N1961">
        <v>1.85</v>
      </c>
      <c r="O1961">
        <f>PI()*(H1961/(2*1000))^2</f>
        <v>5.0265482457436686E-5</v>
      </c>
      <c r="P1961">
        <f>PI()*(L1961/(2*1000))^2</f>
        <v>1.1309733552923255E-4</v>
      </c>
    </row>
    <row r="1962" spans="1:16" x14ac:dyDescent="0.25">
      <c r="A1962">
        <v>7</v>
      </c>
      <c r="B1962" t="s">
        <v>179</v>
      </c>
      <c r="C1962">
        <v>8</v>
      </c>
      <c r="D1962" t="s">
        <v>188</v>
      </c>
      <c r="E1962">
        <v>17</v>
      </c>
      <c r="F1962" t="s">
        <v>271</v>
      </c>
      <c r="G1962">
        <v>0.55000000000000004</v>
      </c>
      <c r="H1962">
        <v>7</v>
      </c>
      <c r="L1962">
        <v>12</v>
      </c>
      <c r="N1962">
        <v>1.75</v>
      </c>
      <c r="O1962">
        <f>PI()*(H1962/(2*1000))^2</f>
        <v>3.8484510006474972E-5</v>
      </c>
      <c r="P1962">
        <f>PI()*(L1962/(2*1000))^2</f>
        <v>1.1309733552923255E-4</v>
      </c>
    </row>
    <row r="1963" spans="1:16" x14ac:dyDescent="0.25">
      <c r="A1963">
        <v>7</v>
      </c>
      <c r="B1963" t="s">
        <v>179</v>
      </c>
      <c r="C1963">
        <v>8</v>
      </c>
      <c r="D1963" t="s">
        <v>188</v>
      </c>
      <c r="E1963">
        <v>18</v>
      </c>
      <c r="F1963" t="s">
        <v>271</v>
      </c>
      <c r="G1963">
        <v>2.25</v>
      </c>
      <c r="H1963">
        <v>12</v>
      </c>
      <c r="L1963">
        <v>61</v>
      </c>
      <c r="N1963">
        <v>2.74</v>
      </c>
      <c r="O1963">
        <f>PI()*(H1963/(2*1000))^2</f>
        <v>1.1309733552923255E-4</v>
      </c>
      <c r="P1963">
        <f>PI()*(L1963/(2*1000))^2</f>
        <v>2.9224665660019049E-3</v>
      </c>
    </row>
    <row r="1964" spans="1:16" x14ac:dyDescent="0.25">
      <c r="A1964">
        <v>7</v>
      </c>
      <c r="B1964" t="s">
        <v>179</v>
      </c>
      <c r="C1964">
        <v>8</v>
      </c>
      <c r="D1964" t="s">
        <v>188</v>
      </c>
      <c r="E1964">
        <v>19</v>
      </c>
      <c r="F1964" t="s">
        <v>271</v>
      </c>
      <c r="G1964">
        <v>3.3</v>
      </c>
      <c r="H1964">
        <v>13</v>
      </c>
      <c r="L1964">
        <v>63</v>
      </c>
      <c r="N1964">
        <v>5.2</v>
      </c>
      <c r="O1964">
        <f>PI()*(H1964/(2*1000))^2</f>
        <v>1.3273228961416874E-4</v>
      </c>
      <c r="P1964">
        <f>PI()*(L1964/(2*1000))^2</f>
        <v>3.1172453105244723E-3</v>
      </c>
    </row>
    <row r="1965" spans="1:16" x14ac:dyDescent="0.25">
      <c r="A1965">
        <v>7</v>
      </c>
      <c r="B1965" t="s">
        <v>179</v>
      </c>
      <c r="C1965">
        <v>8</v>
      </c>
      <c r="D1965" t="s">
        <v>188</v>
      </c>
      <c r="E1965">
        <v>20</v>
      </c>
      <c r="F1965" t="s">
        <v>271</v>
      </c>
      <c r="G1965">
        <v>2.2000000000000002</v>
      </c>
      <c r="H1965">
        <v>111</v>
      </c>
      <c r="L1965">
        <v>120</v>
      </c>
      <c r="N1965">
        <v>8.3000000000000007</v>
      </c>
      <c r="O1965">
        <f>PI()*(H1965/(2*1000))^2</f>
        <v>9.6768907712199599E-3</v>
      </c>
      <c r="P1965">
        <f>PI()*(L1965/(2*1000))^2</f>
        <v>1.1309733552923255E-2</v>
      </c>
    </row>
    <row r="1966" spans="1:16" x14ac:dyDescent="0.25">
      <c r="A1966">
        <v>7</v>
      </c>
      <c r="B1966" t="s">
        <v>179</v>
      </c>
      <c r="C1966">
        <v>8</v>
      </c>
      <c r="D1966" t="s">
        <v>188</v>
      </c>
      <c r="E1966">
        <v>21</v>
      </c>
      <c r="F1966" t="s">
        <v>295</v>
      </c>
      <c r="G1966">
        <v>2.2999999999999998</v>
      </c>
      <c r="L1966" t="s">
        <v>330</v>
      </c>
      <c r="N1966">
        <v>1.85</v>
      </c>
      <c r="O1966">
        <f>PI()*(H1966/(2*1000))^2</f>
        <v>0</v>
      </c>
      <c r="P1966">
        <f>2*PI()*(18/(2*1000))^2</f>
        <v>5.0893800988154644E-4</v>
      </c>
    </row>
    <row r="1967" spans="1:16" x14ac:dyDescent="0.25">
      <c r="A1967">
        <v>7</v>
      </c>
      <c r="B1967" t="s">
        <v>179</v>
      </c>
      <c r="C1967">
        <v>9</v>
      </c>
      <c r="D1967" t="s">
        <v>189</v>
      </c>
      <c r="E1967">
        <v>1</v>
      </c>
      <c r="F1967" t="s">
        <v>271</v>
      </c>
      <c r="G1967">
        <v>3.4</v>
      </c>
      <c r="H1967">
        <v>122</v>
      </c>
      <c r="L1967">
        <v>150</v>
      </c>
      <c r="N1967">
        <v>10.5</v>
      </c>
      <c r="O1967">
        <f>PI()*(H1967/(2*1000))^2</f>
        <v>1.168986626400762E-2</v>
      </c>
      <c r="P1967">
        <f>PI()*(L1967/(2*1000))^2</f>
        <v>1.7671458676442587E-2</v>
      </c>
    </row>
    <row r="1968" spans="1:16" x14ac:dyDescent="0.25">
      <c r="A1968">
        <v>7</v>
      </c>
      <c r="B1968" t="s">
        <v>179</v>
      </c>
      <c r="C1968">
        <v>9</v>
      </c>
      <c r="D1968" t="s">
        <v>189</v>
      </c>
      <c r="E1968">
        <v>2</v>
      </c>
      <c r="F1968" t="s">
        <v>268</v>
      </c>
      <c r="G1968">
        <v>2.75</v>
      </c>
      <c r="H1968">
        <v>43</v>
      </c>
      <c r="L1968">
        <v>53</v>
      </c>
      <c r="N1968">
        <v>2.99</v>
      </c>
      <c r="O1968">
        <f>PI()*(H1968/(2*1000))^2</f>
        <v>1.4522012041218817E-3</v>
      </c>
      <c r="P1968">
        <f>PI()*(L1968/(2*1000))^2</f>
        <v>2.2061834409834321E-3</v>
      </c>
    </row>
    <row r="1969" spans="1:16" x14ac:dyDescent="0.25">
      <c r="A1969">
        <v>7</v>
      </c>
      <c r="B1969" t="s">
        <v>179</v>
      </c>
      <c r="C1969">
        <v>9</v>
      </c>
      <c r="D1969" t="s">
        <v>189</v>
      </c>
      <c r="E1969">
        <v>3</v>
      </c>
      <c r="F1969" t="s">
        <v>271</v>
      </c>
      <c r="G1969">
        <v>1.75</v>
      </c>
      <c r="H1969">
        <v>18</v>
      </c>
      <c r="L1969">
        <v>30</v>
      </c>
      <c r="N1969">
        <v>2.7</v>
      </c>
      <c r="O1969">
        <f>PI()*(H1969/(2*1000))^2</f>
        <v>2.5446900494077322E-4</v>
      </c>
      <c r="P1969">
        <f>PI()*(L1969/(2*1000))^2</f>
        <v>7.0685834705770342E-4</v>
      </c>
    </row>
    <row r="1970" spans="1:16" x14ac:dyDescent="0.25">
      <c r="A1970">
        <v>7</v>
      </c>
      <c r="B1970" t="s">
        <v>179</v>
      </c>
      <c r="C1970">
        <v>9</v>
      </c>
      <c r="D1970" t="s">
        <v>189</v>
      </c>
      <c r="E1970">
        <v>4</v>
      </c>
      <c r="F1970" t="s">
        <v>271</v>
      </c>
      <c r="G1970">
        <v>1.4</v>
      </c>
      <c r="H1970">
        <v>30</v>
      </c>
      <c r="L1970">
        <v>53</v>
      </c>
      <c r="N1970">
        <v>3.3</v>
      </c>
      <c r="O1970">
        <f>PI()*(H1970/(2*1000))^2</f>
        <v>7.0685834705770342E-4</v>
      </c>
      <c r="P1970">
        <f>PI()*(L1970/(2*1000))^2</f>
        <v>2.2061834409834321E-3</v>
      </c>
    </row>
    <row r="1971" spans="1:16" x14ac:dyDescent="0.25">
      <c r="A1971">
        <v>7</v>
      </c>
      <c r="B1971" t="s">
        <v>179</v>
      </c>
      <c r="C1971">
        <v>9</v>
      </c>
      <c r="D1971" t="s">
        <v>189</v>
      </c>
      <c r="E1971">
        <v>5</v>
      </c>
      <c r="F1971" t="s">
        <v>268</v>
      </c>
      <c r="G1971">
        <v>2.95</v>
      </c>
      <c r="H1971">
        <v>15</v>
      </c>
      <c r="L1971">
        <v>44</v>
      </c>
      <c r="N1971">
        <v>2</v>
      </c>
      <c r="O1971">
        <f>PI()*(H1971/(2*1000))^2</f>
        <v>1.7671458676442585E-4</v>
      </c>
      <c r="P1971">
        <f>PI()*(L1971/(2*1000))^2</f>
        <v>1.5205308443374597E-3</v>
      </c>
    </row>
    <row r="1972" spans="1:16" x14ac:dyDescent="0.25">
      <c r="A1972">
        <v>7</v>
      </c>
      <c r="B1972" t="s">
        <v>179</v>
      </c>
      <c r="C1972">
        <v>9</v>
      </c>
      <c r="D1972" t="s">
        <v>189</v>
      </c>
      <c r="E1972">
        <v>6</v>
      </c>
      <c r="F1972" t="s">
        <v>295</v>
      </c>
      <c r="G1972">
        <v>1.75</v>
      </c>
      <c r="L1972" t="s">
        <v>331</v>
      </c>
      <c r="N1972">
        <v>1.51</v>
      </c>
      <c r="O1972">
        <f>PI()*(H1972/(2*1000))^2</f>
        <v>0</v>
      </c>
      <c r="P1972">
        <f>3*PI()*(9/(2*1000))^2</f>
        <v>1.908517537055799E-4</v>
      </c>
    </row>
    <row r="1973" spans="1:16" x14ac:dyDescent="0.25">
      <c r="A1973">
        <v>7</v>
      </c>
      <c r="B1973" t="s">
        <v>179</v>
      </c>
      <c r="C1973">
        <v>9</v>
      </c>
      <c r="D1973" t="s">
        <v>189</v>
      </c>
      <c r="E1973">
        <v>7</v>
      </c>
      <c r="F1973" t="s">
        <v>271</v>
      </c>
      <c r="G1973">
        <v>3.4</v>
      </c>
      <c r="H1973">
        <v>103</v>
      </c>
      <c r="L1973">
        <f>M1973/PI()</f>
        <v>159.15494309189535</v>
      </c>
      <c r="M1973">
        <v>500</v>
      </c>
      <c r="N1973">
        <v>9</v>
      </c>
      <c r="O1973">
        <f>PI()*(H1973/(2*1000))^2</f>
        <v>8.3322891154835269E-3</v>
      </c>
      <c r="P1973">
        <f>PI()*(L1973/(2*1000))^2</f>
        <v>1.9894367886486918E-2</v>
      </c>
    </row>
    <row r="1974" spans="1:16" x14ac:dyDescent="0.25">
      <c r="A1974">
        <v>7</v>
      </c>
      <c r="B1974" t="s">
        <v>179</v>
      </c>
      <c r="C1974">
        <v>9</v>
      </c>
      <c r="D1974" t="s">
        <v>189</v>
      </c>
      <c r="E1974">
        <v>8</v>
      </c>
      <c r="F1974" t="s">
        <v>268</v>
      </c>
      <c r="G1974">
        <v>2.7</v>
      </c>
      <c r="L1974">
        <v>26</v>
      </c>
      <c r="N1974">
        <v>1</v>
      </c>
      <c r="O1974">
        <f>PI()*(H1974/(2*1000))^2</f>
        <v>0</v>
      </c>
      <c r="P1974">
        <f>PI()*(L1974/(2*1000))^2</f>
        <v>5.3092915845667494E-4</v>
      </c>
    </row>
    <row r="1975" spans="1:16" x14ac:dyDescent="0.25">
      <c r="A1975">
        <v>7</v>
      </c>
      <c r="B1975" t="s">
        <v>179</v>
      </c>
      <c r="C1975">
        <v>9</v>
      </c>
      <c r="D1975" t="s">
        <v>189</v>
      </c>
      <c r="E1975">
        <v>9</v>
      </c>
      <c r="F1975" t="s">
        <v>268</v>
      </c>
      <c r="G1975">
        <v>3</v>
      </c>
      <c r="H1975">
        <v>45</v>
      </c>
      <c r="L1975">
        <v>81</v>
      </c>
      <c r="N1975">
        <v>3.2</v>
      </c>
      <c r="O1975">
        <f>PI()*(H1975/(2*1000))^2</f>
        <v>1.5904312808798326E-3</v>
      </c>
      <c r="P1975">
        <f>PI()*(L1975/(2*1000))^2</f>
        <v>5.152997350050658E-3</v>
      </c>
    </row>
    <row r="1976" spans="1:16" x14ac:dyDescent="0.25">
      <c r="A1976">
        <v>7</v>
      </c>
      <c r="B1976" t="s">
        <v>179</v>
      </c>
      <c r="C1976">
        <v>9</v>
      </c>
      <c r="D1976" t="s">
        <v>189</v>
      </c>
      <c r="E1976">
        <v>10</v>
      </c>
      <c r="F1976" t="s">
        <v>307</v>
      </c>
      <c r="G1976">
        <v>2.5</v>
      </c>
      <c r="H1976">
        <v>26</v>
      </c>
      <c r="L1976">
        <v>33</v>
      </c>
      <c r="N1976">
        <v>2.27</v>
      </c>
      <c r="O1976">
        <f>PI()*(H1976/(2*1000))^2</f>
        <v>5.3092915845667494E-4</v>
      </c>
      <c r="P1976">
        <f>PI()*(L1976/(2*1000))^2</f>
        <v>8.5529859993982123E-4</v>
      </c>
    </row>
    <row r="1977" spans="1:16" x14ac:dyDescent="0.25">
      <c r="A1977">
        <v>7</v>
      </c>
      <c r="B1977" t="s">
        <v>179</v>
      </c>
      <c r="C1977">
        <v>9</v>
      </c>
      <c r="D1977" t="s">
        <v>189</v>
      </c>
      <c r="E1977">
        <v>11</v>
      </c>
      <c r="F1977" t="s">
        <v>307</v>
      </c>
      <c r="G1977">
        <v>2.5</v>
      </c>
      <c r="H1977">
        <v>43</v>
      </c>
      <c r="L1977">
        <v>56</v>
      </c>
      <c r="N1977">
        <v>6.2</v>
      </c>
      <c r="O1977">
        <f>PI()*(H1977/(2*1000))^2</f>
        <v>1.4522012041218817E-3</v>
      </c>
      <c r="P1977">
        <f>PI()*(L1977/(2*1000))^2</f>
        <v>2.4630086404143982E-3</v>
      </c>
    </row>
    <row r="1978" spans="1:16" x14ac:dyDescent="0.25">
      <c r="A1978">
        <v>7</v>
      </c>
      <c r="B1978" t="s">
        <v>179</v>
      </c>
      <c r="C1978">
        <v>9</v>
      </c>
      <c r="D1978" t="s">
        <v>189</v>
      </c>
      <c r="E1978">
        <v>12</v>
      </c>
      <c r="F1978" t="s">
        <v>295</v>
      </c>
      <c r="G1978">
        <v>1.3</v>
      </c>
      <c r="L1978" t="s">
        <v>332</v>
      </c>
      <c r="N1978">
        <v>1.3</v>
      </c>
      <c r="O1978">
        <f>PI()*(H1978/(2*1000))^2</f>
        <v>0</v>
      </c>
      <c r="P1978">
        <f>2*PI()*(15/(2*1000))^2</f>
        <v>3.5342917352885171E-4</v>
      </c>
    </row>
    <row r="1979" spans="1:16" x14ac:dyDescent="0.25">
      <c r="A1979">
        <v>7</v>
      </c>
      <c r="B1979" t="s">
        <v>179</v>
      </c>
      <c r="C1979">
        <v>9</v>
      </c>
      <c r="D1979" t="s">
        <v>189</v>
      </c>
      <c r="E1979">
        <v>13</v>
      </c>
      <c r="F1979" t="s">
        <v>307</v>
      </c>
      <c r="G1979">
        <v>1.75</v>
      </c>
      <c r="H1979">
        <v>43</v>
      </c>
      <c r="L1979">
        <v>63</v>
      </c>
      <c r="N1979">
        <v>6</v>
      </c>
      <c r="O1979">
        <f>PI()*(H1979/(2*1000))^2</f>
        <v>1.4522012041218817E-3</v>
      </c>
      <c r="P1979">
        <f>PI()*(L1979/(2*1000))^2</f>
        <v>3.1172453105244723E-3</v>
      </c>
    </row>
    <row r="1980" spans="1:16" x14ac:dyDescent="0.25">
      <c r="A1980">
        <v>7</v>
      </c>
      <c r="B1980" t="s">
        <v>179</v>
      </c>
      <c r="C1980">
        <v>10</v>
      </c>
      <c r="D1980" t="s">
        <v>190</v>
      </c>
      <c r="E1980">
        <v>1</v>
      </c>
      <c r="F1980" t="s">
        <v>295</v>
      </c>
      <c r="G1980">
        <v>1.55</v>
      </c>
      <c r="H1980">
        <v>6</v>
      </c>
      <c r="L1980">
        <v>17</v>
      </c>
      <c r="N1980">
        <v>1.56</v>
      </c>
      <c r="O1980">
        <f>PI()*(H1980/(2*1000))^2</f>
        <v>2.8274333882308137E-5</v>
      </c>
      <c r="P1980">
        <f>PI()*(L1980/(2*1000))^2</f>
        <v>2.2698006922186259E-4</v>
      </c>
    </row>
    <row r="1981" spans="1:16" x14ac:dyDescent="0.25">
      <c r="A1981">
        <v>7</v>
      </c>
      <c r="B1981" t="s">
        <v>179</v>
      </c>
      <c r="C1981">
        <v>10</v>
      </c>
      <c r="D1981" t="s">
        <v>190</v>
      </c>
      <c r="E1981">
        <v>2</v>
      </c>
      <c r="F1981" t="s">
        <v>271</v>
      </c>
      <c r="G1981">
        <v>3</v>
      </c>
      <c r="H1981">
        <v>19</v>
      </c>
      <c r="L1981">
        <v>27</v>
      </c>
      <c r="N1981">
        <v>1.36</v>
      </c>
      <c r="O1981">
        <f>PI()*(H1981/(2*1000))^2</f>
        <v>2.835287369864788E-4</v>
      </c>
      <c r="P1981">
        <f>PI()*(L1981/(2*1000))^2</f>
        <v>5.7255526111673976E-4</v>
      </c>
    </row>
    <row r="1982" spans="1:16" x14ac:dyDescent="0.25">
      <c r="A1982">
        <v>7</v>
      </c>
      <c r="B1982" t="s">
        <v>179</v>
      </c>
      <c r="C1982">
        <v>10</v>
      </c>
      <c r="D1982" t="s">
        <v>190</v>
      </c>
      <c r="E1982">
        <v>3</v>
      </c>
      <c r="F1982" t="s">
        <v>271</v>
      </c>
      <c r="G1982">
        <v>2.7</v>
      </c>
      <c r="H1982">
        <v>15</v>
      </c>
      <c r="L1982">
        <v>21</v>
      </c>
      <c r="N1982">
        <v>1.32</v>
      </c>
      <c r="O1982">
        <f>PI()*(H1982/(2*1000))^2</f>
        <v>1.7671458676442585E-4</v>
      </c>
      <c r="P1982">
        <f>PI()*(L1982/(2*1000))^2</f>
        <v>3.4636059005827474E-4</v>
      </c>
    </row>
    <row r="1983" spans="1:16" x14ac:dyDescent="0.25">
      <c r="A1983">
        <v>7</v>
      </c>
      <c r="B1983" t="s">
        <v>179</v>
      </c>
      <c r="C1983">
        <v>10</v>
      </c>
      <c r="D1983" t="s">
        <v>190</v>
      </c>
      <c r="E1983">
        <v>4</v>
      </c>
      <c r="F1983" t="s">
        <v>271</v>
      </c>
      <c r="G1983">
        <v>3.3</v>
      </c>
      <c r="H1983">
        <v>79</v>
      </c>
      <c r="L1983">
        <v>103</v>
      </c>
      <c r="N1983">
        <v>8.4</v>
      </c>
      <c r="O1983">
        <f>PI()*(H1983/(2*1000))^2</f>
        <v>4.9016699377634745E-3</v>
      </c>
      <c r="P1983">
        <f>PI()*(L1983/(2*1000))^2</f>
        <v>8.3322891154835269E-3</v>
      </c>
    </row>
    <row r="1984" spans="1:16" x14ac:dyDescent="0.25">
      <c r="A1984">
        <v>7</v>
      </c>
      <c r="B1984" t="s">
        <v>179</v>
      </c>
      <c r="C1984">
        <v>10</v>
      </c>
      <c r="D1984" t="s">
        <v>190</v>
      </c>
      <c r="E1984">
        <v>5</v>
      </c>
      <c r="F1984" t="s">
        <v>271</v>
      </c>
      <c r="G1984">
        <v>2.1</v>
      </c>
      <c r="H1984">
        <v>9</v>
      </c>
      <c r="L1984">
        <v>21</v>
      </c>
      <c r="N1984">
        <v>2</v>
      </c>
      <c r="O1984">
        <f>PI()*(H1984/(2*1000))^2</f>
        <v>6.3617251235193305E-5</v>
      </c>
      <c r="P1984">
        <f>PI()*(L1984/(2*1000))^2</f>
        <v>3.4636059005827474E-4</v>
      </c>
    </row>
    <row r="1985" spans="1:16" x14ac:dyDescent="0.25">
      <c r="A1985">
        <v>7</v>
      </c>
      <c r="B1985" t="s">
        <v>179</v>
      </c>
      <c r="C1985">
        <v>10</v>
      </c>
      <c r="D1985" t="s">
        <v>190</v>
      </c>
      <c r="E1985">
        <v>6</v>
      </c>
      <c r="F1985" t="s">
        <v>271</v>
      </c>
      <c r="G1985">
        <v>1.75</v>
      </c>
      <c r="H1985">
        <v>64</v>
      </c>
      <c r="L1985">
        <v>93</v>
      </c>
      <c r="N1985">
        <v>6.2</v>
      </c>
      <c r="O1985">
        <f>PI()*(H1985/(2*1000))^2</f>
        <v>3.2169908772759479E-3</v>
      </c>
      <c r="P1985">
        <f>PI()*(L1985/(2*1000))^2</f>
        <v>6.7929087152245309E-3</v>
      </c>
    </row>
    <row r="1986" spans="1:16" x14ac:dyDescent="0.25">
      <c r="A1986">
        <v>7</v>
      </c>
      <c r="B1986" t="s">
        <v>179</v>
      </c>
      <c r="C1986">
        <v>10</v>
      </c>
      <c r="D1986" t="s">
        <v>190</v>
      </c>
      <c r="E1986">
        <v>7</v>
      </c>
      <c r="F1986" t="s">
        <v>268</v>
      </c>
      <c r="G1986">
        <v>1.2</v>
      </c>
      <c r="H1986">
        <v>15</v>
      </c>
      <c r="L1986">
        <v>30</v>
      </c>
      <c r="N1986">
        <v>1.79</v>
      </c>
      <c r="O1986">
        <f>PI()*(H1986/(2*1000))^2</f>
        <v>1.7671458676442585E-4</v>
      </c>
      <c r="P1986">
        <f>PI()*(L1986/(2*1000))^2</f>
        <v>7.0685834705770342E-4</v>
      </c>
    </row>
    <row r="1987" spans="1:16" x14ac:dyDescent="0.25">
      <c r="A1987">
        <v>7</v>
      </c>
      <c r="B1987" t="s">
        <v>179</v>
      </c>
      <c r="C1987">
        <v>10</v>
      </c>
      <c r="D1987" t="s">
        <v>190</v>
      </c>
      <c r="E1987">
        <v>8</v>
      </c>
      <c r="F1987" t="s">
        <v>295</v>
      </c>
      <c r="G1987">
        <v>1.5</v>
      </c>
      <c r="L1987">
        <v>15</v>
      </c>
      <c r="N1987">
        <v>1.46</v>
      </c>
      <c r="O1987">
        <f>PI()*(H1987/(2*1000))^2</f>
        <v>0</v>
      </c>
      <c r="P1987">
        <f>PI()*(L1987/(2*1000))^2</f>
        <v>1.7671458676442585E-4</v>
      </c>
    </row>
    <row r="1988" spans="1:16" x14ac:dyDescent="0.25">
      <c r="A1988">
        <v>7</v>
      </c>
      <c r="B1988" t="s">
        <v>179</v>
      </c>
      <c r="C1988">
        <v>10</v>
      </c>
      <c r="D1988" t="s">
        <v>190</v>
      </c>
      <c r="E1988">
        <v>9</v>
      </c>
      <c r="F1988" t="s">
        <v>295</v>
      </c>
      <c r="G1988">
        <v>1.55</v>
      </c>
      <c r="L1988" t="s">
        <v>333</v>
      </c>
      <c r="N1988">
        <v>1.51</v>
      </c>
      <c r="O1988">
        <f>PI()*(H1988/(2*1000))^2</f>
        <v>0</v>
      </c>
      <c r="P1988">
        <f>2*PI()*(19/(2*1000))^2</f>
        <v>5.670574739729576E-4</v>
      </c>
    </row>
    <row r="1989" spans="1:16" x14ac:dyDescent="0.25">
      <c r="A1989">
        <v>7</v>
      </c>
      <c r="B1989" t="s">
        <v>179</v>
      </c>
      <c r="C1989">
        <v>10</v>
      </c>
      <c r="D1989" t="s">
        <v>190</v>
      </c>
      <c r="E1989">
        <v>10</v>
      </c>
      <c r="F1989" t="s">
        <v>271</v>
      </c>
      <c r="G1989">
        <v>1.95</v>
      </c>
      <c r="H1989">
        <f>K1989/PI()</f>
        <v>127.32395447351627</v>
      </c>
      <c r="K1989">
        <v>400</v>
      </c>
      <c r="L1989">
        <f>M1989/PI()</f>
        <v>159.15494309189535</v>
      </c>
      <c r="M1989">
        <v>500</v>
      </c>
      <c r="N1989">
        <v>10.5</v>
      </c>
      <c r="O1989">
        <f>PI()*(H1989/(2*1000))^2</f>
        <v>1.2732395447351627E-2</v>
      </c>
      <c r="P1989">
        <f>PI()*(L1989/(2*1000))^2</f>
        <v>1.9894367886486918E-2</v>
      </c>
    </row>
    <row r="1990" spans="1:16" x14ac:dyDescent="0.25">
      <c r="A1990">
        <v>7</v>
      </c>
      <c r="B1990" t="s">
        <v>179</v>
      </c>
      <c r="C1990">
        <v>10</v>
      </c>
      <c r="D1990" t="s">
        <v>190</v>
      </c>
      <c r="E1990">
        <v>11</v>
      </c>
      <c r="F1990" t="s">
        <v>295</v>
      </c>
      <c r="G1990">
        <v>2.0499999999999998</v>
      </c>
      <c r="L1990" t="s">
        <v>334</v>
      </c>
      <c r="N1990">
        <v>2.2999999999999998</v>
      </c>
      <c r="O1990">
        <f>PI()*(H1990/(2*1000))^2</f>
        <v>0</v>
      </c>
      <c r="P1990">
        <f>4*PI()*(23/(2*1000))^2</f>
        <v>1.6619025137490004E-3</v>
      </c>
    </row>
    <row r="1991" spans="1:16" x14ac:dyDescent="0.25">
      <c r="A1991">
        <v>7</v>
      </c>
      <c r="B1991" t="s">
        <v>179</v>
      </c>
      <c r="C1991">
        <v>10</v>
      </c>
      <c r="D1991" t="s">
        <v>190</v>
      </c>
      <c r="E1991">
        <v>12</v>
      </c>
      <c r="F1991" t="s">
        <v>295</v>
      </c>
      <c r="G1991">
        <v>1.8</v>
      </c>
      <c r="L1991" t="s">
        <v>335</v>
      </c>
      <c r="N1991">
        <v>2.6</v>
      </c>
      <c r="O1991">
        <f>PI()*(H1991/(2*1000))^2</f>
        <v>0</v>
      </c>
      <c r="P1991">
        <f>8*PI()*(12/(2*1000))^2</f>
        <v>9.047786842338604E-4</v>
      </c>
    </row>
    <row r="1992" spans="1:16" x14ac:dyDescent="0.25">
      <c r="A1992">
        <v>7</v>
      </c>
      <c r="B1992" t="s">
        <v>179</v>
      </c>
      <c r="C1992">
        <v>10</v>
      </c>
      <c r="D1992" t="s">
        <v>190</v>
      </c>
      <c r="E1992">
        <v>13</v>
      </c>
      <c r="F1992" t="s">
        <v>295</v>
      </c>
      <c r="G1992">
        <v>2.1</v>
      </c>
      <c r="L1992" t="s">
        <v>336</v>
      </c>
      <c r="N1992">
        <v>2.06</v>
      </c>
      <c r="O1992">
        <f>PI()*(H1992/(2*1000))^2</f>
        <v>0</v>
      </c>
      <c r="P1992">
        <f>7*PI()*(15/(2*1000))^2</f>
        <v>1.237002107350981E-3</v>
      </c>
    </row>
    <row r="1993" spans="1:16" x14ac:dyDescent="0.25">
      <c r="A1993">
        <v>7</v>
      </c>
      <c r="B1993" t="s">
        <v>179</v>
      </c>
      <c r="C1993">
        <v>10</v>
      </c>
      <c r="D1993" t="s">
        <v>190</v>
      </c>
      <c r="E1993">
        <v>14</v>
      </c>
      <c r="F1993" t="s">
        <v>295</v>
      </c>
      <c r="G1993">
        <v>1.35</v>
      </c>
      <c r="L1993" t="s">
        <v>337</v>
      </c>
      <c r="N1993">
        <v>0.95</v>
      </c>
      <c r="O1993">
        <f>PI()*(H1993/(2*1000))^2</f>
        <v>0</v>
      </c>
      <c r="P1993">
        <f>PI()*(11/(2*1000))^2+PI()*(14/(2*1000))^2</f>
        <v>2.4897121779699112E-4</v>
      </c>
    </row>
    <row r="1994" spans="1:16" x14ac:dyDescent="0.25">
      <c r="A1994">
        <v>7</v>
      </c>
      <c r="B1994" t="s">
        <v>179</v>
      </c>
      <c r="C1994">
        <v>11</v>
      </c>
      <c r="D1994" t="s">
        <v>191</v>
      </c>
      <c r="E1994">
        <v>1</v>
      </c>
      <c r="F1994" t="s">
        <v>268</v>
      </c>
      <c r="G1994">
        <v>1.95</v>
      </c>
      <c r="H1994">
        <v>23</v>
      </c>
      <c r="L1994">
        <v>53</v>
      </c>
      <c r="N1994">
        <v>2.35</v>
      </c>
      <c r="O1994">
        <f>PI()*(H1994/(2*1000))^2</f>
        <v>4.154756284372501E-4</v>
      </c>
      <c r="P1994">
        <f>PI()*(L1994/(2*1000))^2</f>
        <v>2.2061834409834321E-3</v>
      </c>
    </row>
    <row r="1995" spans="1:16" x14ac:dyDescent="0.25">
      <c r="A1995">
        <v>7</v>
      </c>
      <c r="B1995" t="s">
        <v>179</v>
      </c>
      <c r="C1995">
        <v>11</v>
      </c>
      <c r="D1995" t="s">
        <v>191</v>
      </c>
      <c r="E1995">
        <v>2</v>
      </c>
      <c r="F1995" t="s">
        <v>268</v>
      </c>
      <c r="G1995">
        <v>2.85</v>
      </c>
      <c r="H1995">
        <v>28</v>
      </c>
      <c r="L1995">
        <v>46</v>
      </c>
      <c r="N1995">
        <v>2.2999999999999998</v>
      </c>
      <c r="O1995">
        <f>PI()*(H1995/(2*1000))^2</f>
        <v>6.1575216010359955E-4</v>
      </c>
      <c r="P1995">
        <f>PI()*(L1995/(2*1000))^2</f>
        <v>1.6619025137490004E-3</v>
      </c>
    </row>
    <row r="1996" spans="1:16" x14ac:dyDescent="0.25">
      <c r="A1996">
        <v>7</v>
      </c>
      <c r="B1996" t="s">
        <v>179</v>
      </c>
      <c r="C1996">
        <v>11</v>
      </c>
      <c r="D1996" t="s">
        <v>191</v>
      </c>
      <c r="E1996">
        <v>3</v>
      </c>
      <c r="F1996" t="s">
        <v>295</v>
      </c>
      <c r="G1996">
        <v>2.8</v>
      </c>
      <c r="H1996">
        <v>11</v>
      </c>
      <c r="L1996">
        <v>19</v>
      </c>
      <c r="N1996">
        <v>1.5</v>
      </c>
      <c r="O1996">
        <f>PI()*(H1996/(2*1000))^2</f>
        <v>9.5033177771091233E-5</v>
      </c>
      <c r="P1996">
        <f>PI()*(L1996/(2*1000))^2</f>
        <v>2.835287369864788E-4</v>
      </c>
    </row>
    <row r="1997" spans="1:16" x14ac:dyDescent="0.25">
      <c r="A1997">
        <v>7</v>
      </c>
      <c r="B1997" t="s">
        <v>179</v>
      </c>
      <c r="C1997">
        <v>11</v>
      </c>
      <c r="D1997" t="s">
        <v>191</v>
      </c>
      <c r="E1997">
        <v>4</v>
      </c>
      <c r="F1997" t="s">
        <v>295</v>
      </c>
      <c r="G1997">
        <v>0.5</v>
      </c>
      <c r="L1997">
        <v>19</v>
      </c>
      <c r="N1997">
        <v>0.67</v>
      </c>
      <c r="O1997">
        <f>PI()*(H1997/(2*1000))^2</f>
        <v>0</v>
      </c>
      <c r="P1997">
        <f>PI()*(L1997/(2*1000))^2</f>
        <v>2.835287369864788E-4</v>
      </c>
    </row>
    <row r="1998" spans="1:16" x14ac:dyDescent="0.25">
      <c r="A1998">
        <v>7</v>
      </c>
      <c r="B1998" t="s">
        <v>179</v>
      </c>
      <c r="C1998">
        <v>11</v>
      </c>
      <c r="D1998" t="s">
        <v>191</v>
      </c>
      <c r="E1998">
        <v>5</v>
      </c>
      <c r="F1998" t="s">
        <v>268</v>
      </c>
      <c r="G1998">
        <v>2</v>
      </c>
      <c r="H1998">
        <v>50</v>
      </c>
      <c r="L1998">
        <v>71</v>
      </c>
      <c r="N1998">
        <v>3.4</v>
      </c>
      <c r="O1998">
        <f>PI()*(H1998/(2*1000))^2</f>
        <v>1.9634954084936209E-3</v>
      </c>
      <c r="P1998">
        <f>PI()*(L1998/(2*1000))^2</f>
        <v>3.959192141686536E-3</v>
      </c>
    </row>
    <row r="1999" spans="1:16" x14ac:dyDescent="0.25">
      <c r="A1999">
        <v>7</v>
      </c>
      <c r="B1999" t="s">
        <v>179</v>
      </c>
      <c r="C1999">
        <v>11</v>
      </c>
      <c r="D1999" t="s">
        <v>191</v>
      </c>
      <c r="E1999">
        <v>6</v>
      </c>
      <c r="F1999" t="s">
        <v>271</v>
      </c>
      <c r="G1999">
        <v>2.1</v>
      </c>
      <c r="H1999">
        <v>23</v>
      </c>
      <c r="L1999">
        <v>49</v>
      </c>
      <c r="N1999">
        <v>3.28</v>
      </c>
      <c r="O1999">
        <f>PI()*(H1999/(2*1000))^2</f>
        <v>4.154756284372501E-4</v>
      </c>
      <c r="P1999">
        <f>PI()*(L1999/(2*1000))^2</f>
        <v>1.8857409903172736E-3</v>
      </c>
    </row>
    <row r="2000" spans="1:16" x14ac:dyDescent="0.25">
      <c r="A2000">
        <v>7</v>
      </c>
      <c r="B2000" t="s">
        <v>179</v>
      </c>
      <c r="C2000">
        <v>11</v>
      </c>
      <c r="D2000" t="s">
        <v>191</v>
      </c>
      <c r="E2000">
        <v>7</v>
      </c>
      <c r="F2000" t="s">
        <v>271</v>
      </c>
      <c r="G2000">
        <v>2.4</v>
      </c>
      <c r="H2000">
        <v>26</v>
      </c>
      <c r="L2000">
        <v>32</v>
      </c>
      <c r="N2000">
        <v>2.8</v>
      </c>
      <c r="O2000">
        <f>PI()*(H2000/(2*1000))^2</f>
        <v>5.3092915845667494E-4</v>
      </c>
      <c r="P2000">
        <f>PI()*(L2000/(2*1000))^2</f>
        <v>8.0424771931898698E-4</v>
      </c>
    </row>
    <row r="2001" spans="1:16" x14ac:dyDescent="0.25">
      <c r="A2001">
        <v>7</v>
      </c>
      <c r="B2001" t="s">
        <v>179</v>
      </c>
      <c r="C2001">
        <v>11</v>
      </c>
      <c r="D2001" t="s">
        <v>191</v>
      </c>
      <c r="E2001">
        <v>8</v>
      </c>
      <c r="F2001" t="s">
        <v>271</v>
      </c>
      <c r="G2001">
        <v>2.6</v>
      </c>
      <c r="H2001">
        <v>85</v>
      </c>
      <c r="L2001">
        <v>125</v>
      </c>
      <c r="N2001">
        <v>8</v>
      </c>
      <c r="O2001">
        <f>PI()*(H2001/(2*1000))^2</f>
        <v>5.6745017305465653E-3</v>
      </c>
      <c r="P2001">
        <f>PI()*(L2001/(2*1000))^2</f>
        <v>1.2271846303085129E-2</v>
      </c>
    </row>
    <row r="2002" spans="1:16" x14ac:dyDescent="0.25">
      <c r="A2002">
        <v>7</v>
      </c>
      <c r="B2002" t="s">
        <v>179</v>
      </c>
      <c r="C2002">
        <v>11</v>
      </c>
      <c r="D2002" t="s">
        <v>191</v>
      </c>
      <c r="E2002">
        <v>9</v>
      </c>
      <c r="F2002" t="s">
        <v>295</v>
      </c>
      <c r="G2002">
        <v>1</v>
      </c>
      <c r="L2002">
        <v>14</v>
      </c>
      <c r="N2002">
        <v>0.85</v>
      </c>
      <c r="O2002">
        <f>PI()*(H2002/(2*1000))^2</f>
        <v>0</v>
      </c>
      <c r="P2002">
        <f>PI()*(L2002/(2*1000))^2</f>
        <v>1.5393804002589989E-4</v>
      </c>
    </row>
    <row r="2003" spans="1:16" x14ac:dyDescent="0.25">
      <c r="A2003">
        <v>7</v>
      </c>
      <c r="B2003" t="s">
        <v>179</v>
      </c>
      <c r="C2003">
        <v>11</v>
      </c>
      <c r="D2003" t="s">
        <v>191</v>
      </c>
      <c r="E2003">
        <v>10</v>
      </c>
      <c r="F2003" t="s">
        <v>295</v>
      </c>
      <c r="G2003">
        <v>2.9</v>
      </c>
      <c r="L2003" t="s">
        <v>338</v>
      </c>
      <c r="N2003">
        <v>1.78</v>
      </c>
      <c r="O2003">
        <f>PI()*(H2003/(2*1000))^2</f>
        <v>0</v>
      </c>
      <c r="P2003">
        <f>4*PI()*(16/(2*1000))^2</f>
        <v>8.0424771931898698E-4</v>
      </c>
    </row>
    <row r="2004" spans="1:16" x14ac:dyDescent="0.25">
      <c r="A2004">
        <v>7</v>
      </c>
      <c r="B2004" t="s">
        <v>179</v>
      </c>
      <c r="C2004">
        <v>12</v>
      </c>
      <c r="D2004" t="s">
        <v>192</v>
      </c>
      <c r="E2004">
        <v>1</v>
      </c>
      <c r="F2004" t="s">
        <v>271</v>
      </c>
      <c r="G2004">
        <v>3.2</v>
      </c>
      <c r="H2004">
        <v>94</v>
      </c>
      <c r="L2004">
        <v>118</v>
      </c>
      <c r="N2004">
        <v>7.4</v>
      </c>
      <c r="O2004">
        <f>PI()*(H2004/(2*1000))^2</f>
        <v>6.9397781717798531E-3</v>
      </c>
      <c r="P2004">
        <f>PI()*(L2004/(2*1000))^2</f>
        <v>1.0935884027146068E-2</v>
      </c>
    </row>
    <row r="2005" spans="1:16" x14ac:dyDescent="0.25">
      <c r="A2005">
        <v>7</v>
      </c>
      <c r="B2005" t="s">
        <v>179</v>
      </c>
      <c r="C2005">
        <v>12</v>
      </c>
      <c r="D2005" t="s">
        <v>192</v>
      </c>
      <c r="E2005">
        <v>2</v>
      </c>
      <c r="F2005" t="s">
        <v>271</v>
      </c>
      <c r="G2005">
        <v>3.7</v>
      </c>
      <c r="H2005">
        <v>41</v>
      </c>
      <c r="L2005">
        <v>64</v>
      </c>
      <c r="N2005">
        <v>5.8</v>
      </c>
      <c r="O2005">
        <f>PI()*(H2005/(2*1000))^2</f>
        <v>1.3202543126711107E-3</v>
      </c>
      <c r="P2005">
        <f>PI()*(L2005/(2*1000))^2</f>
        <v>3.2169908772759479E-3</v>
      </c>
    </row>
    <row r="2006" spans="1:16" x14ac:dyDescent="0.25">
      <c r="A2006">
        <v>7</v>
      </c>
      <c r="B2006" t="s">
        <v>179</v>
      </c>
      <c r="C2006">
        <v>12</v>
      </c>
      <c r="D2006" t="s">
        <v>192</v>
      </c>
      <c r="E2006">
        <v>3</v>
      </c>
      <c r="F2006" t="s">
        <v>268</v>
      </c>
      <c r="G2006">
        <v>2.8</v>
      </c>
      <c r="L2006">
        <v>27</v>
      </c>
      <c r="N2006">
        <v>1</v>
      </c>
      <c r="O2006">
        <f>PI()*(H2006/(2*1000))^2</f>
        <v>0</v>
      </c>
      <c r="P2006">
        <f>PI()*(L2006/(2*1000))^2</f>
        <v>5.7255526111673976E-4</v>
      </c>
    </row>
    <row r="2007" spans="1:16" x14ac:dyDescent="0.25">
      <c r="A2007">
        <v>7</v>
      </c>
      <c r="B2007" t="s">
        <v>179</v>
      </c>
      <c r="C2007">
        <v>12</v>
      </c>
      <c r="D2007" t="s">
        <v>192</v>
      </c>
      <c r="E2007">
        <v>4</v>
      </c>
      <c r="F2007" t="s">
        <v>295</v>
      </c>
      <c r="G2007">
        <v>1.4</v>
      </c>
      <c r="L2007">
        <v>16</v>
      </c>
      <c r="N2007">
        <v>1.05</v>
      </c>
      <c r="O2007">
        <f>PI()*(H2007/(2*1000))^2</f>
        <v>0</v>
      </c>
      <c r="P2007">
        <f>PI()*(L2007/(2*1000))^2</f>
        <v>2.0106192982974675E-4</v>
      </c>
    </row>
    <row r="2008" spans="1:16" x14ac:dyDescent="0.25">
      <c r="A2008">
        <v>7</v>
      </c>
      <c r="B2008" t="s">
        <v>179</v>
      </c>
      <c r="C2008">
        <v>12</v>
      </c>
      <c r="D2008" t="s">
        <v>192</v>
      </c>
      <c r="E2008">
        <v>5</v>
      </c>
      <c r="F2008" t="s">
        <v>271</v>
      </c>
      <c r="G2008">
        <v>1.9</v>
      </c>
      <c r="H2008">
        <v>119</v>
      </c>
      <c r="L2008">
        <v>160</v>
      </c>
      <c r="N2008">
        <v>9.5</v>
      </c>
      <c r="O2008">
        <f>PI()*(H2008/(2*1000))^2</f>
        <v>1.1122023391871263E-2</v>
      </c>
      <c r="P2008">
        <f>PI()*(L2008/(2*1000))^2</f>
        <v>2.0106192982974676E-2</v>
      </c>
    </row>
    <row r="2009" spans="1:16" x14ac:dyDescent="0.25">
      <c r="A2009">
        <v>7</v>
      </c>
      <c r="B2009" t="s">
        <v>179</v>
      </c>
      <c r="C2009">
        <v>12</v>
      </c>
      <c r="D2009" t="s">
        <v>192</v>
      </c>
      <c r="E2009">
        <v>6</v>
      </c>
      <c r="F2009" t="s">
        <v>295</v>
      </c>
      <c r="G2009">
        <v>2.7</v>
      </c>
      <c r="L2009" t="s">
        <v>300</v>
      </c>
      <c r="N2009">
        <v>1.5</v>
      </c>
      <c r="O2009">
        <f>PI()*(H2009/(2*1000))^2</f>
        <v>0</v>
      </c>
      <c r="P2009">
        <f>5*PI()*(16/(2*1000))^2</f>
        <v>1.0053096491487337E-3</v>
      </c>
    </row>
    <row r="2010" spans="1:16" x14ac:dyDescent="0.25">
      <c r="A2010">
        <v>7</v>
      </c>
      <c r="B2010" t="s">
        <v>179</v>
      </c>
      <c r="C2010">
        <v>13</v>
      </c>
      <c r="D2010" t="s">
        <v>193</v>
      </c>
      <c r="E2010">
        <v>1</v>
      </c>
      <c r="F2010" t="s">
        <v>271</v>
      </c>
      <c r="G2010">
        <v>2.8</v>
      </c>
      <c r="H2010">
        <v>94</v>
      </c>
      <c r="L2010">
        <v>118</v>
      </c>
      <c r="N2010">
        <v>7.4</v>
      </c>
      <c r="O2010">
        <f>PI()*(H2010/(2*1000))^2</f>
        <v>6.9397781717798531E-3</v>
      </c>
      <c r="P2010">
        <f>PI()*(L2010/(2*1000))^2</f>
        <v>1.0935884027146068E-2</v>
      </c>
    </row>
    <row r="2011" spans="1:16" x14ac:dyDescent="0.25">
      <c r="A2011">
        <v>7</v>
      </c>
      <c r="B2011" t="s">
        <v>179</v>
      </c>
      <c r="C2011">
        <v>13</v>
      </c>
      <c r="D2011" t="s">
        <v>193</v>
      </c>
      <c r="E2011">
        <v>2</v>
      </c>
      <c r="F2011" t="s">
        <v>271</v>
      </c>
      <c r="G2011">
        <v>1.3</v>
      </c>
      <c r="H2011">
        <v>41</v>
      </c>
      <c r="L2011">
        <v>64</v>
      </c>
      <c r="N2011">
        <v>5.8</v>
      </c>
      <c r="O2011">
        <f>PI()*(H2011/(2*1000))^2</f>
        <v>1.3202543126711107E-3</v>
      </c>
      <c r="P2011">
        <f>PI()*(L2011/(2*1000))^2</f>
        <v>3.2169908772759479E-3</v>
      </c>
    </row>
    <row r="2012" spans="1:16" x14ac:dyDescent="0.25">
      <c r="A2012">
        <v>7</v>
      </c>
      <c r="B2012" t="s">
        <v>179</v>
      </c>
      <c r="C2012">
        <v>13</v>
      </c>
      <c r="D2012" t="s">
        <v>193</v>
      </c>
      <c r="E2012">
        <v>3</v>
      </c>
      <c r="F2012" t="s">
        <v>268</v>
      </c>
      <c r="G2012">
        <v>2.8</v>
      </c>
      <c r="H2012">
        <v>10</v>
      </c>
      <c r="L2012">
        <v>37</v>
      </c>
      <c r="N2012">
        <v>1.74</v>
      </c>
      <c r="O2012">
        <f>PI()*(H2012/(2*1000))^2</f>
        <v>7.8539816339744827E-5</v>
      </c>
      <c r="P2012">
        <f>PI()*(L2012/(2*1000))^2</f>
        <v>1.0752100856911066E-3</v>
      </c>
    </row>
    <row r="2013" spans="1:16" x14ac:dyDescent="0.25">
      <c r="A2013">
        <v>7</v>
      </c>
      <c r="B2013" t="s">
        <v>179</v>
      </c>
      <c r="C2013">
        <v>13</v>
      </c>
      <c r="D2013" t="s">
        <v>193</v>
      </c>
      <c r="E2013">
        <v>4</v>
      </c>
      <c r="F2013" t="s">
        <v>307</v>
      </c>
      <c r="G2013">
        <v>2.7</v>
      </c>
      <c r="H2013">
        <v>51</v>
      </c>
      <c r="L2013">
        <v>60</v>
      </c>
      <c r="N2013">
        <v>6.4</v>
      </c>
      <c r="O2013">
        <f>PI()*(H2013/(2*1000))^2</f>
        <v>2.0428206229967626E-3</v>
      </c>
      <c r="P2013">
        <f>PI()*(L2013/(2*1000))^2</f>
        <v>2.8274333882308137E-3</v>
      </c>
    </row>
    <row r="2014" spans="1:16" x14ac:dyDescent="0.25">
      <c r="A2014">
        <v>7</v>
      </c>
      <c r="B2014" t="s">
        <v>179</v>
      </c>
      <c r="C2014">
        <v>13</v>
      </c>
      <c r="D2014" t="s">
        <v>193</v>
      </c>
      <c r="E2014">
        <v>5</v>
      </c>
      <c r="F2014" t="s">
        <v>271</v>
      </c>
      <c r="G2014">
        <v>0.45</v>
      </c>
      <c r="H2014">
        <v>12</v>
      </c>
      <c r="L2014">
        <v>42</v>
      </c>
      <c r="N2014">
        <v>1.7</v>
      </c>
      <c r="O2014">
        <f>PI()*(H2014/(2*1000))^2</f>
        <v>1.1309733552923255E-4</v>
      </c>
      <c r="P2014">
        <f>PI()*(L2014/(2*1000))^2</f>
        <v>1.385442360233099E-3</v>
      </c>
    </row>
    <row r="2015" spans="1:16" x14ac:dyDescent="0.25">
      <c r="A2015">
        <v>7</v>
      </c>
      <c r="B2015" t="s">
        <v>179</v>
      </c>
      <c r="C2015">
        <v>13</v>
      </c>
      <c r="D2015" t="s">
        <v>193</v>
      </c>
      <c r="E2015">
        <v>6</v>
      </c>
      <c r="F2015" t="s">
        <v>295</v>
      </c>
      <c r="G2015">
        <v>0.7</v>
      </c>
      <c r="L2015" t="s">
        <v>339</v>
      </c>
      <c r="N2015">
        <v>2</v>
      </c>
      <c r="O2015">
        <f>PI()*(H2015/(2*1000))^2</f>
        <v>0</v>
      </c>
      <c r="P2015">
        <f>PI()*(16/(2*1000))^2+PI()*(24/(2*1000))^2</f>
        <v>6.5345127194667697E-4</v>
      </c>
    </row>
    <row r="2016" spans="1:16" x14ac:dyDescent="0.25">
      <c r="A2016">
        <v>7</v>
      </c>
      <c r="B2016" t="s">
        <v>179</v>
      </c>
      <c r="C2016">
        <v>13</v>
      </c>
      <c r="D2016" t="s">
        <v>193</v>
      </c>
      <c r="E2016">
        <v>7</v>
      </c>
      <c r="F2016" t="s">
        <v>271</v>
      </c>
      <c r="G2016">
        <v>2.15</v>
      </c>
      <c r="H2016">
        <v>41</v>
      </c>
      <c r="L2016">
        <v>57</v>
      </c>
      <c r="N2016">
        <v>3.95</v>
      </c>
      <c r="O2016">
        <f>PI()*(H2016/(2*1000))^2</f>
        <v>1.3202543126711107E-3</v>
      </c>
      <c r="P2016">
        <f>PI()*(L2016/(2*1000))^2</f>
        <v>2.5517586328783095E-3</v>
      </c>
    </row>
    <row r="2017" spans="1:16" x14ac:dyDescent="0.25">
      <c r="A2017">
        <v>7</v>
      </c>
      <c r="B2017" t="s">
        <v>179</v>
      </c>
      <c r="C2017">
        <v>13</v>
      </c>
      <c r="D2017" t="s">
        <v>193</v>
      </c>
      <c r="E2017">
        <v>8</v>
      </c>
      <c r="F2017" t="s">
        <v>271</v>
      </c>
      <c r="G2017">
        <v>2.4</v>
      </c>
      <c r="H2017">
        <v>10</v>
      </c>
      <c r="L2017">
        <v>16</v>
      </c>
      <c r="N2017">
        <v>1.42</v>
      </c>
      <c r="O2017">
        <f>PI()*(H2017/(2*1000))^2</f>
        <v>7.8539816339744827E-5</v>
      </c>
      <c r="P2017">
        <f>PI()*(L2017/(2*1000))^2</f>
        <v>2.0106192982974675E-4</v>
      </c>
    </row>
    <row r="2018" spans="1:16" x14ac:dyDescent="0.25">
      <c r="A2018">
        <v>7</v>
      </c>
      <c r="B2018" t="s">
        <v>179</v>
      </c>
      <c r="C2018">
        <v>13</v>
      </c>
      <c r="D2018" t="s">
        <v>193</v>
      </c>
      <c r="E2018">
        <v>9</v>
      </c>
      <c r="F2018" t="s">
        <v>271</v>
      </c>
      <c r="G2018">
        <v>2.5</v>
      </c>
      <c r="H2018">
        <v>13</v>
      </c>
      <c r="L2018">
        <v>17</v>
      </c>
      <c r="N2018">
        <v>1.71</v>
      </c>
      <c r="O2018">
        <f>PI()*(H2018/(2*1000))^2</f>
        <v>1.3273228961416874E-4</v>
      </c>
      <c r="P2018">
        <f>PI()*(L2018/(2*1000))^2</f>
        <v>2.2698006922186259E-4</v>
      </c>
    </row>
    <row r="2019" spans="1:16" x14ac:dyDescent="0.25">
      <c r="A2019">
        <v>7</v>
      </c>
      <c r="B2019" t="s">
        <v>179</v>
      </c>
      <c r="C2019">
        <v>13</v>
      </c>
      <c r="D2019" t="s">
        <v>193</v>
      </c>
      <c r="E2019">
        <v>10</v>
      </c>
      <c r="F2019" t="s">
        <v>271</v>
      </c>
      <c r="G2019">
        <v>2.6</v>
      </c>
      <c r="H2019">
        <v>15</v>
      </c>
      <c r="L2019">
        <v>25</v>
      </c>
      <c r="N2019">
        <v>1.9</v>
      </c>
      <c r="O2019">
        <f>PI()*(H2019/(2*1000))^2</f>
        <v>1.7671458676442585E-4</v>
      </c>
      <c r="P2019">
        <f>PI()*(L2019/(2*1000))^2</f>
        <v>4.9087385212340522E-4</v>
      </c>
    </row>
    <row r="2020" spans="1:16" x14ac:dyDescent="0.25">
      <c r="A2020">
        <v>7</v>
      </c>
      <c r="B2020" t="s">
        <v>179</v>
      </c>
      <c r="C2020">
        <v>13</v>
      </c>
      <c r="D2020" t="s">
        <v>193</v>
      </c>
      <c r="E2020">
        <v>11</v>
      </c>
      <c r="F2020" t="s">
        <v>271</v>
      </c>
      <c r="G2020">
        <v>3</v>
      </c>
      <c r="H2020">
        <v>55</v>
      </c>
      <c r="L2020">
        <v>90</v>
      </c>
      <c r="N2020">
        <v>3.6</v>
      </c>
      <c r="O2020">
        <f>PI()*(H2020/(2*1000))^2</f>
        <v>2.3758294442772811E-3</v>
      </c>
      <c r="P2020">
        <f>PI()*(L2020/(2*1000))^2</f>
        <v>6.3617251235193305E-3</v>
      </c>
    </row>
    <row r="2021" spans="1:16" x14ac:dyDescent="0.25">
      <c r="A2021">
        <v>7</v>
      </c>
      <c r="B2021" t="s">
        <v>179</v>
      </c>
      <c r="C2021">
        <v>13</v>
      </c>
      <c r="D2021" t="s">
        <v>193</v>
      </c>
      <c r="E2021">
        <v>12</v>
      </c>
      <c r="F2021" t="s">
        <v>271</v>
      </c>
      <c r="G2021">
        <v>1.6</v>
      </c>
      <c r="H2021">
        <v>46</v>
      </c>
      <c r="L2021">
        <v>67</v>
      </c>
      <c r="N2021">
        <v>3.6</v>
      </c>
      <c r="O2021">
        <f>PI()*(H2021/(2*1000))^2</f>
        <v>1.6619025137490004E-3</v>
      </c>
      <c r="P2021">
        <f>PI()*(L2021/(2*1000))^2</f>
        <v>3.5256523554911458E-3</v>
      </c>
    </row>
    <row r="2022" spans="1:16" x14ac:dyDescent="0.25">
      <c r="A2022">
        <v>7</v>
      </c>
      <c r="B2022" t="s">
        <v>179</v>
      </c>
      <c r="C2022">
        <v>13</v>
      </c>
      <c r="D2022" t="s">
        <v>193</v>
      </c>
      <c r="E2022">
        <v>13</v>
      </c>
      <c r="F2022" t="s">
        <v>271</v>
      </c>
      <c r="G2022">
        <v>2.1</v>
      </c>
      <c r="H2022">
        <v>23</v>
      </c>
      <c r="L2022">
        <v>44</v>
      </c>
      <c r="N2022">
        <v>3.25</v>
      </c>
      <c r="O2022">
        <f>PI()*(H2022/(2*1000))^2</f>
        <v>4.154756284372501E-4</v>
      </c>
      <c r="P2022">
        <f>PI()*(L2022/(2*1000))^2</f>
        <v>1.5205308443374597E-3</v>
      </c>
    </row>
    <row r="2023" spans="1:16" x14ac:dyDescent="0.25">
      <c r="A2023">
        <v>7</v>
      </c>
      <c r="B2023" t="s">
        <v>179</v>
      </c>
      <c r="C2023">
        <v>13</v>
      </c>
      <c r="D2023" t="s">
        <v>193</v>
      </c>
      <c r="E2023">
        <v>14</v>
      </c>
      <c r="F2023" t="s">
        <v>271</v>
      </c>
      <c r="G2023">
        <v>2.2999999999999998</v>
      </c>
      <c r="H2023">
        <v>42</v>
      </c>
      <c r="I2023">
        <v>47</v>
      </c>
      <c r="L2023">
        <v>74</v>
      </c>
      <c r="N2023">
        <v>3.25</v>
      </c>
      <c r="O2023">
        <f>PI()*(H2023/(2*1000))^2+PI()*(I2023/(2*1000))^2</f>
        <v>3.120386903178062E-3</v>
      </c>
      <c r="P2023">
        <f>PI()*(L2023/(2*1000))^2</f>
        <v>4.3008403427644264E-3</v>
      </c>
    </row>
    <row r="2024" spans="1:16" x14ac:dyDescent="0.25">
      <c r="A2024">
        <v>7</v>
      </c>
      <c r="B2024" t="s">
        <v>179</v>
      </c>
      <c r="C2024">
        <v>13</v>
      </c>
      <c r="D2024" t="s">
        <v>193</v>
      </c>
      <c r="E2024">
        <v>15</v>
      </c>
      <c r="F2024" t="s">
        <v>271</v>
      </c>
      <c r="G2024">
        <v>2.7</v>
      </c>
      <c r="H2024">
        <v>21</v>
      </c>
      <c r="L2024">
        <v>28</v>
      </c>
      <c r="N2024">
        <v>3.25</v>
      </c>
      <c r="O2024">
        <f>PI()*(H2024/(2*1000))^2</f>
        <v>3.4636059005827474E-4</v>
      </c>
      <c r="P2024">
        <f>PI()*(L2024/(2*1000))^2</f>
        <v>6.1575216010359955E-4</v>
      </c>
    </row>
    <row r="2025" spans="1:16" x14ac:dyDescent="0.25">
      <c r="A2025">
        <v>7</v>
      </c>
      <c r="B2025" t="s">
        <v>179</v>
      </c>
      <c r="C2025">
        <v>14</v>
      </c>
      <c r="D2025" t="s">
        <v>194</v>
      </c>
      <c r="E2025">
        <v>1</v>
      </c>
      <c r="F2025" t="s">
        <v>271</v>
      </c>
      <c r="G2025">
        <v>1.55</v>
      </c>
      <c r="H2025">
        <v>57</v>
      </c>
      <c r="L2025">
        <v>86</v>
      </c>
      <c r="N2025">
        <v>4.5999999999999996</v>
      </c>
      <c r="O2025">
        <f>PI()*(H2025/(2*1000))^2</f>
        <v>2.5517586328783095E-3</v>
      </c>
      <c r="P2025">
        <f>PI()*(L2025/(2*1000))^2</f>
        <v>5.8088048164875268E-3</v>
      </c>
    </row>
    <row r="2026" spans="1:16" x14ac:dyDescent="0.25">
      <c r="A2026">
        <v>7</v>
      </c>
      <c r="B2026" t="s">
        <v>179</v>
      </c>
      <c r="C2026">
        <v>14</v>
      </c>
      <c r="D2026" t="s">
        <v>194</v>
      </c>
      <c r="E2026">
        <v>2</v>
      </c>
      <c r="F2026" t="s">
        <v>268</v>
      </c>
      <c r="G2026">
        <v>2</v>
      </c>
      <c r="H2026">
        <v>24</v>
      </c>
      <c r="L2026">
        <v>55</v>
      </c>
      <c r="N2026">
        <v>2.25</v>
      </c>
      <c r="O2026">
        <f>PI()*(H2026/(2*1000))^2</f>
        <v>4.523893421169302E-4</v>
      </c>
      <c r="P2026">
        <f>PI()*(L2026/(2*1000))^2</f>
        <v>2.3758294442772811E-3</v>
      </c>
    </row>
    <row r="2027" spans="1:16" x14ac:dyDescent="0.25">
      <c r="A2027">
        <v>7</v>
      </c>
      <c r="B2027" t="s">
        <v>179</v>
      </c>
      <c r="C2027">
        <v>14</v>
      </c>
      <c r="D2027" t="s">
        <v>194</v>
      </c>
      <c r="E2027">
        <v>3</v>
      </c>
      <c r="F2027" t="s">
        <v>295</v>
      </c>
      <c r="G2027">
        <v>2.4</v>
      </c>
      <c r="L2027" t="s">
        <v>340</v>
      </c>
      <c r="N2027">
        <v>1.45</v>
      </c>
      <c r="O2027">
        <f>PI()*(H2027/(2*1000))^2</f>
        <v>0</v>
      </c>
      <c r="P2027">
        <f>10*PI()*(11/(2*1000))^2</f>
        <v>9.5033177771091228E-4</v>
      </c>
    </row>
    <row r="2028" spans="1:16" x14ac:dyDescent="0.25">
      <c r="A2028">
        <v>7</v>
      </c>
      <c r="B2028" t="s">
        <v>179</v>
      </c>
      <c r="C2028">
        <v>14</v>
      </c>
      <c r="D2028" t="s">
        <v>194</v>
      </c>
      <c r="E2028">
        <v>4</v>
      </c>
      <c r="F2028" t="s">
        <v>280</v>
      </c>
      <c r="G2028">
        <v>2</v>
      </c>
      <c r="H2028">
        <v>20</v>
      </c>
      <c r="L2028">
        <v>29</v>
      </c>
      <c r="N2028">
        <v>2.7</v>
      </c>
      <c r="O2028">
        <f>PI()*(H2028/(2*1000))^2</f>
        <v>3.1415926535897931E-4</v>
      </c>
      <c r="P2028">
        <f>PI()*(L2028/(2*1000))^2</f>
        <v>6.605198554172541E-4</v>
      </c>
    </row>
    <row r="2029" spans="1:16" x14ac:dyDescent="0.25">
      <c r="A2029">
        <v>7</v>
      </c>
      <c r="B2029" t="s">
        <v>179</v>
      </c>
      <c r="C2029">
        <v>14</v>
      </c>
      <c r="D2029" t="s">
        <v>194</v>
      </c>
      <c r="E2029">
        <v>5</v>
      </c>
      <c r="F2029" t="s">
        <v>280</v>
      </c>
      <c r="G2029">
        <v>2.15</v>
      </c>
      <c r="H2029">
        <v>13</v>
      </c>
      <c r="L2029">
        <v>19</v>
      </c>
      <c r="N2029">
        <v>1.8</v>
      </c>
      <c r="O2029">
        <f>PI()*(H2029/(2*1000))^2</f>
        <v>1.3273228961416874E-4</v>
      </c>
      <c r="P2029">
        <f>PI()*(L2029/(2*1000))^2</f>
        <v>2.835287369864788E-4</v>
      </c>
    </row>
    <row r="2030" spans="1:16" x14ac:dyDescent="0.25">
      <c r="A2030">
        <v>7</v>
      </c>
      <c r="B2030" t="s">
        <v>179</v>
      </c>
      <c r="C2030">
        <v>14</v>
      </c>
      <c r="D2030" t="s">
        <v>194</v>
      </c>
      <c r="E2030">
        <v>6</v>
      </c>
      <c r="F2030" t="s">
        <v>280</v>
      </c>
      <c r="G2030">
        <v>2.2999999999999998</v>
      </c>
      <c r="H2030">
        <v>8</v>
      </c>
      <c r="L2030">
        <v>13</v>
      </c>
      <c r="N2030">
        <v>1.35</v>
      </c>
      <c r="O2030">
        <f>PI()*(H2030/(2*1000))^2</f>
        <v>5.0265482457436686E-5</v>
      </c>
      <c r="P2030">
        <f>PI()*(L2030/(2*1000))^2</f>
        <v>1.3273228961416874E-4</v>
      </c>
    </row>
    <row r="2031" spans="1:16" x14ac:dyDescent="0.25">
      <c r="A2031">
        <v>7</v>
      </c>
      <c r="B2031" t="s">
        <v>179</v>
      </c>
      <c r="C2031">
        <v>14</v>
      </c>
      <c r="D2031" t="s">
        <v>194</v>
      </c>
      <c r="E2031">
        <v>7</v>
      </c>
      <c r="F2031" t="s">
        <v>280</v>
      </c>
      <c r="G2031">
        <v>2.75</v>
      </c>
      <c r="H2031">
        <v>47</v>
      </c>
      <c r="L2031">
        <v>68</v>
      </c>
      <c r="N2031">
        <v>4</v>
      </c>
      <c r="O2031">
        <f>PI()*(H2031/(2*1000))^2</f>
        <v>1.7349445429449633E-3</v>
      </c>
      <c r="P2031">
        <f>PI()*(L2031/(2*1000))^2</f>
        <v>3.6316811075498014E-3</v>
      </c>
    </row>
    <row r="2032" spans="1:16" x14ac:dyDescent="0.25">
      <c r="A2032">
        <v>7</v>
      </c>
      <c r="B2032" t="s">
        <v>179</v>
      </c>
      <c r="C2032">
        <v>14</v>
      </c>
      <c r="D2032" t="s">
        <v>194</v>
      </c>
      <c r="E2032">
        <v>8</v>
      </c>
      <c r="F2032" t="s">
        <v>295</v>
      </c>
      <c r="G2032">
        <v>2.8</v>
      </c>
      <c r="L2032" t="s">
        <v>341</v>
      </c>
      <c r="N2032">
        <v>1.8</v>
      </c>
      <c r="O2032">
        <f>PI()*(H2032/(2*1000))^2</f>
        <v>0</v>
      </c>
      <c r="P2032">
        <f>16*PI()*(12/(2*1000))^2</f>
        <v>1.8095573684677208E-3</v>
      </c>
    </row>
    <row r="2033" spans="1:16" x14ac:dyDescent="0.25">
      <c r="A2033">
        <v>7</v>
      </c>
      <c r="B2033" t="s">
        <v>179</v>
      </c>
      <c r="C2033">
        <v>14</v>
      </c>
      <c r="D2033" t="s">
        <v>194</v>
      </c>
      <c r="E2033">
        <v>9</v>
      </c>
      <c r="F2033" t="s">
        <v>271</v>
      </c>
      <c r="G2033">
        <v>1</v>
      </c>
      <c r="H2033">
        <v>80</v>
      </c>
      <c r="L2033">
        <v>120</v>
      </c>
      <c r="N2033">
        <v>5</v>
      </c>
      <c r="O2033">
        <f>PI()*(H2033/(2*1000))^2</f>
        <v>5.0265482457436689E-3</v>
      </c>
      <c r="P2033">
        <f>PI()*(L2033/(2*1000))^2</f>
        <v>1.1309733552923255E-2</v>
      </c>
    </row>
    <row r="2034" spans="1:16" x14ac:dyDescent="0.25">
      <c r="A2034">
        <v>7</v>
      </c>
      <c r="B2034" t="s">
        <v>179</v>
      </c>
      <c r="C2034">
        <v>15</v>
      </c>
      <c r="D2034" t="s">
        <v>195</v>
      </c>
      <c r="E2034">
        <v>1</v>
      </c>
      <c r="F2034" t="s">
        <v>271</v>
      </c>
      <c r="G2034">
        <v>1.8</v>
      </c>
      <c r="H2034">
        <v>34</v>
      </c>
      <c r="L2034">
        <v>58</v>
      </c>
      <c r="N2034">
        <v>4</v>
      </c>
      <c r="O2034">
        <f>PI()*(H2034/(2*1000))^2</f>
        <v>9.0792027688745035E-4</v>
      </c>
      <c r="P2034">
        <f>PI()*(L2034/(2*1000))^2</f>
        <v>2.6420794216690164E-3</v>
      </c>
    </row>
    <row r="2035" spans="1:16" x14ac:dyDescent="0.25">
      <c r="A2035">
        <v>7</v>
      </c>
      <c r="B2035" t="s">
        <v>179</v>
      </c>
      <c r="C2035">
        <v>15</v>
      </c>
      <c r="D2035" t="s">
        <v>195</v>
      </c>
      <c r="E2035">
        <v>2</v>
      </c>
      <c r="F2035" t="s">
        <v>271</v>
      </c>
      <c r="G2035">
        <v>3.5</v>
      </c>
      <c r="H2035">
        <f>K2035/PI()</f>
        <v>155.97184423005743</v>
      </c>
      <c r="K2035">
        <v>490</v>
      </c>
      <c r="L2035">
        <f>M2035/PI()</f>
        <v>178.25353626292278</v>
      </c>
      <c r="M2035">
        <v>560</v>
      </c>
      <c r="N2035">
        <v>6.5</v>
      </c>
      <c r="O2035">
        <f>PI()*(H2035/(2*1000))^2</f>
        <v>1.9106550918182034E-2</v>
      </c>
      <c r="P2035">
        <f>PI()*(L2035/(2*1000))^2</f>
        <v>2.4955495076809189E-2</v>
      </c>
    </row>
    <row r="2036" spans="1:16" x14ac:dyDescent="0.25">
      <c r="A2036">
        <v>7</v>
      </c>
      <c r="B2036" t="s">
        <v>179</v>
      </c>
      <c r="C2036">
        <v>15</v>
      </c>
      <c r="D2036" t="s">
        <v>195</v>
      </c>
      <c r="E2036">
        <v>3</v>
      </c>
      <c r="F2036" t="s">
        <v>280</v>
      </c>
      <c r="G2036">
        <v>1.85</v>
      </c>
      <c r="H2036">
        <v>20</v>
      </c>
      <c r="L2036">
        <v>35</v>
      </c>
      <c r="N2036">
        <v>2.2000000000000002</v>
      </c>
      <c r="O2036">
        <f>PI()*(H2036/(2*1000))^2</f>
        <v>3.1415926535897931E-4</v>
      </c>
      <c r="P2036">
        <f>PI()*(L2036/(2*1000))^2</f>
        <v>9.6211275016187424E-4</v>
      </c>
    </row>
    <row r="2037" spans="1:16" x14ac:dyDescent="0.25">
      <c r="A2037">
        <v>7</v>
      </c>
      <c r="B2037" t="s">
        <v>179</v>
      </c>
      <c r="C2037">
        <v>15</v>
      </c>
      <c r="D2037" t="s">
        <v>195</v>
      </c>
      <c r="E2037">
        <v>4</v>
      </c>
      <c r="F2037" t="s">
        <v>271</v>
      </c>
      <c r="G2037">
        <v>3</v>
      </c>
      <c r="H2037">
        <v>58</v>
      </c>
      <c r="L2037">
        <v>77</v>
      </c>
      <c r="N2037">
        <v>5.7</v>
      </c>
      <c r="O2037">
        <f>PI()*(H2037/(2*1000))^2</f>
        <v>2.6420794216690164E-3</v>
      </c>
      <c r="P2037">
        <f>PI()*(L2037/(2*1000))^2</f>
        <v>4.6566257107834713E-3</v>
      </c>
    </row>
    <row r="2038" spans="1:16" x14ac:dyDescent="0.25">
      <c r="A2038">
        <v>7</v>
      </c>
      <c r="B2038" t="s">
        <v>179</v>
      </c>
      <c r="C2038">
        <v>15</v>
      </c>
      <c r="D2038" t="s">
        <v>195</v>
      </c>
      <c r="E2038">
        <v>5</v>
      </c>
      <c r="F2038" t="s">
        <v>271</v>
      </c>
      <c r="G2038">
        <v>3.5</v>
      </c>
      <c r="H2038">
        <v>99</v>
      </c>
      <c r="L2038">
        <v>132</v>
      </c>
      <c r="N2038">
        <v>6.8</v>
      </c>
      <c r="O2038">
        <f>PI()*(H2038/(2*1000))^2</f>
        <v>7.6976873994583908E-3</v>
      </c>
      <c r="P2038">
        <f>PI()*(L2038/(2*1000))^2</f>
        <v>1.368477759903714E-2</v>
      </c>
    </row>
    <row r="2039" spans="1:16" x14ac:dyDescent="0.25">
      <c r="A2039">
        <v>7</v>
      </c>
      <c r="B2039" t="s">
        <v>179</v>
      </c>
      <c r="C2039">
        <v>15</v>
      </c>
      <c r="D2039" t="s">
        <v>195</v>
      </c>
      <c r="E2039">
        <v>6</v>
      </c>
      <c r="F2039" t="s">
        <v>268</v>
      </c>
      <c r="G2039">
        <v>2</v>
      </c>
      <c r="H2039">
        <v>38</v>
      </c>
      <c r="L2039">
        <v>86</v>
      </c>
      <c r="N2039">
        <v>2.95</v>
      </c>
      <c r="O2039">
        <f>PI()*(H2039/(2*1000))^2</f>
        <v>1.1341149479459152E-3</v>
      </c>
      <c r="P2039">
        <f>PI()*(L2039/(2*1000))^2</f>
        <v>5.8088048164875268E-3</v>
      </c>
    </row>
    <row r="2040" spans="1:16" x14ac:dyDescent="0.25">
      <c r="A2040">
        <v>7</v>
      </c>
      <c r="B2040" t="s">
        <v>179</v>
      </c>
      <c r="C2040">
        <v>15</v>
      </c>
      <c r="D2040" t="s">
        <v>195</v>
      </c>
      <c r="E2040">
        <v>7</v>
      </c>
      <c r="F2040" t="s">
        <v>295</v>
      </c>
      <c r="G2040">
        <v>2</v>
      </c>
      <c r="H2040">
        <v>9</v>
      </c>
      <c r="I2040">
        <v>8</v>
      </c>
      <c r="L2040" t="s">
        <v>342</v>
      </c>
      <c r="N2040">
        <v>2.2000000000000002</v>
      </c>
      <c r="O2040">
        <f>PI()*(H2040/(2*1000))^2+PI()*(I2040/(2*1000))^2</f>
        <v>1.1388273369263E-4</v>
      </c>
      <c r="P2040">
        <f>PI()*(20/(2*1000))^2+PI()*(18/(2*1000))^2</f>
        <v>5.6862827029975247E-4</v>
      </c>
    </row>
    <row r="2041" spans="1:16" x14ac:dyDescent="0.25">
      <c r="A2041">
        <v>7</v>
      </c>
      <c r="B2041" t="s">
        <v>179</v>
      </c>
      <c r="C2041">
        <v>16</v>
      </c>
      <c r="D2041" t="s">
        <v>196</v>
      </c>
      <c r="E2041">
        <v>1</v>
      </c>
      <c r="F2041" t="s">
        <v>271</v>
      </c>
      <c r="G2041">
        <v>2.1</v>
      </c>
      <c r="H2041">
        <v>58</v>
      </c>
      <c r="L2041">
        <v>77</v>
      </c>
      <c r="N2041">
        <v>5.7</v>
      </c>
      <c r="O2041">
        <f>PI()*(H2041/(2*1000))^2</f>
        <v>2.6420794216690164E-3</v>
      </c>
      <c r="P2041">
        <f>PI()*(L2041/(2*1000))^2</f>
        <v>4.6566257107834713E-3</v>
      </c>
    </row>
    <row r="2042" spans="1:16" x14ac:dyDescent="0.25">
      <c r="A2042">
        <v>7</v>
      </c>
      <c r="B2042" t="s">
        <v>179</v>
      </c>
      <c r="C2042">
        <v>16</v>
      </c>
      <c r="D2042" t="s">
        <v>196</v>
      </c>
      <c r="E2042">
        <v>2</v>
      </c>
      <c r="F2042" t="s">
        <v>271</v>
      </c>
      <c r="G2042">
        <v>3.3</v>
      </c>
      <c r="H2042">
        <f>K2042/PI()</f>
        <v>155.97184423005743</v>
      </c>
      <c r="K2042">
        <v>490</v>
      </c>
      <c r="L2042">
        <f>M2042/PI()</f>
        <v>178.25353626292278</v>
      </c>
      <c r="M2042">
        <v>560</v>
      </c>
      <c r="N2042">
        <v>6.5</v>
      </c>
      <c r="O2042">
        <f>PI()*(H2042/(2*1000))^2</f>
        <v>1.9106550918182034E-2</v>
      </c>
      <c r="P2042">
        <f>PI()*(L2042/(2*1000))^2</f>
        <v>2.4955495076809189E-2</v>
      </c>
    </row>
    <row r="2043" spans="1:16" x14ac:dyDescent="0.25">
      <c r="A2043">
        <v>7</v>
      </c>
      <c r="B2043" t="s">
        <v>179</v>
      </c>
      <c r="C2043">
        <v>16</v>
      </c>
      <c r="D2043" t="s">
        <v>196</v>
      </c>
      <c r="E2043">
        <v>3</v>
      </c>
      <c r="F2043" t="s">
        <v>271</v>
      </c>
      <c r="G2043">
        <v>1.5</v>
      </c>
      <c r="H2043">
        <f>K2043/PI()</f>
        <v>133.69015219719208</v>
      </c>
      <c r="K2043">
        <v>420</v>
      </c>
      <c r="L2043">
        <f>M2043/PI()</f>
        <v>149.60564650638162</v>
      </c>
      <c r="M2043">
        <v>470</v>
      </c>
      <c r="N2043">
        <v>6.5</v>
      </c>
      <c r="O2043">
        <f>PI()*(H2043/(2*1000))^2</f>
        <v>1.4037465980705167E-2</v>
      </c>
      <c r="P2043">
        <f>PI()*(L2043/(2*1000))^2</f>
        <v>1.7578663464499839E-2</v>
      </c>
    </row>
    <row r="2044" spans="1:16" x14ac:dyDescent="0.25">
      <c r="A2044">
        <v>7</v>
      </c>
      <c r="B2044" t="s">
        <v>179</v>
      </c>
      <c r="C2044">
        <v>16</v>
      </c>
      <c r="D2044" t="s">
        <v>196</v>
      </c>
      <c r="E2044">
        <v>4</v>
      </c>
      <c r="F2044" t="s">
        <v>268</v>
      </c>
      <c r="G2044">
        <v>2</v>
      </c>
      <c r="H2044">
        <v>51</v>
      </c>
      <c r="L2044">
        <v>67</v>
      </c>
      <c r="N2044">
        <v>3.45</v>
      </c>
      <c r="O2044">
        <f>PI()*(H2044/(2*1000))^2</f>
        <v>2.0428206229967626E-3</v>
      </c>
      <c r="P2044">
        <f>PI()*(L2044/(2*1000))^2</f>
        <v>3.5256523554911458E-3</v>
      </c>
    </row>
    <row r="2045" spans="1:16" x14ac:dyDescent="0.25">
      <c r="A2045">
        <v>7</v>
      </c>
      <c r="B2045" t="s">
        <v>179</v>
      </c>
      <c r="C2045">
        <v>16</v>
      </c>
      <c r="D2045" t="s">
        <v>196</v>
      </c>
      <c r="E2045">
        <v>5</v>
      </c>
      <c r="F2045" t="s">
        <v>271</v>
      </c>
      <c r="G2045">
        <v>2.16</v>
      </c>
      <c r="H2045">
        <v>29</v>
      </c>
      <c r="L2045">
        <v>54</v>
      </c>
      <c r="N2045">
        <v>3.7</v>
      </c>
      <c r="O2045">
        <f>PI()*(H2045/(2*1000))^2</f>
        <v>6.605198554172541E-4</v>
      </c>
      <c r="P2045">
        <f>PI()*(L2045/(2*1000))^2</f>
        <v>2.290221044466959E-3</v>
      </c>
    </row>
    <row r="2046" spans="1:16" x14ac:dyDescent="0.25">
      <c r="A2046">
        <v>7</v>
      </c>
      <c r="B2046" t="s">
        <v>179</v>
      </c>
      <c r="C2046">
        <v>16</v>
      </c>
      <c r="D2046" t="s">
        <v>196</v>
      </c>
      <c r="E2046">
        <v>6</v>
      </c>
      <c r="F2046" t="s">
        <v>271</v>
      </c>
      <c r="G2046">
        <v>1</v>
      </c>
      <c r="H2046">
        <v>88</v>
      </c>
      <c r="L2046">
        <v>115</v>
      </c>
      <c r="N2046">
        <v>5</v>
      </c>
      <c r="O2046">
        <f>PI()*(H2046/(2*1000))^2</f>
        <v>6.0821233773498389E-3</v>
      </c>
      <c r="P2046">
        <f>PI()*(L2046/(2*1000))^2</f>
        <v>1.0386890710931254E-2</v>
      </c>
    </row>
    <row r="2047" spans="1:16" x14ac:dyDescent="0.25">
      <c r="A2047">
        <v>7</v>
      </c>
      <c r="B2047" t="s">
        <v>179</v>
      </c>
      <c r="C2047">
        <v>16</v>
      </c>
      <c r="D2047" t="s">
        <v>196</v>
      </c>
      <c r="E2047">
        <v>7</v>
      </c>
      <c r="F2047" t="s">
        <v>271</v>
      </c>
      <c r="G2047">
        <v>2.5</v>
      </c>
      <c r="H2047">
        <v>56</v>
      </c>
      <c r="L2047">
        <v>65</v>
      </c>
      <c r="N2047">
        <v>5.8</v>
      </c>
      <c r="O2047">
        <f>PI()*(H2047/(2*1000))^2</f>
        <v>2.4630086404143982E-3</v>
      </c>
      <c r="P2047">
        <f>PI()*(L2047/(2*1000))^2</f>
        <v>3.3183072403542195E-3</v>
      </c>
    </row>
    <row r="2048" spans="1:16" x14ac:dyDescent="0.25">
      <c r="A2048">
        <v>7</v>
      </c>
      <c r="B2048" t="s">
        <v>179</v>
      </c>
      <c r="C2048">
        <v>16</v>
      </c>
      <c r="D2048" t="s">
        <v>196</v>
      </c>
      <c r="E2048">
        <v>8</v>
      </c>
      <c r="F2048" t="s">
        <v>271</v>
      </c>
      <c r="G2048">
        <v>1.85</v>
      </c>
      <c r="H2048">
        <v>117</v>
      </c>
      <c r="L2048">
        <v>154</v>
      </c>
      <c r="N2048">
        <v>7.5</v>
      </c>
      <c r="O2048">
        <f>PI()*(H2048/(2*1000))^2</f>
        <v>1.0751315458747671E-2</v>
      </c>
      <c r="P2048">
        <f>PI()*(L2048/(2*1000))^2</f>
        <v>1.8626502843133885E-2</v>
      </c>
    </row>
    <row r="2049" spans="1:16" x14ac:dyDescent="0.25">
      <c r="A2049">
        <v>7</v>
      </c>
      <c r="B2049" t="s">
        <v>179</v>
      </c>
      <c r="C2049">
        <v>16</v>
      </c>
      <c r="D2049" t="s">
        <v>196</v>
      </c>
      <c r="E2049">
        <v>9</v>
      </c>
      <c r="F2049" t="s">
        <v>271</v>
      </c>
      <c r="G2049">
        <v>2.4</v>
      </c>
      <c r="H2049">
        <v>11</v>
      </c>
      <c r="L2049">
        <v>19</v>
      </c>
      <c r="N2049">
        <v>1.85</v>
      </c>
      <c r="O2049">
        <f>PI()*(H2049/(2*1000))^2</f>
        <v>9.5033177771091233E-5</v>
      </c>
      <c r="P2049">
        <f>PI()*(L2049/(2*1000))^2</f>
        <v>2.835287369864788E-4</v>
      </c>
    </row>
    <row r="2050" spans="1:16" x14ac:dyDescent="0.25">
      <c r="A2050">
        <v>7</v>
      </c>
      <c r="B2050" t="s">
        <v>179</v>
      </c>
      <c r="C2050">
        <v>16</v>
      </c>
      <c r="D2050" t="s">
        <v>196</v>
      </c>
      <c r="E2050">
        <v>10</v>
      </c>
      <c r="F2050" t="s">
        <v>271</v>
      </c>
      <c r="G2050">
        <v>1.5</v>
      </c>
      <c r="H2050">
        <v>48</v>
      </c>
      <c r="L2050">
        <v>69</v>
      </c>
      <c r="N2050">
        <v>6</v>
      </c>
      <c r="O2050">
        <f>PI()*(H2050/(2*1000))^2</f>
        <v>1.8095573684677208E-3</v>
      </c>
      <c r="P2050">
        <f>PI()*(L2050/(2*1000))^2</f>
        <v>3.7392806559352516E-3</v>
      </c>
    </row>
    <row r="2051" spans="1:16" x14ac:dyDescent="0.25">
      <c r="A2051">
        <v>7</v>
      </c>
      <c r="B2051" t="s">
        <v>179</v>
      </c>
      <c r="C2051">
        <v>16</v>
      </c>
      <c r="D2051" t="s">
        <v>196</v>
      </c>
      <c r="E2051">
        <v>11</v>
      </c>
      <c r="F2051" t="s">
        <v>271</v>
      </c>
      <c r="G2051">
        <v>2.4500000000000002</v>
      </c>
      <c r="H2051">
        <v>79</v>
      </c>
      <c r="I2051">
        <v>75</v>
      </c>
      <c r="L2051">
        <v>123</v>
      </c>
      <c r="N2051">
        <v>6</v>
      </c>
      <c r="O2051">
        <f>PI()*(H2051/(2*1000))^2+PI()*(I2051/(2*1000))^2</f>
        <v>9.3195346068741212E-3</v>
      </c>
      <c r="P2051">
        <f>PI()*(L2051/(2*1000))^2</f>
        <v>1.1882288814039995E-2</v>
      </c>
    </row>
    <row r="2052" spans="1:16" x14ac:dyDescent="0.25">
      <c r="A2052">
        <v>7</v>
      </c>
      <c r="B2052" t="s">
        <v>179</v>
      </c>
      <c r="C2052">
        <v>16</v>
      </c>
      <c r="D2052" t="s">
        <v>196</v>
      </c>
      <c r="E2052">
        <v>12</v>
      </c>
      <c r="F2052" t="s">
        <v>295</v>
      </c>
      <c r="G2052">
        <v>2.2000000000000002</v>
      </c>
      <c r="H2052">
        <v>10</v>
      </c>
      <c r="L2052">
        <v>18</v>
      </c>
      <c r="N2052">
        <v>2</v>
      </c>
      <c r="O2052">
        <f>PI()*(H2052/(2*1000))^2</f>
        <v>7.8539816339744827E-5</v>
      </c>
      <c r="P2052">
        <f>PI()*(L2052/(2*1000))^2</f>
        <v>2.5446900494077322E-4</v>
      </c>
    </row>
    <row r="2053" spans="1:16" x14ac:dyDescent="0.25">
      <c r="A2053">
        <v>7</v>
      </c>
      <c r="B2053" t="s">
        <v>179</v>
      </c>
      <c r="C2053">
        <v>16</v>
      </c>
      <c r="D2053" t="s">
        <v>196</v>
      </c>
      <c r="E2053">
        <v>13</v>
      </c>
      <c r="F2053" t="s">
        <v>269</v>
      </c>
      <c r="G2053">
        <v>2.6</v>
      </c>
      <c r="H2053">
        <v>26</v>
      </c>
      <c r="L2053">
        <v>29</v>
      </c>
      <c r="N2053">
        <v>4</v>
      </c>
      <c r="O2053">
        <f>PI()*(H2053/(2*1000))^2</f>
        <v>5.3092915845667494E-4</v>
      </c>
      <c r="P2053">
        <f>PI()*(L2053/(2*1000))^2</f>
        <v>6.605198554172541E-4</v>
      </c>
    </row>
    <row r="2054" spans="1:16" x14ac:dyDescent="0.25">
      <c r="A2054">
        <v>7</v>
      </c>
      <c r="B2054" t="s">
        <v>179</v>
      </c>
      <c r="C2054">
        <v>16</v>
      </c>
      <c r="D2054" t="s">
        <v>196</v>
      </c>
      <c r="E2054">
        <v>14</v>
      </c>
      <c r="F2054" t="s">
        <v>295</v>
      </c>
      <c r="G2054">
        <v>2.2000000000000002</v>
      </c>
      <c r="H2054">
        <v>10</v>
      </c>
      <c r="L2054">
        <v>26</v>
      </c>
      <c r="N2054">
        <v>2.35</v>
      </c>
      <c r="O2054">
        <f>PI()*(H2054/(2*1000))^2</f>
        <v>7.8539816339744827E-5</v>
      </c>
      <c r="P2054">
        <f>PI()*(L2054/(2*1000))^2</f>
        <v>5.3092915845667494E-4</v>
      </c>
    </row>
    <row r="2055" spans="1:16" x14ac:dyDescent="0.25">
      <c r="A2055">
        <v>7</v>
      </c>
      <c r="B2055" t="s">
        <v>179</v>
      </c>
      <c r="C2055">
        <v>17</v>
      </c>
      <c r="D2055" t="s">
        <v>197</v>
      </c>
      <c r="E2055">
        <v>1</v>
      </c>
      <c r="F2055" t="s">
        <v>271</v>
      </c>
      <c r="G2055">
        <v>0.4</v>
      </c>
      <c r="H2055">
        <v>55</v>
      </c>
      <c r="L2055">
        <v>87</v>
      </c>
      <c r="N2055">
        <v>3.85</v>
      </c>
      <c r="O2055">
        <f>PI()*(H2055/(2*1000))^2</f>
        <v>2.3758294442772811E-3</v>
      </c>
      <c r="P2055">
        <f>PI()*(L2055/(2*1000))^2</f>
        <v>5.9446786987552855E-3</v>
      </c>
    </row>
    <row r="2056" spans="1:16" x14ac:dyDescent="0.25">
      <c r="A2056">
        <v>7</v>
      </c>
      <c r="B2056" t="s">
        <v>179</v>
      </c>
      <c r="C2056">
        <v>17</v>
      </c>
      <c r="D2056" t="s">
        <v>197</v>
      </c>
      <c r="E2056">
        <v>2</v>
      </c>
      <c r="F2056" t="s">
        <v>271</v>
      </c>
      <c r="G2056">
        <v>1.2</v>
      </c>
      <c r="H2056">
        <v>11</v>
      </c>
      <c r="L2056">
        <v>25</v>
      </c>
      <c r="N2056">
        <v>1.9</v>
      </c>
      <c r="O2056">
        <f>PI()*(H2056/(2*1000))^2</f>
        <v>9.5033177771091233E-5</v>
      </c>
      <c r="P2056">
        <f>PI()*(L2056/(2*1000))^2</f>
        <v>4.9087385212340522E-4</v>
      </c>
    </row>
    <row r="2057" spans="1:16" x14ac:dyDescent="0.25">
      <c r="A2057">
        <v>7</v>
      </c>
      <c r="B2057" t="s">
        <v>179</v>
      </c>
      <c r="C2057">
        <v>17</v>
      </c>
      <c r="D2057" t="s">
        <v>197</v>
      </c>
      <c r="E2057">
        <v>3</v>
      </c>
      <c r="F2057" t="s">
        <v>295</v>
      </c>
      <c r="G2057">
        <v>1.75</v>
      </c>
      <c r="L2057" t="s">
        <v>343</v>
      </c>
      <c r="N2057">
        <v>1.55</v>
      </c>
      <c r="O2057">
        <f>PI()*(H2057/(2*1000))^2</f>
        <v>0</v>
      </c>
      <c r="P2057">
        <f>9*PI()*(13/(2*1000))^2</f>
        <v>1.1945906065275187E-3</v>
      </c>
    </row>
    <row r="2058" spans="1:16" x14ac:dyDescent="0.25">
      <c r="A2058">
        <v>7</v>
      </c>
      <c r="B2058" t="s">
        <v>179</v>
      </c>
      <c r="C2058">
        <v>17</v>
      </c>
      <c r="D2058" t="s">
        <v>197</v>
      </c>
      <c r="E2058">
        <v>4</v>
      </c>
      <c r="F2058" t="s">
        <v>282</v>
      </c>
      <c r="G2058">
        <v>2.5499999999999998</v>
      </c>
      <c r="L2058">
        <v>13</v>
      </c>
      <c r="N2058">
        <v>1.3</v>
      </c>
      <c r="O2058">
        <f>PI()*(H2058/(2*1000))^2</f>
        <v>0</v>
      </c>
      <c r="P2058">
        <f>PI()*(L2058/(2*1000))^2</f>
        <v>1.3273228961416874E-4</v>
      </c>
    </row>
    <row r="2059" spans="1:16" x14ac:dyDescent="0.25">
      <c r="A2059">
        <v>7</v>
      </c>
      <c r="B2059" t="s">
        <v>179</v>
      </c>
      <c r="C2059">
        <v>17</v>
      </c>
      <c r="D2059" t="s">
        <v>197</v>
      </c>
      <c r="E2059">
        <v>5</v>
      </c>
      <c r="F2059" t="s">
        <v>282</v>
      </c>
      <c r="G2059">
        <v>2.9</v>
      </c>
      <c r="H2059">
        <v>11</v>
      </c>
      <c r="L2059">
        <v>15</v>
      </c>
      <c r="N2059">
        <v>1.8</v>
      </c>
      <c r="O2059">
        <f>PI()*(H2059/(2*1000))^2</f>
        <v>9.5033177771091233E-5</v>
      </c>
      <c r="P2059">
        <f>PI()*(L2059/(2*1000))^2</f>
        <v>1.7671458676442585E-4</v>
      </c>
    </row>
    <row r="2060" spans="1:16" x14ac:dyDescent="0.25">
      <c r="A2060">
        <v>7</v>
      </c>
      <c r="B2060" t="s">
        <v>179</v>
      </c>
      <c r="C2060">
        <v>17</v>
      </c>
      <c r="D2060" t="s">
        <v>197</v>
      </c>
      <c r="E2060">
        <v>6</v>
      </c>
      <c r="F2060" t="s">
        <v>271</v>
      </c>
      <c r="G2060">
        <v>3</v>
      </c>
      <c r="H2060">
        <v>35</v>
      </c>
      <c r="L2060">
        <v>46</v>
      </c>
      <c r="N2060">
        <v>3.5</v>
      </c>
      <c r="O2060">
        <f>PI()*(H2060/(2*1000))^2</f>
        <v>9.6211275016187424E-4</v>
      </c>
      <c r="P2060">
        <f>PI()*(L2060/(2*1000))^2</f>
        <v>1.6619025137490004E-3</v>
      </c>
    </row>
    <row r="2061" spans="1:16" x14ac:dyDescent="0.25">
      <c r="A2061">
        <v>7</v>
      </c>
      <c r="B2061" t="s">
        <v>179</v>
      </c>
      <c r="C2061">
        <v>17</v>
      </c>
      <c r="D2061" t="s">
        <v>197</v>
      </c>
      <c r="E2061">
        <v>7</v>
      </c>
      <c r="F2061" t="s">
        <v>271</v>
      </c>
      <c r="G2061">
        <v>3</v>
      </c>
      <c r="H2061">
        <v>19</v>
      </c>
      <c r="L2061">
        <v>28</v>
      </c>
      <c r="N2061">
        <v>2.65</v>
      </c>
      <c r="O2061">
        <f>PI()*(H2061/(2*1000))^2</f>
        <v>2.835287369864788E-4</v>
      </c>
      <c r="P2061">
        <f>PI()*(L2061/(2*1000))^2</f>
        <v>6.1575216010359955E-4</v>
      </c>
    </row>
    <row r="2062" spans="1:16" x14ac:dyDescent="0.25">
      <c r="A2062">
        <v>7</v>
      </c>
      <c r="B2062" t="s">
        <v>179</v>
      </c>
      <c r="C2062">
        <v>17</v>
      </c>
      <c r="D2062" t="s">
        <v>197</v>
      </c>
      <c r="E2062">
        <v>8</v>
      </c>
      <c r="F2062" t="s">
        <v>271</v>
      </c>
      <c r="G2062">
        <v>1.85</v>
      </c>
      <c r="H2062">
        <v>49</v>
      </c>
      <c r="L2062">
        <v>71</v>
      </c>
      <c r="N2062">
        <v>3.95</v>
      </c>
      <c r="O2062">
        <f>PI()*(H2062/(2*1000))^2</f>
        <v>1.8857409903172736E-3</v>
      </c>
      <c r="P2062">
        <f>PI()*(L2062/(2*1000))^2</f>
        <v>3.959192141686536E-3</v>
      </c>
    </row>
    <row r="2063" spans="1:16" x14ac:dyDescent="0.25">
      <c r="A2063">
        <v>7</v>
      </c>
      <c r="B2063" t="s">
        <v>179</v>
      </c>
      <c r="C2063">
        <v>17</v>
      </c>
      <c r="D2063" t="s">
        <v>197</v>
      </c>
      <c r="E2063">
        <v>9</v>
      </c>
      <c r="F2063" t="s">
        <v>295</v>
      </c>
      <c r="G2063">
        <v>2.9</v>
      </c>
      <c r="L2063" t="s">
        <v>344</v>
      </c>
      <c r="N2063">
        <v>1.8</v>
      </c>
      <c r="O2063">
        <f>PI()*(H2063/(2*1000))^2</f>
        <v>0</v>
      </c>
      <c r="P2063">
        <f>PI()*(16/(2*1000))^2+PI()*(11/(2*1000))^2+PI()*(20/(2*1000))^2+PI()*(10/(2*1000))^2</f>
        <v>6.8879418929956209E-4</v>
      </c>
    </row>
    <row r="2064" spans="1:16" x14ac:dyDescent="0.25">
      <c r="A2064">
        <v>7</v>
      </c>
      <c r="B2064" t="s">
        <v>179</v>
      </c>
      <c r="C2064">
        <v>17</v>
      </c>
      <c r="D2064" t="s">
        <v>197</v>
      </c>
      <c r="E2064">
        <v>10</v>
      </c>
      <c r="F2064" t="s">
        <v>295</v>
      </c>
      <c r="G2064">
        <v>2.6</v>
      </c>
      <c r="L2064" t="s">
        <v>345</v>
      </c>
      <c r="N2064">
        <v>2.0499999999999998</v>
      </c>
      <c r="O2064">
        <f>PI()*(H2064/(2*1000))^2</f>
        <v>0</v>
      </c>
      <c r="P2064">
        <f>6*PI()*(17/(2*1000))^2</f>
        <v>1.3618804153311755E-3</v>
      </c>
    </row>
    <row r="2065" spans="1:16" x14ac:dyDescent="0.25">
      <c r="A2065">
        <v>7</v>
      </c>
      <c r="B2065" t="s">
        <v>179</v>
      </c>
      <c r="C2065">
        <v>17</v>
      </c>
      <c r="D2065" t="s">
        <v>197</v>
      </c>
      <c r="E2065">
        <v>11</v>
      </c>
      <c r="F2065" t="s">
        <v>271</v>
      </c>
      <c r="G2065">
        <v>3.45</v>
      </c>
      <c r="H2065">
        <v>78</v>
      </c>
      <c r="L2065">
        <v>99</v>
      </c>
      <c r="N2065">
        <v>4.6500000000000004</v>
      </c>
      <c r="O2065">
        <f>PI()*(H2065/(2*1000))^2</f>
        <v>4.7783624261100756E-3</v>
      </c>
      <c r="P2065">
        <f>PI()*(L2065/(2*1000))^2</f>
        <v>7.6976873994583908E-3</v>
      </c>
    </row>
    <row r="2066" spans="1:16" x14ac:dyDescent="0.25">
      <c r="A2066">
        <v>7</v>
      </c>
      <c r="B2066" t="s">
        <v>179</v>
      </c>
      <c r="C2066">
        <v>17</v>
      </c>
      <c r="D2066" t="s">
        <v>197</v>
      </c>
      <c r="E2066">
        <v>12</v>
      </c>
      <c r="F2066" t="s">
        <v>271</v>
      </c>
      <c r="G2066">
        <v>3.1</v>
      </c>
      <c r="H2066">
        <v>68</v>
      </c>
      <c r="L2066">
        <v>88</v>
      </c>
      <c r="N2066">
        <v>5.8</v>
      </c>
      <c r="O2066">
        <f>PI()*(H2066/(2*1000))^2</f>
        <v>3.6316811075498014E-3</v>
      </c>
      <c r="P2066">
        <f>PI()*(L2066/(2*1000))^2</f>
        <v>6.0821233773498389E-3</v>
      </c>
    </row>
    <row r="2067" spans="1:16" x14ac:dyDescent="0.25">
      <c r="A2067">
        <v>7</v>
      </c>
      <c r="B2067" t="s">
        <v>179</v>
      </c>
      <c r="C2067">
        <v>17</v>
      </c>
      <c r="D2067" t="s">
        <v>197</v>
      </c>
      <c r="E2067">
        <v>13</v>
      </c>
      <c r="F2067" t="s">
        <v>295</v>
      </c>
      <c r="G2067">
        <v>2.7</v>
      </c>
      <c r="H2067">
        <v>9</v>
      </c>
      <c r="L2067">
        <v>19</v>
      </c>
      <c r="N2067">
        <v>1.7</v>
      </c>
      <c r="O2067">
        <f>PI()*(H2067/(2*1000))^2</f>
        <v>6.3617251235193305E-5</v>
      </c>
      <c r="P2067">
        <f>PI()*(L2067/(2*1000))^2</f>
        <v>2.835287369864788E-4</v>
      </c>
    </row>
    <row r="2068" spans="1:16" x14ac:dyDescent="0.25">
      <c r="A2068">
        <v>7</v>
      </c>
      <c r="B2068" t="s">
        <v>179</v>
      </c>
      <c r="C2068">
        <v>17</v>
      </c>
      <c r="D2068" t="s">
        <v>197</v>
      </c>
      <c r="E2068">
        <v>14</v>
      </c>
      <c r="F2068" t="s">
        <v>271</v>
      </c>
      <c r="G2068">
        <v>1.4</v>
      </c>
      <c r="H2068">
        <v>14</v>
      </c>
      <c r="L2068">
        <v>18</v>
      </c>
      <c r="N2068">
        <v>1.95</v>
      </c>
      <c r="O2068">
        <f>PI()*(H2068/(2*1000))^2</f>
        <v>1.5393804002589989E-4</v>
      </c>
      <c r="P2068">
        <f>PI()*(L2068/(2*1000))^2</f>
        <v>2.5446900494077322E-4</v>
      </c>
    </row>
    <row r="2069" spans="1:16" x14ac:dyDescent="0.25">
      <c r="A2069">
        <v>7</v>
      </c>
      <c r="B2069" t="s">
        <v>179</v>
      </c>
      <c r="C2069">
        <v>17</v>
      </c>
      <c r="D2069" t="s">
        <v>197</v>
      </c>
      <c r="E2069">
        <v>15</v>
      </c>
      <c r="F2069" t="s">
        <v>271</v>
      </c>
      <c r="G2069">
        <v>1.4</v>
      </c>
      <c r="H2069">
        <v>76</v>
      </c>
      <c r="L2069">
        <v>92</v>
      </c>
      <c r="N2069">
        <v>8</v>
      </c>
      <c r="O2069">
        <f>PI()*(H2069/(2*1000))^2</f>
        <v>4.5364597917836608E-3</v>
      </c>
      <c r="P2069">
        <f>PI()*(L2069/(2*1000))^2</f>
        <v>6.6476100549960017E-3</v>
      </c>
    </row>
    <row r="2070" spans="1:16" x14ac:dyDescent="0.25">
      <c r="A2070">
        <v>7</v>
      </c>
      <c r="B2070" t="s">
        <v>179</v>
      </c>
      <c r="C2070">
        <v>17</v>
      </c>
      <c r="D2070" t="s">
        <v>197</v>
      </c>
      <c r="E2070">
        <v>16</v>
      </c>
      <c r="F2070" t="s">
        <v>271</v>
      </c>
      <c r="G2070">
        <v>1.3</v>
      </c>
      <c r="H2070">
        <v>10</v>
      </c>
      <c r="L2070">
        <v>16</v>
      </c>
      <c r="N2070">
        <v>1.6</v>
      </c>
      <c r="O2070">
        <f>PI()*(H2070/(2*1000))^2</f>
        <v>7.8539816339744827E-5</v>
      </c>
      <c r="P2070">
        <f>PI()*(L2070/(2*1000))^2</f>
        <v>2.0106192982974675E-4</v>
      </c>
    </row>
    <row r="2071" spans="1:16" x14ac:dyDescent="0.25">
      <c r="A2071">
        <v>7</v>
      </c>
      <c r="B2071" t="s">
        <v>179</v>
      </c>
      <c r="C2071">
        <v>17</v>
      </c>
      <c r="D2071" t="s">
        <v>197</v>
      </c>
      <c r="E2071">
        <v>17</v>
      </c>
      <c r="F2071" t="s">
        <v>271</v>
      </c>
      <c r="G2071">
        <v>1.6</v>
      </c>
      <c r="H2071">
        <v>30</v>
      </c>
      <c r="L2071">
        <v>40</v>
      </c>
      <c r="N2071">
        <v>2.65</v>
      </c>
      <c r="O2071">
        <f>PI()*(H2071/(2*1000))^2</f>
        <v>7.0685834705770342E-4</v>
      </c>
      <c r="P2071">
        <f>PI()*(L2071/(2*1000))^2</f>
        <v>1.2566370614359172E-3</v>
      </c>
    </row>
    <row r="2072" spans="1:16" x14ac:dyDescent="0.25">
      <c r="A2072">
        <v>7</v>
      </c>
      <c r="B2072" t="s">
        <v>179</v>
      </c>
      <c r="C2072">
        <v>17</v>
      </c>
      <c r="D2072" t="s">
        <v>197</v>
      </c>
      <c r="E2072">
        <v>18</v>
      </c>
      <c r="F2072" t="s">
        <v>271</v>
      </c>
      <c r="G2072">
        <v>2.6</v>
      </c>
      <c r="H2072">
        <v>55</v>
      </c>
      <c r="L2072">
        <v>73</v>
      </c>
      <c r="N2072">
        <v>3.15</v>
      </c>
      <c r="O2072">
        <f>PI()*(H2072/(2*1000))^2</f>
        <v>2.3758294442772811E-3</v>
      </c>
      <c r="P2072">
        <f>PI()*(L2072/(2*1000))^2</f>
        <v>4.1853868127450016E-3</v>
      </c>
    </row>
    <row r="2073" spans="1:16" x14ac:dyDescent="0.25">
      <c r="A2073">
        <v>7</v>
      </c>
      <c r="B2073" t="s">
        <v>179</v>
      </c>
      <c r="C2073">
        <v>17</v>
      </c>
      <c r="D2073" t="s">
        <v>197</v>
      </c>
      <c r="E2073">
        <v>19</v>
      </c>
      <c r="F2073" t="s">
        <v>271</v>
      </c>
      <c r="G2073">
        <v>2.4</v>
      </c>
      <c r="H2073">
        <v>47</v>
      </c>
      <c r="L2073">
        <v>70</v>
      </c>
      <c r="N2073">
        <v>4</v>
      </c>
      <c r="O2073">
        <f>PI()*(H2073/(2*1000))^2</f>
        <v>1.7349445429449633E-3</v>
      </c>
      <c r="P2073">
        <f>PI()*(L2073/(2*1000))^2</f>
        <v>3.8484510006474969E-3</v>
      </c>
    </row>
    <row r="2074" spans="1:16" x14ac:dyDescent="0.25">
      <c r="A2074">
        <v>7</v>
      </c>
      <c r="B2074" t="s">
        <v>179</v>
      </c>
      <c r="C2074">
        <v>17</v>
      </c>
      <c r="D2074" t="s">
        <v>197</v>
      </c>
      <c r="E2074">
        <v>20</v>
      </c>
      <c r="F2074" t="s">
        <v>295</v>
      </c>
      <c r="G2074">
        <v>2.6</v>
      </c>
      <c r="H2074">
        <v>15</v>
      </c>
      <c r="L2074">
        <v>25</v>
      </c>
      <c r="N2074">
        <v>2.7</v>
      </c>
      <c r="O2074">
        <f>PI()*(H2074/(2*1000))^2</f>
        <v>1.7671458676442585E-4</v>
      </c>
      <c r="P2074">
        <f>PI()*(L2074/(2*1000))^2</f>
        <v>4.9087385212340522E-4</v>
      </c>
    </row>
    <row r="2075" spans="1:16" x14ac:dyDescent="0.25">
      <c r="A2075">
        <v>7</v>
      </c>
      <c r="B2075" t="s">
        <v>179</v>
      </c>
      <c r="C2075">
        <v>18</v>
      </c>
      <c r="D2075" t="s">
        <v>198</v>
      </c>
      <c r="E2075">
        <v>1</v>
      </c>
      <c r="F2075" t="s">
        <v>280</v>
      </c>
      <c r="G2075">
        <v>1.85</v>
      </c>
      <c r="H2075">
        <v>22</v>
      </c>
      <c r="L2075">
        <v>36</v>
      </c>
      <c r="N2075">
        <v>2.35</v>
      </c>
      <c r="O2075">
        <f>PI()*(H2075/(2*1000))^2</f>
        <v>3.8013271108436493E-4</v>
      </c>
      <c r="P2075">
        <f>PI()*(L2075/(2*1000))^2</f>
        <v>1.0178760197630929E-3</v>
      </c>
    </row>
    <row r="2076" spans="1:16" x14ac:dyDescent="0.25">
      <c r="A2076">
        <v>7</v>
      </c>
      <c r="B2076" t="s">
        <v>179</v>
      </c>
      <c r="C2076">
        <v>18</v>
      </c>
      <c r="D2076" t="s">
        <v>198</v>
      </c>
      <c r="E2076">
        <v>2</v>
      </c>
      <c r="F2076" t="s">
        <v>267</v>
      </c>
      <c r="G2076">
        <v>1.55</v>
      </c>
      <c r="H2076">
        <v>42</v>
      </c>
      <c r="L2076">
        <v>60</v>
      </c>
      <c r="N2076">
        <v>2.85</v>
      </c>
      <c r="O2076">
        <f>PI()*(H2076/(2*1000))^2</f>
        <v>1.385442360233099E-3</v>
      </c>
      <c r="P2076">
        <f>PI()*(L2076/(2*1000))^2</f>
        <v>2.8274333882308137E-3</v>
      </c>
    </row>
    <row r="2077" spans="1:16" x14ac:dyDescent="0.25">
      <c r="A2077">
        <v>7</v>
      </c>
      <c r="B2077" t="s">
        <v>179</v>
      </c>
      <c r="C2077">
        <v>18</v>
      </c>
      <c r="D2077" t="s">
        <v>198</v>
      </c>
      <c r="E2077">
        <v>3</v>
      </c>
      <c r="F2077" t="s">
        <v>280</v>
      </c>
      <c r="G2077">
        <v>1.5</v>
      </c>
      <c r="H2077">
        <v>19</v>
      </c>
      <c r="I2077">
        <v>16</v>
      </c>
      <c r="L2077">
        <v>49</v>
      </c>
      <c r="N2077">
        <v>2.5</v>
      </c>
      <c r="O2077">
        <f>PI()*(H2077/(2*1000))^2+PI()*(I2077/(2*1000))^2</f>
        <v>4.8459066681622552E-4</v>
      </c>
      <c r="P2077">
        <f>PI()*(L2077/(2*1000))^2</f>
        <v>1.8857409903172736E-3</v>
      </c>
    </row>
    <row r="2078" spans="1:16" x14ac:dyDescent="0.25">
      <c r="A2078">
        <v>7</v>
      </c>
      <c r="B2078" t="s">
        <v>179</v>
      </c>
      <c r="C2078">
        <v>18</v>
      </c>
      <c r="D2078" t="s">
        <v>198</v>
      </c>
      <c r="E2078">
        <v>4</v>
      </c>
      <c r="F2078" t="s">
        <v>280</v>
      </c>
      <c r="G2078">
        <v>2</v>
      </c>
      <c r="H2078">
        <v>31</v>
      </c>
      <c r="L2078">
        <v>40</v>
      </c>
      <c r="N2078">
        <v>2.7</v>
      </c>
      <c r="O2078">
        <f>PI()*(H2078/(2*1000))^2</f>
        <v>7.5476763502494771E-4</v>
      </c>
      <c r="P2078">
        <f>PI()*(L2078/(2*1000))^2</f>
        <v>1.2566370614359172E-3</v>
      </c>
    </row>
    <row r="2079" spans="1:16" x14ac:dyDescent="0.25">
      <c r="A2079">
        <v>7</v>
      </c>
      <c r="B2079" t="s">
        <v>179</v>
      </c>
      <c r="C2079">
        <v>18</v>
      </c>
      <c r="D2079" t="s">
        <v>198</v>
      </c>
      <c r="E2079">
        <v>5</v>
      </c>
      <c r="F2079" t="s">
        <v>280</v>
      </c>
      <c r="G2079">
        <v>2.2999999999999998</v>
      </c>
      <c r="H2079">
        <v>32</v>
      </c>
      <c r="L2079">
        <v>45</v>
      </c>
      <c r="N2079">
        <v>2.25</v>
      </c>
      <c r="O2079">
        <f>PI()*(H2079/(2*1000))^2</f>
        <v>8.0424771931898698E-4</v>
      </c>
      <c r="P2079">
        <f>PI()*(L2079/(2*1000))^2</f>
        <v>1.5904312808798326E-3</v>
      </c>
    </row>
    <row r="2080" spans="1:16" x14ac:dyDescent="0.25">
      <c r="A2080">
        <v>7</v>
      </c>
      <c r="B2080" t="s">
        <v>179</v>
      </c>
      <c r="C2080">
        <v>18</v>
      </c>
      <c r="D2080" t="s">
        <v>198</v>
      </c>
      <c r="E2080">
        <v>6</v>
      </c>
      <c r="F2080" t="s">
        <v>280</v>
      </c>
      <c r="G2080">
        <v>2</v>
      </c>
      <c r="H2080">
        <v>27</v>
      </c>
      <c r="L2080">
        <v>30</v>
      </c>
      <c r="N2080">
        <v>2.5</v>
      </c>
      <c r="O2080">
        <f>PI()*(H2080/(2*1000))^2</f>
        <v>5.7255526111673976E-4</v>
      </c>
      <c r="P2080">
        <f>PI()*(L2080/(2*1000))^2</f>
        <v>7.0685834705770342E-4</v>
      </c>
    </row>
    <row r="2081" spans="1:16" x14ac:dyDescent="0.25">
      <c r="A2081">
        <v>7</v>
      </c>
      <c r="B2081" t="s">
        <v>179</v>
      </c>
      <c r="C2081">
        <v>18</v>
      </c>
      <c r="D2081" t="s">
        <v>198</v>
      </c>
      <c r="E2081">
        <v>7</v>
      </c>
      <c r="F2081" t="s">
        <v>280</v>
      </c>
      <c r="G2081">
        <v>2.0499999999999998</v>
      </c>
      <c r="H2081">
        <v>23</v>
      </c>
      <c r="L2081">
        <v>27</v>
      </c>
      <c r="N2081">
        <v>2.2999999999999998</v>
      </c>
      <c r="O2081">
        <f>PI()*(H2081/(2*1000))^2</f>
        <v>4.154756284372501E-4</v>
      </c>
      <c r="P2081">
        <f>PI()*(L2081/(2*1000))^2</f>
        <v>5.7255526111673976E-4</v>
      </c>
    </row>
    <row r="2082" spans="1:16" x14ac:dyDescent="0.25">
      <c r="A2082">
        <v>7</v>
      </c>
      <c r="B2082" t="s">
        <v>179</v>
      </c>
      <c r="C2082">
        <v>18</v>
      </c>
      <c r="D2082" t="s">
        <v>198</v>
      </c>
      <c r="E2082">
        <v>8</v>
      </c>
      <c r="F2082" t="s">
        <v>267</v>
      </c>
      <c r="G2082">
        <v>2.1</v>
      </c>
      <c r="L2082">
        <v>24</v>
      </c>
      <c r="N2082">
        <v>1.2</v>
      </c>
      <c r="O2082">
        <f>PI()*(H2082/(2*1000))^2</f>
        <v>0</v>
      </c>
      <c r="P2082">
        <f>PI()*(L2082/(2*1000))^2</f>
        <v>4.523893421169302E-4</v>
      </c>
    </row>
    <row r="2083" spans="1:16" x14ac:dyDescent="0.25">
      <c r="A2083">
        <v>7</v>
      </c>
      <c r="B2083" t="s">
        <v>179</v>
      </c>
      <c r="C2083">
        <v>18</v>
      </c>
      <c r="D2083" t="s">
        <v>198</v>
      </c>
      <c r="E2083">
        <v>9</v>
      </c>
      <c r="F2083" t="s">
        <v>267</v>
      </c>
      <c r="G2083">
        <v>2.6</v>
      </c>
      <c r="H2083">
        <v>23</v>
      </c>
      <c r="L2083">
        <v>47</v>
      </c>
      <c r="N2083">
        <v>2.9</v>
      </c>
      <c r="O2083">
        <f>PI()*(H2083/(2*1000))^2</f>
        <v>4.154756284372501E-4</v>
      </c>
      <c r="P2083">
        <f>PI()*(L2083/(2*1000))^2</f>
        <v>1.7349445429449633E-3</v>
      </c>
    </row>
    <row r="2084" spans="1:16" x14ac:dyDescent="0.25">
      <c r="A2084">
        <v>7</v>
      </c>
      <c r="B2084" t="s">
        <v>179</v>
      </c>
      <c r="C2084">
        <v>18</v>
      </c>
      <c r="D2084" t="s">
        <v>198</v>
      </c>
      <c r="E2084">
        <v>10</v>
      </c>
      <c r="F2084" t="s">
        <v>267</v>
      </c>
      <c r="G2084">
        <v>2.85</v>
      </c>
      <c r="H2084">
        <v>25</v>
      </c>
      <c r="L2084">
        <v>40</v>
      </c>
      <c r="N2084">
        <v>2.7</v>
      </c>
      <c r="O2084">
        <f>PI()*(H2084/(2*1000))^2</f>
        <v>4.9087385212340522E-4</v>
      </c>
      <c r="P2084">
        <f>PI()*(L2084/(2*1000))^2</f>
        <v>1.2566370614359172E-3</v>
      </c>
    </row>
    <row r="2085" spans="1:16" x14ac:dyDescent="0.25">
      <c r="A2085">
        <v>7</v>
      </c>
      <c r="B2085" t="s">
        <v>179</v>
      </c>
      <c r="C2085">
        <v>18</v>
      </c>
      <c r="D2085" t="s">
        <v>198</v>
      </c>
      <c r="E2085">
        <v>11</v>
      </c>
      <c r="F2085" t="s">
        <v>271</v>
      </c>
      <c r="G2085">
        <v>2.8</v>
      </c>
      <c r="H2085">
        <v>38</v>
      </c>
      <c r="L2085">
        <v>71</v>
      </c>
      <c r="N2085">
        <v>4.3</v>
      </c>
      <c r="O2085">
        <f>PI()*(H2085/(2*1000))^2</f>
        <v>1.1341149479459152E-3</v>
      </c>
      <c r="P2085">
        <f>PI()*(L2085/(2*1000))^2</f>
        <v>3.959192141686536E-3</v>
      </c>
    </row>
    <row r="2086" spans="1:16" x14ac:dyDescent="0.25">
      <c r="A2086">
        <v>7</v>
      </c>
      <c r="B2086" t="s">
        <v>179</v>
      </c>
      <c r="C2086">
        <v>18</v>
      </c>
      <c r="D2086" t="s">
        <v>198</v>
      </c>
      <c r="E2086">
        <v>12</v>
      </c>
      <c r="F2086" t="s">
        <v>271</v>
      </c>
      <c r="G2086">
        <v>2.4</v>
      </c>
      <c r="H2086">
        <v>88</v>
      </c>
      <c r="L2086">
        <v>131</v>
      </c>
      <c r="N2086">
        <v>6.6</v>
      </c>
      <c r="O2086">
        <f>PI()*(H2086/(2*1000))^2</f>
        <v>6.0821233773498389E-3</v>
      </c>
      <c r="P2086">
        <f>PI()*(L2086/(2*1000))^2</f>
        <v>1.3478217882063612E-2</v>
      </c>
    </row>
    <row r="2087" spans="1:16" x14ac:dyDescent="0.25">
      <c r="A2087">
        <v>7</v>
      </c>
      <c r="B2087" t="s">
        <v>179</v>
      </c>
      <c r="C2087">
        <v>18</v>
      </c>
      <c r="D2087" t="s">
        <v>198</v>
      </c>
      <c r="E2087">
        <v>13</v>
      </c>
      <c r="F2087" t="s">
        <v>271</v>
      </c>
      <c r="G2087">
        <v>2.4</v>
      </c>
      <c r="H2087">
        <v>65</v>
      </c>
      <c r="L2087">
        <v>77</v>
      </c>
      <c r="N2087">
        <v>3.5</v>
      </c>
      <c r="O2087">
        <f>PI()*(H2087/(2*1000))^2</f>
        <v>3.3183072403542195E-3</v>
      </c>
      <c r="P2087">
        <f>PI()*(L2087/(2*1000))^2</f>
        <v>4.6566257107834713E-3</v>
      </c>
    </row>
    <row r="2088" spans="1:16" x14ac:dyDescent="0.25">
      <c r="A2088">
        <v>7</v>
      </c>
      <c r="B2088" t="s">
        <v>179</v>
      </c>
      <c r="C2088">
        <v>18</v>
      </c>
      <c r="D2088" t="s">
        <v>198</v>
      </c>
      <c r="E2088">
        <v>14</v>
      </c>
      <c r="F2088" t="s">
        <v>271</v>
      </c>
      <c r="G2088">
        <v>2.85</v>
      </c>
      <c r="H2088">
        <v>75</v>
      </c>
      <c r="L2088">
        <v>102</v>
      </c>
      <c r="N2088">
        <v>4.8</v>
      </c>
      <c r="O2088">
        <f>PI()*(H2088/(2*1000))^2</f>
        <v>4.4178646691106467E-3</v>
      </c>
      <c r="P2088">
        <f>PI()*(L2088/(2*1000))^2</f>
        <v>8.1712824919870503E-3</v>
      </c>
    </row>
    <row r="2089" spans="1:16" x14ac:dyDescent="0.25">
      <c r="A2089">
        <v>7</v>
      </c>
      <c r="B2089" t="s">
        <v>179</v>
      </c>
      <c r="C2089">
        <v>18</v>
      </c>
      <c r="D2089" t="s">
        <v>198</v>
      </c>
      <c r="E2089">
        <v>15</v>
      </c>
      <c r="F2089" t="s">
        <v>271</v>
      </c>
      <c r="G2089">
        <v>0.9</v>
      </c>
      <c r="H2089">
        <v>57</v>
      </c>
      <c r="L2089">
        <v>88</v>
      </c>
      <c r="N2089">
        <v>4.8</v>
      </c>
      <c r="O2089">
        <f>PI()*(H2089/(2*1000))^2</f>
        <v>2.5517586328783095E-3</v>
      </c>
      <c r="P2089">
        <f>PI()*(L2089/(2*1000))^2</f>
        <v>6.0821233773498389E-3</v>
      </c>
    </row>
    <row r="2090" spans="1:16" x14ac:dyDescent="0.25">
      <c r="A2090">
        <v>7</v>
      </c>
      <c r="B2090" t="s">
        <v>179</v>
      </c>
      <c r="C2090">
        <v>18</v>
      </c>
      <c r="D2090" t="s">
        <v>198</v>
      </c>
      <c r="E2090">
        <v>16</v>
      </c>
      <c r="F2090" t="s">
        <v>271</v>
      </c>
      <c r="G2090">
        <v>3.25</v>
      </c>
      <c r="H2090">
        <v>87</v>
      </c>
      <c r="L2090">
        <v>146</v>
      </c>
      <c r="N2090">
        <v>5.9</v>
      </c>
      <c r="O2090">
        <f>PI()*(H2090/(2*1000))^2</f>
        <v>5.9446786987552855E-3</v>
      </c>
      <c r="P2090">
        <f>PI()*(L2090/(2*1000))^2</f>
        <v>1.6741547250980007E-2</v>
      </c>
    </row>
    <row r="2091" spans="1:16" x14ac:dyDescent="0.25">
      <c r="A2091">
        <v>7</v>
      </c>
      <c r="B2091" t="s">
        <v>179</v>
      </c>
      <c r="C2091">
        <v>18</v>
      </c>
      <c r="D2091" t="s">
        <v>198</v>
      </c>
      <c r="E2091">
        <v>17</v>
      </c>
      <c r="F2091" t="s">
        <v>271</v>
      </c>
      <c r="G2091">
        <v>2.15</v>
      </c>
      <c r="H2091">
        <v>63</v>
      </c>
      <c r="L2091">
        <v>92</v>
      </c>
      <c r="N2091">
        <v>5.2</v>
      </c>
      <c r="O2091">
        <f>PI()*(H2091/(2*1000))^2</f>
        <v>3.1172453105244723E-3</v>
      </c>
      <c r="P2091">
        <f>PI()*(L2091/(2*1000))^2</f>
        <v>6.6476100549960017E-3</v>
      </c>
    </row>
    <row r="2092" spans="1:16" x14ac:dyDescent="0.25">
      <c r="A2092">
        <v>7</v>
      </c>
      <c r="B2092" t="s">
        <v>179</v>
      </c>
      <c r="C2092">
        <v>18</v>
      </c>
      <c r="D2092" t="s">
        <v>198</v>
      </c>
      <c r="E2092">
        <v>18</v>
      </c>
      <c r="F2092" t="s">
        <v>271</v>
      </c>
      <c r="G2092">
        <v>2.4</v>
      </c>
      <c r="H2092">
        <v>16</v>
      </c>
      <c r="L2092">
        <v>23</v>
      </c>
      <c r="N2092">
        <v>1.8</v>
      </c>
      <c r="O2092">
        <f>PI()*(H2092/(2*1000))^2</f>
        <v>2.0106192982974675E-4</v>
      </c>
      <c r="P2092">
        <f>PI()*(L2092/(2*1000))^2</f>
        <v>4.154756284372501E-4</v>
      </c>
    </row>
    <row r="2093" spans="1:16" x14ac:dyDescent="0.25">
      <c r="A2093">
        <v>7</v>
      </c>
      <c r="B2093" t="s">
        <v>179</v>
      </c>
      <c r="C2093">
        <v>18</v>
      </c>
      <c r="D2093" t="s">
        <v>198</v>
      </c>
      <c r="E2093">
        <v>19</v>
      </c>
      <c r="F2093" t="s">
        <v>271</v>
      </c>
      <c r="G2093">
        <v>2.35</v>
      </c>
      <c r="H2093">
        <v>16</v>
      </c>
      <c r="L2093">
        <v>23</v>
      </c>
      <c r="N2093">
        <v>1.6</v>
      </c>
      <c r="O2093">
        <f>PI()*(H2093/(2*1000))^2</f>
        <v>2.0106192982974675E-4</v>
      </c>
      <c r="P2093">
        <f>PI()*(L2093/(2*1000))^2</f>
        <v>4.154756284372501E-4</v>
      </c>
    </row>
    <row r="2094" spans="1:16" x14ac:dyDescent="0.25">
      <c r="A2094">
        <v>7</v>
      </c>
      <c r="B2094" t="s">
        <v>179</v>
      </c>
      <c r="C2094">
        <v>19</v>
      </c>
      <c r="D2094" t="s">
        <v>199</v>
      </c>
      <c r="E2094">
        <v>1</v>
      </c>
      <c r="F2094" t="s">
        <v>271</v>
      </c>
      <c r="G2094">
        <v>0.75</v>
      </c>
      <c r="H2094">
        <v>75</v>
      </c>
      <c r="L2094">
        <v>108</v>
      </c>
      <c r="N2094">
        <v>6.8</v>
      </c>
      <c r="O2094">
        <f>PI()*(H2094/(2*1000))^2</f>
        <v>4.4178646691106467E-3</v>
      </c>
      <c r="P2094">
        <f>PI()*(L2094/(2*1000))^2</f>
        <v>9.1608841778678361E-3</v>
      </c>
    </row>
    <row r="2095" spans="1:16" x14ac:dyDescent="0.25">
      <c r="A2095">
        <v>7</v>
      </c>
      <c r="B2095" t="s">
        <v>179</v>
      </c>
      <c r="C2095">
        <v>19</v>
      </c>
      <c r="D2095" t="s">
        <v>199</v>
      </c>
      <c r="E2095">
        <v>2</v>
      </c>
      <c r="F2095" t="s">
        <v>271</v>
      </c>
      <c r="G2095">
        <v>2.1</v>
      </c>
      <c r="H2095">
        <v>15</v>
      </c>
      <c r="L2095">
        <v>19</v>
      </c>
      <c r="N2095">
        <v>2.6</v>
      </c>
      <c r="O2095">
        <f>PI()*(H2095/(2*1000))^2</f>
        <v>1.7671458676442585E-4</v>
      </c>
      <c r="P2095">
        <f>PI()*(L2095/(2*1000))^2</f>
        <v>2.835287369864788E-4</v>
      </c>
    </row>
    <row r="2096" spans="1:16" x14ac:dyDescent="0.25">
      <c r="A2096">
        <v>7</v>
      </c>
      <c r="B2096" t="s">
        <v>179</v>
      </c>
      <c r="C2096">
        <v>19</v>
      </c>
      <c r="D2096" t="s">
        <v>199</v>
      </c>
      <c r="E2096">
        <v>3</v>
      </c>
      <c r="F2096" t="s">
        <v>271</v>
      </c>
      <c r="G2096">
        <v>2.5</v>
      </c>
      <c r="H2096">
        <v>91</v>
      </c>
      <c r="L2096">
        <v>135</v>
      </c>
      <c r="N2096">
        <v>6.5</v>
      </c>
      <c r="O2096">
        <f>PI()*(H2096/(2*1000))^2</f>
        <v>6.5038821910942696E-3</v>
      </c>
      <c r="P2096">
        <f>PI()*(L2096/(2*1000))^2</f>
        <v>1.4313881527918496E-2</v>
      </c>
    </row>
    <row r="2097" spans="1:16" x14ac:dyDescent="0.25">
      <c r="A2097">
        <v>7</v>
      </c>
      <c r="B2097" t="s">
        <v>179</v>
      </c>
      <c r="C2097">
        <v>19</v>
      </c>
      <c r="D2097" t="s">
        <v>199</v>
      </c>
      <c r="E2097">
        <v>4</v>
      </c>
      <c r="F2097" t="s">
        <v>271</v>
      </c>
      <c r="G2097">
        <v>3</v>
      </c>
      <c r="H2097">
        <v>54</v>
      </c>
      <c r="L2097">
        <v>73</v>
      </c>
      <c r="N2097">
        <v>4.9000000000000004</v>
      </c>
      <c r="O2097">
        <f>PI()*(H2097/(2*1000))^2</f>
        <v>2.290221044466959E-3</v>
      </c>
      <c r="P2097">
        <f>PI()*(L2097/(2*1000))^2</f>
        <v>4.1853868127450016E-3</v>
      </c>
    </row>
    <row r="2098" spans="1:16" x14ac:dyDescent="0.25">
      <c r="A2098">
        <v>7</v>
      </c>
      <c r="B2098" t="s">
        <v>179</v>
      </c>
      <c r="C2098">
        <v>19</v>
      </c>
      <c r="D2098" t="s">
        <v>199</v>
      </c>
      <c r="E2098">
        <v>5</v>
      </c>
      <c r="F2098" t="s">
        <v>295</v>
      </c>
      <c r="G2098">
        <v>1.7</v>
      </c>
      <c r="H2098">
        <v>4</v>
      </c>
      <c r="L2098">
        <v>22</v>
      </c>
      <c r="N2098">
        <v>1.5</v>
      </c>
      <c r="O2098">
        <f>PI()*(H2098/(2*1000))^2</f>
        <v>1.2566370614359172E-5</v>
      </c>
      <c r="P2098">
        <f>PI()*(L2098/(2*1000))^2</f>
        <v>3.8013271108436493E-4</v>
      </c>
    </row>
    <row r="2099" spans="1:16" x14ac:dyDescent="0.25">
      <c r="A2099">
        <v>7</v>
      </c>
      <c r="B2099" t="s">
        <v>179</v>
      </c>
      <c r="C2099">
        <v>19</v>
      </c>
      <c r="D2099" t="s">
        <v>199</v>
      </c>
      <c r="E2099">
        <v>6</v>
      </c>
      <c r="F2099" t="s">
        <v>295</v>
      </c>
      <c r="G2099">
        <v>1</v>
      </c>
      <c r="L2099">
        <v>22</v>
      </c>
      <c r="N2099">
        <v>1.55</v>
      </c>
      <c r="O2099">
        <f>PI()*(H2099/(2*1000))^2</f>
        <v>0</v>
      </c>
      <c r="P2099">
        <f>PI()*(L2099/(2*1000))^2</f>
        <v>3.8013271108436493E-4</v>
      </c>
    </row>
    <row r="2100" spans="1:16" x14ac:dyDescent="0.25">
      <c r="A2100">
        <v>7</v>
      </c>
      <c r="B2100" t="s">
        <v>179</v>
      </c>
      <c r="C2100">
        <v>19</v>
      </c>
      <c r="D2100" t="s">
        <v>199</v>
      </c>
      <c r="E2100">
        <v>7</v>
      </c>
      <c r="F2100" t="s">
        <v>307</v>
      </c>
      <c r="G2100">
        <v>1.5</v>
      </c>
      <c r="H2100">
        <v>31</v>
      </c>
      <c r="L2100">
        <v>47</v>
      </c>
      <c r="N2100">
        <v>4.75</v>
      </c>
      <c r="O2100">
        <f>PI()*(H2100/(2*1000))^2</f>
        <v>7.5476763502494771E-4</v>
      </c>
      <c r="P2100">
        <f>PI()*(L2100/(2*1000))^2</f>
        <v>1.7349445429449633E-3</v>
      </c>
    </row>
    <row r="2101" spans="1:16" x14ac:dyDescent="0.25">
      <c r="A2101">
        <v>7</v>
      </c>
      <c r="B2101" t="s">
        <v>179</v>
      </c>
      <c r="C2101">
        <v>19</v>
      </c>
      <c r="D2101" t="s">
        <v>199</v>
      </c>
      <c r="E2101">
        <v>8</v>
      </c>
      <c r="F2101" t="s">
        <v>271</v>
      </c>
      <c r="G2101">
        <v>2.4</v>
      </c>
      <c r="H2101">
        <v>12</v>
      </c>
      <c r="L2101">
        <v>25</v>
      </c>
      <c r="N2101">
        <v>1.55</v>
      </c>
      <c r="O2101">
        <f>PI()*(H2101/(2*1000))^2</f>
        <v>1.1309733552923255E-4</v>
      </c>
      <c r="P2101">
        <f>PI()*(L2101/(2*1000))^2</f>
        <v>4.9087385212340522E-4</v>
      </c>
    </row>
    <row r="2102" spans="1:16" x14ac:dyDescent="0.25">
      <c r="A2102">
        <v>7</v>
      </c>
      <c r="B2102" t="s">
        <v>179</v>
      </c>
      <c r="C2102">
        <v>19</v>
      </c>
      <c r="D2102" t="s">
        <v>199</v>
      </c>
      <c r="E2102">
        <v>9</v>
      </c>
      <c r="F2102" t="s">
        <v>271</v>
      </c>
      <c r="G2102">
        <v>2.5</v>
      </c>
      <c r="H2102">
        <v>71</v>
      </c>
      <c r="L2102">
        <v>85</v>
      </c>
      <c r="N2102">
        <v>5.65</v>
      </c>
      <c r="O2102">
        <f>PI()*(H2102/(2*1000))^2</f>
        <v>3.959192141686536E-3</v>
      </c>
      <c r="P2102">
        <f>PI()*(L2102/(2*1000))^2</f>
        <v>5.6745017305465653E-3</v>
      </c>
    </row>
    <row r="2103" spans="1:16" x14ac:dyDescent="0.25">
      <c r="A2103">
        <v>7</v>
      </c>
      <c r="B2103" t="s">
        <v>179</v>
      </c>
      <c r="C2103">
        <v>19</v>
      </c>
      <c r="D2103" t="s">
        <v>199</v>
      </c>
      <c r="E2103">
        <v>10</v>
      </c>
      <c r="F2103" t="s">
        <v>295</v>
      </c>
      <c r="G2103">
        <v>2.4</v>
      </c>
      <c r="L2103" t="s">
        <v>305</v>
      </c>
      <c r="N2103">
        <v>1.5</v>
      </c>
      <c r="O2103">
        <f>PI()*(H2103/(2*1000))^2</f>
        <v>0</v>
      </c>
      <c r="P2103">
        <f>PI()*(15/(2*1000))^2+PI()*(17/(2*1000))^2</f>
        <v>4.0369465598628842E-4</v>
      </c>
    </row>
    <row r="2104" spans="1:16" x14ac:dyDescent="0.25">
      <c r="A2104">
        <v>7</v>
      </c>
      <c r="B2104" t="s">
        <v>179</v>
      </c>
      <c r="C2104">
        <v>20</v>
      </c>
      <c r="D2104" t="s">
        <v>200</v>
      </c>
      <c r="E2104">
        <v>1</v>
      </c>
      <c r="F2104" t="s">
        <v>295</v>
      </c>
      <c r="G2104">
        <v>0.45</v>
      </c>
      <c r="L2104">
        <v>13</v>
      </c>
      <c r="N2104">
        <v>1.25</v>
      </c>
      <c r="O2104">
        <f>PI()*(H2104/(2*1000))^2</f>
        <v>0</v>
      </c>
      <c r="P2104">
        <f>PI()*(L2104/(2*1000))^2</f>
        <v>1.3273228961416874E-4</v>
      </c>
    </row>
    <row r="2105" spans="1:16" x14ac:dyDescent="0.25">
      <c r="A2105">
        <v>7</v>
      </c>
      <c r="B2105" t="s">
        <v>179</v>
      </c>
      <c r="C2105">
        <v>20</v>
      </c>
      <c r="D2105" t="s">
        <v>200</v>
      </c>
      <c r="E2105">
        <v>2</v>
      </c>
      <c r="F2105" t="s">
        <v>271</v>
      </c>
      <c r="G2105">
        <v>0.7</v>
      </c>
      <c r="H2105">
        <v>34</v>
      </c>
      <c r="L2105">
        <v>60</v>
      </c>
      <c r="N2105">
        <v>4</v>
      </c>
      <c r="O2105">
        <f>PI()*(H2105/(2*1000))^2</f>
        <v>9.0792027688745035E-4</v>
      </c>
      <c r="P2105">
        <f>PI()*(L2105/(2*1000))^2</f>
        <v>2.8274333882308137E-3</v>
      </c>
    </row>
    <row r="2106" spans="1:16" x14ac:dyDescent="0.25">
      <c r="A2106">
        <v>7</v>
      </c>
      <c r="B2106" t="s">
        <v>179</v>
      </c>
      <c r="C2106">
        <v>20</v>
      </c>
      <c r="D2106" t="s">
        <v>200</v>
      </c>
      <c r="E2106">
        <v>3</v>
      </c>
      <c r="F2106" t="s">
        <v>271</v>
      </c>
      <c r="G2106">
        <v>0.9</v>
      </c>
      <c r="H2106">
        <v>77</v>
      </c>
      <c r="L2106">
        <v>108</v>
      </c>
      <c r="N2106">
        <v>4.9000000000000004</v>
      </c>
      <c r="O2106">
        <f>PI()*(H2106/(2*1000))^2</f>
        <v>4.6566257107834713E-3</v>
      </c>
      <c r="P2106">
        <f>PI()*(L2106/(2*1000))^2</f>
        <v>9.1608841778678361E-3</v>
      </c>
    </row>
    <row r="2107" spans="1:16" x14ac:dyDescent="0.25">
      <c r="A2107">
        <v>7</v>
      </c>
      <c r="B2107" t="s">
        <v>179</v>
      </c>
      <c r="C2107">
        <v>20</v>
      </c>
      <c r="D2107" t="s">
        <v>200</v>
      </c>
      <c r="E2107">
        <v>4</v>
      </c>
      <c r="F2107" t="s">
        <v>271</v>
      </c>
      <c r="G2107">
        <v>0.95</v>
      </c>
      <c r="H2107">
        <f>K2107/PI()</f>
        <v>124.14085561167836</v>
      </c>
      <c r="K2107">
        <v>390</v>
      </c>
      <c r="L2107">
        <f>M2107/PI()</f>
        <v>146.42254764454373</v>
      </c>
      <c r="M2107">
        <v>460</v>
      </c>
      <c r="N2107">
        <v>6.8</v>
      </c>
      <c r="O2107">
        <f>PI()*(H2107/(2*1000))^2</f>
        <v>1.2103733422138638E-2</v>
      </c>
      <c r="P2107">
        <f>PI()*(L2107/(2*1000))^2</f>
        <v>1.6838592979122533E-2</v>
      </c>
    </row>
    <row r="2108" spans="1:16" x14ac:dyDescent="0.25">
      <c r="A2108">
        <v>7</v>
      </c>
      <c r="B2108" t="s">
        <v>179</v>
      </c>
      <c r="C2108">
        <v>20</v>
      </c>
      <c r="D2108" t="s">
        <v>200</v>
      </c>
      <c r="E2108">
        <v>5</v>
      </c>
      <c r="F2108" t="s">
        <v>271</v>
      </c>
      <c r="G2108">
        <v>1.75</v>
      </c>
      <c r="H2108">
        <v>16</v>
      </c>
      <c r="L2108">
        <v>24</v>
      </c>
      <c r="N2108">
        <v>2.2999999999999998</v>
      </c>
      <c r="O2108">
        <f>PI()*(H2108/(2*1000))^2</f>
        <v>2.0106192982974675E-4</v>
      </c>
      <c r="P2108">
        <f>PI()*(L2108/(2*1000))^2</f>
        <v>4.523893421169302E-4</v>
      </c>
    </row>
    <row r="2109" spans="1:16" x14ac:dyDescent="0.25">
      <c r="A2109">
        <v>7</v>
      </c>
      <c r="B2109" t="s">
        <v>179</v>
      </c>
      <c r="C2109">
        <v>20</v>
      </c>
      <c r="D2109" t="s">
        <v>200</v>
      </c>
      <c r="E2109">
        <v>6</v>
      </c>
      <c r="F2109" t="s">
        <v>280</v>
      </c>
      <c r="G2109">
        <v>2.2999999999999998</v>
      </c>
      <c r="H2109">
        <v>24</v>
      </c>
      <c r="L2109">
        <v>44</v>
      </c>
      <c r="N2109">
        <v>2.9</v>
      </c>
      <c r="O2109">
        <f>PI()*(H2109/(2*1000))^2</f>
        <v>4.523893421169302E-4</v>
      </c>
      <c r="P2109">
        <f>PI()*(L2109/(2*1000))^2</f>
        <v>1.5205308443374597E-3</v>
      </c>
    </row>
    <row r="2110" spans="1:16" x14ac:dyDescent="0.25">
      <c r="A2110">
        <v>7</v>
      </c>
      <c r="B2110" t="s">
        <v>179</v>
      </c>
      <c r="C2110">
        <v>20</v>
      </c>
      <c r="D2110" t="s">
        <v>200</v>
      </c>
      <c r="E2110">
        <v>7</v>
      </c>
      <c r="F2110" t="s">
        <v>271</v>
      </c>
      <c r="G2110">
        <v>2.1</v>
      </c>
      <c r="H2110">
        <v>88</v>
      </c>
      <c r="L2110">
        <v>116</v>
      </c>
      <c r="N2110">
        <v>5.5</v>
      </c>
      <c r="O2110">
        <f>PI()*(H2110/(2*1000))^2</f>
        <v>6.0821233773498389E-3</v>
      </c>
      <c r="P2110">
        <f>PI()*(L2110/(2*1000))^2</f>
        <v>1.0568317686676066E-2</v>
      </c>
    </row>
    <row r="2111" spans="1:16" x14ac:dyDescent="0.25">
      <c r="A2111">
        <v>7</v>
      </c>
      <c r="B2111" t="s">
        <v>179</v>
      </c>
      <c r="C2111">
        <v>20</v>
      </c>
      <c r="D2111" t="s">
        <v>200</v>
      </c>
      <c r="E2111">
        <v>8</v>
      </c>
      <c r="F2111" t="s">
        <v>295</v>
      </c>
      <c r="G2111">
        <v>2.7</v>
      </c>
      <c r="L2111">
        <v>18</v>
      </c>
      <c r="N2111">
        <v>1.35</v>
      </c>
      <c r="O2111">
        <f>PI()*(H2111/(2*1000))^2</f>
        <v>0</v>
      </c>
      <c r="P2111">
        <f>PI()*(L2111/(2*1000))^2</f>
        <v>2.5446900494077322E-4</v>
      </c>
    </row>
    <row r="2112" spans="1:16" x14ac:dyDescent="0.25">
      <c r="A2112">
        <v>7</v>
      </c>
      <c r="B2112" t="s">
        <v>179</v>
      </c>
      <c r="C2112">
        <v>20</v>
      </c>
      <c r="D2112" t="s">
        <v>200</v>
      </c>
      <c r="E2112">
        <v>9</v>
      </c>
      <c r="F2112" t="s">
        <v>271</v>
      </c>
      <c r="G2112">
        <v>2.25</v>
      </c>
      <c r="H2112">
        <v>30</v>
      </c>
      <c r="L2112">
        <v>53</v>
      </c>
      <c r="N2112">
        <v>2.5</v>
      </c>
      <c r="O2112">
        <f>PI()*(H2112/(2*1000))^2</f>
        <v>7.0685834705770342E-4</v>
      </c>
      <c r="P2112">
        <f>PI()*(L2112/(2*1000))^2</f>
        <v>2.2061834409834321E-3</v>
      </c>
    </row>
    <row r="2113" spans="1:16" x14ac:dyDescent="0.25">
      <c r="A2113">
        <v>7</v>
      </c>
      <c r="B2113" t="s">
        <v>179</v>
      </c>
      <c r="C2113">
        <v>21</v>
      </c>
      <c r="D2113" t="s">
        <v>201</v>
      </c>
      <c r="E2113">
        <v>1</v>
      </c>
      <c r="F2113" t="s">
        <v>271</v>
      </c>
      <c r="G2113">
        <v>2.2999999999999998</v>
      </c>
      <c r="L2113">
        <v>13</v>
      </c>
      <c r="N2113">
        <v>1.3</v>
      </c>
      <c r="O2113">
        <f>PI()*(H2113/(2*1000))^2</f>
        <v>0</v>
      </c>
      <c r="P2113">
        <f>PI()*(L2113/(2*1000))^2</f>
        <v>1.3273228961416874E-4</v>
      </c>
    </row>
    <row r="2114" spans="1:16" x14ac:dyDescent="0.25">
      <c r="A2114">
        <v>7</v>
      </c>
      <c r="B2114" t="s">
        <v>179</v>
      </c>
      <c r="C2114">
        <v>21</v>
      </c>
      <c r="D2114" t="s">
        <v>201</v>
      </c>
      <c r="E2114">
        <v>2</v>
      </c>
      <c r="F2114" t="s">
        <v>267</v>
      </c>
      <c r="G2114">
        <v>2.5</v>
      </c>
      <c r="L2114">
        <v>16</v>
      </c>
      <c r="N2114">
        <v>1</v>
      </c>
      <c r="O2114">
        <f>PI()*(H2114/(2*1000))^2</f>
        <v>0</v>
      </c>
      <c r="P2114">
        <f>PI()*(L2114/(2*1000))^2</f>
        <v>2.0106192982974675E-4</v>
      </c>
    </row>
    <row r="2115" spans="1:16" x14ac:dyDescent="0.25">
      <c r="A2115">
        <v>7</v>
      </c>
      <c r="B2115" t="s">
        <v>179</v>
      </c>
      <c r="C2115">
        <v>21</v>
      </c>
      <c r="D2115" t="s">
        <v>201</v>
      </c>
      <c r="E2115">
        <v>3</v>
      </c>
      <c r="F2115" t="s">
        <v>267</v>
      </c>
      <c r="G2115">
        <v>2.5</v>
      </c>
      <c r="L2115">
        <v>13</v>
      </c>
      <c r="N2115">
        <v>1.4</v>
      </c>
      <c r="O2115">
        <f>PI()*(H2115/(2*1000))^2</f>
        <v>0</v>
      </c>
      <c r="P2115">
        <f>PI()*(L2115/(2*1000))^2</f>
        <v>1.3273228961416874E-4</v>
      </c>
    </row>
    <row r="2116" spans="1:16" x14ac:dyDescent="0.25">
      <c r="A2116">
        <v>7</v>
      </c>
      <c r="B2116" t="s">
        <v>179</v>
      </c>
      <c r="C2116">
        <v>21</v>
      </c>
      <c r="D2116" t="s">
        <v>201</v>
      </c>
      <c r="E2116">
        <v>4</v>
      </c>
      <c r="F2116" t="s">
        <v>295</v>
      </c>
      <c r="G2116">
        <v>2.35</v>
      </c>
      <c r="L2116">
        <v>14</v>
      </c>
      <c r="N2116">
        <v>1.3</v>
      </c>
      <c r="O2116">
        <f>PI()*(H2116/(2*1000))^2</f>
        <v>0</v>
      </c>
      <c r="P2116">
        <f>PI()*(L2116/(2*1000))^2</f>
        <v>1.5393804002589989E-4</v>
      </c>
    </row>
    <row r="2117" spans="1:16" x14ac:dyDescent="0.25">
      <c r="A2117">
        <v>7</v>
      </c>
      <c r="B2117" t="s">
        <v>179</v>
      </c>
      <c r="C2117">
        <v>21</v>
      </c>
      <c r="D2117" t="s">
        <v>201</v>
      </c>
      <c r="E2117">
        <v>5</v>
      </c>
      <c r="F2117" t="s">
        <v>295</v>
      </c>
      <c r="G2117">
        <v>2.4500000000000002</v>
      </c>
      <c r="L2117">
        <v>14</v>
      </c>
      <c r="N2117">
        <v>1.55</v>
      </c>
      <c r="O2117">
        <f>PI()*(H2117/(2*1000))^2</f>
        <v>0</v>
      </c>
      <c r="P2117">
        <f>PI()*(L2117/(2*1000))^2</f>
        <v>1.5393804002589989E-4</v>
      </c>
    </row>
    <row r="2118" spans="1:16" x14ac:dyDescent="0.25">
      <c r="A2118">
        <v>7</v>
      </c>
      <c r="B2118" t="s">
        <v>179</v>
      </c>
      <c r="C2118">
        <v>21</v>
      </c>
      <c r="D2118" t="s">
        <v>201</v>
      </c>
      <c r="E2118">
        <v>6</v>
      </c>
      <c r="F2118" t="s">
        <v>268</v>
      </c>
      <c r="G2118">
        <v>1.35</v>
      </c>
      <c r="H2118">
        <v>38</v>
      </c>
      <c r="L2118">
        <v>65</v>
      </c>
      <c r="N2118">
        <v>2.0499999999999998</v>
      </c>
      <c r="O2118">
        <f>PI()*(H2118/(2*1000))^2</f>
        <v>1.1341149479459152E-3</v>
      </c>
      <c r="P2118">
        <f>PI()*(L2118/(2*1000))^2</f>
        <v>3.3183072403542195E-3</v>
      </c>
    </row>
    <row r="2119" spans="1:16" x14ac:dyDescent="0.25">
      <c r="A2119">
        <v>7</v>
      </c>
      <c r="B2119" t="s">
        <v>179</v>
      </c>
      <c r="C2119">
        <v>21</v>
      </c>
      <c r="D2119" t="s">
        <v>201</v>
      </c>
      <c r="E2119">
        <v>7</v>
      </c>
      <c r="F2119" t="s">
        <v>271</v>
      </c>
      <c r="G2119">
        <v>1.8</v>
      </c>
      <c r="H2119">
        <v>97</v>
      </c>
      <c r="L2119">
        <v>105</v>
      </c>
      <c r="N2119">
        <v>5.25</v>
      </c>
      <c r="O2119">
        <f>PI()*(H2119/(2*1000))^2</f>
        <v>7.3898113194065911E-3</v>
      </c>
      <c r="P2119">
        <f>PI()*(L2119/(2*1000))^2</f>
        <v>8.6590147514568668E-3</v>
      </c>
    </row>
    <row r="2120" spans="1:16" x14ac:dyDescent="0.25">
      <c r="A2120">
        <v>7</v>
      </c>
      <c r="B2120" t="s">
        <v>179</v>
      </c>
      <c r="C2120">
        <v>21</v>
      </c>
      <c r="D2120" t="s">
        <v>201</v>
      </c>
      <c r="E2120">
        <v>8</v>
      </c>
      <c r="F2120" t="s">
        <v>271</v>
      </c>
      <c r="G2120">
        <v>2.9</v>
      </c>
      <c r="H2120">
        <v>60</v>
      </c>
      <c r="L2120">
        <v>91</v>
      </c>
      <c r="N2120">
        <v>3.4</v>
      </c>
      <c r="O2120">
        <f>PI()*(H2120/(2*1000))^2</f>
        <v>2.8274333882308137E-3</v>
      </c>
      <c r="P2120">
        <f>PI()*(L2120/(2*1000))^2</f>
        <v>6.5038821910942696E-3</v>
      </c>
    </row>
    <row r="2121" spans="1:16" x14ac:dyDescent="0.25">
      <c r="A2121">
        <v>7</v>
      </c>
      <c r="B2121" t="s">
        <v>179</v>
      </c>
      <c r="C2121">
        <v>21</v>
      </c>
      <c r="D2121" t="s">
        <v>201</v>
      </c>
      <c r="E2121">
        <v>9</v>
      </c>
      <c r="F2121" t="s">
        <v>271</v>
      </c>
      <c r="G2121">
        <v>2.25</v>
      </c>
      <c r="H2121">
        <v>80</v>
      </c>
      <c r="L2121">
        <v>120</v>
      </c>
      <c r="N2121">
        <v>4.4000000000000004</v>
      </c>
      <c r="O2121">
        <f>PI()*(H2121/(2*1000))^2</f>
        <v>5.0265482457436689E-3</v>
      </c>
      <c r="P2121">
        <f>PI()*(L2121/(2*1000))^2</f>
        <v>1.1309733552923255E-2</v>
      </c>
    </row>
    <row r="2122" spans="1:16" x14ac:dyDescent="0.25">
      <c r="A2122">
        <v>7</v>
      </c>
      <c r="B2122" t="s">
        <v>179</v>
      </c>
      <c r="C2122">
        <v>22</v>
      </c>
      <c r="D2122" t="s">
        <v>202</v>
      </c>
      <c r="E2122">
        <v>1</v>
      </c>
      <c r="F2122" t="s">
        <v>346</v>
      </c>
      <c r="G2122">
        <v>0.9</v>
      </c>
      <c r="H2122">
        <v>35</v>
      </c>
      <c r="L2122">
        <v>42</v>
      </c>
      <c r="N2122">
        <v>3.2</v>
      </c>
      <c r="O2122">
        <f>PI()*(H2122/(2*1000))^2</f>
        <v>9.6211275016187424E-4</v>
      </c>
      <c r="P2122">
        <f>PI()*(L2122/(2*1000))^2</f>
        <v>1.385442360233099E-3</v>
      </c>
    </row>
    <row r="2123" spans="1:16" x14ac:dyDescent="0.25">
      <c r="A2123">
        <v>7</v>
      </c>
      <c r="B2123" t="s">
        <v>179</v>
      </c>
      <c r="C2123">
        <v>22</v>
      </c>
      <c r="D2123" t="s">
        <v>202</v>
      </c>
      <c r="E2123">
        <v>2</v>
      </c>
      <c r="F2123" t="s">
        <v>346</v>
      </c>
      <c r="G2123">
        <v>1.7</v>
      </c>
      <c r="H2123">
        <v>41</v>
      </c>
      <c r="L2123">
        <v>53</v>
      </c>
      <c r="N2123">
        <v>3.25</v>
      </c>
      <c r="O2123">
        <f>PI()*(H2123/(2*1000))^2</f>
        <v>1.3202543126711107E-3</v>
      </c>
      <c r="P2123">
        <f>PI()*(L2123/(2*1000))^2</f>
        <v>2.2061834409834321E-3</v>
      </c>
    </row>
    <row r="2124" spans="1:16" x14ac:dyDescent="0.25">
      <c r="A2124">
        <v>7</v>
      </c>
      <c r="B2124" t="s">
        <v>179</v>
      </c>
      <c r="C2124">
        <v>22</v>
      </c>
      <c r="D2124" t="s">
        <v>202</v>
      </c>
      <c r="E2124">
        <v>3</v>
      </c>
      <c r="F2124" t="s">
        <v>346</v>
      </c>
      <c r="G2124">
        <v>1.4</v>
      </c>
      <c r="H2124">
        <v>39</v>
      </c>
      <c r="L2124">
        <v>55</v>
      </c>
      <c r="N2124">
        <v>3.4</v>
      </c>
      <c r="O2124">
        <f>PI()*(H2124/(2*1000))^2</f>
        <v>1.1945906065275189E-3</v>
      </c>
      <c r="P2124">
        <f>PI()*(L2124/(2*1000))^2</f>
        <v>2.3758294442772811E-3</v>
      </c>
    </row>
    <row r="2125" spans="1:16" x14ac:dyDescent="0.25">
      <c r="A2125">
        <v>7</v>
      </c>
      <c r="B2125" t="s">
        <v>179</v>
      </c>
      <c r="C2125">
        <v>22</v>
      </c>
      <c r="D2125" t="s">
        <v>202</v>
      </c>
      <c r="E2125">
        <v>4</v>
      </c>
      <c r="F2125" t="s">
        <v>346</v>
      </c>
      <c r="G2125">
        <v>1.95</v>
      </c>
      <c r="H2125">
        <v>19</v>
      </c>
      <c r="L2125">
        <v>26</v>
      </c>
      <c r="N2125">
        <v>2.1</v>
      </c>
      <c r="O2125">
        <f>PI()*(H2125/(2*1000))^2</f>
        <v>2.835287369864788E-4</v>
      </c>
      <c r="P2125">
        <f>PI()*(L2125/(2*1000))^2</f>
        <v>5.3092915845667494E-4</v>
      </c>
    </row>
    <row r="2126" spans="1:16" x14ac:dyDescent="0.25">
      <c r="A2126">
        <v>7</v>
      </c>
      <c r="B2126" t="s">
        <v>179</v>
      </c>
      <c r="C2126">
        <v>22</v>
      </c>
      <c r="D2126" t="s">
        <v>202</v>
      </c>
      <c r="E2126">
        <v>5</v>
      </c>
      <c r="F2126" t="s">
        <v>346</v>
      </c>
      <c r="G2126">
        <v>1.5</v>
      </c>
      <c r="H2126">
        <v>26</v>
      </c>
      <c r="L2126">
        <v>37</v>
      </c>
      <c r="N2126">
        <v>2.7</v>
      </c>
      <c r="O2126">
        <f>PI()*(H2126/(2*1000))^2</f>
        <v>5.3092915845667494E-4</v>
      </c>
      <c r="P2126">
        <f>PI()*(L2126/(2*1000))^2</f>
        <v>1.0752100856911066E-3</v>
      </c>
    </row>
    <row r="2127" spans="1:16" x14ac:dyDescent="0.25">
      <c r="A2127">
        <v>7</v>
      </c>
      <c r="B2127" t="s">
        <v>179</v>
      </c>
      <c r="C2127">
        <v>22</v>
      </c>
      <c r="D2127" t="s">
        <v>202</v>
      </c>
      <c r="E2127">
        <v>6</v>
      </c>
      <c r="F2127" t="s">
        <v>346</v>
      </c>
      <c r="G2127">
        <v>1.5</v>
      </c>
      <c r="H2127">
        <v>24</v>
      </c>
      <c r="L2127">
        <v>39</v>
      </c>
      <c r="N2127">
        <v>2.65</v>
      </c>
      <c r="O2127">
        <f>PI()*(H2127/(2*1000))^2</f>
        <v>4.523893421169302E-4</v>
      </c>
      <c r="P2127">
        <f>PI()*(L2127/(2*1000))^2</f>
        <v>1.1945906065275189E-3</v>
      </c>
    </row>
    <row r="2128" spans="1:16" x14ac:dyDescent="0.25">
      <c r="A2128">
        <v>7</v>
      </c>
      <c r="B2128" t="s">
        <v>179</v>
      </c>
      <c r="C2128">
        <v>22</v>
      </c>
      <c r="D2128" t="s">
        <v>202</v>
      </c>
      <c r="E2128">
        <v>7</v>
      </c>
      <c r="F2128" t="s">
        <v>346</v>
      </c>
      <c r="G2128">
        <v>1.55</v>
      </c>
      <c r="H2128">
        <v>11</v>
      </c>
      <c r="L2128">
        <v>15</v>
      </c>
      <c r="N2128">
        <v>1.8</v>
      </c>
      <c r="O2128">
        <f>PI()*(H2128/(2*1000))^2</f>
        <v>9.5033177771091233E-5</v>
      </c>
      <c r="P2128">
        <f>PI()*(L2128/(2*1000))^2</f>
        <v>1.7671458676442585E-4</v>
      </c>
    </row>
    <row r="2129" spans="1:16" x14ac:dyDescent="0.25">
      <c r="A2129">
        <v>7</v>
      </c>
      <c r="B2129" t="s">
        <v>179</v>
      </c>
      <c r="C2129">
        <v>22</v>
      </c>
      <c r="D2129" t="s">
        <v>202</v>
      </c>
      <c r="E2129">
        <v>8</v>
      </c>
      <c r="F2129" t="s">
        <v>269</v>
      </c>
      <c r="G2129">
        <v>2.25</v>
      </c>
      <c r="H2129" t="s">
        <v>347</v>
      </c>
      <c r="L2129" t="s">
        <v>348</v>
      </c>
      <c r="N2129">
        <v>1.8</v>
      </c>
      <c r="O2129">
        <f>11*PI()*(14/(2*1000))^2</f>
        <v>1.6933184402848985E-3</v>
      </c>
      <c r="P2129">
        <f>11*PI()*(25/(2*1000))^2</f>
        <v>5.3996123733574576E-3</v>
      </c>
    </row>
    <row r="2130" spans="1:16" x14ac:dyDescent="0.25">
      <c r="A2130">
        <v>7</v>
      </c>
      <c r="B2130" t="s">
        <v>179</v>
      </c>
      <c r="C2130">
        <v>22</v>
      </c>
      <c r="D2130" t="s">
        <v>202</v>
      </c>
      <c r="E2130">
        <v>9</v>
      </c>
      <c r="F2130" t="s">
        <v>271</v>
      </c>
      <c r="G2130">
        <v>2.4500000000000002</v>
      </c>
      <c r="H2130">
        <v>27</v>
      </c>
      <c r="L2130">
        <v>53</v>
      </c>
      <c r="N2130">
        <v>2.8</v>
      </c>
      <c r="O2130">
        <f>PI()*(H2130/(2*1000))^2</f>
        <v>5.7255526111673976E-4</v>
      </c>
      <c r="P2130">
        <f>PI()*(L2130/(2*1000))^2</f>
        <v>2.2061834409834321E-3</v>
      </c>
    </row>
    <row r="2131" spans="1:16" x14ac:dyDescent="0.25">
      <c r="A2131">
        <v>7</v>
      </c>
      <c r="B2131" t="s">
        <v>179</v>
      </c>
      <c r="C2131">
        <v>22</v>
      </c>
      <c r="D2131" t="s">
        <v>202</v>
      </c>
      <c r="E2131">
        <v>10</v>
      </c>
      <c r="F2131" t="s">
        <v>271</v>
      </c>
      <c r="G2131">
        <v>2.0499999999999998</v>
      </c>
      <c r="H2131">
        <v>42</v>
      </c>
      <c r="L2131">
        <v>70</v>
      </c>
      <c r="N2131">
        <v>3.7</v>
      </c>
      <c r="O2131">
        <f>PI()*(H2131/(2*1000))^2</f>
        <v>1.385442360233099E-3</v>
      </c>
      <c r="P2131">
        <f>PI()*(L2131/(2*1000))^2</f>
        <v>3.8484510006474969E-3</v>
      </c>
    </row>
    <row r="2132" spans="1:16" x14ac:dyDescent="0.25">
      <c r="A2132">
        <v>7</v>
      </c>
      <c r="B2132" t="s">
        <v>179</v>
      </c>
      <c r="C2132">
        <v>22</v>
      </c>
      <c r="D2132" t="s">
        <v>202</v>
      </c>
      <c r="E2132">
        <v>11</v>
      </c>
      <c r="F2132" t="s">
        <v>271</v>
      </c>
      <c r="G2132">
        <v>1.7</v>
      </c>
      <c r="H2132">
        <v>19</v>
      </c>
      <c r="L2132">
        <v>43</v>
      </c>
      <c r="N2132">
        <v>2.2000000000000002</v>
      </c>
      <c r="O2132">
        <f>PI()*(H2132/(2*1000))^2</f>
        <v>2.835287369864788E-4</v>
      </c>
      <c r="P2132">
        <f>PI()*(L2132/(2*1000))^2</f>
        <v>1.4522012041218817E-3</v>
      </c>
    </row>
    <row r="2133" spans="1:16" x14ac:dyDescent="0.25">
      <c r="A2133">
        <v>7</v>
      </c>
      <c r="B2133" t="s">
        <v>179</v>
      </c>
      <c r="C2133">
        <v>22</v>
      </c>
      <c r="D2133" t="s">
        <v>202</v>
      </c>
      <c r="E2133">
        <v>12</v>
      </c>
      <c r="F2133" t="s">
        <v>271</v>
      </c>
      <c r="G2133">
        <v>2.95</v>
      </c>
      <c r="H2133">
        <v>82</v>
      </c>
      <c r="L2133">
        <v>114</v>
      </c>
      <c r="N2133">
        <v>4.6500000000000004</v>
      </c>
      <c r="O2133">
        <f>PI()*(H2133/(2*1000))^2</f>
        <v>5.2810172506844427E-3</v>
      </c>
      <c r="P2133">
        <f>PI()*(L2133/(2*1000))^2</f>
        <v>1.0207034531513238E-2</v>
      </c>
    </row>
    <row r="2134" spans="1:16" x14ac:dyDescent="0.25">
      <c r="A2134">
        <v>7</v>
      </c>
      <c r="B2134" t="s">
        <v>179</v>
      </c>
      <c r="C2134">
        <v>23</v>
      </c>
      <c r="D2134" t="s">
        <v>203</v>
      </c>
      <c r="E2134">
        <v>1</v>
      </c>
      <c r="F2134" t="s">
        <v>271</v>
      </c>
      <c r="G2134">
        <v>4</v>
      </c>
      <c r="H2134">
        <v>82</v>
      </c>
      <c r="L2134">
        <v>114</v>
      </c>
      <c r="N2134">
        <v>4.6500000000000004</v>
      </c>
      <c r="O2134">
        <f>PI()*(H2134/(2*1000))^2</f>
        <v>5.2810172506844427E-3</v>
      </c>
      <c r="P2134">
        <f>PI()*(L2134/(2*1000))^2</f>
        <v>1.0207034531513238E-2</v>
      </c>
    </row>
    <row r="2135" spans="1:16" x14ac:dyDescent="0.25">
      <c r="A2135">
        <v>7</v>
      </c>
      <c r="B2135" t="s">
        <v>179</v>
      </c>
      <c r="C2135">
        <v>23</v>
      </c>
      <c r="D2135" t="s">
        <v>203</v>
      </c>
      <c r="E2135">
        <v>2</v>
      </c>
      <c r="F2135" t="s">
        <v>271</v>
      </c>
      <c r="G2135">
        <v>1.3</v>
      </c>
      <c r="L2135">
        <v>19</v>
      </c>
      <c r="N2135">
        <v>1</v>
      </c>
      <c r="O2135">
        <f>PI()*(H2135/(2*1000))^2</f>
        <v>0</v>
      </c>
      <c r="P2135">
        <f>PI()*(L2135/(2*1000))^2</f>
        <v>2.835287369864788E-4</v>
      </c>
    </row>
    <row r="2136" spans="1:16" x14ac:dyDescent="0.25">
      <c r="A2136">
        <v>7</v>
      </c>
      <c r="B2136" t="s">
        <v>179</v>
      </c>
      <c r="C2136">
        <v>23</v>
      </c>
      <c r="D2136" t="s">
        <v>203</v>
      </c>
      <c r="E2136">
        <v>3</v>
      </c>
      <c r="F2136" t="s">
        <v>271</v>
      </c>
      <c r="G2136">
        <v>1.4</v>
      </c>
      <c r="L2136">
        <v>11</v>
      </c>
      <c r="N2136">
        <v>1.2</v>
      </c>
      <c r="O2136">
        <f>PI()*(H2136/(2*1000))^2</f>
        <v>0</v>
      </c>
      <c r="P2136">
        <f>PI()*(L2136/(2*1000))^2</f>
        <v>9.5033177771091233E-5</v>
      </c>
    </row>
    <row r="2137" spans="1:16" x14ac:dyDescent="0.25">
      <c r="A2137">
        <v>7</v>
      </c>
      <c r="B2137" t="s">
        <v>179</v>
      </c>
      <c r="C2137">
        <v>23</v>
      </c>
      <c r="D2137" t="s">
        <v>203</v>
      </c>
      <c r="E2137">
        <v>4</v>
      </c>
      <c r="F2137" t="s">
        <v>271</v>
      </c>
      <c r="G2137">
        <v>1.8</v>
      </c>
      <c r="H2137">
        <v>46</v>
      </c>
      <c r="L2137">
        <v>68</v>
      </c>
      <c r="N2137">
        <v>4.2</v>
      </c>
      <c r="O2137">
        <f>PI()*(H2137/(2*1000))^2</f>
        <v>1.6619025137490004E-3</v>
      </c>
      <c r="P2137">
        <f>PI()*(L2137/(2*1000))^2</f>
        <v>3.6316811075498014E-3</v>
      </c>
    </row>
    <row r="2138" spans="1:16" x14ac:dyDescent="0.25">
      <c r="A2138">
        <v>7</v>
      </c>
      <c r="B2138" t="s">
        <v>179</v>
      </c>
      <c r="C2138">
        <v>23</v>
      </c>
      <c r="D2138" t="s">
        <v>203</v>
      </c>
      <c r="E2138">
        <v>5</v>
      </c>
      <c r="F2138" t="s">
        <v>271</v>
      </c>
      <c r="G2138">
        <v>1.55</v>
      </c>
      <c r="H2138">
        <v>35</v>
      </c>
      <c r="L2138">
        <v>61</v>
      </c>
      <c r="N2138">
        <v>4.2</v>
      </c>
      <c r="O2138">
        <f>PI()*(H2138/(2*1000))^2</f>
        <v>9.6211275016187424E-4</v>
      </c>
      <c r="P2138">
        <f>PI()*(L2138/(2*1000))^2</f>
        <v>2.9224665660019049E-3</v>
      </c>
    </row>
    <row r="2139" spans="1:16" x14ac:dyDescent="0.25">
      <c r="A2139">
        <v>7</v>
      </c>
      <c r="B2139" t="s">
        <v>179</v>
      </c>
      <c r="C2139">
        <v>23</v>
      </c>
      <c r="D2139" t="s">
        <v>203</v>
      </c>
      <c r="E2139">
        <v>6</v>
      </c>
      <c r="F2139" t="s">
        <v>271</v>
      </c>
      <c r="G2139">
        <v>2.7</v>
      </c>
      <c r="H2139">
        <v>49</v>
      </c>
      <c r="L2139">
        <v>74</v>
      </c>
      <c r="N2139">
        <v>3.9</v>
      </c>
      <c r="O2139">
        <f>PI()*(H2139/(2*1000))^2</f>
        <v>1.8857409903172736E-3</v>
      </c>
      <c r="P2139">
        <f>PI()*(L2139/(2*1000))^2</f>
        <v>4.3008403427644264E-3</v>
      </c>
    </row>
    <row r="2140" spans="1:16" x14ac:dyDescent="0.25">
      <c r="A2140">
        <v>7</v>
      </c>
      <c r="B2140" t="s">
        <v>179</v>
      </c>
      <c r="C2140">
        <v>23</v>
      </c>
      <c r="D2140" t="s">
        <v>203</v>
      </c>
      <c r="E2140">
        <v>7</v>
      </c>
      <c r="F2140" t="s">
        <v>271</v>
      </c>
      <c r="G2140">
        <v>2.75</v>
      </c>
      <c r="H2140">
        <v>15</v>
      </c>
      <c r="L2140">
        <v>33</v>
      </c>
      <c r="N2140">
        <v>1.95</v>
      </c>
      <c r="O2140">
        <f>PI()*(H2140/(2*1000))^2</f>
        <v>1.7671458676442585E-4</v>
      </c>
      <c r="P2140">
        <f>PI()*(L2140/(2*1000))^2</f>
        <v>8.5529859993982123E-4</v>
      </c>
    </row>
    <row r="2141" spans="1:16" x14ac:dyDescent="0.25">
      <c r="A2141">
        <v>7</v>
      </c>
      <c r="B2141" t="s">
        <v>179</v>
      </c>
      <c r="C2141">
        <v>23</v>
      </c>
      <c r="D2141" t="s">
        <v>203</v>
      </c>
      <c r="E2141">
        <v>8</v>
      </c>
      <c r="F2141" t="s">
        <v>271</v>
      </c>
      <c r="G2141">
        <v>1.1499999999999999</v>
      </c>
      <c r="H2141">
        <v>45</v>
      </c>
      <c r="L2141">
        <v>71</v>
      </c>
      <c r="N2141">
        <v>3.75</v>
      </c>
      <c r="O2141">
        <f>PI()*(H2141/(2*1000))^2</f>
        <v>1.5904312808798326E-3</v>
      </c>
      <c r="P2141">
        <f>PI()*(L2141/(2*1000))^2</f>
        <v>3.959192141686536E-3</v>
      </c>
    </row>
    <row r="2142" spans="1:16" x14ac:dyDescent="0.25">
      <c r="A2142">
        <v>7</v>
      </c>
      <c r="B2142" t="s">
        <v>179</v>
      </c>
      <c r="C2142">
        <v>23</v>
      </c>
      <c r="D2142" t="s">
        <v>203</v>
      </c>
      <c r="E2142">
        <v>9</v>
      </c>
      <c r="F2142" t="s">
        <v>280</v>
      </c>
      <c r="G2142">
        <v>2.2999999999999998</v>
      </c>
      <c r="L2142">
        <v>14</v>
      </c>
      <c r="N2142">
        <v>1.2</v>
      </c>
      <c r="O2142">
        <f>PI()*(H2142/(2*1000))^2</f>
        <v>0</v>
      </c>
      <c r="P2142">
        <f>PI()*(L2142/(2*1000))^2</f>
        <v>1.5393804002589989E-4</v>
      </c>
    </row>
    <row r="2143" spans="1:16" x14ac:dyDescent="0.25">
      <c r="A2143">
        <v>7</v>
      </c>
      <c r="B2143" t="s">
        <v>179</v>
      </c>
      <c r="C2143">
        <v>23</v>
      </c>
      <c r="D2143" t="s">
        <v>203</v>
      </c>
      <c r="E2143">
        <v>10</v>
      </c>
      <c r="F2143" t="s">
        <v>280</v>
      </c>
      <c r="G2143">
        <v>2.35</v>
      </c>
      <c r="L2143">
        <v>17</v>
      </c>
      <c r="N2143">
        <v>1.3</v>
      </c>
      <c r="O2143">
        <f>PI()*(H2143/(2*1000))^2</f>
        <v>0</v>
      </c>
      <c r="P2143">
        <f>PI()*(L2143/(2*1000))^2</f>
        <v>2.2698006922186259E-4</v>
      </c>
    </row>
    <row r="2144" spans="1:16" x14ac:dyDescent="0.25">
      <c r="A2144">
        <v>7</v>
      </c>
      <c r="B2144" t="s">
        <v>179</v>
      </c>
      <c r="C2144">
        <v>23</v>
      </c>
      <c r="D2144" t="s">
        <v>203</v>
      </c>
      <c r="E2144">
        <v>11</v>
      </c>
      <c r="F2144" t="s">
        <v>271</v>
      </c>
      <c r="G2144">
        <v>2.4500000000000002</v>
      </c>
      <c r="H2144">
        <v>40</v>
      </c>
      <c r="L2144">
        <v>70</v>
      </c>
      <c r="N2144">
        <v>3.5</v>
      </c>
      <c r="O2144">
        <f>PI()*(H2144/(2*1000))^2</f>
        <v>1.2566370614359172E-3</v>
      </c>
      <c r="P2144">
        <f>PI()*(L2144/(2*1000))^2</f>
        <v>3.8484510006474969E-3</v>
      </c>
    </row>
    <row r="2145" spans="1:16" x14ac:dyDescent="0.25">
      <c r="A2145">
        <v>7</v>
      </c>
      <c r="B2145" t="s">
        <v>179</v>
      </c>
      <c r="C2145">
        <v>24</v>
      </c>
      <c r="D2145" t="s">
        <v>204</v>
      </c>
      <c r="E2145">
        <v>1</v>
      </c>
      <c r="F2145" t="s">
        <v>271</v>
      </c>
      <c r="G2145">
        <v>0.85</v>
      </c>
      <c r="H2145">
        <v>57</v>
      </c>
      <c r="L2145">
        <v>78</v>
      </c>
      <c r="N2145">
        <v>3.95</v>
      </c>
      <c r="O2145">
        <f>PI()*(H2145/(2*1000))^2</f>
        <v>2.5517586328783095E-3</v>
      </c>
      <c r="P2145">
        <f>PI()*(L2145/(2*1000))^2</f>
        <v>4.7783624261100756E-3</v>
      </c>
    </row>
    <row r="2146" spans="1:16" x14ac:dyDescent="0.25">
      <c r="A2146">
        <v>7</v>
      </c>
      <c r="B2146" t="s">
        <v>179</v>
      </c>
      <c r="C2146">
        <v>24</v>
      </c>
      <c r="D2146" t="s">
        <v>204</v>
      </c>
      <c r="E2146">
        <v>2</v>
      </c>
      <c r="F2146" t="s">
        <v>295</v>
      </c>
      <c r="G2146">
        <v>0.6</v>
      </c>
      <c r="H2146">
        <v>8</v>
      </c>
      <c r="L2146">
        <v>20</v>
      </c>
      <c r="N2146">
        <v>1.9</v>
      </c>
      <c r="O2146">
        <f>PI()*(H2146/(2*1000))^2</f>
        <v>5.0265482457436686E-5</v>
      </c>
      <c r="P2146">
        <f>PI()*(L2146/(2*1000))^2</f>
        <v>3.1415926535897931E-4</v>
      </c>
    </row>
    <row r="2147" spans="1:16" x14ac:dyDescent="0.25">
      <c r="A2147">
        <v>7</v>
      </c>
      <c r="B2147" t="s">
        <v>179</v>
      </c>
      <c r="C2147">
        <v>24</v>
      </c>
      <c r="D2147" t="s">
        <v>204</v>
      </c>
      <c r="E2147">
        <v>3</v>
      </c>
      <c r="F2147" t="s">
        <v>295</v>
      </c>
      <c r="G2147">
        <v>1.5</v>
      </c>
      <c r="H2147">
        <v>9</v>
      </c>
      <c r="L2147">
        <v>18</v>
      </c>
      <c r="N2147">
        <v>1.7</v>
      </c>
      <c r="O2147">
        <f>PI()*(H2147/(2*1000))^2</f>
        <v>6.3617251235193305E-5</v>
      </c>
      <c r="P2147">
        <f>PI()*(L2147/(2*1000))^2</f>
        <v>2.5446900494077322E-4</v>
      </c>
    </row>
    <row r="2148" spans="1:16" x14ac:dyDescent="0.25">
      <c r="A2148">
        <v>7</v>
      </c>
      <c r="B2148" t="s">
        <v>179</v>
      </c>
      <c r="C2148">
        <v>24</v>
      </c>
      <c r="D2148" t="s">
        <v>204</v>
      </c>
      <c r="E2148">
        <v>4</v>
      </c>
      <c r="F2148" t="s">
        <v>295</v>
      </c>
      <c r="G2148">
        <v>1.4</v>
      </c>
      <c r="H2148">
        <v>13</v>
      </c>
      <c r="L2148">
        <v>27</v>
      </c>
      <c r="N2148">
        <v>2</v>
      </c>
      <c r="O2148">
        <f>PI()*(H2148/(2*1000))^2</f>
        <v>1.3273228961416874E-4</v>
      </c>
      <c r="P2148">
        <f>PI()*(L2148/(2*1000))^2</f>
        <v>5.7255526111673976E-4</v>
      </c>
    </row>
    <row r="2149" spans="1:16" x14ac:dyDescent="0.25">
      <c r="A2149">
        <v>7</v>
      </c>
      <c r="B2149" t="s">
        <v>179</v>
      </c>
      <c r="C2149">
        <v>24</v>
      </c>
      <c r="D2149" t="s">
        <v>204</v>
      </c>
      <c r="E2149">
        <v>5</v>
      </c>
      <c r="F2149" t="s">
        <v>271</v>
      </c>
      <c r="G2149">
        <v>2.2999999999999998</v>
      </c>
      <c r="H2149">
        <v>63</v>
      </c>
      <c r="L2149">
        <v>89</v>
      </c>
      <c r="N2149">
        <v>4</v>
      </c>
      <c r="O2149">
        <f>PI()*(H2149/(2*1000))^2</f>
        <v>3.1172453105244723E-3</v>
      </c>
      <c r="P2149">
        <f>PI()*(L2149/(2*1000))^2</f>
        <v>6.221138852271187E-3</v>
      </c>
    </row>
    <row r="2150" spans="1:16" x14ac:dyDescent="0.25">
      <c r="A2150">
        <v>7</v>
      </c>
      <c r="B2150" t="s">
        <v>179</v>
      </c>
      <c r="C2150">
        <v>24</v>
      </c>
      <c r="D2150" t="s">
        <v>204</v>
      </c>
      <c r="E2150">
        <v>6</v>
      </c>
      <c r="F2150" t="s">
        <v>268</v>
      </c>
      <c r="G2150">
        <v>1.8</v>
      </c>
      <c r="H2150">
        <v>61</v>
      </c>
      <c r="L2150">
        <v>77</v>
      </c>
      <c r="N2150">
        <v>3.15</v>
      </c>
      <c r="O2150">
        <f>PI()*(H2150/(2*1000))^2</f>
        <v>2.9224665660019049E-3</v>
      </c>
      <c r="P2150">
        <f>PI()*(L2150/(2*1000))^2</f>
        <v>4.6566257107834713E-3</v>
      </c>
    </row>
    <row r="2151" spans="1:16" x14ac:dyDescent="0.25">
      <c r="A2151">
        <v>7</v>
      </c>
      <c r="B2151" t="s">
        <v>179</v>
      </c>
      <c r="C2151">
        <v>24</v>
      </c>
      <c r="D2151" t="s">
        <v>204</v>
      </c>
      <c r="E2151">
        <v>7</v>
      </c>
      <c r="F2151" t="s">
        <v>271</v>
      </c>
      <c r="G2151">
        <v>2.4</v>
      </c>
      <c r="H2151">
        <v>30</v>
      </c>
      <c r="L2151">
        <v>52</v>
      </c>
      <c r="N2151">
        <v>2.4</v>
      </c>
      <c r="O2151">
        <f>PI()*(H2151/(2*1000))^2</f>
        <v>7.0685834705770342E-4</v>
      </c>
      <c r="P2151">
        <f>PI()*(L2151/(2*1000))^2</f>
        <v>2.1237166338266998E-3</v>
      </c>
    </row>
    <row r="2152" spans="1:16" x14ac:dyDescent="0.25">
      <c r="A2152">
        <v>7</v>
      </c>
      <c r="B2152" t="s">
        <v>179</v>
      </c>
      <c r="C2152">
        <v>24</v>
      </c>
      <c r="D2152" t="s">
        <v>204</v>
      </c>
      <c r="E2152">
        <v>8</v>
      </c>
      <c r="F2152" t="s">
        <v>271</v>
      </c>
      <c r="G2152">
        <v>2.25</v>
      </c>
      <c r="H2152">
        <v>42</v>
      </c>
      <c r="L2152">
        <v>66</v>
      </c>
      <c r="N2152">
        <v>3.9</v>
      </c>
      <c r="O2152">
        <f>PI()*(H2152/(2*1000))^2</f>
        <v>1.385442360233099E-3</v>
      </c>
      <c r="P2152">
        <f>PI()*(L2152/(2*1000))^2</f>
        <v>3.4211943997592849E-3</v>
      </c>
    </row>
    <row r="2153" spans="1:16" x14ac:dyDescent="0.25">
      <c r="A2153">
        <v>7</v>
      </c>
      <c r="B2153" t="s">
        <v>179</v>
      </c>
      <c r="C2153">
        <v>24</v>
      </c>
      <c r="D2153" t="s">
        <v>204</v>
      </c>
      <c r="E2153">
        <v>9</v>
      </c>
      <c r="F2153" t="s">
        <v>271</v>
      </c>
      <c r="G2153">
        <v>1.65</v>
      </c>
      <c r="H2153">
        <v>23</v>
      </c>
      <c r="L2153">
        <v>65</v>
      </c>
      <c r="N2153">
        <v>2.2000000000000002</v>
      </c>
      <c r="O2153">
        <f>PI()*(H2153/(2*1000))^2</f>
        <v>4.154756284372501E-4</v>
      </c>
      <c r="P2153">
        <f>PI()*(L2153/(2*1000))^2</f>
        <v>3.3183072403542195E-3</v>
      </c>
    </row>
    <row r="2154" spans="1:16" x14ac:dyDescent="0.25">
      <c r="A2154">
        <v>7</v>
      </c>
      <c r="B2154" t="s">
        <v>179</v>
      </c>
      <c r="C2154">
        <v>24</v>
      </c>
      <c r="D2154" t="s">
        <v>204</v>
      </c>
      <c r="E2154">
        <v>10</v>
      </c>
      <c r="F2154" t="s">
        <v>271</v>
      </c>
      <c r="G2154">
        <v>3.45</v>
      </c>
      <c r="H2154">
        <v>74</v>
      </c>
      <c r="L2154">
        <v>87</v>
      </c>
      <c r="N2154">
        <v>5</v>
      </c>
      <c r="O2154">
        <f>PI()*(H2154/(2*1000))^2</f>
        <v>4.3008403427644264E-3</v>
      </c>
      <c r="P2154">
        <f>PI()*(L2154/(2*1000))^2</f>
        <v>5.9446786987552855E-3</v>
      </c>
    </row>
    <row r="2155" spans="1:16" x14ac:dyDescent="0.25">
      <c r="A2155">
        <v>8</v>
      </c>
      <c r="B2155" t="s">
        <v>205</v>
      </c>
      <c r="C2155">
        <v>1</v>
      </c>
      <c r="D2155" t="s">
        <v>206</v>
      </c>
      <c r="E2155">
        <v>1</v>
      </c>
      <c r="F2155" t="s">
        <v>271</v>
      </c>
      <c r="G2155">
        <v>1.7</v>
      </c>
      <c r="L2155">
        <v>31</v>
      </c>
      <c r="N2155">
        <v>1.4</v>
      </c>
      <c r="O2155">
        <f>PI()*(H2155/(2*1000))^2</f>
        <v>0</v>
      </c>
      <c r="P2155">
        <f>PI()*(L2155/(2*1000))^2</f>
        <v>7.5476763502494771E-4</v>
      </c>
    </row>
    <row r="2156" spans="1:16" x14ac:dyDescent="0.25">
      <c r="A2156">
        <v>8</v>
      </c>
      <c r="B2156" t="s">
        <v>205</v>
      </c>
      <c r="C2156">
        <v>1</v>
      </c>
      <c r="D2156" t="s">
        <v>206</v>
      </c>
      <c r="E2156">
        <v>2</v>
      </c>
      <c r="F2156" t="s">
        <v>271</v>
      </c>
      <c r="G2156">
        <v>2.5</v>
      </c>
      <c r="H2156">
        <f>K2156/PI()</f>
        <v>165.52114081557116</v>
      </c>
      <c r="K2156">
        <v>520</v>
      </c>
      <c r="L2156">
        <f>M2156/PI()</f>
        <v>178.25353626292278</v>
      </c>
      <c r="M2156">
        <v>560</v>
      </c>
      <c r="N2156">
        <v>6.1</v>
      </c>
      <c r="O2156">
        <f>PI()*(H2156/(2*1000))^2</f>
        <v>2.1517748306024247E-2</v>
      </c>
      <c r="P2156">
        <f>PI()*(L2156/(2*1000))^2</f>
        <v>2.4955495076809189E-2</v>
      </c>
    </row>
    <row r="2157" spans="1:16" x14ac:dyDescent="0.25">
      <c r="A2157">
        <v>8</v>
      </c>
      <c r="B2157" t="s">
        <v>205</v>
      </c>
      <c r="C2157">
        <v>1</v>
      </c>
      <c r="D2157" t="s">
        <v>206</v>
      </c>
      <c r="E2157">
        <v>3</v>
      </c>
      <c r="F2157" t="s">
        <v>271</v>
      </c>
      <c r="G2157">
        <v>2.7</v>
      </c>
      <c r="H2157">
        <f>K2157/PI()</f>
        <v>165.52114081557116</v>
      </c>
      <c r="K2157">
        <v>520</v>
      </c>
      <c r="L2157">
        <f>M2157/PI()</f>
        <v>181.4366351247607</v>
      </c>
      <c r="M2157">
        <v>570</v>
      </c>
      <c r="N2157">
        <v>7.1</v>
      </c>
      <c r="O2157">
        <f>PI()*(H2157/(2*1000))^2</f>
        <v>2.1517748306024247E-2</v>
      </c>
      <c r="P2157">
        <f>PI()*(L2157/(2*1000))^2</f>
        <v>2.58547205052784E-2</v>
      </c>
    </row>
    <row r="2158" spans="1:16" x14ac:dyDescent="0.25">
      <c r="A2158">
        <v>8</v>
      </c>
      <c r="B2158" t="s">
        <v>205</v>
      </c>
      <c r="C2158">
        <v>1</v>
      </c>
      <c r="D2158" t="s">
        <v>206</v>
      </c>
      <c r="E2158">
        <v>4</v>
      </c>
      <c r="F2158" t="s">
        <v>271</v>
      </c>
      <c r="G2158">
        <v>3.4</v>
      </c>
      <c r="H2158">
        <f>K2158/PI()</f>
        <v>175.07043740108489</v>
      </c>
      <c r="K2158">
        <v>550</v>
      </c>
      <c r="L2158">
        <f>M2158/PI()</f>
        <v>184.61973398659859</v>
      </c>
      <c r="M2158">
        <v>580</v>
      </c>
      <c r="N2158">
        <v>6.3</v>
      </c>
      <c r="O2158">
        <f>PI()*(H2158/(2*1000))^2</f>
        <v>2.4072185142649173E-2</v>
      </c>
      <c r="P2158">
        <f>PI()*(L2158/(2*1000))^2</f>
        <v>2.6769861428056797E-2</v>
      </c>
    </row>
    <row r="2159" spans="1:16" x14ac:dyDescent="0.25">
      <c r="A2159">
        <v>8</v>
      </c>
      <c r="B2159" t="s">
        <v>205</v>
      </c>
      <c r="C2159">
        <v>1</v>
      </c>
      <c r="D2159" t="s">
        <v>206</v>
      </c>
      <c r="E2159">
        <v>5</v>
      </c>
      <c r="F2159" t="s">
        <v>268</v>
      </c>
      <c r="G2159">
        <v>2.1</v>
      </c>
      <c r="H2159">
        <v>72</v>
      </c>
      <c r="L2159">
        <v>88</v>
      </c>
      <c r="N2159">
        <v>4.1500000000000004</v>
      </c>
      <c r="O2159">
        <f>PI()*(H2159/(2*1000))^2</f>
        <v>4.0715040790523715E-3</v>
      </c>
      <c r="P2159">
        <f>PI()*(L2159/(2*1000))^2</f>
        <v>6.0821233773498389E-3</v>
      </c>
    </row>
    <row r="2160" spans="1:16" x14ac:dyDescent="0.25">
      <c r="A2160">
        <v>8</v>
      </c>
      <c r="B2160" t="s">
        <v>205</v>
      </c>
      <c r="C2160">
        <v>1</v>
      </c>
      <c r="D2160" t="s">
        <v>206</v>
      </c>
      <c r="E2160">
        <v>6</v>
      </c>
      <c r="F2160" t="s">
        <v>271</v>
      </c>
      <c r="G2160">
        <v>1.1000000000000001</v>
      </c>
      <c r="H2160">
        <v>7</v>
      </c>
      <c r="L2160">
        <v>16</v>
      </c>
      <c r="N2160">
        <v>1.8</v>
      </c>
      <c r="O2160">
        <f>PI()*(H2160/(2*1000))^2</f>
        <v>3.8484510006474972E-5</v>
      </c>
      <c r="P2160">
        <f>PI()*(L2160/(2*1000))^2</f>
        <v>2.0106192982974675E-4</v>
      </c>
    </row>
    <row r="2161" spans="1:16" x14ac:dyDescent="0.25">
      <c r="A2161">
        <v>8</v>
      </c>
      <c r="B2161" t="s">
        <v>205</v>
      </c>
      <c r="C2161">
        <v>1</v>
      </c>
      <c r="D2161" t="s">
        <v>206</v>
      </c>
      <c r="E2161">
        <v>7</v>
      </c>
      <c r="F2161" t="s">
        <v>271</v>
      </c>
      <c r="G2161">
        <v>2.4</v>
      </c>
      <c r="H2161">
        <v>37</v>
      </c>
      <c r="L2161">
        <v>68</v>
      </c>
      <c r="N2161">
        <v>3.9</v>
      </c>
      <c r="O2161">
        <f>PI()*(H2161/(2*1000))^2</f>
        <v>1.0752100856911066E-3</v>
      </c>
      <c r="P2161">
        <f>PI()*(L2161/(2*1000))^2</f>
        <v>3.6316811075498014E-3</v>
      </c>
    </row>
    <row r="2162" spans="1:16" x14ac:dyDescent="0.25">
      <c r="A2162">
        <v>8</v>
      </c>
      <c r="B2162" t="s">
        <v>205</v>
      </c>
      <c r="C2162">
        <v>2</v>
      </c>
      <c r="D2162" t="s">
        <v>207</v>
      </c>
      <c r="E2162">
        <v>1</v>
      </c>
      <c r="F2162" t="s">
        <v>271</v>
      </c>
      <c r="G2162">
        <v>2.25</v>
      </c>
      <c r="H2162">
        <v>37</v>
      </c>
      <c r="L2162">
        <v>68</v>
      </c>
      <c r="N2162">
        <v>3.9</v>
      </c>
      <c r="O2162">
        <f>PI()*(H2162/(2*1000))^2</f>
        <v>1.0752100856911066E-3</v>
      </c>
      <c r="P2162">
        <f>PI()*(L2162/(2*1000))^2</f>
        <v>3.6316811075498014E-3</v>
      </c>
    </row>
    <row r="2163" spans="1:16" x14ac:dyDescent="0.25">
      <c r="A2163">
        <v>8</v>
      </c>
      <c r="B2163" t="s">
        <v>205</v>
      </c>
      <c r="C2163">
        <v>2</v>
      </c>
      <c r="D2163" t="s">
        <v>207</v>
      </c>
      <c r="E2163">
        <v>2</v>
      </c>
      <c r="F2163" t="s">
        <v>267</v>
      </c>
      <c r="G2163">
        <v>1.25</v>
      </c>
      <c r="H2163">
        <v>6</v>
      </c>
      <c r="L2163">
        <v>20</v>
      </c>
      <c r="N2163">
        <v>1.6</v>
      </c>
      <c r="O2163">
        <f>PI()*(H2163/(2*1000))^2</f>
        <v>2.8274333882308137E-5</v>
      </c>
      <c r="P2163">
        <f>PI()*(L2163/(2*1000))^2</f>
        <v>3.1415926535897931E-4</v>
      </c>
    </row>
    <row r="2164" spans="1:16" x14ac:dyDescent="0.25">
      <c r="A2164">
        <v>8</v>
      </c>
      <c r="B2164" t="s">
        <v>205</v>
      </c>
      <c r="C2164">
        <v>2</v>
      </c>
      <c r="D2164" t="s">
        <v>207</v>
      </c>
      <c r="E2164">
        <v>3</v>
      </c>
      <c r="F2164" t="s">
        <v>267</v>
      </c>
      <c r="G2164">
        <v>0.85</v>
      </c>
      <c r="H2164">
        <v>20</v>
      </c>
      <c r="L2164">
        <v>28</v>
      </c>
      <c r="N2164">
        <v>2.1</v>
      </c>
      <c r="O2164">
        <f>PI()*(H2164/(2*1000))^2</f>
        <v>3.1415926535897931E-4</v>
      </c>
      <c r="P2164">
        <f>PI()*(L2164/(2*1000))^2</f>
        <v>6.1575216010359955E-4</v>
      </c>
    </row>
    <row r="2165" spans="1:16" x14ac:dyDescent="0.25">
      <c r="A2165">
        <v>8</v>
      </c>
      <c r="B2165" t="s">
        <v>205</v>
      </c>
      <c r="C2165">
        <v>2</v>
      </c>
      <c r="D2165" t="s">
        <v>207</v>
      </c>
      <c r="E2165">
        <v>4</v>
      </c>
      <c r="F2165" t="s">
        <v>267</v>
      </c>
      <c r="G2165">
        <v>1.05</v>
      </c>
      <c r="H2165">
        <v>13</v>
      </c>
      <c r="L2165">
        <v>27</v>
      </c>
      <c r="N2165">
        <v>2.0499999999999998</v>
      </c>
      <c r="O2165">
        <f>PI()*(H2165/(2*1000))^2</f>
        <v>1.3273228961416874E-4</v>
      </c>
      <c r="P2165">
        <f>PI()*(L2165/(2*1000))^2</f>
        <v>5.7255526111673976E-4</v>
      </c>
    </row>
    <row r="2166" spans="1:16" x14ac:dyDescent="0.25">
      <c r="A2166">
        <v>8</v>
      </c>
      <c r="B2166" t="s">
        <v>205</v>
      </c>
      <c r="C2166">
        <v>2</v>
      </c>
      <c r="D2166" t="s">
        <v>207</v>
      </c>
      <c r="E2166">
        <v>5</v>
      </c>
      <c r="F2166" t="s">
        <v>271</v>
      </c>
      <c r="G2166">
        <v>1.25</v>
      </c>
      <c r="H2166">
        <v>9</v>
      </c>
      <c r="L2166">
        <v>17</v>
      </c>
      <c r="N2166">
        <v>1.95</v>
      </c>
      <c r="O2166">
        <f>PI()*(H2166/(2*1000))^2</f>
        <v>6.3617251235193305E-5</v>
      </c>
      <c r="P2166">
        <f>PI()*(L2166/(2*1000))^2</f>
        <v>2.2698006922186259E-4</v>
      </c>
    </row>
    <row r="2167" spans="1:16" x14ac:dyDescent="0.25">
      <c r="A2167">
        <v>8</v>
      </c>
      <c r="B2167" t="s">
        <v>205</v>
      </c>
      <c r="C2167">
        <v>2</v>
      </c>
      <c r="D2167" t="s">
        <v>207</v>
      </c>
      <c r="E2167">
        <v>6</v>
      </c>
      <c r="F2167" t="s">
        <v>271</v>
      </c>
      <c r="G2167">
        <v>1.5</v>
      </c>
      <c r="H2167">
        <v>13</v>
      </c>
      <c r="L2167">
        <v>21</v>
      </c>
      <c r="N2167">
        <v>2.15</v>
      </c>
      <c r="O2167">
        <f>PI()*(H2167/(2*1000))^2</f>
        <v>1.3273228961416874E-4</v>
      </c>
      <c r="P2167">
        <f>PI()*(L2167/(2*1000))^2</f>
        <v>3.4636059005827474E-4</v>
      </c>
    </row>
    <row r="2168" spans="1:16" x14ac:dyDescent="0.25">
      <c r="A2168">
        <v>8</v>
      </c>
      <c r="B2168" t="s">
        <v>205</v>
      </c>
      <c r="C2168">
        <v>2</v>
      </c>
      <c r="D2168" t="s">
        <v>207</v>
      </c>
      <c r="E2168">
        <v>7</v>
      </c>
      <c r="F2168" t="s">
        <v>271</v>
      </c>
      <c r="G2168">
        <v>1.35</v>
      </c>
      <c r="H2168">
        <v>24</v>
      </c>
      <c r="L2168">
        <v>45</v>
      </c>
      <c r="N2168">
        <v>1.9</v>
      </c>
      <c r="O2168">
        <f>PI()*(H2168/(2*1000))^2</f>
        <v>4.523893421169302E-4</v>
      </c>
      <c r="P2168">
        <f>PI()*(L2168/(2*1000))^2</f>
        <v>1.5904312808798326E-3</v>
      </c>
    </row>
    <row r="2169" spans="1:16" x14ac:dyDescent="0.25">
      <c r="A2169">
        <v>8</v>
      </c>
      <c r="B2169" t="s">
        <v>205</v>
      </c>
      <c r="C2169">
        <v>2</v>
      </c>
      <c r="D2169" t="s">
        <v>207</v>
      </c>
      <c r="E2169">
        <v>8</v>
      </c>
      <c r="F2169" t="s">
        <v>271</v>
      </c>
      <c r="G2169">
        <v>1.05</v>
      </c>
      <c r="H2169">
        <v>26</v>
      </c>
      <c r="L2169">
        <v>53</v>
      </c>
      <c r="N2169">
        <v>2.9</v>
      </c>
      <c r="O2169">
        <f>PI()*(H2169/(2*1000))^2</f>
        <v>5.3092915845667494E-4</v>
      </c>
      <c r="P2169">
        <f>PI()*(L2169/(2*1000))^2</f>
        <v>2.2061834409834321E-3</v>
      </c>
    </row>
    <row r="2170" spans="1:16" x14ac:dyDescent="0.25">
      <c r="A2170">
        <v>8</v>
      </c>
      <c r="B2170" t="s">
        <v>205</v>
      </c>
      <c r="C2170">
        <v>2</v>
      </c>
      <c r="D2170" t="s">
        <v>207</v>
      </c>
      <c r="E2170">
        <v>9</v>
      </c>
      <c r="F2170" t="s">
        <v>271</v>
      </c>
      <c r="G2170">
        <v>1.25</v>
      </c>
      <c r="H2170">
        <v>57</v>
      </c>
      <c r="L2170">
        <v>68</v>
      </c>
      <c r="N2170">
        <v>4.5</v>
      </c>
      <c r="O2170">
        <f>PI()*(H2170/(2*1000))^2</f>
        <v>2.5517586328783095E-3</v>
      </c>
      <c r="P2170">
        <f>PI()*(L2170/(2*1000))^2</f>
        <v>3.6316811075498014E-3</v>
      </c>
    </row>
    <row r="2171" spans="1:16" x14ac:dyDescent="0.25">
      <c r="A2171">
        <v>8</v>
      </c>
      <c r="B2171" t="s">
        <v>205</v>
      </c>
      <c r="C2171">
        <v>2</v>
      </c>
      <c r="D2171" t="s">
        <v>207</v>
      </c>
      <c r="E2171">
        <v>10</v>
      </c>
      <c r="F2171" t="s">
        <v>267</v>
      </c>
      <c r="G2171">
        <v>3.65</v>
      </c>
      <c r="H2171">
        <v>65</v>
      </c>
      <c r="L2171">
        <v>96</v>
      </c>
      <c r="N2171">
        <v>4.8</v>
      </c>
      <c r="O2171">
        <f>PI()*(H2171/(2*1000))^2</f>
        <v>3.3183072403542195E-3</v>
      </c>
      <c r="P2171">
        <f>PI()*(L2171/(2*1000))^2</f>
        <v>7.2382294738708832E-3</v>
      </c>
    </row>
    <row r="2172" spans="1:16" x14ac:dyDescent="0.25">
      <c r="A2172">
        <v>8</v>
      </c>
      <c r="B2172" t="s">
        <v>205</v>
      </c>
      <c r="C2172">
        <v>2</v>
      </c>
      <c r="D2172" t="s">
        <v>207</v>
      </c>
      <c r="E2172">
        <v>11</v>
      </c>
      <c r="F2172" t="s">
        <v>271</v>
      </c>
      <c r="G2172">
        <v>2.7</v>
      </c>
      <c r="H2172">
        <v>49</v>
      </c>
      <c r="L2172">
        <v>73</v>
      </c>
      <c r="N2172">
        <v>4.5</v>
      </c>
      <c r="O2172">
        <f>PI()*(H2172/(2*1000))^2</f>
        <v>1.8857409903172736E-3</v>
      </c>
      <c r="P2172">
        <f>PI()*(L2172/(2*1000))^2</f>
        <v>4.1853868127450016E-3</v>
      </c>
    </row>
    <row r="2173" spans="1:16" x14ac:dyDescent="0.25">
      <c r="A2173">
        <v>8</v>
      </c>
      <c r="B2173" t="s">
        <v>205</v>
      </c>
      <c r="C2173">
        <v>2</v>
      </c>
      <c r="D2173" t="s">
        <v>207</v>
      </c>
      <c r="E2173">
        <v>12</v>
      </c>
      <c r="F2173" t="s">
        <v>271</v>
      </c>
      <c r="G2173">
        <v>2.5</v>
      </c>
      <c r="H2173">
        <v>47</v>
      </c>
      <c r="L2173">
        <v>66</v>
      </c>
      <c r="N2173">
        <v>3.65</v>
      </c>
      <c r="O2173">
        <f>PI()*(H2173/(2*1000))^2</f>
        <v>1.7349445429449633E-3</v>
      </c>
      <c r="P2173">
        <f>PI()*(L2173/(2*1000))^2</f>
        <v>3.4211943997592849E-3</v>
      </c>
    </row>
    <row r="2174" spans="1:16" x14ac:dyDescent="0.25">
      <c r="A2174">
        <v>8</v>
      </c>
      <c r="B2174" t="s">
        <v>205</v>
      </c>
      <c r="C2174">
        <v>2</v>
      </c>
      <c r="D2174" t="s">
        <v>207</v>
      </c>
      <c r="E2174">
        <v>13</v>
      </c>
      <c r="F2174" t="s">
        <v>271</v>
      </c>
      <c r="G2174">
        <v>2.85</v>
      </c>
      <c r="H2174">
        <v>13</v>
      </c>
      <c r="L2174">
        <v>27</v>
      </c>
      <c r="N2174">
        <v>2.1</v>
      </c>
      <c r="O2174">
        <f>PI()*(H2174/(2*1000))^2</f>
        <v>1.3273228961416874E-4</v>
      </c>
      <c r="P2174">
        <f>PI()*(L2174/(2*1000))^2</f>
        <v>5.7255526111673976E-4</v>
      </c>
    </row>
    <row r="2175" spans="1:16" x14ac:dyDescent="0.25">
      <c r="A2175">
        <v>8</v>
      </c>
      <c r="B2175" t="s">
        <v>205</v>
      </c>
      <c r="C2175">
        <v>2</v>
      </c>
      <c r="D2175" t="s">
        <v>207</v>
      </c>
      <c r="E2175">
        <v>14</v>
      </c>
      <c r="F2175" t="s">
        <v>269</v>
      </c>
      <c r="G2175">
        <v>2</v>
      </c>
      <c r="H2175">
        <v>11</v>
      </c>
      <c r="L2175">
        <v>22</v>
      </c>
      <c r="N2175">
        <v>1.7</v>
      </c>
      <c r="O2175">
        <f>PI()*(H2175/(2*1000))^2</f>
        <v>9.5033177771091233E-5</v>
      </c>
      <c r="P2175">
        <f>PI()*(L2175/(2*1000))^2</f>
        <v>3.8013271108436493E-4</v>
      </c>
    </row>
    <row r="2176" spans="1:16" x14ac:dyDescent="0.25">
      <c r="A2176">
        <v>8</v>
      </c>
      <c r="B2176" t="s">
        <v>205</v>
      </c>
      <c r="C2176">
        <v>2</v>
      </c>
      <c r="D2176" t="s">
        <v>207</v>
      </c>
      <c r="E2176">
        <v>15</v>
      </c>
      <c r="F2176" t="s">
        <v>269</v>
      </c>
      <c r="G2176">
        <v>2.1</v>
      </c>
      <c r="H2176">
        <v>28</v>
      </c>
      <c r="L2176">
        <v>32</v>
      </c>
      <c r="N2176">
        <v>2</v>
      </c>
      <c r="O2176">
        <f>PI()*(H2176/(2*1000))^2</f>
        <v>6.1575216010359955E-4</v>
      </c>
      <c r="P2176">
        <f>PI()*(L2176/(2*1000))^2</f>
        <v>8.0424771931898698E-4</v>
      </c>
    </row>
    <row r="2177" spans="1:16" x14ac:dyDescent="0.25">
      <c r="A2177">
        <v>8</v>
      </c>
      <c r="B2177" t="s">
        <v>205</v>
      </c>
      <c r="C2177">
        <v>2</v>
      </c>
      <c r="D2177" t="s">
        <v>207</v>
      </c>
      <c r="E2177">
        <v>16</v>
      </c>
      <c r="F2177" t="s">
        <v>269</v>
      </c>
      <c r="G2177">
        <v>2.25</v>
      </c>
      <c r="H2177">
        <v>23</v>
      </c>
      <c r="L2177">
        <v>28</v>
      </c>
      <c r="N2177">
        <v>1.8</v>
      </c>
      <c r="O2177">
        <f>PI()*(H2177/(2*1000))^2</f>
        <v>4.154756284372501E-4</v>
      </c>
      <c r="P2177">
        <f>PI()*(L2177/(2*1000))^2</f>
        <v>6.1575216010359955E-4</v>
      </c>
    </row>
    <row r="2178" spans="1:16" x14ac:dyDescent="0.25">
      <c r="A2178">
        <v>8</v>
      </c>
      <c r="B2178" t="s">
        <v>205</v>
      </c>
      <c r="C2178">
        <v>2</v>
      </c>
      <c r="D2178" t="s">
        <v>207</v>
      </c>
      <c r="E2178">
        <v>17</v>
      </c>
      <c r="F2178" t="s">
        <v>271</v>
      </c>
      <c r="G2178">
        <v>2.15</v>
      </c>
      <c r="H2178">
        <v>36</v>
      </c>
      <c r="L2178">
        <v>61</v>
      </c>
      <c r="N2178">
        <v>4.3</v>
      </c>
      <c r="O2178">
        <f>PI()*(H2178/(2*1000))^2</f>
        <v>1.0178760197630929E-3</v>
      </c>
      <c r="P2178">
        <f>PI()*(L2178/(2*1000))^2</f>
        <v>2.9224665660019049E-3</v>
      </c>
    </row>
    <row r="2179" spans="1:16" x14ac:dyDescent="0.25">
      <c r="A2179">
        <v>8</v>
      </c>
      <c r="B2179" t="s">
        <v>205</v>
      </c>
      <c r="C2179">
        <v>2</v>
      </c>
      <c r="D2179" t="s">
        <v>207</v>
      </c>
      <c r="E2179">
        <v>18</v>
      </c>
      <c r="F2179" t="s">
        <v>271</v>
      </c>
      <c r="G2179">
        <v>3.45</v>
      </c>
      <c r="H2179">
        <v>106</v>
      </c>
      <c r="L2179">
        <v>124</v>
      </c>
      <c r="N2179">
        <v>6.3</v>
      </c>
      <c r="O2179">
        <f>PI()*(H2179/(2*1000))^2</f>
        <v>8.8247337639337283E-3</v>
      </c>
      <c r="P2179">
        <f>PI()*(L2179/(2*1000))^2</f>
        <v>1.2076282160399163E-2</v>
      </c>
    </row>
    <row r="2180" spans="1:16" x14ac:dyDescent="0.25">
      <c r="A2180">
        <v>8</v>
      </c>
      <c r="B2180" t="s">
        <v>205</v>
      </c>
      <c r="C2180">
        <v>2</v>
      </c>
      <c r="D2180" t="s">
        <v>207</v>
      </c>
      <c r="E2180">
        <v>19</v>
      </c>
      <c r="F2180" t="s">
        <v>271</v>
      </c>
      <c r="G2180">
        <v>3.95</v>
      </c>
      <c r="H2180">
        <v>103</v>
      </c>
      <c r="L2180">
        <v>126</v>
      </c>
      <c r="N2180">
        <v>6.3</v>
      </c>
      <c r="O2180">
        <f>PI()*(H2180/(2*1000))^2</f>
        <v>8.3322891154835269E-3</v>
      </c>
      <c r="P2180">
        <f>PI()*(L2180/(2*1000))^2</f>
        <v>1.2468981242097889E-2</v>
      </c>
    </row>
    <row r="2181" spans="1:16" x14ac:dyDescent="0.25">
      <c r="A2181">
        <v>8</v>
      </c>
      <c r="B2181" t="s">
        <v>205</v>
      </c>
      <c r="C2181">
        <v>2</v>
      </c>
      <c r="D2181" t="s">
        <v>207</v>
      </c>
      <c r="E2181">
        <v>20</v>
      </c>
      <c r="F2181" t="s">
        <v>271</v>
      </c>
      <c r="G2181">
        <v>3.85</v>
      </c>
      <c r="H2181">
        <v>107</v>
      </c>
      <c r="L2181">
        <v>125</v>
      </c>
      <c r="N2181">
        <v>6.3</v>
      </c>
      <c r="O2181">
        <f>PI()*(H2181/(2*1000))^2</f>
        <v>8.9920235727373853E-3</v>
      </c>
      <c r="P2181">
        <f>PI()*(L2181/(2*1000))^2</f>
        <v>1.2271846303085129E-2</v>
      </c>
    </row>
    <row r="2182" spans="1:16" x14ac:dyDescent="0.25">
      <c r="A2182">
        <v>8</v>
      </c>
      <c r="B2182" t="s">
        <v>205</v>
      </c>
      <c r="C2182">
        <v>3</v>
      </c>
      <c r="D2182" t="s">
        <v>208</v>
      </c>
      <c r="E2182">
        <v>1</v>
      </c>
      <c r="F2182" t="s">
        <v>271</v>
      </c>
      <c r="G2182">
        <v>3.5</v>
      </c>
      <c r="H2182">
        <v>113</v>
      </c>
      <c r="L2182">
        <v>137</v>
      </c>
      <c r="N2182">
        <v>7</v>
      </c>
      <c r="O2182">
        <f>PI()*(H2182/(2*1000))^2</f>
        <v>1.0028749148422018E-2</v>
      </c>
      <c r="P2182">
        <f>PI()*(L2182/(2*1000))^2</f>
        <v>1.4741138128806711E-2</v>
      </c>
    </row>
    <row r="2183" spans="1:16" x14ac:dyDescent="0.25">
      <c r="A2183">
        <v>8</v>
      </c>
      <c r="B2183" t="s">
        <v>205</v>
      </c>
      <c r="C2183">
        <v>3</v>
      </c>
      <c r="D2183" t="s">
        <v>208</v>
      </c>
      <c r="E2183">
        <v>2</v>
      </c>
      <c r="F2183" t="s">
        <v>268</v>
      </c>
      <c r="G2183">
        <v>1.2</v>
      </c>
      <c r="H2183">
        <v>27</v>
      </c>
      <c r="L2183">
        <v>70</v>
      </c>
      <c r="N2183">
        <v>2.5</v>
      </c>
      <c r="O2183">
        <f>PI()*(H2183/(2*1000))^2</f>
        <v>5.7255526111673976E-4</v>
      </c>
      <c r="P2183">
        <f>PI()*(L2183/(2*1000))^2</f>
        <v>3.8484510006474969E-3</v>
      </c>
    </row>
    <row r="2184" spans="1:16" x14ac:dyDescent="0.25">
      <c r="A2184">
        <v>8</v>
      </c>
      <c r="B2184" t="s">
        <v>205</v>
      </c>
      <c r="C2184">
        <v>3</v>
      </c>
      <c r="D2184" t="s">
        <v>208</v>
      </c>
      <c r="E2184">
        <v>3</v>
      </c>
      <c r="F2184" t="s">
        <v>268</v>
      </c>
      <c r="G2184">
        <v>2.8</v>
      </c>
      <c r="H2184">
        <v>37</v>
      </c>
      <c r="L2184">
        <v>55</v>
      </c>
      <c r="N2184">
        <v>3</v>
      </c>
      <c r="O2184">
        <f>PI()*(H2184/(2*1000))^2</f>
        <v>1.0752100856911066E-3</v>
      </c>
      <c r="P2184">
        <f>PI()*(L2184/(2*1000))^2</f>
        <v>2.3758294442772811E-3</v>
      </c>
    </row>
    <row r="2185" spans="1:16" x14ac:dyDescent="0.25">
      <c r="A2185">
        <v>8</v>
      </c>
      <c r="B2185" t="s">
        <v>205</v>
      </c>
      <c r="C2185">
        <v>3</v>
      </c>
      <c r="D2185" t="s">
        <v>208</v>
      </c>
      <c r="E2185">
        <v>4</v>
      </c>
      <c r="F2185" t="s">
        <v>271</v>
      </c>
      <c r="G2185">
        <v>2.7</v>
      </c>
      <c r="H2185">
        <v>42</v>
      </c>
      <c r="L2185">
        <v>51</v>
      </c>
      <c r="N2185">
        <v>3.3</v>
      </c>
      <c r="O2185">
        <f>PI()*(H2185/(2*1000))^2</f>
        <v>1.385442360233099E-3</v>
      </c>
      <c r="P2185">
        <f>PI()*(L2185/(2*1000))^2</f>
        <v>2.0428206229967626E-3</v>
      </c>
    </row>
    <row r="2186" spans="1:16" x14ac:dyDescent="0.25">
      <c r="A2186">
        <v>8</v>
      </c>
      <c r="B2186" t="s">
        <v>205</v>
      </c>
      <c r="C2186">
        <v>3</v>
      </c>
      <c r="D2186" t="s">
        <v>208</v>
      </c>
      <c r="E2186">
        <v>5</v>
      </c>
      <c r="F2186" t="s">
        <v>271</v>
      </c>
      <c r="G2186">
        <v>1.45</v>
      </c>
      <c r="H2186">
        <v>7</v>
      </c>
      <c r="L2186">
        <v>19</v>
      </c>
      <c r="N2186">
        <v>1.95</v>
      </c>
      <c r="O2186">
        <f>PI()*(H2186/(2*1000))^2</f>
        <v>3.8484510006474972E-5</v>
      </c>
      <c r="P2186">
        <f>PI()*(L2186/(2*1000))^2</f>
        <v>2.835287369864788E-4</v>
      </c>
    </row>
    <row r="2187" spans="1:16" x14ac:dyDescent="0.25">
      <c r="A2187">
        <v>8</v>
      </c>
      <c r="B2187" t="s">
        <v>205</v>
      </c>
      <c r="C2187">
        <v>3</v>
      </c>
      <c r="D2187" t="s">
        <v>208</v>
      </c>
      <c r="E2187">
        <v>6</v>
      </c>
      <c r="F2187" t="s">
        <v>271</v>
      </c>
      <c r="G2187">
        <v>2.6</v>
      </c>
      <c r="H2187">
        <v>24</v>
      </c>
      <c r="L2187">
        <v>32</v>
      </c>
      <c r="N2187">
        <v>2.9</v>
      </c>
      <c r="O2187">
        <f>PI()*(H2187/(2*1000))^2</f>
        <v>4.523893421169302E-4</v>
      </c>
      <c r="P2187">
        <f>PI()*(L2187/(2*1000))^2</f>
        <v>8.0424771931898698E-4</v>
      </c>
    </row>
    <row r="2188" spans="1:16" x14ac:dyDescent="0.25">
      <c r="A2188">
        <v>8</v>
      </c>
      <c r="B2188" t="s">
        <v>205</v>
      </c>
      <c r="C2188">
        <v>3</v>
      </c>
      <c r="D2188" t="s">
        <v>208</v>
      </c>
      <c r="E2188">
        <v>7</v>
      </c>
      <c r="F2188" t="s">
        <v>290</v>
      </c>
      <c r="G2188">
        <v>1.2</v>
      </c>
      <c r="L2188">
        <v>27</v>
      </c>
      <c r="N2188">
        <v>1.35</v>
      </c>
      <c r="O2188">
        <f>PI()*(H2188/(2*1000))^2</f>
        <v>0</v>
      </c>
      <c r="P2188">
        <f>PI()*(L2188/(2*1000))^2</f>
        <v>5.7255526111673976E-4</v>
      </c>
    </row>
    <row r="2189" spans="1:16" x14ac:dyDescent="0.25">
      <c r="A2189">
        <v>8</v>
      </c>
      <c r="B2189" t="s">
        <v>205</v>
      </c>
      <c r="C2189">
        <v>3</v>
      </c>
      <c r="D2189" t="s">
        <v>208</v>
      </c>
      <c r="E2189">
        <v>8</v>
      </c>
      <c r="F2189" t="s">
        <v>290</v>
      </c>
      <c r="G2189">
        <v>1.2</v>
      </c>
      <c r="L2189">
        <v>17</v>
      </c>
      <c r="N2189">
        <v>1.35</v>
      </c>
      <c r="O2189">
        <f>PI()*(H2189/(2*1000))^2</f>
        <v>0</v>
      </c>
      <c r="P2189">
        <f>PI()*(L2189/(2*1000))^2</f>
        <v>2.2698006922186259E-4</v>
      </c>
    </row>
    <row r="2190" spans="1:16" x14ac:dyDescent="0.25">
      <c r="A2190">
        <v>8</v>
      </c>
      <c r="B2190" t="s">
        <v>205</v>
      </c>
      <c r="C2190">
        <v>3</v>
      </c>
      <c r="D2190" t="s">
        <v>208</v>
      </c>
      <c r="E2190">
        <v>9</v>
      </c>
      <c r="F2190" t="s">
        <v>267</v>
      </c>
      <c r="G2190">
        <v>0.9</v>
      </c>
      <c r="H2190">
        <v>42</v>
      </c>
      <c r="L2190">
        <v>68</v>
      </c>
      <c r="N2190">
        <v>3.9</v>
      </c>
      <c r="O2190">
        <f>PI()*(H2190/(2*1000))^2</f>
        <v>1.385442360233099E-3</v>
      </c>
      <c r="P2190">
        <f>PI()*(L2190/(2*1000))^2</f>
        <v>3.6316811075498014E-3</v>
      </c>
    </row>
    <row r="2191" spans="1:16" x14ac:dyDescent="0.25">
      <c r="A2191">
        <v>8</v>
      </c>
      <c r="B2191" t="s">
        <v>205</v>
      </c>
      <c r="C2191">
        <v>3</v>
      </c>
      <c r="D2191" t="s">
        <v>208</v>
      </c>
      <c r="E2191">
        <v>10</v>
      </c>
      <c r="F2191" t="s">
        <v>271</v>
      </c>
      <c r="G2191">
        <v>2.7</v>
      </c>
      <c r="H2191">
        <v>8</v>
      </c>
      <c r="L2191">
        <v>25</v>
      </c>
      <c r="N2191">
        <v>1.55</v>
      </c>
      <c r="O2191">
        <f>PI()*(H2191/(2*1000))^2</f>
        <v>5.0265482457436686E-5</v>
      </c>
      <c r="P2191">
        <f>PI()*(L2191/(2*1000))^2</f>
        <v>4.9087385212340522E-4</v>
      </c>
    </row>
    <row r="2192" spans="1:16" x14ac:dyDescent="0.25">
      <c r="A2192">
        <v>8</v>
      </c>
      <c r="B2192" t="s">
        <v>205</v>
      </c>
      <c r="C2192">
        <v>3</v>
      </c>
      <c r="D2192" t="s">
        <v>208</v>
      </c>
      <c r="E2192">
        <v>11</v>
      </c>
      <c r="F2192" t="s">
        <v>271</v>
      </c>
      <c r="G2192">
        <v>1.7</v>
      </c>
      <c r="H2192">
        <v>55</v>
      </c>
      <c r="L2192">
        <v>84</v>
      </c>
      <c r="N2192">
        <v>4.8</v>
      </c>
      <c r="O2192">
        <f>PI()*(H2192/(2*1000))^2</f>
        <v>2.3758294442772811E-3</v>
      </c>
      <c r="P2192">
        <f>PI()*(L2192/(2*1000))^2</f>
        <v>5.5417694409323958E-3</v>
      </c>
    </row>
    <row r="2193" spans="1:16" x14ac:dyDescent="0.25">
      <c r="A2193">
        <v>8</v>
      </c>
      <c r="B2193" t="s">
        <v>205</v>
      </c>
      <c r="C2193">
        <v>3</v>
      </c>
      <c r="D2193" t="s">
        <v>208</v>
      </c>
      <c r="E2193">
        <v>12</v>
      </c>
      <c r="F2193" t="s">
        <v>271</v>
      </c>
      <c r="G2193">
        <v>2.7</v>
      </c>
      <c r="H2193">
        <v>18</v>
      </c>
      <c r="L2193">
        <v>33</v>
      </c>
      <c r="N2193">
        <v>2.6</v>
      </c>
      <c r="O2193">
        <f>PI()*(H2193/(2*1000))^2</f>
        <v>2.5446900494077322E-4</v>
      </c>
      <c r="P2193">
        <f>PI()*(L2193/(2*1000))^2</f>
        <v>8.5529859993982123E-4</v>
      </c>
    </row>
    <row r="2194" spans="1:16" x14ac:dyDescent="0.25">
      <c r="A2194">
        <v>8</v>
      </c>
      <c r="B2194" t="s">
        <v>205</v>
      </c>
      <c r="C2194">
        <v>3</v>
      </c>
      <c r="D2194" t="s">
        <v>208</v>
      </c>
      <c r="E2194">
        <v>13</v>
      </c>
      <c r="F2194" t="s">
        <v>271</v>
      </c>
      <c r="G2194">
        <v>2.7</v>
      </c>
      <c r="H2194">
        <v>16</v>
      </c>
      <c r="L2194">
        <v>25</v>
      </c>
      <c r="N2194">
        <v>2.2999999999999998</v>
      </c>
      <c r="O2194">
        <f>PI()*(H2194/(2*1000))^2</f>
        <v>2.0106192982974675E-4</v>
      </c>
      <c r="P2194">
        <f>PI()*(L2194/(2*1000))^2</f>
        <v>4.9087385212340522E-4</v>
      </c>
    </row>
    <row r="2195" spans="1:16" x14ac:dyDescent="0.25">
      <c r="A2195">
        <v>8</v>
      </c>
      <c r="B2195" t="s">
        <v>205</v>
      </c>
      <c r="C2195">
        <v>3</v>
      </c>
      <c r="D2195" t="s">
        <v>208</v>
      </c>
      <c r="E2195">
        <v>14</v>
      </c>
      <c r="F2195" t="s">
        <v>271</v>
      </c>
      <c r="G2195">
        <v>2.2000000000000002</v>
      </c>
      <c r="H2195">
        <v>20</v>
      </c>
      <c r="L2195">
        <v>29</v>
      </c>
      <c r="N2195">
        <v>2.4</v>
      </c>
      <c r="O2195">
        <f>PI()*(H2195/(2*1000))^2</f>
        <v>3.1415926535897931E-4</v>
      </c>
      <c r="P2195">
        <f>PI()*(L2195/(2*1000))^2</f>
        <v>6.605198554172541E-4</v>
      </c>
    </row>
    <row r="2196" spans="1:16" x14ac:dyDescent="0.25">
      <c r="A2196">
        <v>8</v>
      </c>
      <c r="B2196" t="s">
        <v>205</v>
      </c>
      <c r="C2196">
        <v>3</v>
      </c>
      <c r="D2196" t="s">
        <v>208</v>
      </c>
      <c r="E2196">
        <v>15</v>
      </c>
      <c r="F2196" t="s">
        <v>271</v>
      </c>
      <c r="G2196">
        <v>1.9</v>
      </c>
      <c r="L2196">
        <v>13</v>
      </c>
      <c r="N2196">
        <v>1.4</v>
      </c>
      <c r="O2196">
        <f>PI()*(H2196/(2*1000))^2</f>
        <v>0</v>
      </c>
      <c r="P2196">
        <f>PI()*(L2196/(2*1000))^2</f>
        <v>1.3273228961416874E-4</v>
      </c>
    </row>
    <row r="2197" spans="1:16" x14ac:dyDescent="0.25">
      <c r="A2197">
        <v>8</v>
      </c>
      <c r="B2197" t="s">
        <v>205</v>
      </c>
      <c r="C2197">
        <v>3</v>
      </c>
      <c r="D2197" t="s">
        <v>208</v>
      </c>
      <c r="E2197">
        <v>16</v>
      </c>
      <c r="F2197" t="s">
        <v>271</v>
      </c>
      <c r="G2197">
        <v>1.5</v>
      </c>
      <c r="L2197">
        <v>11</v>
      </c>
      <c r="N2197">
        <v>1.5</v>
      </c>
      <c r="O2197">
        <f>PI()*(H2197/(2*1000))^2</f>
        <v>0</v>
      </c>
      <c r="P2197">
        <f>PI()*(L2197/(2*1000))^2</f>
        <v>9.5033177771091233E-5</v>
      </c>
    </row>
    <row r="2198" spans="1:16" x14ac:dyDescent="0.25">
      <c r="A2198">
        <v>8</v>
      </c>
      <c r="B2198" t="s">
        <v>205</v>
      </c>
      <c r="C2198">
        <v>3</v>
      </c>
      <c r="D2198" t="s">
        <v>208</v>
      </c>
      <c r="E2198">
        <v>17</v>
      </c>
      <c r="F2198" t="s">
        <v>271</v>
      </c>
      <c r="G2198">
        <v>1.3</v>
      </c>
      <c r="L2198">
        <v>23</v>
      </c>
      <c r="N2198">
        <v>1.35</v>
      </c>
      <c r="O2198">
        <f>PI()*(H2198/(2*1000))^2</f>
        <v>0</v>
      </c>
      <c r="P2198">
        <f>PI()*(L2198/(2*1000))^2</f>
        <v>4.154756284372501E-4</v>
      </c>
    </row>
    <row r="2199" spans="1:16" x14ac:dyDescent="0.25">
      <c r="A2199">
        <v>8</v>
      </c>
      <c r="B2199" t="s">
        <v>205</v>
      </c>
      <c r="C2199">
        <v>3</v>
      </c>
      <c r="D2199" t="s">
        <v>208</v>
      </c>
      <c r="E2199">
        <v>18</v>
      </c>
      <c r="F2199" t="s">
        <v>271</v>
      </c>
      <c r="G2199">
        <v>1.8</v>
      </c>
      <c r="H2199">
        <v>30</v>
      </c>
      <c r="L2199">
        <v>48</v>
      </c>
      <c r="N2199">
        <v>2.8</v>
      </c>
      <c r="O2199">
        <f>PI()*(H2199/(2*1000))^2</f>
        <v>7.0685834705770342E-4</v>
      </c>
      <c r="P2199">
        <f>PI()*(L2199/(2*1000))^2</f>
        <v>1.8095573684677208E-3</v>
      </c>
    </row>
    <row r="2200" spans="1:16" x14ac:dyDescent="0.25">
      <c r="A2200">
        <v>8</v>
      </c>
      <c r="B2200" t="s">
        <v>205</v>
      </c>
      <c r="C2200">
        <v>3</v>
      </c>
      <c r="D2200" t="s">
        <v>208</v>
      </c>
      <c r="E2200">
        <v>19</v>
      </c>
      <c r="F2200" t="s">
        <v>271</v>
      </c>
      <c r="G2200">
        <v>2.2000000000000002</v>
      </c>
      <c r="H2200">
        <v>16</v>
      </c>
      <c r="L2200">
        <v>32</v>
      </c>
      <c r="N2200">
        <v>1.8</v>
      </c>
      <c r="O2200">
        <f>PI()*(H2200/(2*1000))^2</f>
        <v>2.0106192982974675E-4</v>
      </c>
      <c r="P2200">
        <f>PI()*(L2200/(2*1000))^2</f>
        <v>8.0424771931898698E-4</v>
      </c>
    </row>
    <row r="2201" spans="1:16" x14ac:dyDescent="0.25">
      <c r="A2201">
        <v>8</v>
      </c>
      <c r="B2201" t="s">
        <v>205</v>
      </c>
      <c r="C2201">
        <v>3</v>
      </c>
      <c r="D2201" t="s">
        <v>208</v>
      </c>
      <c r="E2201">
        <v>20</v>
      </c>
      <c r="F2201" t="s">
        <v>271</v>
      </c>
      <c r="G2201">
        <v>2.9</v>
      </c>
      <c r="H2201">
        <v>11</v>
      </c>
      <c r="I2201">
        <v>12</v>
      </c>
      <c r="L2201">
        <v>34</v>
      </c>
      <c r="N2201">
        <v>1.75</v>
      </c>
      <c r="O2201">
        <f>PI()*(H2201/(2*1000))^2+PI()*(I2201/(2*1000))^2</f>
        <v>2.081305133003238E-4</v>
      </c>
      <c r="P2201">
        <f>PI()*(L2201/(2*1000))^2</f>
        <v>9.0792027688745035E-4</v>
      </c>
    </row>
    <row r="2202" spans="1:16" x14ac:dyDescent="0.25">
      <c r="A2202">
        <v>8</v>
      </c>
      <c r="B2202" t="s">
        <v>205</v>
      </c>
      <c r="C2202">
        <v>4</v>
      </c>
      <c r="D2202" t="s">
        <v>209</v>
      </c>
      <c r="E2202">
        <v>1</v>
      </c>
      <c r="F2202" t="s">
        <v>271</v>
      </c>
      <c r="G2202">
        <v>0.3</v>
      </c>
      <c r="H2202">
        <v>13</v>
      </c>
      <c r="L2202">
        <v>22</v>
      </c>
      <c r="N2202">
        <v>2.6</v>
      </c>
      <c r="O2202">
        <f>PI()*(H2202/(2*1000))^2</f>
        <v>1.3273228961416874E-4</v>
      </c>
      <c r="P2202">
        <f>PI()*(L2202/(2*1000))^2</f>
        <v>3.8013271108436493E-4</v>
      </c>
    </row>
    <row r="2203" spans="1:16" x14ac:dyDescent="0.25">
      <c r="A2203">
        <v>8</v>
      </c>
      <c r="B2203" t="s">
        <v>205</v>
      </c>
      <c r="C2203">
        <v>4</v>
      </c>
      <c r="D2203" t="s">
        <v>209</v>
      </c>
      <c r="E2203">
        <v>2</v>
      </c>
      <c r="F2203" t="s">
        <v>271</v>
      </c>
      <c r="G2203">
        <v>0.7</v>
      </c>
      <c r="H2203">
        <v>21</v>
      </c>
      <c r="L2203">
        <v>29</v>
      </c>
      <c r="N2203">
        <v>3.1</v>
      </c>
      <c r="O2203">
        <f>PI()*(H2203/(2*1000))^2</f>
        <v>3.4636059005827474E-4</v>
      </c>
      <c r="P2203">
        <f>PI()*(L2203/(2*1000))^2</f>
        <v>6.605198554172541E-4</v>
      </c>
    </row>
    <row r="2204" spans="1:16" x14ac:dyDescent="0.25">
      <c r="A2204">
        <v>8</v>
      </c>
      <c r="B2204" t="s">
        <v>205</v>
      </c>
      <c r="C2204">
        <v>4</v>
      </c>
      <c r="D2204" t="s">
        <v>209</v>
      </c>
      <c r="E2204">
        <v>3</v>
      </c>
      <c r="F2204" t="s">
        <v>271</v>
      </c>
      <c r="G2204">
        <v>1</v>
      </c>
      <c r="H2204">
        <v>25</v>
      </c>
      <c r="L2204">
        <v>35</v>
      </c>
      <c r="N2204">
        <v>2.9</v>
      </c>
      <c r="O2204">
        <f>PI()*(H2204/(2*1000))^2</f>
        <v>4.9087385212340522E-4</v>
      </c>
      <c r="P2204">
        <f>PI()*(L2204/(2*1000))^2</f>
        <v>9.6211275016187424E-4</v>
      </c>
    </row>
    <row r="2205" spans="1:16" x14ac:dyDescent="0.25">
      <c r="A2205">
        <v>8</v>
      </c>
      <c r="B2205" t="s">
        <v>205</v>
      </c>
      <c r="C2205">
        <v>4</v>
      </c>
      <c r="D2205" t="s">
        <v>209</v>
      </c>
      <c r="E2205">
        <v>4</v>
      </c>
      <c r="F2205" t="s">
        <v>271</v>
      </c>
      <c r="G2205">
        <v>1.2</v>
      </c>
      <c r="H2205">
        <v>7</v>
      </c>
      <c r="L2205">
        <v>10</v>
      </c>
      <c r="N2205">
        <v>1.7</v>
      </c>
      <c r="O2205">
        <f>PI()*(H2205/(2*1000))^2</f>
        <v>3.8484510006474972E-5</v>
      </c>
      <c r="P2205">
        <f>PI()*(L2205/(2*1000))^2</f>
        <v>7.8539816339744827E-5</v>
      </c>
    </row>
    <row r="2206" spans="1:16" x14ac:dyDescent="0.25">
      <c r="A2206">
        <v>8</v>
      </c>
      <c r="B2206" t="s">
        <v>205</v>
      </c>
      <c r="C2206">
        <v>4</v>
      </c>
      <c r="D2206" t="s">
        <v>209</v>
      </c>
      <c r="E2206">
        <v>5</v>
      </c>
      <c r="F2206" t="s">
        <v>267</v>
      </c>
      <c r="G2206">
        <v>1.3</v>
      </c>
      <c r="H2206">
        <v>7</v>
      </c>
      <c r="L2206">
        <v>19</v>
      </c>
      <c r="N2206">
        <v>2</v>
      </c>
      <c r="O2206">
        <f>PI()*(H2206/(2*1000))^2</f>
        <v>3.8484510006474972E-5</v>
      </c>
      <c r="P2206">
        <f>PI()*(L2206/(2*1000))^2</f>
        <v>2.835287369864788E-4</v>
      </c>
    </row>
    <row r="2207" spans="1:16" x14ac:dyDescent="0.25">
      <c r="A2207">
        <v>8</v>
      </c>
      <c r="B2207" t="s">
        <v>205</v>
      </c>
      <c r="C2207">
        <v>4</v>
      </c>
      <c r="D2207" t="s">
        <v>209</v>
      </c>
      <c r="E2207">
        <v>6</v>
      </c>
      <c r="F2207" t="s">
        <v>271</v>
      </c>
      <c r="G2207">
        <v>1.7</v>
      </c>
      <c r="H2207">
        <v>32</v>
      </c>
      <c r="L2207">
        <v>45</v>
      </c>
      <c r="N2207">
        <v>4.25</v>
      </c>
      <c r="O2207">
        <f>PI()*(H2207/(2*1000))^2</f>
        <v>8.0424771931898698E-4</v>
      </c>
      <c r="P2207">
        <f>PI()*(L2207/(2*1000))^2</f>
        <v>1.5904312808798326E-3</v>
      </c>
    </row>
    <row r="2208" spans="1:16" x14ac:dyDescent="0.25">
      <c r="A2208">
        <v>8</v>
      </c>
      <c r="B2208" t="s">
        <v>205</v>
      </c>
      <c r="C2208">
        <v>4</v>
      </c>
      <c r="D2208" t="s">
        <v>209</v>
      </c>
      <c r="E2208">
        <v>7</v>
      </c>
      <c r="F2208" t="s">
        <v>271</v>
      </c>
      <c r="G2208">
        <v>2.5</v>
      </c>
      <c r="H2208">
        <v>37</v>
      </c>
      <c r="L2208">
        <v>63</v>
      </c>
      <c r="N2208">
        <v>4.2</v>
      </c>
      <c r="O2208">
        <f>PI()*(H2208/(2*1000))^2</f>
        <v>1.0752100856911066E-3</v>
      </c>
      <c r="P2208">
        <f>PI()*(L2208/(2*1000))^2</f>
        <v>3.1172453105244723E-3</v>
      </c>
    </row>
    <row r="2209" spans="1:16" x14ac:dyDescent="0.25">
      <c r="A2209">
        <v>8</v>
      </c>
      <c r="B2209" t="s">
        <v>205</v>
      </c>
      <c r="C2209">
        <v>4</v>
      </c>
      <c r="D2209" t="s">
        <v>209</v>
      </c>
      <c r="E2209">
        <v>8</v>
      </c>
      <c r="F2209" t="s">
        <v>271</v>
      </c>
      <c r="G2209">
        <v>1.9</v>
      </c>
      <c r="H2209">
        <v>59</v>
      </c>
      <c r="L2209">
        <v>103</v>
      </c>
      <c r="N2209">
        <v>4.8</v>
      </c>
      <c r="O2209">
        <f>PI()*(H2209/(2*1000))^2</f>
        <v>2.7339710067865171E-3</v>
      </c>
      <c r="P2209">
        <f>PI()*(L2209/(2*1000))^2</f>
        <v>8.3322891154835269E-3</v>
      </c>
    </row>
    <row r="2210" spans="1:16" x14ac:dyDescent="0.25">
      <c r="A2210">
        <v>8</v>
      </c>
      <c r="B2210" t="s">
        <v>205</v>
      </c>
      <c r="C2210">
        <v>4</v>
      </c>
      <c r="D2210" t="s">
        <v>209</v>
      </c>
      <c r="E2210">
        <v>9</v>
      </c>
      <c r="F2210" t="s">
        <v>271</v>
      </c>
      <c r="G2210">
        <v>2.95</v>
      </c>
      <c r="H2210">
        <v>36</v>
      </c>
      <c r="L2210">
        <v>73</v>
      </c>
      <c r="N2210">
        <v>3.5</v>
      </c>
      <c r="O2210">
        <f>PI()*(H2210/(2*1000))^2</f>
        <v>1.0178760197630929E-3</v>
      </c>
      <c r="P2210">
        <f>PI()*(L2210/(2*1000))^2</f>
        <v>4.1853868127450016E-3</v>
      </c>
    </row>
    <row r="2211" spans="1:16" x14ac:dyDescent="0.25">
      <c r="A2211">
        <v>8</v>
      </c>
      <c r="B2211" t="s">
        <v>205</v>
      </c>
      <c r="C2211">
        <v>4</v>
      </c>
      <c r="D2211" t="s">
        <v>209</v>
      </c>
      <c r="E2211">
        <v>10</v>
      </c>
      <c r="F2211" t="s">
        <v>271</v>
      </c>
      <c r="G2211">
        <v>2.7</v>
      </c>
      <c r="H2211">
        <v>8</v>
      </c>
      <c r="L2211">
        <v>19</v>
      </c>
      <c r="N2211">
        <v>1.9</v>
      </c>
      <c r="O2211">
        <f>PI()*(H2211/(2*1000))^2</f>
        <v>5.0265482457436686E-5</v>
      </c>
      <c r="P2211">
        <f>PI()*(L2211/(2*1000))^2</f>
        <v>2.835287369864788E-4</v>
      </c>
    </row>
    <row r="2212" spans="1:16" x14ac:dyDescent="0.25">
      <c r="A2212">
        <v>8</v>
      </c>
      <c r="B2212" t="s">
        <v>205</v>
      </c>
      <c r="C2212">
        <v>4</v>
      </c>
      <c r="D2212" t="s">
        <v>209</v>
      </c>
      <c r="E2212">
        <v>11</v>
      </c>
      <c r="F2212" t="s">
        <v>271</v>
      </c>
      <c r="G2212">
        <v>2.2000000000000002</v>
      </c>
      <c r="H2212">
        <v>9</v>
      </c>
      <c r="L2212">
        <v>21</v>
      </c>
      <c r="N2212">
        <v>2.1</v>
      </c>
      <c r="O2212">
        <f>PI()*(H2212/(2*1000))^2</f>
        <v>6.3617251235193305E-5</v>
      </c>
      <c r="P2212">
        <f>PI()*(L2212/(2*1000))^2</f>
        <v>3.4636059005827474E-4</v>
      </c>
    </row>
    <row r="2213" spans="1:16" x14ac:dyDescent="0.25">
      <c r="A2213">
        <v>8</v>
      </c>
      <c r="B2213" t="s">
        <v>205</v>
      </c>
      <c r="C2213">
        <v>4</v>
      </c>
      <c r="D2213" t="s">
        <v>209</v>
      </c>
      <c r="E2213">
        <v>12</v>
      </c>
      <c r="F2213" t="s">
        <v>271</v>
      </c>
      <c r="G2213">
        <v>1.9</v>
      </c>
      <c r="H2213">
        <v>20</v>
      </c>
      <c r="L2213">
        <v>30</v>
      </c>
      <c r="N2213">
        <v>3.05</v>
      </c>
      <c r="O2213">
        <f>PI()*(H2213/(2*1000))^2</f>
        <v>3.1415926535897931E-4</v>
      </c>
      <c r="P2213">
        <f>PI()*(L2213/(2*1000))^2</f>
        <v>7.0685834705770342E-4</v>
      </c>
    </row>
    <row r="2214" spans="1:16" x14ac:dyDescent="0.25">
      <c r="A2214">
        <v>8</v>
      </c>
      <c r="B2214" t="s">
        <v>205</v>
      </c>
      <c r="C2214">
        <v>4</v>
      </c>
      <c r="D2214" t="s">
        <v>209</v>
      </c>
      <c r="E2214">
        <v>13</v>
      </c>
      <c r="F2214" t="s">
        <v>271</v>
      </c>
      <c r="G2214">
        <v>2</v>
      </c>
      <c r="H2214">
        <v>25</v>
      </c>
      <c r="L2214">
        <v>41</v>
      </c>
      <c r="N2214">
        <v>3.5</v>
      </c>
      <c r="O2214">
        <f>PI()*(H2214/(2*1000))^2</f>
        <v>4.9087385212340522E-4</v>
      </c>
      <c r="P2214">
        <f>PI()*(L2214/(2*1000))^2</f>
        <v>1.3202543126711107E-3</v>
      </c>
    </row>
    <row r="2215" spans="1:16" x14ac:dyDescent="0.25">
      <c r="A2215">
        <v>8</v>
      </c>
      <c r="B2215" t="s">
        <v>205</v>
      </c>
      <c r="C2215">
        <v>4</v>
      </c>
      <c r="D2215" t="s">
        <v>209</v>
      </c>
      <c r="E2215">
        <v>14</v>
      </c>
      <c r="F2215" t="s">
        <v>271</v>
      </c>
      <c r="G2215">
        <v>1.7</v>
      </c>
      <c r="H2215">
        <v>12</v>
      </c>
      <c r="L2215">
        <v>25</v>
      </c>
      <c r="N2215">
        <v>1.45</v>
      </c>
      <c r="O2215">
        <f>PI()*(H2215/(2*1000))^2</f>
        <v>1.1309733552923255E-4</v>
      </c>
      <c r="P2215">
        <f>PI()*(L2215/(2*1000))^2</f>
        <v>4.9087385212340522E-4</v>
      </c>
    </row>
    <row r="2216" spans="1:16" x14ac:dyDescent="0.25">
      <c r="A2216">
        <v>8</v>
      </c>
      <c r="B2216" t="s">
        <v>205</v>
      </c>
      <c r="C2216">
        <v>4</v>
      </c>
      <c r="D2216" t="s">
        <v>209</v>
      </c>
      <c r="E2216">
        <v>15</v>
      </c>
      <c r="F2216" t="s">
        <v>267</v>
      </c>
      <c r="G2216">
        <v>3.4</v>
      </c>
      <c r="H2216">
        <v>77</v>
      </c>
      <c r="L2216">
        <v>104</v>
      </c>
      <c r="N2216">
        <v>4.9000000000000004</v>
      </c>
      <c r="O2216">
        <f>PI()*(H2216/(2*1000))^2</f>
        <v>4.6566257107834713E-3</v>
      </c>
      <c r="P2216">
        <f>PI()*(L2216/(2*1000))^2</f>
        <v>8.4948665353067991E-3</v>
      </c>
    </row>
    <row r="2217" spans="1:16" x14ac:dyDescent="0.25">
      <c r="A2217">
        <v>8</v>
      </c>
      <c r="B2217" t="s">
        <v>205</v>
      </c>
      <c r="C2217">
        <v>4</v>
      </c>
      <c r="D2217" t="s">
        <v>209</v>
      </c>
      <c r="E2217">
        <v>16</v>
      </c>
      <c r="F2217" t="s">
        <v>268</v>
      </c>
      <c r="G2217">
        <v>2</v>
      </c>
      <c r="H2217">
        <v>37</v>
      </c>
      <c r="L2217">
        <v>58</v>
      </c>
      <c r="N2217">
        <v>3.14</v>
      </c>
      <c r="O2217">
        <f>PI()*(H2217/(2*1000))^2</f>
        <v>1.0752100856911066E-3</v>
      </c>
      <c r="P2217">
        <f>PI()*(L2217/(2*1000))^2</f>
        <v>2.6420794216690164E-3</v>
      </c>
    </row>
    <row r="2218" spans="1:16" x14ac:dyDescent="0.25">
      <c r="A2218">
        <v>8</v>
      </c>
      <c r="B2218" t="s">
        <v>205</v>
      </c>
      <c r="C2218">
        <v>4</v>
      </c>
      <c r="D2218" t="s">
        <v>209</v>
      </c>
      <c r="E2218">
        <v>17</v>
      </c>
      <c r="F2218" t="s">
        <v>271</v>
      </c>
      <c r="G2218">
        <v>1.5</v>
      </c>
      <c r="L2218">
        <v>15</v>
      </c>
      <c r="N2218">
        <v>1.5</v>
      </c>
      <c r="O2218">
        <f>PI()*(H2218/(2*1000))^2</f>
        <v>0</v>
      </c>
      <c r="P2218">
        <f>PI()*(L2218/(2*1000))^2</f>
        <v>1.7671458676442585E-4</v>
      </c>
    </row>
    <row r="2219" spans="1:16" x14ac:dyDescent="0.25">
      <c r="A2219">
        <v>8</v>
      </c>
      <c r="B2219" t="s">
        <v>205</v>
      </c>
      <c r="C2219">
        <v>4</v>
      </c>
      <c r="D2219" t="s">
        <v>209</v>
      </c>
      <c r="E2219">
        <v>18</v>
      </c>
      <c r="F2219" t="s">
        <v>271</v>
      </c>
      <c r="G2219">
        <v>1.8</v>
      </c>
      <c r="L2219">
        <v>14</v>
      </c>
      <c r="N2219">
        <v>1.2</v>
      </c>
      <c r="O2219">
        <f>PI()*(H2219/(2*1000))^2</f>
        <v>0</v>
      </c>
      <c r="P2219">
        <f>PI()*(L2219/(2*1000))^2</f>
        <v>1.5393804002589989E-4</v>
      </c>
    </row>
    <row r="2220" spans="1:16" x14ac:dyDescent="0.25">
      <c r="A2220">
        <v>8</v>
      </c>
      <c r="B2220" t="s">
        <v>205</v>
      </c>
      <c r="C2220">
        <v>4</v>
      </c>
      <c r="D2220" t="s">
        <v>209</v>
      </c>
      <c r="E2220">
        <v>19</v>
      </c>
      <c r="F2220" t="s">
        <v>271</v>
      </c>
      <c r="G2220">
        <v>1.9</v>
      </c>
      <c r="L2220">
        <v>14</v>
      </c>
      <c r="N2220">
        <v>1.1000000000000001</v>
      </c>
      <c r="O2220">
        <f>PI()*(H2220/(2*1000))^2</f>
        <v>0</v>
      </c>
      <c r="P2220">
        <f>PI()*(L2220/(2*1000))^2</f>
        <v>1.5393804002589989E-4</v>
      </c>
    </row>
    <row r="2221" spans="1:16" x14ac:dyDescent="0.25">
      <c r="A2221">
        <v>8</v>
      </c>
      <c r="B2221" t="s">
        <v>205</v>
      </c>
      <c r="C2221">
        <v>4</v>
      </c>
      <c r="D2221" t="s">
        <v>209</v>
      </c>
      <c r="E2221">
        <v>20</v>
      </c>
      <c r="F2221" t="s">
        <v>271</v>
      </c>
      <c r="G2221">
        <v>2.35</v>
      </c>
      <c r="H2221">
        <v>35</v>
      </c>
      <c r="L2221">
        <v>52</v>
      </c>
      <c r="N2221">
        <v>3.15</v>
      </c>
      <c r="O2221">
        <f>PI()*(H2221/(2*1000))^2</f>
        <v>9.6211275016187424E-4</v>
      </c>
      <c r="P2221">
        <f>PI()*(L2221/(2*1000))^2</f>
        <v>2.1237166338266998E-3</v>
      </c>
    </row>
    <row r="2222" spans="1:16" x14ac:dyDescent="0.25">
      <c r="A2222">
        <v>8</v>
      </c>
      <c r="B2222" t="s">
        <v>205</v>
      </c>
      <c r="C2222">
        <v>4</v>
      </c>
      <c r="D2222" t="s">
        <v>209</v>
      </c>
      <c r="E2222">
        <v>21</v>
      </c>
      <c r="F2222" t="s">
        <v>271</v>
      </c>
      <c r="G2222">
        <v>2.1</v>
      </c>
      <c r="H2222">
        <v>46</v>
      </c>
      <c r="L2222">
        <v>62</v>
      </c>
      <c r="N2222">
        <v>4.2</v>
      </c>
      <c r="O2222">
        <f>PI()*(H2222/(2*1000))^2</f>
        <v>1.6619025137490004E-3</v>
      </c>
      <c r="P2222">
        <f>PI()*(L2222/(2*1000))^2</f>
        <v>3.0190705400997908E-3</v>
      </c>
    </row>
    <row r="2223" spans="1:16" x14ac:dyDescent="0.25">
      <c r="A2223">
        <v>8</v>
      </c>
      <c r="B2223" t="s">
        <v>205</v>
      </c>
      <c r="C2223">
        <v>4</v>
      </c>
      <c r="D2223" t="s">
        <v>209</v>
      </c>
      <c r="E2223">
        <v>22</v>
      </c>
      <c r="F2223" t="s">
        <v>271</v>
      </c>
      <c r="G2223">
        <v>2.1</v>
      </c>
      <c r="H2223">
        <v>74</v>
      </c>
      <c r="L2223">
        <v>91</v>
      </c>
      <c r="N2223">
        <v>4</v>
      </c>
      <c r="O2223">
        <f>PI()*(H2223/(2*1000))^2</f>
        <v>4.3008403427644264E-3</v>
      </c>
      <c r="P2223">
        <f>PI()*(L2223/(2*1000))^2</f>
        <v>6.5038821910942696E-3</v>
      </c>
    </row>
    <row r="2224" spans="1:16" x14ac:dyDescent="0.25">
      <c r="A2224">
        <v>8</v>
      </c>
      <c r="B2224" t="s">
        <v>205</v>
      </c>
      <c r="C2224">
        <v>4</v>
      </c>
      <c r="D2224" t="s">
        <v>209</v>
      </c>
      <c r="E2224">
        <v>23</v>
      </c>
      <c r="F2224" t="s">
        <v>269</v>
      </c>
      <c r="G2224">
        <v>2.9</v>
      </c>
      <c r="H2224">
        <v>23</v>
      </c>
      <c r="L2224">
        <v>32</v>
      </c>
      <c r="N2224">
        <v>2.7</v>
      </c>
      <c r="O2224">
        <f>PI()*(H2224/(2*1000))^2</f>
        <v>4.154756284372501E-4</v>
      </c>
      <c r="P2224">
        <f>PI()*(L2224/(2*1000))^2</f>
        <v>8.0424771931898698E-4</v>
      </c>
    </row>
    <row r="2225" spans="1:16" x14ac:dyDescent="0.25">
      <c r="A2225">
        <v>8</v>
      </c>
      <c r="B2225" t="s">
        <v>205</v>
      </c>
      <c r="C2225">
        <v>4</v>
      </c>
      <c r="D2225" t="s">
        <v>209</v>
      </c>
      <c r="E2225">
        <v>24</v>
      </c>
      <c r="F2225" t="s">
        <v>271</v>
      </c>
      <c r="G2225">
        <v>2.85</v>
      </c>
      <c r="H2225">
        <v>32</v>
      </c>
      <c r="L2225">
        <v>48</v>
      </c>
      <c r="N2225">
        <v>3.3</v>
      </c>
      <c r="O2225">
        <f>PI()*(H2225/(2*1000))^2</f>
        <v>8.0424771931898698E-4</v>
      </c>
      <c r="P2225">
        <f>PI()*(L2225/(2*1000))^2</f>
        <v>1.8095573684677208E-3</v>
      </c>
    </row>
    <row r="2226" spans="1:16" x14ac:dyDescent="0.25">
      <c r="A2226">
        <v>8</v>
      </c>
      <c r="B2226" t="s">
        <v>205</v>
      </c>
      <c r="C2226">
        <v>4</v>
      </c>
      <c r="D2226" t="s">
        <v>209</v>
      </c>
      <c r="E2226">
        <v>25</v>
      </c>
      <c r="F2226" t="s">
        <v>271</v>
      </c>
      <c r="G2226">
        <v>3</v>
      </c>
      <c r="H2226">
        <v>48</v>
      </c>
      <c r="L2226">
        <v>69</v>
      </c>
      <c r="N2226">
        <v>4.5</v>
      </c>
      <c r="O2226">
        <f>PI()*(H2226/(2*1000))^2</f>
        <v>1.8095573684677208E-3</v>
      </c>
      <c r="P2226">
        <f>PI()*(L2226/(2*1000))^2</f>
        <v>3.7392806559352516E-3</v>
      </c>
    </row>
    <row r="2227" spans="1:16" x14ac:dyDescent="0.25">
      <c r="A2227">
        <v>8</v>
      </c>
      <c r="B2227" t="s">
        <v>205</v>
      </c>
      <c r="C2227">
        <v>4</v>
      </c>
      <c r="D2227" t="s">
        <v>209</v>
      </c>
      <c r="E2227">
        <v>26</v>
      </c>
      <c r="F2227" t="s">
        <v>271</v>
      </c>
      <c r="G2227">
        <v>3.7</v>
      </c>
      <c r="H2227">
        <v>53</v>
      </c>
      <c r="L2227">
        <v>85</v>
      </c>
      <c r="N2227">
        <v>4.5999999999999996</v>
      </c>
      <c r="O2227">
        <f>PI()*(H2227/(2*1000))^2</f>
        <v>2.2061834409834321E-3</v>
      </c>
      <c r="P2227">
        <f>PI()*(L2227/(2*1000))^2</f>
        <v>5.6745017305465653E-3</v>
      </c>
    </row>
    <row r="2228" spans="1:16" x14ac:dyDescent="0.25">
      <c r="A2228">
        <v>8</v>
      </c>
      <c r="B2228" t="s">
        <v>205</v>
      </c>
      <c r="C2228">
        <v>4</v>
      </c>
      <c r="D2228" t="s">
        <v>209</v>
      </c>
      <c r="E2228">
        <v>27</v>
      </c>
      <c r="F2228" t="s">
        <v>280</v>
      </c>
      <c r="G2228">
        <v>2.5</v>
      </c>
      <c r="H2228">
        <v>15</v>
      </c>
      <c r="L2228">
        <v>21</v>
      </c>
      <c r="N2228">
        <v>2.15</v>
      </c>
      <c r="O2228">
        <f>PI()*(H2228/(2*1000))^2</f>
        <v>1.7671458676442585E-4</v>
      </c>
      <c r="P2228">
        <f>PI()*(L2228/(2*1000))^2</f>
        <v>3.4636059005827474E-4</v>
      </c>
    </row>
    <row r="2229" spans="1:16" x14ac:dyDescent="0.25">
      <c r="A2229">
        <v>8</v>
      </c>
      <c r="B2229" t="s">
        <v>205</v>
      </c>
      <c r="C2229">
        <v>4</v>
      </c>
      <c r="D2229" t="s">
        <v>209</v>
      </c>
      <c r="E2229">
        <v>28</v>
      </c>
      <c r="F2229" t="s">
        <v>280</v>
      </c>
      <c r="G2229">
        <v>2.2000000000000002</v>
      </c>
      <c r="H2229">
        <v>15</v>
      </c>
      <c r="L2229">
        <v>21</v>
      </c>
      <c r="N2229">
        <v>2.2999999999999998</v>
      </c>
      <c r="O2229">
        <f>PI()*(H2229/(2*1000))^2</f>
        <v>1.7671458676442585E-4</v>
      </c>
      <c r="P2229">
        <f>PI()*(L2229/(2*1000))^2</f>
        <v>3.4636059005827474E-4</v>
      </c>
    </row>
    <row r="2230" spans="1:16" x14ac:dyDescent="0.25">
      <c r="A2230">
        <v>8</v>
      </c>
      <c r="B2230" t="s">
        <v>205</v>
      </c>
      <c r="C2230">
        <v>4</v>
      </c>
      <c r="D2230" t="s">
        <v>209</v>
      </c>
      <c r="E2230">
        <v>29</v>
      </c>
      <c r="F2230" t="s">
        <v>271</v>
      </c>
      <c r="G2230">
        <v>3.8</v>
      </c>
      <c r="H2230">
        <v>44</v>
      </c>
      <c r="L2230">
        <v>70</v>
      </c>
      <c r="N2230">
        <v>4.5999999999999996</v>
      </c>
      <c r="O2230">
        <f>PI()*(H2230/(2*1000))^2</f>
        <v>1.5205308443374597E-3</v>
      </c>
      <c r="P2230">
        <f>PI()*(L2230/(2*1000))^2</f>
        <v>3.8484510006474969E-3</v>
      </c>
    </row>
    <row r="2231" spans="1:16" x14ac:dyDescent="0.25">
      <c r="A2231">
        <v>8</v>
      </c>
      <c r="B2231" t="s">
        <v>205</v>
      </c>
      <c r="C2231">
        <v>5</v>
      </c>
      <c r="D2231" t="s">
        <v>210</v>
      </c>
      <c r="E2231">
        <v>1</v>
      </c>
      <c r="F2231" t="s">
        <v>271</v>
      </c>
      <c r="G2231">
        <v>0.2</v>
      </c>
      <c r="H2231">
        <v>35</v>
      </c>
      <c r="L2231">
        <v>60</v>
      </c>
      <c r="N2231">
        <v>4.3</v>
      </c>
      <c r="O2231">
        <f>PI()*(H2231/(2*1000))^2</f>
        <v>9.6211275016187424E-4</v>
      </c>
      <c r="P2231">
        <f>PI()*(L2231/(2*1000))^2</f>
        <v>2.8274333882308137E-3</v>
      </c>
    </row>
    <row r="2232" spans="1:16" x14ac:dyDescent="0.25">
      <c r="A2232">
        <v>8</v>
      </c>
      <c r="B2232" t="s">
        <v>205</v>
      </c>
      <c r="C2232">
        <v>5</v>
      </c>
      <c r="D2232" t="s">
        <v>210</v>
      </c>
      <c r="E2232">
        <v>2</v>
      </c>
      <c r="F2232" t="s">
        <v>271</v>
      </c>
      <c r="G2232">
        <v>0.7</v>
      </c>
      <c r="H2232">
        <v>38</v>
      </c>
      <c r="L2232">
        <v>70</v>
      </c>
      <c r="N2232">
        <v>4</v>
      </c>
      <c r="O2232">
        <f>PI()*(H2232/(2*1000))^2</f>
        <v>1.1341149479459152E-3</v>
      </c>
      <c r="P2232">
        <f>PI()*(L2232/(2*1000))^2</f>
        <v>3.8484510006474969E-3</v>
      </c>
    </row>
    <row r="2233" spans="1:16" x14ac:dyDescent="0.25">
      <c r="A2233">
        <v>8</v>
      </c>
      <c r="B2233" t="s">
        <v>205</v>
      </c>
      <c r="C2233">
        <v>5</v>
      </c>
      <c r="D2233" t="s">
        <v>210</v>
      </c>
      <c r="E2233">
        <v>3</v>
      </c>
      <c r="F2233" t="s">
        <v>271</v>
      </c>
      <c r="G2233">
        <v>1.95</v>
      </c>
      <c r="H2233">
        <v>30</v>
      </c>
      <c r="L2233">
        <v>57</v>
      </c>
      <c r="N2233">
        <v>3.9</v>
      </c>
      <c r="O2233">
        <f>PI()*(H2233/(2*1000))^2</f>
        <v>7.0685834705770342E-4</v>
      </c>
      <c r="P2233">
        <f>PI()*(L2233/(2*1000))^2</f>
        <v>2.5517586328783095E-3</v>
      </c>
    </row>
    <row r="2234" spans="1:16" x14ac:dyDescent="0.25">
      <c r="A2234">
        <v>8</v>
      </c>
      <c r="B2234" t="s">
        <v>205</v>
      </c>
      <c r="C2234">
        <v>5</v>
      </c>
      <c r="D2234" t="s">
        <v>210</v>
      </c>
      <c r="E2234">
        <v>4</v>
      </c>
      <c r="F2234" t="s">
        <v>271</v>
      </c>
      <c r="G2234">
        <v>1.1499999999999999</v>
      </c>
      <c r="H2234">
        <v>37</v>
      </c>
      <c r="L2234">
        <v>63</v>
      </c>
      <c r="N2234">
        <v>3.8</v>
      </c>
      <c r="O2234">
        <f>PI()*(H2234/(2*1000))^2</f>
        <v>1.0752100856911066E-3</v>
      </c>
      <c r="P2234">
        <f>PI()*(L2234/(2*1000))^2</f>
        <v>3.1172453105244723E-3</v>
      </c>
    </row>
    <row r="2235" spans="1:16" x14ac:dyDescent="0.25">
      <c r="A2235">
        <v>8</v>
      </c>
      <c r="B2235" t="s">
        <v>205</v>
      </c>
      <c r="C2235">
        <v>5</v>
      </c>
      <c r="D2235" t="s">
        <v>210</v>
      </c>
      <c r="E2235">
        <v>5</v>
      </c>
      <c r="F2235" t="s">
        <v>271</v>
      </c>
      <c r="G2235">
        <v>0.85</v>
      </c>
      <c r="H2235">
        <v>29</v>
      </c>
      <c r="L2235">
        <v>54</v>
      </c>
      <c r="N2235">
        <v>3.4</v>
      </c>
      <c r="O2235">
        <f>PI()*(H2235/(2*1000))^2</f>
        <v>6.605198554172541E-4</v>
      </c>
      <c r="P2235">
        <f>PI()*(L2235/(2*1000))^2</f>
        <v>2.290221044466959E-3</v>
      </c>
    </row>
    <row r="2236" spans="1:16" x14ac:dyDescent="0.25">
      <c r="A2236">
        <v>8</v>
      </c>
      <c r="B2236" t="s">
        <v>205</v>
      </c>
      <c r="C2236">
        <v>5</v>
      </c>
      <c r="D2236" t="s">
        <v>210</v>
      </c>
      <c r="E2236">
        <v>6</v>
      </c>
      <c r="F2236" t="s">
        <v>268</v>
      </c>
      <c r="G2236">
        <v>2.7</v>
      </c>
      <c r="H2236">
        <v>18</v>
      </c>
      <c r="L2236">
        <v>28</v>
      </c>
      <c r="N2236">
        <v>1.9</v>
      </c>
      <c r="O2236">
        <f>PI()*(H2236/(2*1000))^2</f>
        <v>2.5446900494077322E-4</v>
      </c>
      <c r="P2236">
        <f>PI()*(L2236/(2*1000))^2</f>
        <v>6.1575216010359955E-4</v>
      </c>
    </row>
    <row r="2237" spans="1:16" x14ac:dyDescent="0.25">
      <c r="A2237">
        <v>8</v>
      </c>
      <c r="B2237" t="s">
        <v>205</v>
      </c>
      <c r="C2237">
        <v>5</v>
      </c>
      <c r="D2237" t="s">
        <v>210</v>
      </c>
      <c r="E2237">
        <v>7</v>
      </c>
      <c r="F2237" t="s">
        <v>271</v>
      </c>
      <c r="G2237">
        <v>2.65</v>
      </c>
      <c r="H2237">
        <v>36</v>
      </c>
      <c r="L2237">
        <v>52</v>
      </c>
      <c r="N2237">
        <v>3.4</v>
      </c>
      <c r="O2237">
        <f>PI()*(H2237/(2*1000))^2</f>
        <v>1.0178760197630929E-3</v>
      </c>
      <c r="P2237">
        <f>PI()*(L2237/(2*1000))^2</f>
        <v>2.1237166338266998E-3</v>
      </c>
    </row>
    <row r="2238" spans="1:16" x14ac:dyDescent="0.25">
      <c r="A2238">
        <v>8</v>
      </c>
      <c r="B2238" t="s">
        <v>205</v>
      </c>
      <c r="C2238">
        <v>5</v>
      </c>
      <c r="D2238" t="s">
        <v>210</v>
      </c>
      <c r="E2238">
        <v>8</v>
      </c>
      <c r="F2238" t="s">
        <v>271</v>
      </c>
      <c r="G2238">
        <v>2.95</v>
      </c>
      <c r="H2238">
        <v>36</v>
      </c>
      <c r="L2238">
        <v>51</v>
      </c>
      <c r="N2238">
        <v>2.25</v>
      </c>
      <c r="O2238">
        <f>PI()*(H2238/(2*1000))^2</f>
        <v>1.0178760197630929E-3</v>
      </c>
      <c r="P2238">
        <f>PI()*(L2238/(2*1000))^2</f>
        <v>2.0428206229967626E-3</v>
      </c>
    </row>
    <row r="2239" spans="1:16" x14ac:dyDescent="0.25">
      <c r="A2239">
        <v>8</v>
      </c>
      <c r="B2239" t="s">
        <v>205</v>
      </c>
      <c r="C2239">
        <v>5</v>
      </c>
      <c r="D2239" t="s">
        <v>210</v>
      </c>
      <c r="E2239">
        <v>9</v>
      </c>
      <c r="F2239" t="s">
        <v>271</v>
      </c>
      <c r="G2239">
        <v>2.7</v>
      </c>
      <c r="H2239">
        <v>39</v>
      </c>
      <c r="L2239">
        <v>72</v>
      </c>
      <c r="N2239">
        <v>2.4</v>
      </c>
      <c r="O2239">
        <f>PI()*(H2239/(2*1000))^2</f>
        <v>1.1945906065275189E-3</v>
      </c>
      <c r="P2239">
        <f>PI()*(L2239/(2*1000))^2</f>
        <v>4.0715040790523715E-3</v>
      </c>
    </row>
    <row r="2240" spans="1:16" x14ac:dyDescent="0.25">
      <c r="A2240">
        <v>8</v>
      </c>
      <c r="B2240" t="s">
        <v>205</v>
      </c>
      <c r="C2240">
        <v>5</v>
      </c>
      <c r="D2240" t="s">
        <v>210</v>
      </c>
      <c r="E2240">
        <v>10</v>
      </c>
      <c r="F2240" t="s">
        <v>271</v>
      </c>
      <c r="G2240">
        <v>2.1</v>
      </c>
      <c r="H2240">
        <v>39</v>
      </c>
      <c r="L2240">
        <v>57</v>
      </c>
      <c r="N2240">
        <v>3.7</v>
      </c>
      <c r="O2240">
        <f>PI()*(H2240/(2*1000))^2</f>
        <v>1.1945906065275189E-3</v>
      </c>
      <c r="P2240">
        <f>PI()*(L2240/(2*1000))^2</f>
        <v>2.5517586328783095E-3</v>
      </c>
    </row>
    <row r="2241" spans="1:16" x14ac:dyDescent="0.25">
      <c r="A2241">
        <v>8</v>
      </c>
      <c r="B2241" t="s">
        <v>205</v>
      </c>
      <c r="C2241">
        <v>5</v>
      </c>
      <c r="D2241" t="s">
        <v>210</v>
      </c>
      <c r="E2241">
        <v>11</v>
      </c>
      <c r="F2241" t="s">
        <v>290</v>
      </c>
      <c r="G2241">
        <v>1.4</v>
      </c>
      <c r="L2241">
        <v>13</v>
      </c>
      <c r="N2241">
        <v>1.5</v>
      </c>
      <c r="O2241">
        <f>PI()*(H2241/(2*1000))^2</f>
        <v>0</v>
      </c>
      <c r="P2241">
        <f>PI()*(L2241/(2*1000))^2</f>
        <v>1.3273228961416874E-4</v>
      </c>
    </row>
    <row r="2242" spans="1:16" x14ac:dyDescent="0.25">
      <c r="A2242">
        <v>8</v>
      </c>
      <c r="B2242" t="s">
        <v>205</v>
      </c>
      <c r="C2242">
        <v>5</v>
      </c>
      <c r="D2242" t="s">
        <v>210</v>
      </c>
      <c r="E2242">
        <v>12</v>
      </c>
      <c r="F2242" t="s">
        <v>271</v>
      </c>
      <c r="G2242">
        <v>1.65</v>
      </c>
      <c r="H2242">
        <v>64</v>
      </c>
      <c r="L2242">
        <v>91</v>
      </c>
      <c r="N2242">
        <v>4.4000000000000004</v>
      </c>
      <c r="O2242">
        <f>PI()*(H2242/(2*1000))^2</f>
        <v>3.2169908772759479E-3</v>
      </c>
      <c r="P2242">
        <f>PI()*(L2242/(2*1000))^2</f>
        <v>6.5038821910942696E-3</v>
      </c>
    </row>
    <row r="2243" spans="1:16" x14ac:dyDescent="0.25">
      <c r="A2243">
        <v>8</v>
      </c>
      <c r="B2243" t="s">
        <v>205</v>
      </c>
      <c r="C2243">
        <v>5</v>
      </c>
      <c r="D2243" t="s">
        <v>210</v>
      </c>
      <c r="E2243">
        <v>13</v>
      </c>
      <c r="F2243" t="s">
        <v>268</v>
      </c>
      <c r="G2243">
        <v>2.6</v>
      </c>
      <c r="H2243">
        <v>17</v>
      </c>
      <c r="L2243">
        <v>40</v>
      </c>
      <c r="N2243">
        <v>2</v>
      </c>
      <c r="O2243">
        <f>PI()*(H2243/(2*1000))^2</f>
        <v>2.2698006922186259E-4</v>
      </c>
      <c r="P2243">
        <f>PI()*(L2243/(2*1000))^2</f>
        <v>1.2566370614359172E-3</v>
      </c>
    </row>
    <row r="2244" spans="1:16" x14ac:dyDescent="0.25">
      <c r="A2244">
        <v>8</v>
      </c>
      <c r="B2244" t="s">
        <v>205</v>
      </c>
      <c r="C2244">
        <v>5</v>
      </c>
      <c r="D2244" t="s">
        <v>210</v>
      </c>
      <c r="E2244">
        <v>14</v>
      </c>
      <c r="F2244" t="s">
        <v>271</v>
      </c>
      <c r="G2244">
        <v>2.5</v>
      </c>
      <c r="H2244">
        <v>71</v>
      </c>
      <c r="L2244">
        <v>102</v>
      </c>
      <c r="N2244">
        <v>4.8</v>
      </c>
      <c r="O2244">
        <f>PI()*(H2244/(2*1000))^2</f>
        <v>3.959192141686536E-3</v>
      </c>
      <c r="P2244">
        <f>PI()*(L2244/(2*1000))^2</f>
        <v>8.1712824919870503E-3</v>
      </c>
    </row>
    <row r="2245" spans="1:16" x14ac:dyDescent="0.25">
      <c r="A2245">
        <v>8</v>
      </c>
      <c r="B2245" t="s">
        <v>205</v>
      </c>
      <c r="C2245">
        <v>6</v>
      </c>
      <c r="D2245" t="s">
        <v>211</v>
      </c>
      <c r="E2245">
        <v>1</v>
      </c>
      <c r="F2245" t="s">
        <v>267</v>
      </c>
      <c r="G2245">
        <v>0.7</v>
      </c>
      <c r="H2245">
        <v>43</v>
      </c>
      <c r="L2245">
        <v>77</v>
      </c>
      <c r="N2245">
        <v>3.7</v>
      </c>
      <c r="O2245">
        <f>PI()*(H2245/(2*1000))^2</f>
        <v>1.4522012041218817E-3</v>
      </c>
      <c r="P2245">
        <f>PI()*(L2245/(2*1000))^2</f>
        <v>4.6566257107834713E-3</v>
      </c>
    </row>
    <row r="2246" spans="1:16" x14ac:dyDescent="0.25">
      <c r="A2246">
        <v>8</v>
      </c>
      <c r="B2246" t="s">
        <v>205</v>
      </c>
      <c r="C2246">
        <v>6</v>
      </c>
      <c r="D2246" t="s">
        <v>211</v>
      </c>
      <c r="E2246">
        <v>2</v>
      </c>
      <c r="F2246" t="s">
        <v>271</v>
      </c>
      <c r="G2246">
        <v>1.2</v>
      </c>
      <c r="L2246">
        <v>26</v>
      </c>
      <c r="N2246">
        <v>1.3</v>
      </c>
      <c r="O2246">
        <f>PI()*(H2246/(2*1000))^2</f>
        <v>0</v>
      </c>
      <c r="P2246">
        <f>PI()*(L2246/(2*1000))^2</f>
        <v>5.3092915845667494E-4</v>
      </c>
    </row>
    <row r="2247" spans="1:16" x14ac:dyDescent="0.25">
      <c r="A2247">
        <v>8</v>
      </c>
      <c r="B2247" t="s">
        <v>205</v>
      </c>
      <c r="C2247">
        <v>6</v>
      </c>
      <c r="D2247" t="s">
        <v>211</v>
      </c>
      <c r="E2247">
        <v>3</v>
      </c>
      <c r="F2247" t="s">
        <v>267</v>
      </c>
      <c r="G2247">
        <v>2.8</v>
      </c>
      <c r="H2247">
        <v>17</v>
      </c>
      <c r="L2247">
        <v>35</v>
      </c>
      <c r="N2247">
        <v>2.2000000000000002</v>
      </c>
      <c r="O2247">
        <f>PI()*(H2247/(2*1000))^2</f>
        <v>2.2698006922186259E-4</v>
      </c>
      <c r="P2247">
        <f>PI()*(L2247/(2*1000))^2</f>
        <v>9.6211275016187424E-4</v>
      </c>
    </row>
    <row r="2248" spans="1:16" x14ac:dyDescent="0.25">
      <c r="A2248">
        <v>8</v>
      </c>
      <c r="B2248" t="s">
        <v>205</v>
      </c>
      <c r="C2248">
        <v>6</v>
      </c>
      <c r="D2248" t="s">
        <v>211</v>
      </c>
      <c r="E2248">
        <v>4</v>
      </c>
      <c r="F2248" t="s">
        <v>267</v>
      </c>
      <c r="G2248">
        <v>2.85</v>
      </c>
      <c r="H2248">
        <v>47</v>
      </c>
      <c r="L2248">
        <v>70</v>
      </c>
      <c r="N2248">
        <v>3.95</v>
      </c>
      <c r="O2248">
        <f>PI()*(H2248/(2*1000))^2</f>
        <v>1.7349445429449633E-3</v>
      </c>
      <c r="P2248">
        <f>PI()*(L2248/(2*1000))^2</f>
        <v>3.8484510006474969E-3</v>
      </c>
    </row>
    <row r="2249" spans="1:16" x14ac:dyDescent="0.25">
      <c r="A2249">
        <v>8</v>
      </c>
      <c r="B2249" t="s">
        <v>205</v>
      </c>
      <c r="C2249">
        <v>6</v>
      </c>
      <c r="D2249" t="s">
        <v>211</v>
      </c>
      <c r="E2249">
        <v>5</v>
      </c>
      <c r="F2249" t="s">
        <v>267</v>
      </c>
      <c r="G2249">
        <v>2.35</v>
      </c>
      <c r="H2249">
        <v>18</v>
      </c>
      <c r="L2249">
        <v>33</v>
      </c>
      <c r="N2249">
        <v>3.3</v>
      </c>
      <c r="O2249">
        <f>PI()*(H2249/(2*1000))^2</f>
        <v>2.5446900494077322E-4</v>
      </c>
      <c r="P2249">
        <f>PI()*(L2249/(2*1000))^2</f>
        <v>8.5529859993982123E-4</v>
      </c>
    </row>
    <row r="2250" spans="1:16" x14ac:dyDescent="0.25">
      <c r="A2250">
        <v>8</v>
      </c>
      <c r="B2250" t="s">
        <v>205</v>
      </c>
      <c r="C2250">
        <v>6</v>
      </c>
      <c r="D2250" t="s">
        <v>211</v>
      </c>
      <c r="E2250">
        <v>6</v>
      </c>
      <c r="F2250" t="s">
        <v>267</v>
      </c>
      <c r="G2250">
        <v>2.9</v>
      </c>
      <c r="H2250">
        <v>52</v>
      </c>
      <c r="L2250">
        <v>71</v>
      </c>
      <c r="N2250">
        <v>3.8</v>
      </c>
      <c r="O2250">
        <f>PI()*(H2250/(2*1000))^2</f>
        <v>2.1237166338266998E-3</v>
      </c>
      <c r="P2250">
        <f>PI()*(L2250/(2*1000))^2</f>
        <v>3.959192141686536E-3</v>
      </c>
    </row>
    <row r="2251" spans="1:16" x14ac:dyDescent="0.25">
      <c r="A2251">
        <v>8</v>
      </c>
      <c r="B2251" t="s">
        <v>205</v>
      </c>
      <c r="C2251">
        <v>6</v>
      </c>
      <c r="D2251" t="s">
        <v>211</v>
      </c>
      <c r="E2251">
        <v>7</v>
      </c>
      <c r="F2251" t="s">
        <v>267</v>
      </c>
      <c r="G2251">
        <v>2.0499999999999998</v>
      </c>
      <c r="L2251">
        <v>22</v>
      </c>
      <c r="N2251">
        <v>1.4</v>
      </c>
      <c r="O2251">
        <f>PI()*(H2251/(2*1000))^2</f>
        <v>0</v>
      </c>
      <c r="P2251">
        <f>PI()*(L2251/(2*1000))^2</f>
        <v>3.8013271108436493E-4</v>
      </c>
    </row>
    <row r="2252" spans="1:16" x14ac:dyDescent="0.25">
      <c r="A2252">
        <v>8</v>
      </c>
      <c r="B2252" t="s">
        <v>205</v>
      </c>
      <c r="C2252">
        <v>6</v>
      </c>
      <c r="D2252" t="s">
        <v>211</v>
      </c>
      <c r="E2252">
        <v>8</v>
      </c>
      <c r="F2252" t="s">
        <v>267</v>
      </c>
      <c r="G2252">
        <v>1.9</v>
      </c>
      <c r="H2252">
        <v>9</v>
      </c>
      <c r="L2252">
        <v>17</v>
      </c>
      <c r="N2252">
        <v>2.2000000000000002</v>
      </c>
      <c r="O2252">
        <f>PI()*(H2252/(2*1000))^2</f>
        <v>6.3617251235193305E-5</v>
      </c>
      <c r="P2252">
        <f>PI()*(L2252/(2*1000))^2</f>
        <v>2.2698006922186259E-4</v>
      </c>
    </row>
    <row r="2253" spans="1:16" x14ac:dyDescent="0.25">
      <c r="A2253">
        <v>8</v>
      </c>
      <c r="B2253" t="s">
        <v>205</v>
      </c>
      <c r="C2253">
        <v>6</v>
      </c>
      <c r="D2253" t="s">
        <v>211</v>
      </c>
      <c r="E2253">
        <v>9</v>
      </c>
      <c r="F2253" t="s">
        <v>271</v>
      </c>
      <c r="G2253">
        <v>2.75</v>
      </c>
      <c r="H2253">
        <v>33</v>
      </c>
      <c r="L2253">
        <v>51</v>
      </c>
      <c r="N2253">
        <v>3.3</v>
      </c>
      <c r="O2253">
        <f>PI()*(H2253/(2*1000))^2</f>
        <v>8.5529859993982123E-4</v>
      </c>
      <c r="P2253">
        <f>PI()*(L2253/(2*1000))^2</f>
        <v>2.0428206229967626E-3</v>
      </c>
    </row>
    <row r="2254" spans="1:16" x14ac:dyDescent="0.25">
      <c r="A2254">
        <v>8</v>
      </c>
      <c r="B2254" t="s">
        <v>205</v>
      </c>
      <c r="C2254">
        <v>6</v>
      </c>
      <c r="D2254" t="s">
        <v>211</v>
      </c>
      <c r="E2254">
        <v>10</v>
      </c>
      <c r="F2254" t="s">
        <v>271</v>
      </c>
      <c r="G2254">
        <v>1.6</v>
      </c>
      <c r="L2254">
        <v>22</v>
      </c>
      <c r="N2254">
        <v>1.2</v>
      </c>
      <c r="O2254">
        <f>PI()*(H2254/(2*1000))^2</f>
        <v>0</v>
      </c>
      <c r="P2254">
        <f>PI()*(L2254/(2*1000))^2</f>
        <v>3.8013271108436493E-4</v>
      </c>
    </row>
    <row r="2255" spans="1:16" x14ac:dyDescent="0.25">
      <c r="A2255">
        <v>8</v>
      </c>
      <c r="B2255" t="s">
        <v>205</v>
      </c>
      <c r="C2255">
        <v>6</v>
      </c>
      <c r="D2255" t="s">
        <v>211</v>
      </c>
      <c r="E2255">
        <v>11</v>
      </c>
      <c r="F2255" t="s">
        <v>307</v>
      </c>
      <c r="G2255">
        <v>2.2999999999999998</v>
      </c>
      <c r="H2255">
        <v>20</v>
      </c>
      <c r="L2255">
        <v>26</v>
      </c>
      <c r="N2255">
        <v>3</v>
      </c>
      <c r="O2255">
        <f>PI()*(H2255/(2*1000))^2</f>
        <v>3.1415926535897931E-4</v>
      </c>
      <c r="P2255">
        <f>PI()*(L2255/(2*1000))^2</f>
        <v>5.3092915845667494E-4</v>
      </c>
    </row>
    <row r="2256" spans="1:16" x14ac:dyDescent="0.25">
      <c r="A2256">
        <v>8</v>
      </c>
      <c r="B2256" t="s">
        <v>205</v>
      </c>
      <c r="C2256">
        <v>6</v>
      </c>
      <c r="D2256" t="s">
        <v>211</v>
      </c>
      <c r="E2256">
        <v>12</v>
      </c>
      <c r="F2256" t="s">
        <v>307</v>
      </c>
      <c r="G2256">
        <v>2.9</v>
      </c>
      <c r="H2256">
        <v>28</v>
      </c>
      <c r="L2256">
        <v>39</v>
      </c>
      <c r="N2256">
        <v>3.3</v>
      </c>
      <c r="O2256">
        <f>PI()*(H2256/(2*1000))^2</f>
        <v>6.1575216010359955E-4</v>
      </c>
      <c r="P2256">
        <f>PI()*(L2256/(2*1000))^2</f>
        <v>1.1945906065275189E-3</v>
      </c>
    </row>
    <row r="2257" spans="1:16" x14ac:dyDescent="0.25">
      <c r="A2257">
        <v>8</v>
      </c>
      <c r="B2257" t="s">
        <v>205</v>
      </c>
      <c r="C2257">
        <v>6</v>
      </c>
      <c r="D2257" t="s">
        <v>211</v>
      </c>
      <c r="E2257">
        <v>13</v>
      </c>
      <c r="F2257" t="s">
        <v>307</v>
      </c>
      <c r="G2257">
        <v>2.9</v>
      </c>
      <c r="H2257">
        <v>39</v>
      </c>
      <c r="L2257">
        <v>41</v>
      </c>
      <c r="N2257">
        <v>3.8</v>
      </c>
      <c r="O2257">
        <f>PI()*(H2257/(2*1000))^2</f>
        <v>1.1945906065275189E-3</v>
      </c>
      <c r="P2257">
        <f>PI()*(L2257/(2*1000))^2</f>
        <v>1.3202543126711107E-3</v>
      </c>
    </row>
    <row r="2258" spans="1:16" x14ac:dyDescent="0.25">
      <c r="A2258">
        <v>8</v>
      </c>
      <c r="B2258" t="s">
        <v>205</v>
      </c>
      <c r="C2258">
        <v>7</v>
      </c>
      <c r="D2258" t="s">
        <v>212</v>
      </c>
      <c r="E2258">
        <v>1</v>
      </c>
      <c r="F2258" t="s">
        <v>271</v>
      </c>
      <c r="G2258">
        <v>1</v>
      </c>
      <c r="H2258">
        <v>49</v>
      </c>
      <c r="L2258">
        <v>75</v>
      </c>
      <c r="N2258">
        <v>4.0999999999999996</v>
      </c>
      <c r="O2258">
        <f>PI()*(H2258/(2*1000))^2</f>
        <v>1.8857409903172736E-3</v>
      </c>
      <c r="P2258">
        <f>PI()*(L2258/(2*1000))^2</f>
        <v>4.4178646691106467E-3</v>
      </c>
    </row>
    <row r="2259" spans="1:16" x14ac:dyDescent="0.25">
      <c r="A2259">
        <v>8</v>
      </c>
      <c r="B2259" t="s">
        <v>205</v>
      </c>
      <c r="C2259">
        <v>7</v>
      </c>
      <c r="D2259" t="s">
        <v>212</v>
      </c>
      <c r="E2259">
        <v>2</v>
      </c>
      <c r="F2259" t="s">
        <v>268</v>
      </c>
      <c r="G2259">
        <v>2.4500000000000002</v>
      </c>
      <c r="H2259">
        <v>93</v>
      </c>
      <c r="L2259">
        <v>122</v>
      </c>
      <c r="N2259">
        <v>4.5</v>
      </c>
      <c r="O2259">
        <f>PI()*(H2259/(2*1000))^2</f>
        <v>6.7929087152245309E-3</v>
      </c>
      <c r="P2259">
        <f>PI()*(L2259/(2*1000))^2</f>
        <v>1.168986626400762E-2</v>
      </c>
    </row>
    <row r="2260" spans="1:16" x14ac:dyDescent="0.25">
      <c r="A2260">
        <v>8</v>
      </c>
      <c r="B2260" t="s">
        <v>205</v>
      </c>
      <c r="C2260">
        <v>7</v>
      </c>
      <c r="D2260" t="s">
        <v>212</v>
      </c>
      <c r="E2260">
        <v>3</v>
      </c>
      <c r="F2260" t="s">
        <v>267</v>
      </c>
      <c r="G2260">
        <v>2.5499999999999998</v>
      </c>
      <c r="H2260">
        <v>39</v>
      </c>
      <c r="L2260">
        <v>56</v>
      </c>
      <c r="N2260">
        <v>3.15</v>
      </c>
      <c r="O2260">
        <f>PI()*(H2260/(2*1000))^2</f>
        <v>1.1945906065275189E-3</v>
      </c>
      <c r="P2260">
        <f>PI()*(L2260/(2*1000))^2</f>
        <v>2.4630086404143982E-3</v>
      </c>
    </row>
    <row r="2261" spans="1:16" x14ac:dyDescent="0.25">
      <c r="A2261">
        <v>8</v>
      </c>
      <c r="B2261" t="s">
        <v>205</v>
      </c>
      <c r="C2261">
        <v>7</v>
      </c>
      <c r="D2261" t="s">
        <v>212</v>
      </c>
      <c r="E2261">
        <v>4</v>
      </c>
      <c r="F2261" t="s">
        <v>268</v>
      </c>
      <c r="G2261">
        <v>2.8</v>
      </c>
      <c r="H2261">
        <v>17</v>
      </c>
      <c r="L2261">
        <v>60</v>
      </c>
      <c r="N2261">
        <v>2.2999999999999998</v>
      </c>
      <c r="O2261">
        <f>PI()*(H2261/(2*1000))^2</f>
        <v>2.2698006922186259E-4</v>
      </c>
      <c r="P2261">
        <f>PI()*(L2261/(2*1000))^2</f>
        <v>2.8274333882308137E-3</v>
      </c>
    </row>
    <row r="2262" spans="1:16" x14ac:dyDescent="0.25">
      <c r="A2262">
        <v>8</v>
      </c>
      <c r="B2262" t="s">
        <v>205</v>
      </c>
      <c r="C2262">
        <v>7</v>
      </c>
      <c r="D2262" t="s">
        <v>212</v>
      </c>
      <c r="E2262">
        <v>5</v>
      </c>
      <c r="F2262" t="s">
        <v>267</v>
      </c>
      <c r="G2262">
        <v>2.35</v>
      </c>
      <c r="H2262">
        <v>58</v>
      </c>
      <c r="L2262">
        <v>83</v>
      </c>
      <c r="N2262">
        <v>3.9</v>
      </c>
      <c r="O2262">
        <f>PI()*(H2262/(2*1000))^2</f>
        <v>2.6420794216690164E-3</v>
      </c>
      <c r="P2262">
        <f>PI()*(L2262/(2*1000))^2</f>
        <v>5.4106079476450219E-3</v>
      </c>
    </row>
    <row r="2263" spans="1:16" x14ac:dyDescent="0.25">
      <c r="A2263">
        <v>8</v>
      </c>
      <c r="B2263" t="s">
        <v>205</v>
      </c>
      <c r="C2263">
        <v>7</v>
      </c>
      <c r="D2263" t="s">
        <v>212</v>
      </c>
      <c r="E2263">
        <v>6</v>
      </c>
      <c r="F2263" t="s">
        <v>271</v>
      </c>
      <c r="G2263">
        <v>2.95</v>
      </c>
      <c r="H2263">
        <v>9</v>
      </c>
      <c r="L2263">
        <v>23</v>
      </c>
      <c r="N2263">
        <v>1.73</v>
      </c>
      <c r="O2263">
        <f>PI()*(H2263/(2*1000))^2</f>
        <v>6.3617251235193305E-5</v>
      </c>
      <c r="P2263">
        <f>PI()*(L2263/(2*1000))^2</f>
        <v>4.154756284372501E-4</v>
      </c>
    </row>
    <row r="2264" spans="1:16" x14ac:dyDescent="0.25">
      <c r="A2264">
        <v>8</v>
      </c>
      <c r="B2264" t="s">
        <v>205</v>
      </c>
      <c r="C2264">
        <v>7</v>
      </c>
      <c r="D2264" t="s">
        <v>212</v>
      </c>
      <c r="E2264">
        <v>7</v>
      </c>
      <c r="F2264" t="s">
        <v>268</v>
      </c>
      <c r="G2264">
        <v>2.2999999999999998</v>
      </c>
      <c r="L2264">
        <v>33</v>
      </c>
      <c r="N2264">
        <v>1.1000000000000001</v>
      </c>
      <c r="O2264">
        <f>PI()*(H2264/(2*1000))^2</f>
        <v>0</v>
      </c>
      <c r="P2264">
        <f>PI()*(L2264/(2*1000))^2</f>
        <v>8.5529859993982123E-4</v>
      </c>
    </row>
    <row r="2265" spans="1:16" x14ac:dyDescent="0.25">
      <c r="A2265">
        <v>8</v>
      </c>
      <c r="B2265" t="s">
        <v>205</v>
      </c>
      <c r="C2265">
        <v>7</v>
      </c>
      <c r="D2265" t="s">
        <v>212</v>
      </c>
      <c r="E2265">
        <v>8</v>
      </c>
      <c r="F2265" t="s">
        <v>268</v>
      </c>
      <c r="G2265">
        <v>1.95</v>
      </c>
      <c r="H2265">
        <v>23</v>
      </c>
      <c r="L2265">
        <v>56</v>
      </c>
      <c r="N2265">
        <v>1.8</v>
      </c>
      <c r="O2265">
        <f>PI()*(H2265/(2*1000))^2</f>
        <v>4.154756284372501E-4</v>
      </c>
      <c r="P2265">
        <f>PI()*(L2265/(2*1000))^2</f>
        <v>2.4630086404143982E-3</v>
      </c>
    </row>
    <row r="2266" spans="1:16" x14ac:dyDescent="0.25">
      <c r="A2266">
        <v>8</v>
      </c>
      <c r="B2266" t="s">
        <v>205</v>
      </c>
      <c r="C2266">
        <v>8</v>
      </c>
      <c r="D2266" t="s">
        <v>213</v>
      </c>
      <c r="E2266">
        <v>1</v>
      </c>
      <c r="F2266" t="s">
        <v>268</v>
      </c>
      <c r="G2266">
        <v>1.95</v>
      </c>
      <c r="H2266">
        <v>30</v>
      </c>
      <c r="L2266">
        <v>68</v>
      </c>
      <c r="N2266">
        <v>2.2000000000000002</v>
      </c>
      <c r="O2266">
        <f>PI()*(H2266/(2*1000))^2</f>
        <v>7.0685834705770342E-4</v>
      </c>
      <c r="P2266">
        <f>PI()*(L2266/(2*1000))^2</f>
        <v>3.6316811075498014E-3</v>
      </c>
    </row>
    <row r="2267" spans="1:16" x14ac:dyDescent="0.25">
      <c r="A2267">
        <v>8</v>
      </c>
      <c r="B2267" t="s">
        <v>205</v>
      </c>
      <c r="C2267">
        <v>8</v>
      </c>
      <c r="D2267" t="s">
        <v>213</v>
      </c>
      <c r="E2267">
        <v>2</v>
      </c>
      <c r="F2267" t="s">
        <v>267</v>
      </c>
      <c r="G2267">
        <v>2.15</v>
      </c>
      <c r="H2267">
        <v>20</v>
      </c>
      <c r="L2267">
        <v>31</v>
      </c>
      <c r="N2267">
        <v>2.6</v>
      </c>
      <c r="O2267">
        <f>PI()*(H2267/(2*1000))^2</f>
        <v>3.1415926535897931E-4</v>
      </c>
      <c r="P2267">
        <f>PI()*(L2267/(2*1000))^2</f>
        <v>7.5476763502494771E-4</v>
      </c>
    </row>
    <row r="2268" spans="1:16" x14ac:dyDescent="0.25">
      <c r="A2268">
        <v>8</v>
      </c>
      <c r="B2268" t="s">
        <v>205</v>
      </c>
      <c r="C2268">
        <v>8</v>
      </c>
      <c r="D2268" t="s">
        <v>213</v>
      </c>
      <c r="E2268">
        <v>3</v>
      </c>
      <c r="F2268" t="s">
        <v>268</v>
      </c>
      <c r="G2268">
        <v>2.4500000000000002</v>
      </c>
      <c r="H2268">
        <v>29</v>
      </c>
      <c r="L2268">
        <v>60</v>
      </c>
      <c r="N2268">
        <v>2.7</v>
      </c>
      <c r="O2268">
        <f>PI()*(H2268/(2*1000))^2</f>
        <v>6.605198554172541E-4</v>
      </c>
      <c r="P2268">
        <f>PI()*(L2268/(2*1000))^2</f>
        <v>2.8274333882308137E-3</v>
      </c>
    </row>
    <row r="2269" spans="1:16" x14ac:dyDescent="0.25">
      <c r="A2269">
        <v>8</v>
      </c>
      <c r="B2269" t="s">
        <v>205</v>
      </c>
      <c r="C2269">
        <v>8</v>
      </c>
      <c r="D2269" t="s">
        <v>213</v>
      </c>
      <c r="E2269">
        <v>4</v>
      </c>
      <c r="F2269" t="s">
        <v>267</v>
      </c>
      <c r="G2269">
        <v>2.95</v>
      </c>
      <c r="H2269">
        <v>15</v>
      </c>
      <c r="L2269">
        <v>34</v>
      </c>
      <c r="N2269">
        <v>2.5</v>
      </c>
      <c r="O2269">
        <f>PI()*(H2269/(2*1000))^2</f>
        <v>1.7671458676442585E-4</v>
      </c>
      <c r="P2269">
        <f>PI()*(L2269/(2*1000))^2</f>
        <v>9.0792027688745035E-4</v>
      </c>
    </row>
    <row r="2270" spans="1:16" x14ac:dyDescent="0.25">
      <c r="A2270">
        <v>8</v>
      </c>
      <c r="B2270" t="s">
        <v>205</v>
      </c>
      <c r="C2270">
        <v>8</v>
      </c>
      <c r="D2270" t="s">
        <v>213</v>
      </c>
      <c r="E2270">
        <v>5</v>
      </c>
      <c r="F2270" t="s">
        <v>267</v>
      </c>
      <c r="G2270">
        <v>2.4500000000000002</v>
      </c>
      <c r="H2270">
        <v>28</v>
      </c>
      <c r="L2270">
        <v>52</v>
      </c>
      <c r="N2270">
        <v>3</v>
      </c>
      <c r="O2270">
        <f>PI()*(H2270/(2*1000))^2</f>
        <v>6.1575216010359955E-4</v>
      </c>
      <c r="P2270">
        <f>PI()*(L2270/(2*1000))^2</f>
        <v>2.1237166338266998E-3</v>
      </c>
    </row>
    <row r="2271" spans="1:16" x14ac:dyDescent="0.25">
      <c r="A2271">
        <v>8</v>
      </c>
      <c r="B2271" t="s">
        <v>205</v>
      </c>
      <c r="C2271">
        <v>8</v>
      </c>
      <c r="D2271" t="s">
        <v>213</v>
      </c>
      <c r="E2271">
        <v>6</v>
      </c>
      <c r="F2271" t="s">
        <v>271</v>
      </c>
      <c r="G2271">
        <v>2.6</v>
      </c>
      <c r="H2271">
        <v>7</v>
      </c>
      <c r="L2271">
        <v>17</v>
      </c>
      <c r="N2271">
        <v>1.6</v>
      </c>
      <c r="O2271">
        <f>PI()*(H2271/(2*1000))^2</f>
        <v>3.8484510006474972E-5</v>
      </c>
      <c r="P2271">
        <f>PI()*(L2271/(2*1000))^2</f>
        <v>2.2698006922186259E-4</v>
      </c>
    </row>
    <row r="2272" spans="1:16" x14ac:dyDescent="0.25">
      <c r="A2272">
        <v>8</v>
      </c>
      <c r="B2272" t="s">
        <v>205</v>
      </c>
      <c r="C2272">
        <v>9</v>
      </c>
      <c r="D2272" t="s">
        <v>214</v>
      </c>
      <c r="E2272">
        <v>1</v>
      </c>
      <c r="F2272" t="s">
        <v>271</v>
      </c>
      <c r="G2272">
        <v>0.35</v>
      </c>
      <c r="H2272">
        <v>27</v>
      </c>
      <c r="L2272">
        <v>46</v>
      </c>
      <c r="N2272">
        <v>3.5</v>
      </c>
      <c r="O2272">
        <f>PI()*(H2272/(2*1000))^2</f>
        <v>5.7255526111673976E-4</v>
      </c>
      <c r="P2272">
        <f>PI()*(L2272/(2*1000))^2</f>
        <v>1.6619025137490004E-3</v>
      </c>
    </row>
    <row r="2273" spans="1:16" x14ac:dyDescent="0.25">
      <c r="A2273">
        <v>8</v>
      </c>
      <c r="B2273" t="s">
        <v>205</v>
      </c>
      <c r="C2273">
        <v>9</v>
      </c>
      <c r="D2273" t="s">
        <v>214</v>
      </c>
      <c r="E2273">
        <v>2</v>
      </c>
      <c r="F2273" t="s">
        <v>271</v>
      </c>
      <c r="G2273">
        <v>1</v>
      </c>
      <c r="H2273">
        <v>26</v>
      </c>
      <c r="L2273">
        <v>49</v>
      </c>
      <c r="N2273">
        <v>2</v>
      </c>
      <c r="O2273">
        <f>PI()*(H2273/(2*1000))^2</f>
        <v>5.3092915845667494E-4</v>
      </c>
      <c r="P2273">
        <f>PI()*(L2273/(2*1000))^2</f>
        <v>1.8857409903172736E-3</v>
      </c>
    </row>
    <row r="2274" spans="1:16" x14ac:dyDescent="0.25">
      <c r="A2274">
        <v>8</v>
      </c>
      <c r="B2274" t="s">
        <v>205</v>
      </c>
      <c r="C2274">
        <v>9</v>
      </c>
      <c r="D2274" t="s">
        <v>214</v>
      </c>
      <c r="E2274">
        <v>3</v>
      </c>
      <c r="F2274" t="s">
        <v>271</v>
      </c>
      <c r="G2274">
        <v>1.6</v>
      </c>
      <c r="H2274">
        <v>57</v>
      </c>
      <c r="L2274">
        <v>86</v>
      </c>
      <c r="N2274">
        <v>3.5</v>
      </c>
      <c r="O2274">
        <f>PI()*(H2274/(2*1000))^2</f>
        <v>2.5517586328783095E-3</v>
      </c>
      <c r="P2274">
        <f>PI()*(L2274/(2*1000))^2</f>
        <v>5.8088048164875268E-3</v>
      </c>
    </row>
    <row r="2275" spans="1:16" x14ac:dyDescent="0.25">
      <c r="A2275">
        <v>8</v>
      </c>
      <c r="B2275" t="s">
        <v>205</v>
      </c>
      <c r="C2275">
        <v>9</v>
      </c>
      <c r="D2275" t="s">
        <v>214</v>
      </c>
      <c r="E2275">
        <v>4</v>
      </c>
      <c r="F2275" t="s">
        <v>271</v>
      </c>
      <c r="G2275">
        <v>2.6</v>
      </c>
      <c r="H2275">
        <v>59</v>
      </c>
      <c r="L2275">
        <v>91</v>
      </c>
      <c r="N2275">
        <v>4.8</v>
      </c>
      <c r="O2275">
        <f>PI()*(H2275/(2*1000))^2</f>
        <v>2.7339710067865171E-3</v>
      </c>
      <c r="P2275">
        <f>PI()*(L2275/(2*1000))^2</f>
        <v>6.5038821910942696E-3</v>
      </c>
    </row>
    <row r="2276" spans="1:16" x14ac:dyDescent="0.25">
      <c r="A2276">
        <v>8</v>
      </c>
      <c r="B2276" t="s">
        <v>205</v>
      </c>
      <c r="C2276">
        <v>9</v>
      </c>
      <c r="D2276" t="s">
        <v>214</v>
      </c>
      <c r="E2276">
        <v>5</v>
      </c>
      <c r="F2276" t="s">
        <v>267</v>
      </c>
      <c r="G2276">
        <v>3.3</v>
      </c>
      <c r="H2276">
        <v>79</v>
      </c>
      <c r="L2276">
        <v>108</v>
      </c>
      <c r="N2276">
        <v>4.2</v>
      </c>
      <c r="O2276">
        <f>PI()*(H2276/(2*1000))^2</f>
        <v>4.9016699377634745E-3</v>
      </c>
      <c r="P2276">
        <f>PI()*(L2276/(2*1000))^2</f>
        <v>9.1608841778678361E-3</v>
      </c>
    </row>
    <row r="2277" spans="1:16" x14ac:dyDescent="0.25">
      <c r="A2277">
        <v>8</v>
      </c>
      <c r="B2277" t="s">
        <v>205</v>
      </c>
      <c r="C2277">
        <v>9</v>
      </c>
      <c r="D2277" t="s">
        <v>214</v>
      </c>
      <c r="E2277">
        <v>6</v>
      </c>
      <c r="F2277" t="s">
        <v>271</v>
      </c>
      <c r="G2277">
        <v>1.2</v>
      </c>
      <c r="H2277">
        <v>53</v>
      </c>
      <c r="L2277">
        <v>80</v>
      </c>
      <c r="N2277">
        <v>4</v>
      </c>
      <c r="O2277">
        <f>PI()*(H2277/(2*1000))^2</f>
        <v>2.2061834409834321E-3</v>
      </c>
      <c r="P2277">
        <f>PI()*(L2277/(2*1000))^2</f>
        <v>5.0265482457436689E-3</v>
      </c>
    </row>
    <row r="2278" spans="1:16" x14ac:dyDescent="0.25">
      <c r="A2278">
        <v>8</v>
      </c>
      <c r="B2278" t="s">
        <v>205</v>
      </c>
      <c r="C2278">
        <v>9</v>
      </c>
      <c r="D2278" t="s">
        <v>214</v>
      </c>
      <c r="E2278">
        <v>7</v>
      </c>
      <c r="F2278" t="s">
        <v>268</v>
      </c>
      <c r="G2278">
        <v>1.5</v>
      </c>
      <c r="L2278">
        <v>28</v>
      </c>
      <c r="N2278">
        <v>1.2</v>
      </c>
      <c r="O2278">
        <f>PI()*(H2278/(2*1000))^2</f>
        <v>0</v>
      </c>
      <c r="P2278">
        <f>PI()*(L2278/(2*1000))^2</f>
        <v>6.1575216010359955E-4</v>
      </c>
    </row>
    <row r="2279" spans="1:16" x14ac:dyDescent="0.25">
      <c r="A2279">
        <v>8</v>
      </c>
      <c r="B2279" t="s">
        <v>205</v>
      </c>
      <c r="C2279">
        <v>9</v>
      </c>
      <c r="D2279" t="s">
        <v>214</v>
      </c>
      <c r="E2279">
        <v>8</v>
      </c>
      <c r="F2279" t="s">
        <v>267</v>
      </c>
      <c r="G2279">
        <v>2.5</v>
      </c>
      <c r="H2279">
        <v>12</v>
      </c>
      <c r="L2279">
        <v>33</v>
      </c>
      <c r="N2279">
        <v>1.6</v>
      </c>
      <c r="O2279">
        <f>PI()*(H2279/(2*1000))^2</f>
        <v>1.1309733552923255E-4</v>
      </c>
      <c r="P2279">
        <f>PI()*(L2279/(2*1000))^2</f>
        <v>8.5529859993982123E-4</v>
      </c>
    </row>
    <row r="2280" spans="1:16" x14ac:dyDescent="0.25">
      <c r="A2280">
        <v>8</v>
      </c>
      <c r="B2280" t="s">
        <v>205</v>
      </c>
      <c r="C2280">
        <v>10</v>
      </c>
      <c r="D2280" t="s">
        <v>215</v>
      </c>
      <c r="E2280">
        <v>1</v>
      </c>
      <c r="G2280">
        <v>3</v>
      </c>
      <c r="H2280">
        <v>28</v>
      </c>
      <c r="L2280">
        <v>54</v>
      </c>
      <c r="N2280">
        <v>2.9</v>
      </c>
      <c r="O2280">
        <f>PI()*(H2280/(2*1000))^2</f>
        <v>6.1575216010359955E-4</v>
      </c>
      <c r="P2280">
        <f>PI()*(L2280/(2*1000))^2</f>
        <v>2.290221044466959E-3</v>
      </c>
    </row>
    <row r="2281" spans="1:16" x14ac:dyDescent="0.25">
      <c r="A2281">
        <v>8</v>
      </c>
      <c r="B2281" t="s">
        <v>205</v>
      </c>
      <c r="C2281">
        <v>10</v>
      </c>
      <c r="D2281" t="s">
        <v>215</v>
      </c>
      <c r="E2281">
        <v>2</v>
      </c>
      <c r="G2281">
        <v>2.2999999999999998</v>
      </c>
      <c r="H2281">
        <v>35</v>
      </c>
      <c r="L2281">
        <v>60</v>
      </c>
      <c r="N2281">
        <v>3.2</v>
      </c>
      <c r="O2281">
        <f>PI()*(H2281/(2*1000))^2</f>
        <v>9.6211275016187424E-4</v>
      </c>
      <c r="P2281">
        <f>PI()*(L2281/(2*1000))^2</f>
        <v>2.8274333882308137E-3</v>
      </c>
    </row>
    <row r="2282" spans="1:16" x14ac:dyDescent="0.25">
      <c r="A2282">
        <v>8</v>
      </c>
      <c r="B2282" t="s">
        <v>205</v>
      </c>
      <c r="C2282">
        <v>10</v>
      </c>
      <c r="D2282" t="s">
        <v>215</v>
      </c>
      <c r="E2282">
        <v>3</v>
      </c>
      <c r="G2282">
        <v>2.8</v>
      </c>
      <c r="H2282">
        <v>38</v>
      </c>
      <c r="L2282">
        <v>61</v>
      </c>
      <c r="N2282">
        <v>2.9</v>
      </c>
      <c r="O2282">
        <f>PI()*(H2282/(2*1000))^2</f>
        <v>1.1341149479459152E-3</v>
      </c>
      <c r="P2282">
        <f>PI()*(L2282/(2*1000))^2</f>
        <v>2.9224665660019049E-3</v>
      </c>
    </row>
    <row r="2283" spans="1:16" x14ac:dyDescent="0.25">
      <c r="A2283">
        <v>8</v>
      </c>
      <c r="B2283" t="s">
        <v>205</v>
      </c>
      <c r="C2283">
        <v>10</v>
      </c>
      <c r="D2283" t="s">
        <v>215</v>
      </c>
      <c r="E2283">
        <v>4</v>
      </c>
      <c r="G2283">
        <v>2.4</v>
      </c>
      <c r="H2283">
        <v>27</v>
      </c>
      <c r="L2283">
        <v>44</v>
      </c>
      <c r="N2283">
        <v>2.95</v>
      </c>
      <c r="O2283">
        <f>PI()*(H2283/(2*1000))^2</f>
        <v>5.7255526111673976E-4</v>
      </c>
      <c r="P2283">
        <f>PI()*(L2283/(2*1000))^2</f>
        <v>1.5205308443374597E-3</v>
      </c>
    </row>
    <row r="2284" spans="1:16" x14ac:dyDescent="0.25">
      <c r="A2284">
        <v>8</v>
      </c>
      <c r="B2284" t="s">
        <v>205</v>
      </c>
      <c r="C2284">
        <v>10</v>
      </c>
      <c r="D2284" t="s">
        <v>215</v>
      </c>
      <c r="E2284">
        <v>5</v>
      </c>
      <c r="G2284">
        <v>3.1</v>
      </c>
      <c r="H2284">
        <v>35</v>
      </c>
      <c r="L2284">
        <v>64</v>
      </c>
      <c r="N2284">
        <v>2.8</v>
      </c>
      <c r="O2284">
        <f>PI()*(H2284/(2*1000))^2</f>
        <v>9.6211275016187424E-4</v>
      </c>
      <c r="P2284">
        <f>PI()*(L2284/(2*1000))^2</f>
        <v>3.2169908772759479E-3</v>
      </c>
    </row>
    <row r="2285" spans="1:16" x14ac:dyDescent="0.25">
      <c r="A2285">
        <v>8</v>
      </c>
      <c r="B2285" t="s">
        <v>205</v>
      </c>
      <c r="C2285">
        <v>11</v>
      </c>
      <c r="D2285" t="s">
        <v>216</v>
      </c>
      <c r="E2285">
        <v>1</v>
      </c>
      <c r="F2285" t="s">
        <v>268</v>
      </c>
      <c r="G2285">
        <v>2.8</v>
      </c>
      <c r="H2285">
        <v>42</v>
      </c>
      <c r="L2285">
        <v>87</v>
      </c>
      <c r="N2285">
        <v>2.7</v>
      </c>
      <c r="O2285">
        <f>PI()*(H2285/(2*1000))^2</f>
        <v>1.385442360233099E-3</v>
      </c>
      <c r="P2285">
        <f>PI()*(L2285/(2*1000))^2</f>
        <v>5.9446786987552855E-3</v>
      </c>
    </row>
    <row r="2286" spans="1:16" x14ac:dyDescent="0.25">
      <c r="A2286">
        <v>8</v>
      </c>
      <c r="B2286" t="s">
        <v>205</v>
      </c>
      <c r="C2286">
        <v>11</v>
      </c>
      <c r="D2286" t="s">
        <v>216</v>
      </c>
      <c r="E2286">
        <v>2</v>
      </c>
      <c r="F2286" t="s">
        <v>271</v>
      </c>
      <c r="G2286">
        <v>2.2999999999999998</v>
      </c>
      <c r="H2286">
        <v>64</v>
      </c>
      <c r="L2286">
        <v>109</v>
      </c>
      <c r="N2286">
        <v>5</v>
      </c>
      <c r="O2286">
        <f>PI()*(H2286/(2*1000))^2</f>
        <v>3.2169908772759479E-3</v>
      </c>
      <c r="P2286">
        <f>PI()*(L2286/(2*1000))^2</f>
        <v>9.3313155793250824E-3</v>
      </c>
    </row>
    <row r="2287" spans="1:16" x14ac:dyDescent="0.25">
      <c r="A2287">
        <v>8</v>
      </c>
      <c r="B2287" t="s">
        <v>205</v>
      </c>
      <c r="C2287">
        <v>11</v>
      </c>
      <c r="D2287" t="s">
        <v>216</v>
      </c>
      <c r="E2287">
        <v>3</v>
      </c>
      <c r="F2287" t="s">
        <v>271</v>
      </c>
      <c r="G2287">
        <v>1.1000000000000001</v>
      </c>
      <c r="H2287">
        <v>35</v>
      </c>
      <c r="L2287">
        <v>61</v>
      </c>
      <c r="N2287">
        <v>3.45</v>
      </c>
      <c r="O2287">
        <f>PI()*(H2287/(2*1000))^2</f>
        <v>9.6211275016187424E-4</v>
      </c>
      <c r="P2287">
        <f>PI()*(L2287/(2*1000))^2</f>
        <v>2.9224665660019049E-3</v>
      </c>
    </row>
    <row r="2288" spans="1:16" x14ac:dyDescent="0.25">
      <c r="A2288">
        <v>8</v>
      </c>
      <c r="B2288" t="s">
        <v>205</v>
      </c>
      <c r="C2288">
        <v>11</v>
      </c>
      <c r="D2288" t="s">
        <v>216</v>
      </c>
      <c r="E2288">
        <v>4</v>
      </c>
      <c r="F2288" t="s">
        <v>271</v>
      </c>
      <c r="G2288">
        <v>2.2999999999999998</v>
      </c>
      <c r="H2288">
        <v>70</v>
      </c>
      <c r="L2288">
        <v>102</v>
      </c>
      <c r="N2288">
        <v>5.3</v>
      </c>
      <c r="O2288">
        <f>PI()*(H2288/(2*1000))^2</f>
        <v>3.8484510006474969E-3</v>
      </c>
      <c r="P2288">
        <f>PI()*(L2288/(2*1000))^2</f>
        <v>8.1712824919870503E-3</v>
      </c>
    </row>
    <row r="2289" spans="1:16" x14ac:dyDescent="0.25">
      <c r="A2289">
        <v>8</v>
      </c>
      <c r="B2289" t="s">
        <v>205</v>
      </c>
      <c r="C2289">
        <v>11</v>
      </c>
      <c r="D2289" t="s">
        <v>216</v>
      </c>
      <c r="E2289">
        <v>5</v>
      </c>
      <c r="F2289" t="s">
        <v>271</v>
      </c>
      <c r="G2289">
        <v>1.5</v>
      </c>
      <c r="H2289">
        <v>18</v>
      </c>
      <c r="L2289">
        <v>30</v>
      </c>
      <c r="N2289">
        <v>2.4</v>
      </c>
      <c r="O2289">
        <f>PI()*(H2289/(2*1000))^2</f>
        <v>2.5446900494077322E-4</v>
      </c>
      <c r="P2289">
        <f>PI()*(L2289/(2*1000))^2</f>
        <v>7.0685834705770342E-4</v>
      </c>
    </row>
    <row r="2290" spans="1:16" x14ac:dyDescent="0.25">
      <c r="A2290">
        <v>8</v>
      </c>
      <c r="B2290" t="s">
        <v>205</v>
      </c>
      <c r="C2290">
        <v>11</v>
      </c>
      <c r="D2290" t="s">
        <v>216</v>
      </c>
      <c r="E2290">
        <v>6</v>
      </c>
      <c r="F2290" t="s">
        <v>271</v>
      </c>
      <c r="G2290">
        <v>2.5</v>
      </c>
      <c r="H2290">
        <v>29</v>
      </c>
      <c r="L2290">
        <v>46</v>
      </c>
      <c r="N2290">
        <v>2.95</v>
      </c>
      <c r="O2290">
        <f>PI()*(H2290/(2*1000))^2</f>
        <v>6.605198554172541E-4</v>
      </c>
      <c r="P2290">
        <f>PI()*(L2290/(2*1000))^2</f>
        <v>1.6619025137490004E-3</v>
      </c>
    </row>
    <row r="2291" spans="1:16" x14ac:dyDescent="0.25">
      <c r="A2291">
        <v>8</v>
      </c>
      <c r="B2291" t="s">
        <v>205</v>
      </c>
      <c r="C2291">
        <v>11</v>
      </c>
      <c r="D2291" t="s">
        <v>216</v>
      </c>
      <c r="E2291">
        <v>7</v>
      </c>
      <c r="F2291" t="s">
        <v>267</v>
      </c>
      <c r="G2291">
        <v>2.7</v>
      </c>
      <c r="H2291">
        <v>16</v>
      </c>
      <c r="L2291">
        <v>28</v>
      </c>
      <c r="N2291">
        <v>2.1</v>
      </c>
      <c r="O2291">
        <f>PI()*(H2291/(2*1000))^2</f>
        <v>2.0106192982974675E-4</v>
      </c>
      <c r="P2291">
        <f>PI()*(L2291/(2*1000))^2</f>
        <v>6.1575216010359955E-4</v>
      </c>
    </row>
    <row r="2292" spans="1:16" x14ac:dyDescent="0.25">
      <c r="A2292">
        <v>8</v>
      </c>
      <c r="B2292" t="s">
        <v>205</v>
      </c>
      <c r="C2292">
        <v>11</v>
      </c>
      <c r="D2292" t="s">
        <v>216</v>
      </c>
      <c r="E2292">
        <v>8</v>
      </c>
      <c r="F2292" t="s">
        <v>267</v>
      </c>
      <c r="G2292">
        <v>1.3</v>
      </c>
      <c r="H2292">
        <v>6</v>
      </c>
      <c r="L2292">
        <v>18</v>
      </c>
      <c r="N2292">
        <v>1.75</v>
      </c>
      <c r="O2292">
        <f>PI()*(H2292/(2*1000))^2</f>
        <v>2.8274333882308137E-5</v>
      </c>
      <c r="P2292">
        <f>PI()*(L2292/(2*1000))^2</f>
        <v>2.5446900494077322E-4</v>
      </c>
    </row>
    <row r="2293" spans="1:16" x14ac:dyDescent="0.25">
      <c r="A2293">
        <v>8</v>
      </c>
      <c r="B2293" t="s">
        <v>205</v>
      </c>
      <c r="C2293">
        <v>11</v>
      </c>
      <c r="D2293" t="s">
        <v>216</v>
      </c>
      <c r="E2293">
        <v>9</v>
      </c>
      <c r="F2293" t="s">
        <v>267</v>
      </c>
      <c r="G2293">
        <v>2.2999999999999998</v>
      </c>
      <c r="H2293">
        <v>42</v>
      </c>
      <c r="L2293">
        <v>70</v>
      </c>
      <c r="N2293">
        <v>3.5</v>
      </c>
      <c r="O2293">
        <f>PI()*(H2293/(2*1000))^2</f>
        <v>1.385442360233099E-3</v>
      </c>
      <c r="P2293">
        <f>PI()*(L2293/(2*1000))^2</f>
        <v>3.8484510006474969E-3</v>
      </c>
    </row>
    <row r="2294" spans="1:16" x14ac:dyDescent="0.25">
      <c r="A2294">
        <v>8</v>
      </c>
      <c r="B2294" t="s">
        <v>205</v>
      </c>
      <c r="C2294">
        <v>11</v>
      </c>
      <c r="D2294" t="s">
        <v>216</v>
      </c>
      <c r="E2294">
        <v>10</v>
      </c>
      <c r="F2294" t="s">
        <v>271</v>
      </c>
      <c r="G2294">
        <v>0.6</v>
      </c>
      <c r="H2294">
        <v>56</v>
      </c>
      <c r="L2294">
        <v>72</v>
      </c>
      <c r="N2294">
        <v>3.35</v>
      </c>
      <c r="O2294">
        <f>PI()*(H2294/(2*1000))^2</f>
        <v>2.4630086404143982E-3</v>
      </c>
      <c r="P2294">
        <f>PI()*(L2294/(2*1000))^2</f>
        <v>4.0715040790523715E-3</v>
      </c>
    </row>
    <row r="2295" spans="1:16" x14ac:dyDescent="0.25">
      <c r="A2295">
        <v>8</v>
      </c>
      <c r="B2295" t="s">
        <v>205</v>
      </c>
      <c r="C2295">
        <v>11</v>
      </c>
      <c r="D2295" t="s">
        <v>216</v>
      </c>
      <c r="E2295">
        <v>11</v>
      </c>
      <c r="F2295" t="s">
        <v>267</v>
      </c>
      <c r="G2295">
        <v>3.45</v>
      </c>
      <c r="H2295">
        <v>41</v>
      </c>
      <c r="L2295">
        <v>60</v>
      </c>
      <c r="N2295">
        <v>3.8</v>
      </c>
      <c r="O2295">
        <f>PI()*(H2295/(2*1000))^2</f>
        <v>1.3202543126711107E-3</v>
      </c>
      <c r="P2295">
        <f>PI()*(L2295/(2*1000))^2</f>
        <v>2.8274333882308137E-3</v>
      </c>
    </row>
    <row r="2296" spans="1:16" x14ac:dyDescent="0.25">
      <c r="A2296">
        <v>8</v>
      </c>
      <c r="B2296" t="s">
        <v>205</v>
      </c>
      <c r="C2296">
        <v>12</v>
      </c>
      <c r="D2296" t="s">
        <v>217</v>
      </c>
      <c r="E2296">
        <v>1</v>
      </c>
      <c r="F2296" t="s">
        <v>271</v>
      </c>
      <c r="G2296">
        <v>2.2000000000000002</v>
      </c>
      <c r="H2296">
        <v>26</v>
      </c>
      <c r="L2296">
        <v>44</v>
      </c>
      <c r="N2296">
        <v>3.15</v>
      </c>
      <c r="O2296">
        <f>PI()*(H2296/(2*1000))^2</f>
        <v>5.3092915845667494E-4</v>
      </c>
      <c r="P2296">
        <f>PI()*(L2296/(2*1000))^2</f>
        <v>1.5205308443374597E-3</v>
      </c>
    </row>
    <row r="2297" spans="1:16" x14ac:dyDescent="0.25">
      <c r="A2297">
        <v>8</v>
      </c>
      <c r="B2297" t="s">
        <v>205</v>
      </c>
      <c r="C2297">
        <v>12</v>
      </c>
      <c r="D2297" t="s">
        <v>217</v>
      </c>
      <c r="E2297">
        <v>2</v>
      </c>
      <c r="F2297" t="s">
        <v>271</v>
      </c>
      <c r="G2297">
        <v>2.65</v>
      </c>
      <c r="H2297">
        <v>61</v>
      </c>
      <c r="L2297">
        <v>98</v>
      </c>
      <c r="N2297">
        <v>4</v>
      </c>
      <c r="O2297">
        <f>PI()*(H2297/(2*1000))^2</f>
        <v>2.9224665660019049E-3</v>
      </c>
      <c r="P2297">
        <f>PI()*(L2297/(2*1000))^2</f>
        <v>7.5429639612690945E-3</v>
      </c>
    </row>
    <row r="2298" spans="1:16" x14ac:dyDescent="0.25">
      <c r="A2298">
        <v>8</v>
      </c>
      <c r="B2298" t="s">
        <v>205</v>
      </c>
      <c r="C2298">
        <v>12</v>
      </c>
      <c r="D2298" t="s">
        <v>217</v>
      </c>
      <c r="E2298">
        <v>3</v>
      </c>
      <c r="F2298" t="s">
        <v>271</v>
      </c>
      <c r="G2298">
        <v>1.6</v>
      </c>
      <c r="H2298">
        <v>23</v>
      </c>
      <c r="L2298">
        <v>41</v>
      </c>
      <c r="N2298">
        <v>2.0499999999999998</v>
      </c>
      <c r="O2298">
        <f>PI()*(H2298/(2*1000))^2</f>
        <v>4.154756284372501E-4</v>
      </c>
      <c r="P2298">
        <f>PI()*(L2298/(2*1000))^2</f>
        <v>1.3202543126711107E-3</v>
      </c>
    </row>
    <row r="2299" spans="1:16" x14ac:dyDescent="0.25">
      <c r="A2299">
        <v>8</v>
      </c>
      <c r="B2299" t="s">
        <v>205</v>
      </c>
      <c r="C2299">
        <v>12</v>
      </c>
      <c r="D2299" t="s">
        <v>217</v>
      </c>
      <c r="E2299">
        <v>4</v>
      </c>
      <c r="F2299" t="s">
        <v>268</v>
      </c>
      <c r="G2299">
        <v>3.65</v>
      </c>
      <c r="H2299">
        <f>K2299/PI()</f>
        <v>117.77465788800255</v>
      </c>
      <c r="K2299">
        <v>370</v>
      </c>
      <c r="L2299">
        <f>M2299/PI()</f>
        <v>136.87325105903</v>
      </c>
      <c r="M2299">
        <v>430</v>
      </c>
      <c r="N2299">
        <v>5.7</v>
      </c>
      <c r="O2299">
        <f>PI()*(H2299/(2*1000))^2</f>
        <v>1.0894155854640236E-2</v>
      </c>
      <c r="P2299">
        <f>PI()*(L2299/(2*1000))^2</f>
        <v>1.4713874488845726E-2</v>
      </c>
    </row>
    <row r="2300" spans="1:16" x14ac:dyDescent="0.25">
      <c r="A2300">
        <v>8</v>
      </c>
      <c r="B2300" t="s">
        <v>205</v>
      </c>
      <c r="C2300">
        <v>13</v>
      </c>
      <c r="D2300" t="s">
        <v>218</v>
      </c>
      <c r="E2300">
        <v>1</v>
      </c>
      <c r="F2300" t="s">
        <v>267</v>
      </c>
      <c r="G2300">
        <v>2.25</v>
      </c>
      <c r="H2300">
        <v>64</v>
      </c>
      <c r="L2300">
        <v>100</v>
      </c>
      <c r="N2300">
        <v>4.8</v>
      </c>
      <c r="O2300">
        <f>PI()*(H2300/(2*1000))^2</f>
        <v>3.2169908772759479E-3</v>
      </c>
      <c r="P2300">
        <f>PI()*(L2300/(2*1000))^2</f>
        <v>7.8539816339744835E-3</v>
      </c>
    </row>
    <row r="2301" spans="1:16" x14ac:dyDescent="0.25">
      <c r="A2301">
        <v>8</v>
      </c>
      <c r="B2301" t="s">
        <v>205</v>
      </c>
      <c r="C2301">
        <v>13</v>
      </c>
      <c r="D2301" t="s">
        <v>218</v>
      </c>
      <c r="E2301">
        <v>2</v>
      </c>
      <c r="F2301" t="s">
        <v>268</v>
      </c>
      <c r="G2301">
        <v>2.2999999999999998</v>
      </c>
      <c r="H2301">
        <v>8</v>
      </c>
      <c r="L2301">
        <v>37</v>
      </c>
      <c r="N2301">
        <v>1.5</v>
      </c>
      <c r="O2301">
        <f>PI()*(H2301/(2*1000))^2</f>
        <v>5.0265482457436686E-5</v>
      </c>
      <c r="P2301">
        <f>PI()*(L2301/(2*1000))^2</f>
        <v>1.0752100856911066E-3</v>
      </c>
    </row>
    <row r="2302" spans="1:16" x14ac:dyDescent="0.25">
      <c r="A2302">
        <v>8</v>
      </c>
      <c r="B2302" t="s">
        <v>205</v>
      </c>
      <c r="C2302">
        <v>13</v>
      </c>
      <c r="D2302" t="s">
        <v>218</v>
      </c>
      <c r="E2302">
        <v>3</v>
      </c>
      <c r="F2302" t="s">
        <v>290</v>
      </c>
      <c r="G2302">
        <v>2.8</v>
      </c>
      <c r="L2302" t="s">
        <v>326</v>
      </c>
      <c r="N2302">
        <v>1.7</v>
      </c>
      <c r="O2302">
        <f>PI()*(H2302/(2*1000))^2</f>
        <v>0</v>
      </c>
      <c r="P2302">
        <f>9*PI()*(14/(2*1000))^2</f>
        <v>1.385442360233099E-3</v>
      </c>
    </row>
    <row r="2303" spans="1:16" x14ac:dyDescent="0.25">
      <c r="A2303">
        <v>8</v>
      </c>
      <c r="B2303" t="s">
        <v>205</v>
      </c>
      <c r="C2303">
        <v>13</v>
      </c>
      <c r="D2303" t="s">
        <v>218</v>
      </c>
      <c r="E2303">
        <v>4</v>
      </c>
      <c r="F2303" t="s">
        <v>271</v>
      </c>
      <c r="G2303">
        <v>3</v>
      </c>
      <c r="H2303">
        <v>18</v>
      </c>
      <c r="L2303">
        <v>51</v>
      </c>
      <c r="N2303">
        <v>2.2000000000000002</v>
      </c>
      <c r="O2303">
        <f>PI()*(H2303/(2*1000))^2</f>
        <v>2.5446900494077322E-4</v>
      </c>
      <c r="P2303">
        <f>PI()*(L2303/(2*1000))^2</f>
        <v>2.0428206229967626E-3</v>
      </c>
    </row>
    <row r="2304" spans="1:16" x14ac:dyDescent="0.25">
      <c r="A2304">
        <v>8</v>
      </c>
      <c r="B2304" t="s">
        <v>205</v>
      </c>
      <c r="C2304">
        <v>13</v>
      </c>
      <c r="D2304" t="s">
        <v>218</v>
      </c>
      <c r="E2304">
        <v>5</v>
      </c>
      <c r="F2304" t="s">
        <v>268</v>
      </c>
      <c r="G2304">
        <v>1.7</v>
      </c>
      <c r="H2304">
        <v>12</v>
      </c>
      <c r="L2304">
        <v>46</v>
      </c>
      <c r="N2304">
        <v>1.85</v>
      </c>
      <c r="O2304">
        <f>PI()*(H2304/(2*1000))^2</f>
        <v>1.1309733552923255E-4</v>
      </c>
      <c r="P2304">
        <f>PI()*(L2304/(2*1000))^2</f>
        <v>1.6619025137490004E-3</v>
      </c>
    </row>
    <row r="2305" spans="1:16" x14ac:dyDescent="0.25">
      <c r="A2305">
        <v>8</v>
      </c>
      <c r="B2305" t="s">
        <v>205</v>
      </c>
      <c r="C2305">
        <v>13</v>
      </c>
      <c r="D2305" t="s">
        <v>218</v>
      </c>
      <c r="E2305">
        <v>6</v>
      </c>
      <c r="F2305" t="s">
        <v>271</v>
      </c>
      <c r="G2305">
        <v>0.6</v>
      </c>
      <c r="H2305">
        <v>49</v>
      </c>
      <c r="L2305">
        <v>97</v>
      </c>
      <c r="N2305">
        <v>4</v>
      </c>
      <c r="O2305">
        <f>PI()*(H2305/(2*1000))^2</f>
        <v>1.8857409903172736E-3</v>
      </c>
      <c r="P2305">
        <f>PI()*(L2305/(2*1000))^2</f>
        <v>7.3898113194065911E-3</v>
      </c>
    </row>
    <row r="2306" spans="1:16" x14ac:dyDescent="0.25">
      <c r="A2306">
        <v>8</v>
      </c>
      <c r="B2306" t="s">
        <v>205</v>
      </c>
      <c r="C2306">
        <v>13</v>
      </c>
      <c r="D2306" t="s">
        <v>218</v>
      </c>
      <c r="E2306">
        <v>7</v>
      </c>
      <c r="F2306" t="s">
        <v>271</v>
      </c>
      <c r="G2306">
        <v>1.8</v>
      </c>
      <c r="H2306">
        <v>70</v>
      </c>
      <c r="L2306">
        <v>99</v>
      </c>
      <c r="N2306">
        <v>4.3</v>
      </c>
      <c r="O2306">
        <f>PI()*(H2306/(2*1000))^2</f>
        <v>3.8484510006474969E-3</v>
      </c>
      <c r="P2306">
        <f>PI()*(L2306/(2*1000))^2</f>
        <v>7.6976873994583908E-3</v>
      </c>
    </row>
    <row r="2307" spans="1:16" x14ac:dyDescent="0.25">
      <c r="A2307">
        <v>8</v>
      </c>
      <c r="B2307" t="s">
        <v>205</v>
      </c>
      <c r="C2307">
        <v>13</v>
      </c>
      <c r="D2307" t="s">
        <v>218</v>
      </c>
      <c r="E2307">
        <v>8</v>
      </c>
      <c r="F2307" t="s">
        <v>268</v>
      </c>
      <c r="G2307">
        <v>3</v>
      </c>
      <c r="H2307">
        <v>22</v>
      </c>
      <c r="L2307">
        <v>54</v>
      </c>
      <c r="N2307">
        <v>1.85</v>
      </c>
      <c r="O2307">
        <f>PI()*(H2307/(2*1000))^2</f>
        <v>3.8013271108436493E-4</v>
      </c>
      <c r="P2307">
        <f>PI()*(L2307/(2*1000))^2</f>
        <v>2.290221044466959E-3</v>
      </c>
    </row>
    <row r="2308" spans="1:16" x14ac:dyDescent="0.25">
      <c r="A2308">
        <v>8</v>
      </c>
      <c r="B2308" t="s">
        <v>205</v>
      </c>
      <c r="C2308">
        <v>13</v>
      </c>
      <c r="D2308" t="s">
        <v>218</v>
      </c>
      <c r="E2308">
        <v>9</v>
      </c>
      <c r="F2308" t="s">
        <v>267</v>
      </c>
      <c r="G2308">
        <v>2.8</v>
      </c>
      <c r="H2308">
        <v>73</v>
      </c>
      <c r="L2308">
        <v>80</v>
      </c>
      <c r="N2308">
        <v>5</v>
      </c>
      <c r="O2308">
        <f>PI()*(H2308/(2*1000))^2</f>
        <v>4.1853868127450016E-3</v>
      </c>
      <c r="P2308">
        <f>PI()*(L2308/(2*1000))^2</f>
        <v>5.0265482457436689E-3</v>
      </c>
    </row>
    <row r="2309" spans="1:16" x14ac:dyDescent="0.25">
      <c r="A2309">
        <v>8</v>
      </c>
      <c r="B2309" t="s">
        <v>205</v>
      </c>
      <c r="C2309">
        <v>13</v>
      </c>
      <c r="D2309" t="s">
        <v>218</v>
      </c>
      <c r="E2309">
        <v>10</v>
      </c>
      <c r="F2309" t="s">
        <v>267</v>
      </c>
      <c r="G2309">
        <v>3.3</v>
      </c>
      <c r="H2309">
        <v>90</v>
      </c>
      <c r="L2309">
        <v>110</v>
      </c>
      <c r="N2309">
        <v>5</v>
      </c>
      <c r="O2309">
        <f>PI()*(H2309/(2*1000))^2</f>
        <v>6.3617251235193305E-3</v>
      </c>
      <c r="P2309">
        <f>PI()*(L2309/(2*1000))^2</f>
        <v>9.5033177771091243E-3</v>
      </c>
    </row>
    <row r="2310" spans="1:16" x14ac:dyDescent="0.25">
      <c r="A2310">
        <v>8</v>
      </c>
      <c r="B2310" t="s">
        <v>205</v>
      </c>
      <c r="C2310">
        <v>13</v>
      </c>
      <c r="D2310" t="s">
        <v>218</v>
      </c>
      <c r="E2310">
        <v>11</v>
      </c>
      <c r="F2310" t="s">
        <v>271</v>
      </c>
      <c r="G2310">
        <v>2.6</v>
      </c>
      <c r="H2310">
        <f>K2310/PI()</f>
        <v>105.04226244065093</v>
      </c>
      <c r="K2310">
        <v>330</v>
      </c>
      <c r="L2310">
        <f>M2310/PI()</f>
        <v>143.23944878270581</v>
      </c>
      <c r="M2310">
        <v>450</v>
      </c>
      <c r="N2310">
        <v>6</v>
      </c>
      <c r="O2310">
        <f>PI()*(H2310/(2*1000))^2</f>
        <v>8.6659866513537007E-3</v>
      </c>
      <c r="P2310">
        <f>PI()*(L2310/(2*1000))^2</f>
        <v>1.6114437988054401E-2</v>
      </c>
    </row>
    <row r="2311" spans="1:16" x14ac:dyDescent="0.25">
      <c r="A2311">
        <v>8</v>
      </c>
      <c r="B2311" t="s">
        <v>205</v>
      </c>
      <c r="C2311">
        <v>13</v>
      </c>
      <c r="D2311" t="s">
        <v>218</v>
      </c>
      <c r="E2311">
        <v>12</v>
      </c>
      <c r="F2311" t="s">
        <v>271</v>
      </c>
      <c r="G2311">
        <v>1.1000000000000001</v>
      </c>
      <c r="L2311">
        <v>23</v>
      </c>
      <c r="N2311">
        <v>1.2</v>
      </c>
      <c r="O2311">
        <f>PI()*(H2311/(2*1000))^2</f>
        <v>0</v>
      </c>
      <c r="P2311">
        <f>PI()*(L2311/(2*1000))^2</f>
        <v>4.154756284372501E-4</v>
      </c>
    </row>
    <row r="2312" spans="1:16" x14ac:dyDescent="0.25">
      <c r="A2312">
        <v>8</v>
      </c>
      <c r="B2312" t="s">
        <v>205</v>
      </c>
      <c r="C2312">
        <v>13</v>
      </c>
      <c r="D2312" t="s">
        <v>218</v>
      </c>
      <c r="E2312">
        <v>13</v>
      </c>
      <c r="F2312" t="s">
        <v>271</v>
      </c>
      <c r="G2312">
        <v>1.45</v>
      </c>
      <c r="L2312">
        <v>21</v>
      </c>
      <c r="N2312">
        <v>1.3</v>
      </c>
      <c r="O2312">
        <f>PI()*(H2312/(2*1000))^2</f>
        <v>0</v>
      </c>
      <c r="P2312">
        <f>PI()*(L2312/(2*1000))^2</f>
        <v>3.4636059005827474E-4</v>
      </c>
    </row>
    <row r="2313" spans="1:16" x14ac:dyDescent="0.25">
      <c r="A2313">
        <v>8</v>
      </c>
      <c r="B2313" t="s">
        <v>205</v>
      </c>
      <c r="C2313">
        <v>13</v>
      </c>
      <c r="D2313" t="s">
        <v>218</v>
      </c>
      <c r="E2313">
        <v>14</v>
      </c>
      <c r="F2313" t="s">
        <v>267</v>
      </c>
      <c r="G2313">
        <v>0.7</v>
      </c>
      <c r="H2313">
        <v>26</v>
      </c>
      <c r="L2313">
        <v>48</v>
      </c>
      <c r="N2313">
        <v>3.25</v>
      </c>
      <c r="O2313">
        <f>PI()*(H2313/(2*1000))^2</f>
        <v>5.3092915845667494E-4</v>
      </c>
      <c r="P2313">
        <f>PI()*(L2313/(2*1000))^2</f>
        <v>1.8095573684677208E-3</v>
      </c>
    </row>
    <row r="2314" spans="1:16" x14ac:dyDescent="0.25">
      <c r="A2314">
        <v>8</v>
      </c>
      <c r="B2314" t="s">
        <v>205</v>
      </c>
      <c r="C2314">
        <v>13</v>
      </c>
      <c r="D2314" t="s">
        <v>218</v>
      </c>
      <c r="E2314">
        <v>15</v>
      </c>
      <c r="F2314" t="s">
        <v>271</v>
      </c>
      <c r="G2314">
        <v>1.8</v>
      </c>
      <c r="H2314">
        <v>21</v>
      </c>
      <c r="L2314">
        <v>50</v>
      </c>
      <c r="N2314">
        <v>2.0499999999999998</v>
      </c>
      <c r="O2314">
        <f>PI()*(H2314/(2*1000))^2</f>
        <v>3.4636059005827474E-4</v>
      </c>
      <c r="P2314">
        <f>PI()*(L2314/(2*1000))^2</f>
        <v>1.9634954084936209E-3</v>
      </c>
    </row>
    <row r="2315" spans="1:16" x14ac:dyDescent="0.25">
      <c r="A2315">
        <v>8</v>
      </c>
      <c r="B2315" t="s">
        <v>205</v>
      </c>
      <c r="C2315">
        <v>13</v>
      </c>
      <c r="D2315" t="s">
        <v>218</v>
      </c>
      <c r="E2315">
        <v>16</v>
      </c>
      <c r="F2315" t="s">
        <v>271</v>
      </c>
      <c r="G2315">
        <v>3.4</v>
      </c>
      <c r="H2315">
        <v>60</v>
      </c>
      <c r="L2315">
        <v>90</v>
      </c>
      <c r="N2315">
        <v>4.75</v>
      </c>
      <c r="O2315">
        <f>PI()*(H2315/(2*1000))^2</f>
        <v>2.8274333882308137E-3</v>
      </c>
      <c r="P2315">
        <f>PI()*(L2315/(2*1000))^2</f>
        <v>6.3617251235193305E-3</v>
      </c>
    </row>
    <row r="2316" spans="1:16" x14ac:dyDescent="0.25">
      <c r="A2316">
        <v>8</v>
      </c>
      <c r="B2316" t="s">
        <v>205</v>
      </c>
      <c r="C2316">
        <v>13</v>
      </c>
      <c r="D2316" t="s">
        <v>218</v>
      </c>
      <c r="E2316">
        <v>17</v>
      </c>
      <c r="F2316" t="s">
        <v>271</v>
      </c>
      <c r="G2316">
        <v>1.4</v>
      </c>
      <c r="H2316">
        <v>20</v>
      </c>
      <c r="L2316">
        <v>35</v>
      </c>
      <c r="N2316">
        <v>2.8</v>
      </c>
      <c r="O2316">
        <f>PI()*(H2316/(2*1000))^2</f>
        <v>3.1415926535897931E-4</v>
      </c>
      <c r="P2316">
        <f>PI()*(L2316/(2*1000))^2</f>
        <v>9.6211275016187424E-4</v>
      </c>
    </row>
    <row r="2317" spans="1:16" x14ac:dyDescent="0.25">
      <c r="A2317">
        <v>8</v>
      </c>
      <c r="B2317" t="s">
        <v>205</v>
      </c>
      <c r="C2317">
        <v>13</v>
      </c>
      <c r="D2317" t="s">
        <v>218</v>
      </c>
      <c r="E2317">
        <v>18</v>
      </c>
      <c r="F2317" t="s">
        <v>267</v>
      </c>
      <c r="G2317">
        <v>3.1</v>
      </c>
      <c r="H2317">
        <v>37</v>
      </c>
      <c r="L2317">
        <v>67</v>
      </c>
      <c r="N2317">
        <v>4</v>
      </c>
      <c r="O2317">
        <f>PI()*(H2317/(2*1000))^2</f>
        <v>1.0752100856911066E-3</v>
      </c>
      <c r="P2317">
        <f>PI()*(L2317/(2*1000))^2</f>
        <v>3.5256523554911458E-3</v>
      </c>
    </row>
    <row r="2318" spans="1:16" x14ac:dyDescent="0.25">
      <c r="A2318">
        <v>8</v>
      </c>
      <c r="B2318" t="s">
        <v>205</v>
      </c>
      <c r="C2318">
        <v>13</v>
      </c>
      <c r="D2318" t="s">
        <v>218</v>
      </c>
      <c r="E2318">
        <v>19</v>
      </c>
      <c r="F2318" t="s">
        <v>271</v>
      </c>
      <c r="G2318">
        <v>1.85</v>
      </c>
      <c r="H2318">
        <v>8</v>
      </c>
      <c r="L2318">
        <v>25</v>
      </c>
      <c r="N2318">
        <v>2.15</v>
      </c>
      <c r="O2318">
        <f>PI()*(H2318/(2*1000))^2</f>
        <v>5.0265482457436686E-5</v>
      </c>
      <c r="P2318">
        <f>PI()*(L2318/(2*1000))^2</f>
        <v>4.9087385212340522E-4</v>
      </c>
    </row>
    <row r="2319" spans="1:16" x14ac:dyDescent="0.25">
      <c r="A2319">
        <v>8</v>
      </c>
      <c r="B2319" t="s">
        <v>205</v>
      </c>
      <c r="C2319">
        <v>13</v>
      </c>
      <c r="D2319" t="s">
        <v>218</v>
      </c>
      <c r="E2319">
        <v>20</v>
      </c>
      <c r="F2319" t="s">
        <v>268</v>
      </c>
      <c r="G2319">
        <v>2.9</v>
      </c>
      <c r="H2319">
        <v>13</v>
      </c>
      <c r="L2319">
        <v>46</v>
      </c>
      <c r="N2319">
        <v>1.85</v>
      </c>
      <c r="O2319">
        <f>PI()*(H2319/(2*1000))^2</f>
        <v>1.3273228961416874E-4</v>
      </c>
      <c r="P2319">
        <f>PI()*(L2319/(2*1000))^2</f>
        <v>1.6619025137490004E-3</v>
      </c>
    </row>
    <row r="2320" spans="1:16" x14ac:dyDescent="0.25">
      <c r="A2320">
        <v>8</v>
      </c>
      <c r="B2320" t="s">
        <v>205</v>
      </c>
      <c r="C2320">
        <v>14</v>
      </c>
      <c r="D2320" t="s">
        <v>219</v>
      </c>
      <c r="E2320">
        <v>1</v>
      </c>
      <c r="F2320" t="s">
        <v>271</v>
      </c>
      <c r="G2320">
        <v>1.85</v>
      </c>
      <c r="H2320">
        <v>28</v>
      </c>
      <c r="L2320">
        <v>48</v>
      </c>
      <c r="N2320">
        <v>3.15</v>
      </c>
      <c r="O2320">
        <f>PI()*(H2320/(2*1000))^2</f>
        <v>6.1575216010359955E-4</v>
      </c>
      <c r="P2320">
        <f>PI()*(L2320/(2*1000))^2</f>
        <v>1.8095573684677208E-3</v>
      </c>
    </row>
    <row r="2321" spans="1:16" x14ac:dyDescent="0.25">
      <c r="A2321">
        <v>8</v>
      </c>
      <c r="B2321" t="s">
        <v>205</v>
      </c>
      <c r="C2321">
        <v>14</v>
      </c>
      <c r="D2321" t="s">
        <v>219</v>
      </c>
      <c r="E2321">
        <v>2</v>
      </c>
      <c r="F2321" t="s">
        <v>271</v>
      </c>
      <c r="G2321">
        <v>1.5</v>
      </c>
      <c r="H2321">
        <v>10</v>
      </c>
      <c r="L2321">
        <v>15</v>
      </c>
      <c r="N2321">
        <v>1.7</v>
      </c>
      <c r="O2321">
        <f>PI()*(H2321/(2*1000))^2</f>
        <v>7.8539816339744827E-5</v>
      </c>
      <c r="P2321">
        <f>PI()*(L2321/(2*1000))^2</f>
        <v>1.7671458676442585E-4</v>
      </c>
    </row>
    <row r="2322" spans="1:16" x14ac:dyDescent="0.25">
      <c r="A2322">
        <v>8</v>
      </c>
      <c r="B2322" t="s">
        <v>205</v>
      </c>
      <c r="C2322">
        <v>14</v>
      </c>
      <c r="D2322" t="s">
        <v>219</v>
      </c>
      <c r="E2322">
        <v>3</v>
      </c>
      <c r="F2322" t="s">
        <v>267</v>
      </c>
      <c r="G2322">
        <v>1.55</v>
      </c>
      <c r="H2322">
        <v>32</v>
      </c>
      <c r="L2322">
        <v>53</v>
      </c>
      <c r="N2322">
        <v>3.15</v>
      </c>
      <c r="O2322">
        <f>PI()*(H2322/(2*1000))^2</f>
        <v>8.0424771931898698E-4</v>
      </c>
      <c r="P2322">
        <f>PI()*(L2322/(2*1000))^2</f>
        <v>2.2061834409834321E-3</v>
      </c>
    </row>
    <row r="2323" spans="1:16" x14ac:dyDescent="0.25">
      <c r="A2323">
        <v>8</v>
      </c>
      <c r="B2323" t="s">
        <v>205</v>
      </c>
      <c r="C2323">
        <v>14</v>
      </c>
      <c r="D2323" t="s">
        <v>219</v>
      </c>
      <c r="E2323">
        <v>4</v>
      </c>
      <c r="F2323" t="s">
        <v>267</v>
      </c>
      <c r="G2323">
        <v>1.9</v>
      </c>
      <c r="H2323">
        <v>34</v>
      </c>
      <c r="L2323">
        <v>60</v>
      </c>
      <c r="N2323">
        <v>3.75</v>
      </c>
      <c r="O2323">
        <f>PI()*(H2323/(2*1000))^2</f>
        <v>9.0792027688745035E-4</v>
      </c>
      <c r="P2323">
        <f>PI()*(L2323/(2*1000))^2</f>
        <v>2.8274333882308137E-3</v>
      </c>
    </row>
    <row r="2324" spans="1:16" x14ac:dyDescent="0.25">
      <c r="A2324">
        <v>8</v>
      </c>
      <c r="B2324" t="s">
        <v>205</v>
      </c>
      <c r="C2324">
        <v>14</v>
      </c>
      <c r="D2324" t="s">
        <v>219</v>
      </c>
      <c r="E2324">
        <v>5</v>
      </c>
      <c r="F2324" t="s">
        <v>292</v>
      </c>
      <c r="G2324">
        <v>2.9</v>
      </c>
      <c r="H2324">
        <v>90</v>
      </c>
      <c r="L2324">
        <v>121</v>
      </c>
      <c r="N2324">
        <v>6</v>
      </c>
      <c r="O2324">
        <f>PI()*(H2324/(2*1000))^2</f>
        <v>6.3617251235193305E-3</v>
      </c>
      <c r="P2324">
        <f>PI()*(L2324/(2*1000))^2</f>
        <v>1.149901451030204E-2</v>
      </c>
    </row>
    <row r="2325" spans="1:16" x14ac:dyDescent="0.25">
      <c r="A2325">
        <v>8</v>
      </c>
      <c r="B2325" t="s">
        <v>205</v>
      </c>
      <c r="C2325">
        <v>14</v>
      </c>
      <c r="D2325" t="s">
        <v>219</v>
      </c>
      <c r="E2325">
        <v>6</v>
      </c>
      <c r="F2325" t="s">
        <v>271</v>
      </c>
      <c r="G2325">
        <v>0.5</v>
      </c>
      <c r="H2325">
        <v>47</v>
      </c>
      <c r="L2325">
        <v>64</v>
      </c>
      <c r="N2325">
        <v>4</v>
      </c>
      <c r="O2325">
        <f>PI()*(H2325/(2*1000))^2</f>
        <v>1.7349445429449633E-3</v>
      </c>
      <c r="P2325">
        <f>PI()*(L2325/(2*1000))^2</f>
        <v>3.2169908772759479E-3</v>
      </c>
    </row>
    <row r="2326" spans="1:16" x14ac:dyDescent="0.25">
      <c r="A2326">
        <v>8</v>
      </c>
      <c r="B2326" t="s">
        <v>205</v>
      </c>
      <c r="C2326">
        <v>14</v>
      </c>
      <c r="D2326" t="s">
        <v>219</v>
      </c>
      <c r="E2326">
        <v>7</v>
      </c>
      <c r="F2326" t="s">
        <v>267</v>
      </c>
      <c r="G2326">
        <v>2</v>
      </c>
      <c r="H2326">
        <v>79</v>
      </c>
      <c r="L2326">
        <v>98</v>
      </c>
      <c r="N2326">
        <v>5.2</v>
      </c>
      <c r="O2326">
        <f>PI()*(H2326/(2*1000))^2</f>
        <v>4.9016699377634745E-3</v>
      </c>
      <c r="P2326">
        <f>PI()*(L2326/(2*1000))^2</f>
        <v>7.5429639612690945E-3</v>
      </c>
    </row>
    <row r="2327" spans="1:16" x14ac:dyDescent="0.25">
      <c r="A2327">
        <v>8</v>
      </c>
      <c r="B2327" t="s">
        <v>205</v>
      </c>
      <c r="C2327">
        <v>14</v>
      </c>
      <c r="D2327" t="s">
        <v>219</v>
      </c>
      <c r="E2327">
        <v>8</v>
      </c>
      <c r="F2327" t="s">
        <v>267</v>
      </c>
      <c r="G2327">
        <v>2.5499999999999998</v>
      </c>
      <c r="H2327">
        <v>100</v>
      </c>
      <c r="L2327">
        <v>139</v>
      </c>
      <c r="N2327">
        <v>5</v>
      </c>
      <c r="O2327">
        <f>PI()*(H2327/(2*1000))^2</f>
        <v>7.8539816339744835E-3</v>
      </c>
      <c r="P2327">
        <f>PI()*(L2327/(2*1000))^2</f>
        <v>1.5174677915002103E-2</v>
      </c>
    </row>
    <row r="2328" spans="1:16" x14ac:dyDescent="0.25">
      <c r="A2328">
        <v>8</v>
      </c>
      <c r="B2328" t="s">
        <v>205</v>
      </c>
      <c r="C2328">
        <v>14</v>
      </c>
      <c r="D2328" t="s">
        <v>219</v>
      </c>
      <c r="E2328">
        <v>9</v>
      </c>
      <c r="F2328" t="s">
        <v>267</v>
      </c>
      <c r="G2328">
        <v>1.75</v>
      </c>
      <c r="H2328">
        <v>33</v>
      </c>
      <c r="L2328">
        <v>55</v>
      </c>
      <c r="N2328">
        <v>3.6</v>
      </c>
      <c r="O2328">
        <f>PI()*(H2328/(2*1000))^2</f>
        <v>8.5529859993982123E-4</v>
      </c>
      <c r="P2328">
        <f>PI()*(L2328/(2*1000))^2</f>
        <v>2.3758294442772811E-3</v>
      </c>
    </row>
    <row r="2329" spans="1:16" x14ac:dyDescent="0.25">
      <c r="A2329">
        <v>8</v>
      </c>
      <c r="B2329" t="s">
        <v>205</v>
      </c>
      <c r="C2329">
        <v>14</v>
      </c>
      <c r="D2329" t="s">
        <v>219</v>
      </c>
      <c r="E2329">
        <v>10</v>
      </c>
      <c r="F2329" t="s">
        <v>267</v>
      </c>
      <c r="G2329">
        <v>3.6</v>
      </c>
      <c r="H2329">
        <v>32</v>
      </c>
      <c r="L2329">
        <v>65</v>
      </c>
      <c r="N2329">
        <v>3.6</v>
      </c>
      <c r="O2329">
        <f>PI()*(H2329/(2*1000))^2</f>
        <v>8.0424771931898698E-4</v>
      </c>
      <c r="P2329">
        <f>PI()*(L2329/(2*1000))^2</f>
        <v>3.3183072403542195E-3</v>
      </c>
    </row>
    <row r="2330" spans="1:16" x14ac:dyDescent="0.25">
      <c r="A2330">
        <v>8</v>
      </c>
      <c r="B2330" t="s">
        <v>205</v>
      </c>
      <c r="C2330">
        <v>15</v>
      </c>
      <c r="D2330" t="s">
        <v>220</v>
      </c>
      <c r="E2330">
        <v>1</v>
      </c>
      <c r="F2330" t="s">
        <v>290</v>
      </c>
      <c r="G2330">
        <v>0.7</v>
      </c>
      <c r="H2330">
        <v>7</v>
      </c>
      <c r="L2330">
        <v>14</v>
      </c>
      <c r="N2330">
        <v>1.4</v>
      </c>
      <c r="O2330">
        <f>PI()*(H2330/(2*1000))^2</f>
        <v>3.8484510006474972E-5</v>
      </c>
      <c r="P2330">
        <f>PI()*(L2330/(2*1000))^2</f>
        <v>1.5393804002589989E-4</v>
      </c>
    </row>
    <row r="2331" spans="1:16" x14ac:dyDescent="0.25">
      <c r="A2331">
        <v>8</v>
      </c>
      <c r="B2331" t="s">
        <v>205</v>
      </c>
      <c r="C2331">
        <v>15</v>
      </c>
      <c r="D2331" t="s">
        <v>220</v>
      </c>
      <c r="E2331">
        <v>2</v>
      </c>
      <c r="F2331" t="s">
        <v>267</v>
      </c>
      <c r="G2331">
        <v>0.5</v>
      </c>
      <c r="H2331">
        <v>14</v>
      </c>
      <c r="L2331">
        <v>29</v>
      </c>
      <c r="N2331">
        <v>2.15</v>
      </c>
      <c r="O2331">
        <f>PI()*(H2331/(2*1000))^2</f>
        <v>1.5393804002589989E-4</v>
      </c>
      <c r="P2331">
        <f>PI()*(L2331/(2*1000))^2</f>
        <v>6.605198554172541E-4</v>
      </c>
    </row>
    <row r="2332" spans="1:16" x14ac:dyDescent="0.25">
      <c r="A2332">
        <v>8</v>
      </c>
      <c r="B2332" t="s">
        <v>205</v>
      </c>
      <c r="C2332">
        <v>15</v>
      </c>
      <c r="D2332" t="s">
        <v>220</v>
      </c>
      <c r="E2332">
        <v>3</v>
      </c>
      <c r="F2332" t="s">
        <v>282</v>
      </c>
      <c r="G2332">
        <v>0.7</v>
      </c>
      <c r="H2332">
        <v>9</v>
      </c>
      <c r="L2332">
        <v>22</v>
      </c>
      <c r="N2332">
        <v>1.4</v>
      </c>
      <c r="O2332">
        <f>PI()*(H2332/(2*1000))^2</f>
        <v>6.3617251235193305E-5</v>
      </c>
      <c r="P2332">
        <f>PI()*(L2332/(2*1000))^2</f>
        <v>3.8013271108436493E-4</v>
      </c>
    </row>
    <row r="2333" spans="1:16" x14ac:dyDescent="0.25">
      <c r="A2333">
        <v>8</v>
      </c>
      <c r="B2333" t="s">
        <v>205</v>
      </c>
      <c r="C2333">
        <v>15</v>
      </c>
      <c r="D2333" t="s">
        <v>220</v>
      </c>
      <c r="E2333">
        <v>4</v>
      </c>
      <c r="F2333" t="s">
        <v>282</v>
      </c>
      <c r="G2333">
        <v>0.55000000000000004</v>
      </c>
      <c r="H2333">
        <v>13</v>
      </c>
      <c r="L2333">
        <v>21</v>
      </c>
      <c r="N2333">
        <v>2</v>
      </c>
      <c r="O2333">
        <f>PI()*(H2333/(2*1000))^2</f>
        <v>1.3273228961416874E-4</v>
      </c>
      <c r="P2333">
        <f>PI()*(L2333/(2*1000))^2</f>
        <v>3.4636059005827474E-4</v>
      </c>
    </row>
    <row r="2334" spans="1:16" x14ac:dyDescent="0.25">
      <c r="A2334">
        <v>8</v>
      </c>
      <c r="B2334" t="s">
        <v>205</v>
      </c>
      <c r="C2334">
        <v>15</v>
      </c>
      <c r="D2334" t="s">
        <v>220</v>
      </c>
      <c r="E2334">
        <v>5</v>
      </c>
      <c r="F2334" t="s">
        <v>282</v>
      </c>
      <c r="G2334">
        <v>0.8</v>
      </c>
      <c r="H2334">
        <v>6</v>
      </c>
      <c r="L2334">
        <v>12</v>
      </c>
      <c r="N2334">
        <v>1.5</v>
      </c>
      <c r="O2334">
        <f>PI()*(H2334/(2*1000))^2</f>
        <v>2.8274333882308137E-5</v>
      </c>
      <c r="P2334">
        <f>PI()*(L2334/(2*1000))^2</f>
        <v>1.1309733552923255E-4</v>
      </c>
    </row>
    <row r="2335" spans="1:16" x14ac:dyDescent="0.25">
      <c r="A2335">
        <v>8</v>
      </c>
      <c r="B2335" t="s">
        <v>205</v>
      </c>
      <c r="C2335">
        <v>15</v>
      </c>
      <c r="D2335" t="s">
        <v>220</v>
      </c>
      <c r="E2335">
        <v>6</v>
      </c>
      <c r="F2335" t="s">
        <v>267</v>
      </c>
      <c r="G2335">
        <v>1.35</v>
      </c>
      <c r="H2335">
        <v>41</v>
      </c>
      <c r="L2335">
        <v>60</v>
      </c>
      <c r="N2335">
        <v>3</v>
      </c>
      <c r="O2335">
        <f>PI()*(H2335/(2*1000))^2</f>
        <v>1.3202543126711107E-3</v>
      </c>
      <c r="P2335">
        <f>PI()*(L2335/(2*1000))^2</f>
        <v>2.8274333882308137E-3</v>
      </c>
    </row>
    <row r="2336" spans="1:16" x14ac:dyDescent="0.25">
      <c r="A2336">
        <v>8</v>
      </c>
      <c r="B2336" t="s">
        <v>205</v>
      </c>
      <c r="C2336">
        <v>15</v>
      </c>
      <c r="D2336" t="s">
        <v>220</v>
      </c>
      <c r="E2336">
        <v>7</v>
      </c>
      <c r="F2336" t="s">
        <v>268</v>
      </c>
      <c r="G2336">
        <v>2.2999999999999998</v>
      </c>
      <c r="H2336">
        <v>21</v>
      </c>
      <c r="L2336">
        <v>36</v>
      </c>
      <c r="N2336">
        <v>1.8</v>
      </c>
      <c r="O2336">
        <f>PI()*(H2336/(2*1000))^2</f>
        <v>3.4636059005827474E-4</v>
      </c>
      <c r="P2336">
        <f>PI()*(L2336/(2*1000))^2</f>
        <v>1.0178760197630929E-3</v>
      </c>
    </row>
    <row r="2337" spans="1:16" x14ac:dyDescent="0.25">
      <c r="A2337">
        <v>8</v>
      </c>
      <c r="B2337" t="s">
        <v>205</v>
      </c>
      <c r="C2337">
        <v>15</v>
      </c>
      <c r="D2337" t="s">
        <v>220</v>
      </c>
      <c r="E2337">
        <v>8</v>
      </c>
      <c r="F2337" t="s">
        <v>271</v>
      </c>
      <c r="G2337">
        <v>2.5</v>
      </c>
      <c r="H2337">
        <v>38</v>
      </c>
      <c r="I2337">
        <v>30</v>
      </c>
      <c r="L2337">
        <v>69</v>
      </c>
      <c r="N2337">
        <v>3.3</v>
      </c>
      <c r="O2337">
        <f>PI()*(H2337/(2*1000))^2+PI()*(I2337/(2*1000))^2</f>
        <v>1.8409732950036186E-3</v>
      </c>
      <c r="P2337">
        <f>PI()*(L2337/(2*1000))^2</f>
        <v>3.7392806559352516E-3</v>
      </c>
    </row>
    <row r="2338" spans="1:16" x14ac:dyDescent="0.25">
      <c r="A2338">
        <v>8</v>
      </c>
      <c r="B2338" t="s">
        <v>205</v>
      </c>
      <c r="C2338">
        <v>15</v>
      </c>
      <c r="D2338" t="s">
        <v>220</v>
      </c>
      <c r="E2338">
        <v>9</v>
      </c>
      <c r="F2338" t="s">
        <v>271</v>
      </c>
      <c r="G2338">
        <v>2.9</v>
      </c>
      <c r="H2338">
        <v>20</v>
      </c>
      <c r="L2338">
        <v>31</v>
      </c>
      <c r="N2338">
        <v>2.2999999999999998</v>
      </c>
      <c r="O2338">
        <f>PI()*(H2338/(2*1000))^2</f>
        <v>3.1415926535897931E-4</v>
      </c>
      <c r="P2338">
        <f>PI()*(L2338/(2*1000))^2</f>
        <v>7.5476763502494771E-4</v>
      </c>
    </row>
    <row r="2339" spans="1:16" x14ac:dyDescent="0.25">
      <c r="A2339">
        <v>8</v>
      </c>
      <c r="B2339" t="s">
        <v>205</v>
      </c>
      <c r="C2339">
        <v>15</v>
      </c>
      <c r="D2339" t="s">
        <v>220</v>
      </c>
      <c r="E2339">
        <v>10</v>
      </c>
      <c r="F2339" t="s">
        <v>271</v>
      </c>
      <c r="G2339">
        <v>3.3</v>
      </c>
      <c r="H2339">
        <v>54</v>
      </c>
      <c r="L2339">
        <v>83</v>
      </c>
      <c r="N2339">
        <v>4.5</v>
      </c>
      <c r="O2339">
        <f>PI()*(H2339/(2*1000))^2</f>
        <v>2.290221044466959E-3</v>
      </c>
      <c r="P2339">
        <f>PI()*(L2339/(2*1000))^2</f>
        <v>5.4106079476450219E-3</v>
      </c>
    </row>
    <row r="2340" spans="1:16" x14ac:dyDescent="0.25">
      <c r="A2340">
        <v>8</v>
      </c>
      <c r="B2340" t="s">
        <v>205</v>
      </c>
      <c r="C2340">
        <v>15</v>
      </c>
      <c r="D2340" t="s">
        <v>220</v>
      </c>
      <c r="E2340">
        <v>11</v>
      </c>
      <c r="F2340" t="s">
        <v>267</v>
      </c>
      <c r="G2340">
        <v>1.95</v>
      </c>
      <c r="H2340">
        <v>33</v>
      </c>
      <c r="L2340">
        <v>47</v>
      </c>
      <c r="N2340">
        <v>3.3</v>
      </c>
      <c r="O2340">
        <f>PI()*(H2340/(2*1000))^2</f>
        <v>8.5529859993982123E-4</v>
      </c>
      <c r="P2340">
        <f>PI()*(L2340/(2*1000))^2</f>
        <v>1.7349445429449633E-3</v>
      </c>
    </row>
    <row r="2341" spans="1:16" x14ac:dyDescent="0.25">
      <c r="A2341">
        <v>8</v>
      </c>
      <c r="B2341" t="s">
        <v>205</v>
      </c>
      <c r="C2341">
        <v>15</v>
      </c>
      <c r="D2341" t="s">
        <v>220</v>
      </c>
      <c r="E2341">
        <v>12</v>
      </c>
      <c r="F2341" t="s">
        <v>267</v>
      </c>
      <c r="G2341">
        <v>1.35</v>
      </c>
      <c r="H2341">
        <v>15</v>
      </c>
      <c r="L2341">
        <v>38</v>
      </c>
      <c r="N2341">
        <v>2.1</v>
      </c>
      <c r="O2341">
        <f>PI()*(H2341/(2*1000))^2</f>
        <v>1.7671458676442585E-4</v>
      </c>
      <c r="P2341">
        <f>PI()*(L2341/(2*1000))^2</f>
        <v>1.1341149479459152E-3</v>
      </c>
    </row>
    <row r="2342" spans="1:16" x14ac:dyDescent="0.25">
      <c r="A2342">
        <v>8</v>
      </c>
      <c r="B2342" t="s">
        <v>205</v>
      </c>
      <c r="C2342">
        <v>15</v>
      </c>
      <c r="D2342" t="s">
        <v>220</v>
      </c>
      <c r="E2342">
        <v>13</v>
      </c>
      <c r="F2342" t="s">
        <v>267</v>
      </c>
      <c r="G2342">
        <v>3.35</v>
      </c>
      <c r="H2342">
        <v>73</v>
      </c>
      <c r="L2342">
        <v>101</v>
      </c>
      <c r="N2342">
        <v>4.5999999999999996</v>
      </c>
      <c r="O2342">
        <f>PI()*(H2342/(2*1000))^2</f>
        <v>4.1853868127450016E-3</v>
      </c>
      <c r="P2342">
        <f>PI()*(L2342/(2*1000))^2</f>
        <v>8.0118466648173708E-3</v>
      </c>
    </row>
    <row r="2343" spans="1:16" x14ac:dyDescent="0.25">
      <c r="A2343">
        <v>8</v>
      </c>
      <c r="B2343" t="s">
        <v>205</v>
      </c>
      <c r="C2343">
        <v>15</v>
      </c>
      <c r="D2343" t="s">
        <v>220</v>
      </c>
      <c r="E2343">
        <v>14</v>
      </c>
      <c r="F2343" t="s">
        <v>267</v>
      </c>
      <c r="G2343">
        <v>2.75</v>
      </c>
      <c r="H2343">
        <v>88</v>
      </c>
      <c r="L2343">
        <v>113</v>
      </c>
      <c r="N2343">
        <v>4.7</v>
      </c>
      <c r="O2343">
        <f>PI()*(H2343/(2*1000))^2</f>
        <v>6.0821233773498389E-3</v>
      </c>
      <c r="P2343">
        <f>PI()*(L2343/(2*1000))^2</f>
        <v>1.0028749148422018E-2</v>
      </c>
    </row>
    <row r="2344" spans="1:16" x14ac:dyDescent="0.25">
      <c r="A2344">
        <v>8</v>
      </c>
      <c r="B2344" t="s">
        <v>205</v>
      </c>
      <c r="C2344">
        <v>15</v>
      </c>
      <c r="D2344" t="s">
        <v>220</v>
      </c>
      <c r="E2344">
        <v>15</v>
      </c>
      <c r="F2344" t="s">
        <v>267</v>
      </c>
      <c r="G2344">
        <v>3</v>
      </c>
      <c r="H2344">
        <v>78</v>
      </c>
      <c r="L2344">
        <v>95</v>
      </c>
      <c r="N2344">
        <v>4.8</v>
      </c>
      <c r="O2344">
        <f>PI()*(H2344/(2*1000))^2</f>
        <v>4.7783624261100756E-3</v>
      </c>
      <c r="P2344">
        <f>PI()*(L2344/(2*1000))^2</f>
        <v>7.0882184246619708E-3</v>
      </c>
    </row>
    <row r="2345" spans="1:16" x14ac:dyDescent="0.25">
      <c r="A2345">
        <v>8</v>
      </c>
      <c r="B2345" t="s">
        <v>205</v>
      </c>
      <c r="C2345">
        <v>15</v>
      </c>
      <c r="D2345" t="s">
        <v>220</v>
      </c>
      <c r="E2345">
        <v>16</v>
      </c>
      <c r="F2345" t="s">
        <v>271</v>
      </c>
      <c r="G2345">
        <v>1.5</v>
      </c>
      <c r="H2345">
        <v>11</v>
      </c>
      <c r="I2345">
        <v>7</v>
      </c>
      <c r="L2345">
        <v>43</v>
      </c>
      <c r="N2345">
        <v>2</v>
      </c>
      <c r="O2345">
        <f>PI()*(H2345/(2*1000))^2+PI()*(I2345/(2*1000))^2</f>
        <v>1.335176877775662E-4</v>
      </c>
      <c r="P2345">
        <f>PI()*(L2345/(2*1000))^2</f>
        <v>1.4522012041218817E-3</v>
      </c>
    </row>
    <row r="2346" spans="1:16" x14ac:dyDescent="0.25">
      <c r="A2346">
        <v>8</v>
      </c>
      <c r="B2346" t="s">
        <v>205</v>
      </c>
      <c r="C2346">
        <v>15</v>
      </c>
      <c r="D2346" t="s">
        <v>220</v>
      </c>
      <c r="E2346">
        <v>17</v>
      </c>
      <c r="F2346" t="s">
        <v>267</v>
      </c>
      <c r="G2346">
        <v>3.5</v>
      </c>
      <c r="H2346">
        <v>94</v>
      </c>
      <c r="L2346">
        <v>132</v>
      </c>
      <c r="N2346">
        <v>6</v>
      </c>
      <c r="O2346">
        <f>PI()*(H2346/(2*1000))^2</f>
        <v>6.9397781717798531E-3</v>
      </c>
      <c r="P2346">
        <f>PI()*(L2346/(2*1000))^2</f>
        <v>1.368477759903714E-2</v>
      </c>
    </row>
    <row r="2347" spans="1:16" x14ac:dyDescent="0.25">
      <c r="A2347">
        <v>8</v>
      </c>
      <c r="B2347" t="s">
        <v>205</v>
      </c>
      <c r="C2347">
        <v>15</v>
      </c>
      <c r="D2347" t="s">
        <v>220</v>
      </c>
      <c r="E2347">
        <v>18</v>
      </c>
      <c r="F2347" t="s">
        <v>267</v>
      </c>
      <c r="G2347">
        <v>3.75</v>
      </c>
      <c r="H2347">
        <v>91</v>
      </c>
      <c r="L2347">
        <v>103</v>
      </c>
      <c r="N2347">
        <v>6</v>
      </c>
      <c r="O2347">
        <f>PI()*(H2347/(2*1000))^2</f>
        <v>6.5038821910942696E-3</v>
      </c>
      <c r="P2347">
        <f>PI()*(L2347/(2*1000))^2</f>
        <v>8.3322891154835269E-3</v>
      </c>
    </row>
    <row r="2348" spans="1:16" x14ac:dyDescent="0.25">
      <c r="A2348">
        <v>8</v>
      </c>
      <c r="B2348" t="s">
        <v>205</v>
      </c>
      <c r="C2348">
        <v>16</v>
      </c>
      <c r="D2348" t="s">
        <v>221</v>
      </c>
      <c r="E2348">
        <v>1</v>
      </c>
      <c r="F2348" t="s">
        <v>268</v>
      </c>
      <c r="G2348">
        <v>0.8</v>
      </c>
      <c r="H2348">
        <v>7</v>
      </c>
      <c r="L2348">
        <v>26</v>
      </c>
      <c r="N2348">
        <v>1.4</v>
      </c>
      <c r="O2348">
        <f>PI()*(H2348/(2*1000))^2</f>
        <v>3.8484510006474972E-5</v>
      </c>
      <c r="P2348">
        <f>PI()*(L2348/(2*1000))^2</f>
        <v>5.3092915845667494E-4</v>
      </c>
    </row>
    <row r="2349" spans="1:16" x14ac:dyDescent="0.25">
      <c r="A2349">
        <v>8</v>
      </c>
      <c r="B2349" t="s">
        <v>205</v>
      </c>
      <c r="C2349">
        <v>16</v>
      </c>
      <c r="D2349" t="s">
        <v>221</v>
      </c>
      <c r="E2349">
        <v>2</v>
      </c>
      <c r="F2349" t="s">
        <v>267</v>
      </c>
      <c r="G2349">
        <v>2.1</v>
      </c>
      <c r="H2349">
        <v>23</v>
      </c>
      <c r="L2349">
        <v>35</v>
      </c>
      <c r="N2349">
        <v>2.4500000000000002</v>
      </c>
      <c r="O2349">
        <f>PI()*(H2349/(2*1000))^2</f>
        <v>4.154756284372501E-4</v>
      </c>
      <c r="P2349">
        <f>PI()*(L2349/(2*1000))^2</f>
        <v>9.6211275016187424E-4</v>
      </c>
    </row>
    <row r="2350" spans="1:16" x14ac:dyDescent="0.25">
      <c r="A2350">
        <v>8</v>
      </c>
      <c r="B2350" t="s">
        <v>205</v>
      </c>
      <c r="C2350">
        <v>16</v>
      </c>
      <c r="D2350" t="s">
        <v>221</v>
      </c>
      <c r="E2350">
        <v>3</v>
      </c>
      <c r="F2350" t="s">
        <v>267</v>
      </c>
      <c r="G2350">
        <v>1.3</v>
      </c>
      <c r="H2350">
        <v>73</v>
      </c>
      <c r="L2350">
        <v>107</v>
      </c>
      <c r="N2350">
        <v>5.5</v>
      </c>
      <c r="O2350">
        <f>PI()*(H2350/(2*1000))^2</f>
        <v>4.1853868127450016E-3</v>
      </c>
      <c r="P2350">
        <f>PI()*(L2350/(2*1000))^2</f>
        <v>8.9920235727373853E-3</v>
      </c>
    </row>
    <row r="2351" spans="1:16" x14ac:dyDescent="0.25">
      <c r="A2351">
        <v>8</v>
      </c>
      <c r="B2351" t="s">
        <v>205</v>
      </c>
      <c r="C2351">
        <v>16</v>
      </c>
      <c r="D2351" t="s">
        <v>221</v>
      </c>
      <c r="E2351">
        <v>4</v>
      </c>
      <c r="F2351" t="s">
        <v>267</v>
      </c>
      <c r="G2351">
        <v>2.2999999999999998</v>
      </c>
      <c r="H2351">
        <v>70</v>
      </c>
      <c r="L2351">
        <v>92</v>
      </c>
      <c r="N2351">
        <v>4.8</v>
      </c>
      <c r="O2351">
        <f>PI()*(H2351/(2*1000))^2</f>
        <v>3.8484510006474969E-3</v>
      </c>
      <c r="P2351">
        <f>PI()*(L2351/(2*1000))^2</f>
        <v>6.6476100549960017E-3</v>
      </c>
    </row>
    <row r="2352" spans="1:16" x14ac:dyDescent="0.25">
      <c r="A2352">
        <v>8</v>
      </c>
      <c r="B2352" t="s">
        <v>205</v>
      </c>
      <c r="C2352">
        <v>16</v>
      </c>
      <c r="D2352" t="s">
        <v>221</v>
      </c>
      <c r="E2352">
        <v>5</v>
      </c>
      <c r="F2352" t="s">
        <v>267</v>
      </c>
      <c r="G2352">
        <v>0.5</v>
      </c>
      <c r="H2352">
        <v>7</v>
      </c>
      <c r="L2352">
        <v>18</v>
      </c>
      <c r="N2352">
        <v>1.7</v>
      </c>
      <c r="O2352">
        <f>PI()*(H2352/(2*1000))^2</f>
        <v>3.8484510006474972E-5</v>
      </c>
      <c r="P2352">
        <f>PI()*(L2352/(2*1000))^2</f>
        <v>2.5446900494077322E-4</v>
      </c>
    </row>
    <row r="2353" spans="1:16" x14ac:dyDescent="0.25">
      <c r="A2353">
        <v>8</v>
      </c>
      <c r="B2353" t="s">
        <v>205</v>
      </c>
      <c r="C2353">
        <v>16</v>
      </c>
      <c r="D2353" t="s">
        <v>221</v>
      </c>
      <c r="E2353">
        <v>6</v>
      </c>
      <c r="F2353" t="s">
        <v>267</v>
      </c>
      <c r="G2353">
        <v>1.7</v>
      </c>
      <c r="H2353">
        <v>86</v>
      </c>
      <c r="L2353">
        <v>124</v>
      </c>
      <c r="N2353">
        <v>4.8499999999999996</v>
      </c>
      <c r="O2353">
        <f>PI()*(H2353/(2*1000))^2</f>
        <v>5.8088048164875268E-3</v>
      </c>
      <c r="P2353">
        <f>PI()*(L2353/(2*1000))^2</f>
        <v>1.2076282160399163E-2</v>
      </c>
    </row>
    <row r="2354" spans="1:16" x14ac:dyDescent="0.25">
      <c r="A2354">
        <v>8</v>
      </c>
      <c r="B2354" t="s">
        <v>205</v>
      </c>
      <c r="C2354">
        <v>16</v>
      </c>
      <c r="D2354" t="s">
        <v>221</v>
      </c>
      <c r="E2354">
        <v>7</v>
      </c>
      <c r="F2354" t="s">
        <v>267</v>
      </c>
      <c r="G2354">
        <v>1.95</v>
      </c>
      <c r="H2354">
        <v>88</v>
      </c>
      <c r="L2354">
        <v>134</v>
      </c>
      <c r="N2354">
        <v>5.2</v>
      </c>
      <c r="O2354">
        <f>PI()*(H2354/(2*1000))^2</f>
        <v>6.0821233773498389E-3</v>
      </c>
      <c r="P2354">
        <f>PI()*(L2354/(2*1000))^2</f>
        <v>1.4102609421964583E-2</v>
      </c>
    </row>
    <row r="2355" spans="1:16" x14ac:dyDescent="0.25">
      <c r="A2355">
        <v>8</v>
      </c>
      <c r="B2355" t="s">
        <v>205</v>
      </c>
      <c r="C2355">
        <v>16</v>
      </c>
      <c r="D2355" t="s">
        <v>221</v>
      </c>
      <c r="E2355">
        <v>8</v>
      </c>
      <c r="F2355" t="s">
        <v>268</v>
      </c>
      <c r="G2355">
        <v>2.6</v>
      </c>
      <c r="H2355">
        <v>28</v>
      </c>
      <c r="L2355">
        <v>56</v>
      </c>
      <c r="N2355">
        <v>2.25</v>
      </c>
      <c r="O2355">
        <f>PI()*(H2355/(2*1000))^2</f>
        <v>6.1575216010359955E-4</v>
      </c>
      <c r="P2355">
        <f>PI()*(L2355/(2*1000))^2</f>
        <v>2.4630086404143982E-3</v>
      </c>
    </row>
    <row r="2356" spans="1:16" x14ac:dyDescent="0.25">
      <c r="A2356">
        <v>8</v>
      </c>
      <c r="B2356" t="s">
        <v>205</v>
      </c>
      <c r="C2356">
        <v>16</v>
      </c>
      <c r="D2356" t="s">
        <v>221</v>
      </c>
      <c r="E2356">
        <v>9</v>
      </c>
      <c r="F2356" t="s">
        <v>271</v>
      </c>
      <c r="G2356">
        <v>3.2</v>
      </c>
      <c r="H2356">
        <v>45</v>
      </c>
      <c r="L2356">
        <v>73</v>
      </c>
      <c r="N2356">
        <v>3.5</v>
      </c>
      <c r="O2356">
        <f>PI()*(H2356/(2*1000))^2</f>
        <v>1.5904312808798326E-3</v>
      </c>
      <c r="P2356">
        <f>PI()*(L2356/(2*1000))^2</f>
        <v>4.1853868127450016E-3</v>
      </c>
    </row>
    <row r="2357" spans="1:16" x14ac:dyDescent="0.25">
      <c r="A2357">
        <v>8</v>
      </c>
      <c r="B2357" t="s">
        <v>205</v>
      </c>
      <c r="C2357">
        <v>16</v>
      </c>
      <c r="D2357" t="s">
        <v>221</v>
      </c>
      <c r="E2357">
        <v>10</v>
      </c>
      <c r="F2357" t="s">
        <v>282</v>
      </c>
      <c r="G2357">
        <v>1.2</v>
      </c>
      <c r="L2357">
        <v>12</v>
      </c>
      <c r="N2357">
        <v>1.3</v>
      </c>
      <c r="O2357">
        <f>PI()*(H2357/(2*1000))^2</f>
        <v>0</v>
      </c>
      <c r="P2357">
        <f>PI()*(L2357/(2*1000))^2</f>
        <v>1.1309733552923255E-4</v>
      </c>
    </row>
    <row r="2358" spans="1:16" x14ac:dyDescent="0.25">
      <c r="A2358">
        <v>8</v>
      </c>
      <c r="B2358" t="s">
        <v>205</v>
      </c>
      <c r="C2358">
        <v>16</v>
      </c>
      <c r="D2358" t="s">
        <v>221</v>
      </c>
      <c r="E2358">
        <v>11</v>
      </c>
      <c r="F2358" t="s">
        <v>282</v>
      </c>
      <c r="G2358">
        <v>1.7</v>
      </c>
      <c r="L2358">
        <v>23</v>
      </c>
      <c r="N2358">
        <v>1.5</v>
      </c>
      <c r="O2358">
        <f>PI()*(H2358/(2*1000))^2</f>
        <v>0</v>
      </c>
      <c r="P2358">
        <f>PI()*(L2358/(2*1000))^2</f>
        <v>4.154756284372501E-4</v>
      </c>
    </row>
    <row r="2359" spans="1:16" x14ac:dyDescent="0.25">
      <c r="A2359">
        <v>8</v>
      </c>
      <c r="B2359" t="s">
        <v>205</v>
      </c>
      <c r="C2359">
        <v>16</v>
      </c>
      <c r="D2359" t="s">
        <v>221</v>
      </c>
      <c r="E2359">
        <v>12</v>
      </c>
      <c r="F2359" t="s">
        <v>271</v>
      </c>
      <c r="G2359">
        <v>2.5</v>
      </c>
      <c r="H2359">
        <v>18</v>
      </c>
      <c r="L2359">
        <v>42</v>
      </c>
      <c r="N2359">
        <v>2.6</v>
      </c>
      <c r="O2359">
        <f>PI()*(H2359/(2*1000))^2</f>
        <v>2.5446900494077322E-4</v>
      </c>
      <c r="P2359">
        <f>PI()*(L2359/(2*1000))^2</f>
        <v>1.385442360233099E-3</v>
      </c>
    </row>
    <row r="2360" spans="1:16" x14ac:dyDescent="0.25">
      <c r="A2360">
        <v>8</v>
      </c>
      <c r="B2360" t="s">
        <v>205</v>
      </c>
      <c r="C2360">
        <v>17</v>
      </c>
      <c r="D2360" t="s">
        <v>222</v>
      </c>
      <c r="E2360">
        <v>1</v>
      </c>
      <c r="F2360" t="s">
        <v>267</v>
      </c>
      <c r="G2360">
        <v>1.4</v>
      </c>
      <c r="H2360">
        <v>24</v>
      </c>
      <c r="L2360">
        <v>39</v>
      </c>
      <c r="N2360">
        <v>2.5</v>
      </c>
      <c r="O2360">
        <f>PI()*(H2360/(2*1000))^2</f>
        <v>4.523893421169302E-4</v>
      </c>
      <c r="P2360">
        <f>PI()*(L2360/(2*1000))^2</f>
        <v>1.1945906065275189E-3</v>
      </c>
    </row>
    <row r="2361" spans="1:16" x14ac:dyDescent="0.25">
      <c r="A2361">
        <v>8</v>
      </c>
      <c r="B2361" t="s">
        <v>205</v>
      </c>
      <c r="C2361">
        <v>17</v>
      </c>
      <c r="D2361" t="s">
        <v>222</v>
      </c>
      <c r="E2361">
        <v>2</v>
      </c>
      <c r="F2361" t="s">
        <v>268</v>
      </c>
      <c r="G2361">
        <v>1.9</v>
      </c>
      <c r="H2361">
        <v>44</v>
      </c>
      <c r="L2361">
        <v>78</v>
      </c>
      <c r="N2361">
        <v>3.3</v>
      </c>
      <c r="O2361">
        <f>PI()*(H2361/(2*1000))^2</f>
        <v>1.5205308443374597E-3</v>
      </c>
      <c r="P2361">
        <f>PI()*(L2361/(2*1000))^2</f>
        <v>4.7783624261100756E-3</v>
      </c>
    </row>
    <row r="2362" spans="1:16" x14ac:dyDescent="0.25">
      <c r="A2362">
        <v>8</v>
      </c>
      <c r="B2362" t="s">
        <v>205</v>
      </c>
      <c r="C2362">
        <v>17</v>
      </c>
      <c r="D2362" t="s">
        <v>222</v>
      </c>
      <c r="E2362">
        <v>3</v>
      </c>
      <c r="F2362" t="s">
        <v>268</v>
      </c>
      <c r="G2362">
        <v>2.85</v>
      </c>
      <c r="H2362">
        <v>50</v>
      </c>
      <c r="L2362">
        <v>62</v>
      </c>
      <c r="N2362">
        <v>3.2</v>
      </c>
      <c r="O2362">
        <f>PI()*(H2362/(2*1000))^2</f>
        <v>1.9634954084936209E-3</v>
      </c>
      <c r="P2362">
        <f>PI()*(L2362/(2*1000))^2</f>
        <v>3.0190705400997908E-3</v>
      </c>
    </row>
    <row r="2363" spans="1:16" x14ac:dyDescent="0.25">
      <c r="A2363">
        <v>8</v>
      </c>
      <c r="B2363" t="s">
        <v>205</v>
      </c>
      <c r="C2363">
        <v>17</v>
      </c>
      <c r="D2363" t="s">
        <v>222</v>
      </c>
      <c r="E2363">
        <v>4</v>
      </c>
      <c r="F2363" t="s">
        <v>268</v>
      </c>
      <c r="G2363">
        <v>2.15</v>
      </c>
      <c r="L2363">
        <v>15</v>
      </c>
      <c r="N2363">
        <v>1.25</v>
      </c>
      <c r="O2363">
        <f>PI()*(H2363/(2*1000))^2</f>
        <v>0</v>
      </c>
      <c r="P2363">
        <f>PI()*(L2363/(2*1000))^2</f>
        <v>1.7671458676442585E-4</v>
      </c>
    </row>
    <row r="2364" spans="1:16" x14ac:dyDescent="0.25">
      <c r="A2364">
        <v>8</v>
      </c>
      <c r="B2364" t="s">
        <v>205</v>
      </c>
      <c r="C2364">
        <v>17</v>
      </c>
      <c r="D2364" t="s">
        <v>222</v>
      </c>
      <c r="E2364">
        <v>5</v>
      </c>
      <c r="F2364" t="s">
        <v>267</v>
      </c>
      <c r="G2364">
        <v>1.55</v>
      </c>
      <c r="H2364">
        <v>54</v>
      </c>
      <c r="L2364">
        <v>80</v>
      </c>
      <c r="N2364">
        <v>4.2</v>
      </c>
      <c r="O2364">
        <f>PI()*(H2364/(2*1000))^2</f>
        <v>2.290221044466959E-3</v>
      </c>
      <c r="P2364">
        <f>PI()*(L2364/(2*1000))^2</f>
        <v>5.0265482457436689E-3</v>
      </c>
    </row>
    <row r="2365" spans="1:16" x14ac:dyDescent="0.25">
      <c r="A2365">
        <v>8</v>
      </c>
      <c r="B2365" t="s">
        <v>205</v>
      </c>
      <c r="C2365">
        <v>17</v>
      </c>
      <c r="D2365" t="s">
        <v>222</v>
      </c>
      <c r="E2365">
        <v>6</v>
      </c>
      <c r="F2365" t="s">
        <v>267</v>
      </c>
      <c r="G2365">
        <v>0.65</v>
      </c>
      <c r="H2365">
        <v>15</v>
      </c>
      <c r="L2365">
        <v>28</v>
      </c>
      <c r="N2365">
        <v>2.6</v>
      </c>
      <c r="O2365">
        <f>PI()*(H2365/(2*1000))^2</f>
        <v>1.7671458676442585E-4</v>
      </c>
      <c r="P2365">
        <f>PI()*(L2365/(2*1000))^2</f>
        <v>6.1575216010359955E-4</v>
      </c>
    </row>
    <row r="2366" spans="1:16" x14ac:dyDescent="0.25">
      <c r="A2366">
        <v>8</v>
      </c>
      <c r="B2366" t="s">
        <v>205</v>
      </c>
      <c r="C2366">
        <v>17</v>
      </c>
      <c r="D2366" t="s">
        <v>222</v>
      </c>
      <c r="E2366">
        <v>7</v>
      </c>
      <c r="F2366" t="s">
        <v>267</v>
      </c>
      <c r="G2366">
        <v>1.3</v>
      </c>
      <c r="H2366">
        <v>62</v>
      </c>
      <c r="L2366">
        <v>94</v>
      </c>
      <c r="N2366">
        <v>4.8</v>
      </c>
      <c r="O2366">
        <f>PI()*(H2366/(2*1000))^2</f>
        <v>3.0190705400997908E-3</v>
      </c>
      <c r="P2366">
        <f>PI()*(L2366/(2*1000))^2</f>
        <v>6.9397781717798531E-3</v>
      </c>
    </row>
    <row r="2367" spans="1:16" x14ac:dyDescent="0.25">
      <c r="A2367">
        <v>8</v>
      </c>
      <c r="B2367" t="s">
        <v>205</v>
      </c>
      <c r="C2367">
        <v>17</v>
      </c>
      <c r="D2367" t="s">
        <v>222</v>
      </c>
      <c r="E2367">
        <v>8</v>
      </c>
      <c r="F2367" t="s">
        <v>271</v>
      </c>
      <c r="G2367">
        <v>1.35</v>
      </c>
      <c r="H2367">
        <v>92</v>
      </c>
      <c r="L2367">
        <v>120</v>
      </c>
      <c r="N2367">
        <v>5.3</v>
      </c>
      <c r="O2367">
        <f>PI()*(H2367/(2*1000))^2</f>
        <v>6.6476100549960017E-3</v>
      </c>
      <c r="P2367">
        <f>PI()*(L2367/(2*1000))^2</f>
        <v>1.1309733552923255E-2</v>
      </c>
    </row>
    <row r="2368" spans="1:16" x14ac:dyDescent="0.25">
      <c r="A2368">
        <v>8</v>
      </c>
      <c r="B2368" t="s">
        <v>205</v>
      </c>
      <c r="C2368">
        <v>17</v>
      </c>
      <c r="D2368" t="s">
        <v>222</v>
      </c>
      <c r="E2368">
        <v>9</v>
      </c>
      <c r="F2368" t="s">
        <v>271</v>
      </c>
      <c r="G2368">
        <v>2.85</v>
      </c>
      <c r="H2368">
        <v>53</v>
      </c>
      <c r="L2368">
        <v>68</v>
      </c>
      <c r="N2368">
        <v>3.7</v>
      </c>
      <c r="O2368">
        <f>PI()*(H2368/(2*1000))^2</f>
        <v>2.2061834409834321E-3</v>
      </c>
      <c r="P2368">
        <f>PI()*(L2368/(2*1000))^2</f>
        <v>3.6316811075498014E-3</v>
      </c>
    </row>
    <row r="2369" spans="1:16" x14ac:dyDescent="0.25">
      <c r="A2369">
        <v>8</v>
      </c>
      <c r="B2369" t="s">
        <v>205</v>
      </c>
      <c r="C2369">
        <v>17</v>
      </c>
      <c r="D2369" t="s">
        <v>222</v>
      </c>
      <c r="E2369">
        <v>10</v>
      </c>
      <c r="F2369" t="s">
        <v>271</v>
      </c>
      <c r="G2369">
        <v>1.9</v>
      </c>
      <c r="H2369">
        <v>29</v>
      </c>
      <c r="L2369">
        <v>47</v>
      </c>
      <c r="N2369">
        <v>3.4</v>
      </c>
      <c r="O2369">
        <f>PI()*(H2369/(2*1000))^2</f>
        <v>6.605198554172541E-4</v>
      </c>
      <c r="P2369">
        <f>PI()*(L2369/(2*1000))^2</f>
        <v>1.7349445429449633E-3</v>
      </c>
    </row>
    <row r="2370" spans="1:16" x14ac:dyDescent="0.25">
      <c r="A2370">
        <v>8</v>
      </c>
      <c r="B2370" t="s">
        <v>205</v>
      </c>
      <c r="C2370">
        <v>17</v>
      </c>
      <c r="D2370" t="s">
        <v>222</v>
      </c>
      <c r="E2370">
        <v>11</v>
      </c>
      <c r="F2370" t="s">
        <v>271</v>
      </c>
      <c r="G2370">
        <v>2.2000000000000002</v>
      </c>
      <c r="H2370">
        <v>21</v>
      </c>
      <c r="L2370">
        <v>36</v>
      </c>
      <c r="N2370">
        <v>2.6</v>
      </c>
      <c r="O2370">
        <f>PI()*(H2370/(2*1000))^2</f>
        <v>3.4636059005827474E-4</v>
      </c>
      <c r="P2370">
        <f>PI()*(L2370/(2*1000))^2</f>
        <v>1.0178760197630929E-3</v>
      </c>
    </row>
    <row r="2371" spans="1:16" x14ac:dyDescent="0.25">
      <c r="A2371">
        <v>8</v>
      </c>
      <c r="B2371" t="s">
        <v>205</v>
      </c>
      <c r="C2371">
        <v>17</v>
      </c>
      <c r="D2371" t="s">
        <v>222</v>
      </c>
      <c r="E2371">
        <v>12</v>
      </c>
      <c r="F2371" t="s">
        <v>267</v>
      </c>
      <c r="G2371">
        <v>2.7</v>
      </c>
      <c r="H2371">
        <v>70</v>
      </c>
      <c r="L2371">
        <v>90</v>
      </c>
      <c r="N2371">
        <v>4.1500000000000004</v>
      </c>
      <c r="O2371">
        <f>PI()*(H2371/(2*1000))^2</f>
        <v>3.8484510006474969E-3</v>
      </c>
      <c r="P2371">
        <f>PI()*(L2371/(2*1000))^2</f>
        <v>6.3617251235193305E-3</v>
      </c>
    </row>
    <row r="2372" spans="1:16" x14ac:dyDescent="0.25">
      <c r="A2372">
        <v>8</v>
      </c>
      <c r="B2372" t="s">
        <v>205</v>
      </c>
      <c r="C2372">
        <v>17</v>
      </c>
      <c r="D2372" t="s">
        <v>222</v>
      </c>
      <c r="E2372">
        <v>13</v>
      </c>
      <c r="F2372" t="s">
        <v>271</v>
      </c>
      <c r="G2372">
        <v>1.9</v>
      </c>
      <c r="H2372">
        <v>82</v>
      </c>
      <c r="L2372">
        <v>108</v>
      </c>
      <c r="N2372">
        <v>5.5</v>
      </c>
      <c r="O2372">
        <f>PI()*(H2372/(2*1000))^2</f>
        <v>5.2810172506844427E-3</v>
      </c>
      <c r="P2372">
        <f>PI()*(L2372/(2*1000))^2</f>
        <v>9.1608841778678361E-3</v>
      </c>
    </row>
    <row r="2373" spans="1:16" x14ac:dyDescent="0.25">
      <c r="A2373">
        <v>8</v>
      </c>
      <c r="B2373" t="s">
        <v>205</v>
      </c>
      <c r="C2373">
        <v>17</v>
      </c>
      <c r="D2373" t="s">
        <v>222</v>
      </c>
      <c r="E2373">
        <v>14</v>
      </c>
      <c r="F2373" t="s">
        <v>271</v>
      </c>
      <c r="G2373">
        <v>2.2999999999999998</v>
      </c>
      <c r="H2373">
        <v>20</v>
      </c>
      <c r="L2373">
        <v>39</v>
      </c>
      <c r="N2373">
        <v>2.65</v>
      </c>
      <c r="O2373">
        <f>PI()*(H2373/(2*1000))^2</f>
        <v>3.1415926535897931E-4</v>
      </c>
      <c r="P2373">
        <f>PI()*(L2373/(2*1000))^2</f>
        <v>1.1945906065275189E-3</v>
      </c>
    </row>
    <row r="2374" spans="1:16" x14ac:dyDescent="0.25">
      <c r="A2374">
        <v>8</v>
      </c>
      <c r="B2374" t="s">
        <v>205</v>
      </c>
      <c r="C2374">
        <v>17</v>
      </c>
      <c r="D2374" t="s">
        <v>222</v>
      </c>
      <c r="E2374">
        <v>15</v>
      </c>
      <c r="F2374" t="s">
        <v>271</v>
      </c>
      <c r="G2374">
        <v>2.8</v>
      </c>
      <c r="H2374">
        <v>42</v>
      </c>
      <c r="L2374">
        <v>75</v>
      </c>
      <c r="N2374">
        <v>3.7</v>
      </c>
      <c r="O2374">
        <f>PI()*(H2374/(2*1000))^2</f>
        <v>1.385442360233099E-3</v>
      </c>
      <c r="P2374">
        <f>PI()*(L2374/(2*1000))^2</f>
        <v>4.4178646691106467E-3</v>
      </c>
    </row>
    <row r="2375" spans="1:16" x14ac:dyDescent="0.25">
      <c r="A2375">
        <v>8</v>
      </c>
      <c r="B2375" t="s">
        <v>205</v>
      </c>
      <c r="C2375">
        <v>17</v>
      </c>
      <c r="D2375" t="s">
        <v>222</v>
      </c>
      <c r="E2375">
        <v>16</v>
      </c>
      <c r="F2375" t="s">
        <v>271</v>
      </c>
      <c r="G2375">
        <v>3.4</v>
      </c>
      <c r="H2375">
        <v>50</v>
      </c>
      <c r="L2375">
        <v>72</v>
      </c>
      <c r="N2375">
        <v>3.95</v>
      </c>
      <c r="O2375">
        <f>PI()*(H2375/(2*1000))^2</f>
        <v>1.9634954084936209E-3</v>
      </c>
      <c r="P2375">
        <f>PI()*(L2375/(2*1000))^2</f>
        <v>4.0715040790523715E-3</v>
      </c>
    </row>
    <row r="2376" spans="1:16" x14ac:dyDescent="0.25">
      <c r="A2376">
        <v>8</v>
      </c>
      <c r="B2376" t="s">
        <v>205</v>
      </c>
      <c r="C2376">
        <v>18</v>
      </c>
      <c r="D2376" t="s">
        <v>223</v>
      </c>
      <c r="E2376">
        <v>1</v>
      </c>
      <c r="F2376" t="s">
        <v>271</v>
      </c>
      <c r="G2376">
        <v>1.5</v>
      </c>
      <c r="H2376">
        <v>9</v>
      </c>
      <c r="L2376">
        <v>29</v>
      </c>
      <c r="N2376">
        <v>2.2999999999999998</v>
      </c>
      <c r="O2376">
        <f>PI()*(H2376/(2*1000))^2</f>
        <v>6.3617251235193305E-5</v>
      </c>
      <c r="P2376">
        <f>PI()*(L2376/(2*1000))^2</f>
        <v>6.605198554172541E-4</v>
      </c>
    </row>
    <row r="2377" spans="1:16" x14ac:dyDescent="0.25">
      <c r="A2377">
        <v>8</v>
      </c>
      <c r="B2377" t="s">
        <v>205</v>
      </c>
      <c r="C2377">
        <v>18</v>
      </c>
      <c r="D2377" t="s">
        <v>223</v>
      </c>
      <c r="E2377">
        <v>2</v>
      </c>
      <c r="F2377" t="s">
        <v>271</v>
      </c>
      <c r="G2377">
        <v>2.6</v>
      </c>
      <c r="H2377">
        <v>34</v>
      </c>
      <c r="L2377">
        <v>57</v>
      </c>
      <c r="N2377">
        <v>2.6</v>
      </c>
      <c r="O2377">
        <f>PI()*(H2377/(2*1000))^2</f>
        <v>9.0792027688745035E-4</v>
      </c>
      <c r="P2377">
        <f>PI()*(L2377/(2*1000))^2</f>
        <v>2.5517586328783095E-3</v>
      </c>
    </row>
    <row r="2378" spans="1:16" x14ac:dyDescent="0.25">
      <c r="A2378">
        <v>8</v>
      </c>
      <c r="B2378" t="s">
        <v>205</v>
      </c>
      <c r="C2378">
        <v>18</v>
      </c>
      <c r="D2378" t="s">
        <v>223</v>
      </c>
      <c r="E2378">
        <v>3</v>
      </c>
      <c r="F2378" t="s">
        <v>271</v>
      </c>
      <c r="G2378">
        <v>3.6</v>
      </c>
      <c r="H2378">
        <v>92</v>
      </c>
      <c r="L2378">
        <v>132</v>
      </c>
      <c r="N2378">
        <v>5.0999999999999996</v>
      </c>
      <c r="O2378">
        <f>PI()*(H2378/(2*1000))^2</f>
        <v>6.6476100549960017E-3</v>
      </c>
      <c r="P2378">
        <f>PI()*(L2378/(2*1000))^2</f>
        <v>1.368477759903714E-2</v>
      </c>
    </row>
    <row r="2379" spans="1:16" x14ac:dyDescent="0.25">
      <c r="A2379">
        <v>8</v>
      </c>
      <c r="B2379" t="s">
        <v>205</v>
      </c>
      <c r="C2379">
        <v>19</v>
      </c>
      <c r="D2379" t="s">
        <v>224</v>
      </c>
      <c r="E2379">
        <v>1</v>
      </c>
      <c r="F2379" t="s">
        <v>271</v>
      </c>
      <c r="G2379">
        <v>0.7</v>
      </c>
      <c r="H2379">
        <v>38</v>
      </c>
      <c r="L2379">
        <v>56</v>
      </c>
      <c r="N2379">
        <v>4.2</v>
      </c>
      <c r="O2379">
        <f>PI()*(H2379/(2*1000))^2</f>
        <v>1.1341149479459152E-3</v>
      </c>
      <c r="P2379">
        <f>PI()*(L2379/(2*1000))^2</f>
        <v>2.4630086404143982E-3</v>
      </c>
    </row>
    <row r="2380" spans="1:16" x14ac:dyDescent="0.25">
      <c r="A2380">
        <v>8</v>
      </c>
      <c r="B2380" t="s">
        <v>205</v>
      </c>
      <c r="C2380">
        <v>19</v>
      </c>
      <c r="D2380" t="s">
        <v>224</v>
      </c>
      <c r="E2380">
        <v>2</v>
      </c>
      <c r="F2380" t="s">
        <v>271</v>
      </c>
      <c r="G2380">
        <v>0.8</v>
      </c>
      <c r="H2380">
        <v>14</v>
      </c>
      <c r="L2380">
        <v>37</v>
      </c>
      <c r="N2380">
        <v>1.65</v>
      </c>
      <c r="O2380">
        <f>PI()*(H2380/(2*1000))^2</f>
        <v>1.5393804002589989E-4</v>
      </c>
      <c r="P2380">
        <f>PI()*(L2380/(2*1000))^2</f>
        <v>1.0752100856911066E-3</v>
      </c>
    </row>
    <row r="2381" spans="1:16" x14ac:dyDescent="0.25">
      <c r="A2381">
        <v>8</v>
      </c>
      <c r="B2381" t="s">
        <v>205</v>
      </c>
      <c r="C2381">
        <v>19</v>
      </c>
      <c r="D2381" t="s">
        <v>224</v>
      </c>
      <c r="E2381">
        <v>3</v>
      </c>
      <c r="F2381" t="s">
        <v>271</v>
      </c>
      <c r="G2381">
        <v>2</v>
      </c>
      <c r="H2381">
        <v>67</v>
      </c>
      <c r="L2381">
        <v>85</v>
      </c>
      <c r="N2381">
        <v>3.5</v>
      </c>
      <c r="O2381">
        <f>PI()*(H2381/(2*1000))^2</f>
        <v>3.5256523554911458E-3</v>
      </c>
      <c r="P2381">
        <f>PI()*(L2381/(2*1000))^2</f>
        <v>5.6745017305465653E-3</v>
      </c>
    </row>
    <row r="2382" spans="1:16" x14ac:dyDescent="0.25">
      <c r="A2382">
        <v>8</v>
      </c>
      <c r="B2382" t="s">
        <v>205</v>
      </c>
      <c r="C2382">
        <v>19</v>
      </c>
      <c r="D2382" t="s">
        <v>224</v>
      </c>
      <c r="E2382">
        <v>4</v>
      </c>
      <c r="F2382" t="s">
        <v>271</v>
      </c>
      <c r="G2382">
        <v>2.6</v>
      </c>
      <c r="H2382">
        <v>18</v>
      </c>
      <c r="L2382">
        <v>29</v>
      </c>
      <c r="N2382">
        <v>2.2999999999999998</v>
      </c>
      <c r="O2382">
        <f>PI()*(H2382/(2*1000))^2</f>
        <v>2.5446900494077322E-4</v>
      </c>
      <c r="P2382">
        <f>PI()*(L2382/(2*1000))^2</f>
        <v>6.605198554172541E-4</v>
      </c>
    </row>
    <row r="2383" spans="1:16" x14ac:dyDescent="0.25">
      <c r="A2383">
        <v>8</v>
      </c>
      <c r="B2383" t="s">
        <v>205</v>
      </c>
      <c r="C2383">
        <v>19</v>
      </c>
      <c r="D2383" t="s">
        <v>224</v>
      </c>
      <c r="E2383">
        <v>5</v>
      </c>
      <c r="F2383" t="s">
        <v>271</v>
      </c>
      <c r="G2383">
        <v>2.8</v>
      </c>
      <c r="H2383">
        <v>19</v>
      </c>
      <c r="L2383">
        <v>30</v>
      </c>
      <c r="N2383">
        <v>2.6</v>
      </c>
      <c r="O2383">
        <f>PI()*(H2383/(2*1000))^2</f>
        <v>2.835287369864788E-4</v>
      </c>
      <c r="P2383">
        <f>PI()*(L2383/(2*1000))^2</f>
        <v>7.0685834705770342E-4</v>
      </c>
    </row>
    <row r="2384" spans="1:16" x14ac:dyDescent="0.25">
      <c r="A2384">
        <v>8</v>
      </c>
      <c r="B2384" t="s">
        <v>205</v>
      </c>
      <c r="C2384">
        <v>19</v>
      </c>
      <c r="D2384" t="s">
        <v>224</v>
      </c>
      <c r="E2384">
        <v>6</v>
      </c>
      <c r="F2384" t="s">
        <v>268</v>
      </c>
      <c r="G2384">
        <v>3.4</v>
      </c>
      <c r="H2384">
        <v>40</v>
      </c>
      <c r="L2384">
        <v>75</v>
      </c>
      <c r="N2384">
        <v>2.65</v>
      </c>
      <c r="O2384">
        <f>PI()*(H2384/(2*1000))^2</f>
        <v>1.2566370614359172E-3</v>
      </c>
      <c r="P2384">
        <f>PI()*(L2384/(2*1000))^2</f>
        <v>4.4178646691106467E-3</v>
      </c>
    </row>
    <row r="2385" spans="1:16" x14ac:dyDescent="0.25">
      <c r="A2385">
        <v>8</v>
      </c>
      <c r="B2385" t="s">
        <v>205</v>
      </c>
      <c r="C2385">
        <v>19</v>
      </c>
      <c r="D2385" t="s">
        <v>224</v>
      </c>
      <c r="E2385">
        <v>7</v>
      </c>
      <c r="F2385" t="s">
        <v>267</v>
      </c>
      <c r="G2385">
        <v>2.2000000000000002</v>
      </c>
      <c r="H2385">
        <v>14</v>
      </c>
      <c r="L2385">
        <v>22</v>
      </c>
      <c r="N2385">
        <v>1.65</v>
      </c>
      <c r="O2385">
        <f>PI()*(H2385/(2*1000))^2</f>
        <v>1.5393804002589989E-4</v>
      </c>
      <c r="P2385">
        <f>PI()*(L2385/(2*1000))^2</f>
        <v>3.8013271108436493E-4</v>
      </c>
    </row>
    <row r="2386" spans="1:16" x14ac:dyDescent="0.25">
      <c r="A2386">
        <v>8</v>
      </c>
      <c r="B2386" t="s">
        <v>205</v>
      </c>
      <c r="C2386">
        <v>20</v>
      </c>
      <c r="D2386" t="s">
        <v>225</v>
      </c>
      <c r="E2386">
        <v>1</v>
      </c>
      <c r="F2386" t="s">
        <v>271</v>
      </c>
      <c r="G2386">
        <v>1.5</v>
      </c>
      <c r="H2386">
        <v>36</v>
      </c>
      <c r="L2386">
        <v>58</v>
      </c>
      <c r="N2386">
        <v>3.6</v>
      </c>
      <c r="O2386">
        <f>PI()*(H2386/(2*1000))^2</f>
        <v>1.0178760197630929E-3</v>
      </c>
      <c r="P2386">
        <f>PI()*(L2386/(2*1000))^2</f>
        <v>2.6420794216690164E-3</v>
      </c>
    </row>
    <row r="2387" spans="1:16" x14ac:dyDescent="0.25">
      <c r="A2387">
        <v>8</v>
      </c>
      <c r="B2387" t="s">
        <v>205</v>
      </c>
      <c r="C2387">
        <v>20</v>
      </c>
      <c r="D2387" t="s">
        <v>225</v>
      </c>
      <c r="E2387">
        <v>2</v>
      </c>
      <c r="F2387" t="s">
        <v>268</v>
      </c>
      <c r="G2387">
        <v>3.2</v>
      </c>
      <c r="H2387">
        <v>43</v>
      </c>
      <c r="L2387">
        <v>75</v>
      </c>
      <c r="N2387">
        <v>3</v>
      </c>
      <c r="O2387">
        <f>PI()*(H2387/(2*1000))^2</f>
        <v>1.4522012041218817E-3</v>
      </c>
      <c r="P2387">
        <f>PI()*(L2387/(2*1000))^2</f>
        <v>4.4178646691106467E-3</v>
      </c>
    </row>
    <row r="2388" spans="1:16" x14ac:dyDescent="0.25">
      <c r="A2388">
        <v>8</v>
      </c>
      <c r="B2388" t="s">
        <v>205</v>
      </c>
      <c r="C2388">
        <v>20</v>
      </c>
      <c r="D2388" t="s">
        <v>225</v>
      </c>
      <c r="E2388">
        <v>3</v>
      </c>
      <c r="F2388" t="s">
        <v>290</v>
      </c>
      <c r="G2388">
        <v>1.1000000000000001</v>
      </c>
      <c r="L2388" t="s">
        <v>349</v>
      </c>
      <c r="N2388">
        <v>1.35</v>
      </c>
      <c r="O2388">
        <f>PI()*(H2388/(2*1000))^2</f>
        <v>0</v>
      </c>
      <c r="P2388">
        <f>4*PI()*(12/(2*1000))^2</f>
        <v>4.523893421169302E-4</v>
      </c>
    </row>
    <row r="2389" spans="1:16" x14ac:dyDescent="0.25">
      <c r="A2389">
        <v>8</v>
      </c>
      <c r="B2389" t="s">
        <v>205</v>
      </c>
      <c r="C2389">
        <v>20</v>
      </c>
      <c r="D2389" t="s">
        <v>225</v>
      </c>
      <c r="E2389">
        <v>4</v>
      </c>
      <c r="F2389" t="s">
        <v>295</v>
      </c>
      <c r="G2389">
        <v>2</v>
      </c>
      <c r="L2389" t="s">
        <v>350</v>
      </c>
      <c r="N2389">
        <v>1.1499999999999999</v>
      </c>
      <c r="O2389">
        <f>PI()*(H2389/(2*1000))^2</f>
        <v>0</v>
      </c>
      <c r="P2389">
        <f>4*PI()*(13/(2*1000))^2</f>
        <v>5.3092915845667494E-4</v>
      </c>
    </row>
    <row r="2390" spans="1:16" x14ac:dyDescent="0.25">
      <c r="A2390">
        <v>8</v>
      </c>
      <c r="B2390" t="s">
        <v>205</v>
      </c>
      <c r="C2390">
        <v>20</v>
      </c>
      <c r="D2390" t="s">
        <v>225</v>
      </c>
      <c r="E2390">
        <v>5</v>
      </c>
      <c r="F2390" t="s">
        <v>271</v>
      </c>
      <c r="G2390">
        <v>3.5</v>
      </c>
      <c r="H2390">
        <v>82</v>
      </c>
      <c r="L2390">
        <v>94</v>
      </c>
      <c r="N2390">
        <v>4.2</v>
      </c>
      <c r="O2390">
        <f>PI()*(H2390/(2*1000))^2</f>
        <v>5.2810172506844427E-3</v>
      </c>
      <c r="P2390">
        <f>PI()*(L2390/(2*1000))^2</f>
        <v>6.9397781717798531E-3</v>
      </c>
    </row>
    <row r="2391" spans="1:16" x14ac:dyDescent="0.25">
      <c r="A2391">
        <v>8</v>
      </c>
      <c r="B2391" t="s">
        <v>205</v>
      </c>
      <c r="C2391">
        <v>20</v>
      </c>
      <c r="D2391" t="s">
        <v>225</v>
      </c>
      <c r="E2391">
        <v>6</v>
      </c>
      <c r="F2391" t="s">
        <v>290</v>
      </c>
      <c r="G2391">
        <v>2.4</v>
      </c>
      <c r="L2391" t="s">
        <v>351</v>
      </c>
      <c r="N2391">
        <v>1.3</v>
      </c>
      <c r="O2391">
        <f>PI()*(H2391/(2*1000))^2</f>
        <v>0</v>
      </c>
      <c r="P2391">
        <f>7*PI()*(16/(2*1000))^2</f>
        <v>1.4074335088082274E-3</v>
      </c>
    </row>
    <row r="2392" spans="1:16" x14ac:dyDescent="0.25">
      <c r="A2392">
        <v>8</v>
      </c>
      <c r="B2392" t="s">
        <v>205</v>
      </c>
      <c r="C2392">
        <v>20</v>
      </c>
      <c r="D2392" t="s">
        <v>225</v>
      </c>
      <c r="E2392">
        <v>7</v>
      </c>
      <c r="F2392" t="s">
        <v>271</v>
      </c>
      <c r="G2392">
        <v>2.0499999999999998</v>
      </c>
      <c r="H2392">
        <v>8</v>
      </c>
      <c r="L2392">
        <v>17</v>
      </c>
      <c r="N2392">
        <v>1.6</v>
      </c>
      <c r="O2392">
        <f>PI()*(H2392/(2*1000))^2</f>
        <v>5.0265482457436686E-5</v>
      </c>
      <c r="P2392">
        <f>PI()*(L2392/(2*1000))^2</f>
        <v>2.2698006922186259E-4</v>
      </c>
    </row>
    <row r="2393" spans="1:16" x14ac:dyDescent="0.25">
      <c r="A2393">
        <v>8</v>
      </c>
      <c r="B2393" t="s">
        <v>205</v>
      </c>
      <c r="C2393">
        <v>20</v>
      </c>
      <c r="D2393" t="s">
        <v>225</v>
      </c>
      <c r="E2393">
        <v>8</v>
      </c>
      <c r="F2393" t="s">
        <v>290</v>
      </c>
      <c r="G2393">
        <v>2.75</v>
      </c>
      <c r="L2393" t="s">
        <v>352</v>
      </c>
      <c r="N2393">
        <v>1.2</v>
      </c>
      <c r="O2393">
        <f>PI()*(H2393/(2*1000))^2</f>
        <v>0</v>
      </c>
      <c r="P2393">
        <f>9*PI()*(28/(2*1000))^2</f>
        <v>5.5417694409323958E-3</v>
      </c>
    </row>
    <row r="2394" spans="1:16" x14ac:dyDescent="0.25">
      <c r="A2394">
        <v>8</v>
      </c>
      <c r="B2394" t="s">
        <v>205</v>
      </c>
      <c r="C2394">
        <v>21</v>
      </c>
      <c r="D2394" t="s">
        <v>226</v>
      </c>
      <c r="E2394">
        <v>1</v>
      </c>
      <c r="F2394" t="s">
        <v>271</v>
      </c>
      <c r="G2394">
        <v>0.7</v>
      </c>
      <c r="L2394">
        <v>24</v>
      </c>
      <c r="N2394">
        <v>1</v>
      </c>
      <c r="O2394">
        <f>PI()*(H2394/(2*1000))^2</f>
        <v>0</v>
      </c>
      <c r="P2394">
        <f>PI()*(L2394/(2*1000))^2</f>
        <v>4.523893421169302E-4</v>
      </c>
    </row>
    <row r="2395" spans="1:16" x14ac:dyDescent="0.25">
      <c r="A2395">
        <v>8</v>
      </c>
      <c r="B2395" t="s">
        <v>205</v>
      </c>
      <c r="C2395">
        <v>21</v>
      </c>
      <c r="D2395" t="s">
        <v>226</v>
      </c>
      <c r="E2395">
        <v>2</v>
      </c>
      <c r="F2395" t="s">
        <v>271</v>
      </c>
      <c r="G2395">
        <v>2.15</v>
      </c>
      <c r="H2395">
        <v>20</v>
      </c>
      <c r="L2395">
        <v>31</v>
      </c>
      <c r="N2395">
        <v>2.25</v>
      </c>
      <c r="O2395">
        <f>PI()*(H2395/(2*1000))^2</f>
        <v>3.1415926535897931E-4</v>
      </c>
      <c r="P2395">
        <f>PI()*(L2395/(2*1000))^2</f>
        <v>7.5476763502494771E-4</v>
      </c>
    </row>
    <row r="2396" spans="1:16" x14ac:dyDescent="0.25">
      <c r="A2396">
        <v>8</v>
      </c>
      <c r="B2396" t="s">
        <v>205</v>
      </c>
      <c r="C2396">
        <v>21</v>
      </c>
      <c r="D2396" t="s">
        <v>226</v>
      </c>
      <c r="E2396">
        <v>3</v>
      </c>
      <c r="F2396" t="s">
        <v>268</v>
      </c>
      <c r="G2396">
        <v>2.1</v>
      </c>
      <c r="H2396">
        <v>24</v>
      </c>
      <c r="L2396">
        <v>60</v>
      </c>
      <c r="N2396">
        <v>2.2000000000000002</v>
      </c>
      <c r="O2396">
        <f>PI()*(H2396/(2*1000))^2</f>
        <v>4.523893421169302E-4</v>
      </c>
      <c r="P2396">
        <f>PI()*(L2396/(2*1000))^2</f>
        <v>2.8274333882308137E-3</v>
      </c>
    </row>
    <row r="2397" spans="1:16" x14ac:dyDescent="0.25">
      <c r="A2397">
        <v>8</v>
      </c>
      <c r="B2397" t="s">
        <v>205</v>
      </c>
      <c r="C2397">
        <v>21</v>
      </c>
      <c r="D2397" t="s">
        <v>226</v>
      </c>
      <c r="E2397">
        <v>4</v>
      </c>
      <c r="F2397" t="s">
        <v>271</v>
      </c>
      <c r="G2397">
        <v>2</v>
      </c>
      <c r="H2397">
        <v>19</v>
      </c>
      <c r="L2397">
        <v>35</v>
      </c>
      <c r="N2397">
        <v>4.2</v>
      </c>
      <c r="O2397">
        <f>PI()*(H2397/(2*1000))^2</f>
        <v>2.835287369864788E-4</v>
      </c>
      <c r="P2397">
        <f>PI()*(L2397/(2*1000))^2</f>
        <v>9.6211275016187424E-4</v>
      </c>
    </row>
    <row r="2398" spans="1:16" x14ac:dyDescent="0.25">
      <c r="A2398">
        <v>8</v>
      </c>
      <c r="B2398" t="s">
        <v>205</v>
      </c>
      <c r="C2398">
        <v>21</v>
      </c>
      <c r="D2398" t="s">
        <v>226</v>
      </c>
      <c r="E2398">
        <v>5</v>
      </c>
      <c r="F2398" t="s">
        <v>267</v>
      </c>
      <c r="G2398">
        <v>1.9</v>
      </c>
      <c r="H2398">
        <v>45</v>
      </c>
      <c r="L2398">
        <v>74</v>
      </c>
      <c r="N2398">
        <v>3.45</v>
      </c>
      <c r="O2398">
        <f>PI()*(H2398/(2*1000))^2</f>
        <v>1.5904312808798326E-3</v>
      </c>
      <c r="P2398">
        <f>PI()*(L2398/(2*1000))^2</f>
        <v>4.3008403427644264E-3</v>
      </c>
    </row>
    <row r="2399" spans="1:16" x14ac:dyDescent="0.25">
      <c r="A2399">
        <v>8</v>
      </c>
      <c r="B2399" t="s">
        <v>205</v>
      </c>
      <c r="C2399">
        <v>21</v>
      </c>
      <c r="D2399" t="s">
        <v>226</v>
      </c>
      <c r="E2399">
        <v>6</v>
      </c>
      <c r="F2399" t="s">
        <v>271</v>
      </c>
      <c r="G2399">
        <v>2.5</v>
      </c>
      <c r="L2399">
        <v>36</v>
      </c>
      <c r="N2399">
        <v>1.45</v>
      </c>
      <c r="O2399">
        <f>PI()*(H2399/(2*1000))^2</f>
        <v>0</v>
      </c>
      <c r="P2399">
        <f>PI()*(L2399/(2*1000))^2</f>
        <v>1.0178760197630929E-3</v>
      </c>
    </row>
    <row r="2400" spans="1:16" x14ac:dyDescent="0.25">
      <c r="A2400">
        <v>8</v>
      </c>
      <c r="B2400" t="s">
        <v>205</v>
      </c>
      <c r="C2400">
        <v>21</v>
      </c>
      <c r="D2400" t="s">
        <v>226</v>
      </c>
      <c r="E2400">
        <v>7</v>
      </c>
      <c r="F2400" t="s">
        <v>271</v>
      </c>
      <c r="G2400">
        <v>2</v>
      </c>
      <c r="H2400">
        <v>15</v>
      </c>
      <c r="I2400">
        <v>15</v>
      </c>
      <c r="L2400">
        <v>46</v>
      </c>
      <c r="N2400">
        <v>2.2000000000000002</v>
      </c>
      <c r="O2400">
        <f>PI()*(H2400/(2*1000))^2+PI()*(I2400/(2*1000))^2</f>
        <v>3.5342917352885171E-4</v>
      </c>
      <c r="P2400">
        <f>PI()*(L2400/(2*1000))^2</f>
        <v>1.6619025137490004E-3</v>
      </c>
    </row>
    <row r="2401" spans="1:16" x14ac:dyDescent="0.25">
      <c r="A2401">
        <v>8</v>
      </c>
      <c r="B2401" t="s">
        <v>205</v>
      </c>
      <c r="C2401">
        <v>21</v>
      </c>
      <c r="D2401" t="s">
        <v>226</v>
      </c>
      <c r="E2401">
        <v>8</v>
      </c>
      <c r="F2401" t="s">
        <v>271</v>
      </c>
      <c r="G2401">
        <v>1.1000000000000001</v>
      </c>
      <c r="H2401">
        <v>18</v>
      </c>
      <c r="I2401">
        <v>36</v>
      </c>
      <c r="L2401">
        <v>75</v>
      </c>
      <c r="N2401">
        <v>2.8</v>
      </c>
      <c r="O2401">
        <f>PI()*(H2401/(2*1000))^2+PI()*(I2401/(2*1000))^2</f>
        <v>1.2723450247038662E-3</v>
      </c>
      <c r="P2401">
        <f>PI()*(L2401/(2*1000))^2</f>
        <v>4.4178646691106467E-3</v>
      </c>
    </row>
    <row r="2402" spans="1:16" x14ac:dyDescent="0.25">
      <c r="A2402">
        <v>8</v>
      </c>
      <c r="B2402" t="s">
        <v>205</v>
      </c>
      <c r="C2402">
        <v>21</v>
      </c>
      <c r="D2402" t="s">
        <v>226</v>
      </c>
      <c r="E2402">
        <v>9</v>
      </c>
      <c r="F2402" t="s">
        <v>271</v>
      </c>
      <c r="G2402">
        <v>1.6</v>
      </c>
      <c r="H2402">
        <v>15</v>
      </c>
      <c r="L2402">
        <v>36</v>
      </c>
      <c r="N2402">
        <v>1.8</v>
      </c>
      <c r="O2402">
        <f>PI()*(H2402/(2*1000))^2</f>
        <v>1.7671458676442585E-4</v>
      </c>
      <c r="P2402">
        <f>PI()*(L2402/(2*1000))^2</f>
        <v>1.0178760197630929E-3</v>
      </c>
    </row>
    <row r="2403" spans="1:16" x14ac:dyDescent="0.25">
      <c r="A2403">
        <v>8</v>
      </c>
      <c r="B2403" t="s">
        <v>205</v>
      </c>
      <c r="C2403">
        <v>21</v>
      </c>
      <c r="D2403" t="s">
        <v>226</v>
      </c>
      <c r="E2403">
        <v>10</v>
      </c>
      <c r="F2403" t="s">
        <v>271</v>
      </c>
      <c r="G2403">
        <v>2.2999999999999998</v>
      </c>
      <c r="H2403">
        <v>16</v>
      </c>
      <c r="L2403">
        <v>30</v>
      </c>
      <c r="N2403">
        <v>2.1</v>
      </c>
      <c r="O2403">
        <f>PI()*(H2403/(2*1000))^2</f>
        <v>2.0106192982974675E-4</v>
      </c>
      <c r="P2403">
        <f>PI()*(L2403/(2*1000))^2</f>
        <v>7.0685834705770342E-4</v>
      </c>
    </row>
    <row r="2404" spans="1:16" x14ac:dyDescent="0.25">
      <c r="A2404">
        <v>8</v>
      </c>
      <c r="B2404" t="s">
        <v>205</v>
      </c>
      <c r="C2404">
        <v>21</v>
      </c>
      <c r="D2404" t="s">
        <v>226</v>
      </c>
      <c r="E2404">
        <v>11</v>
      </c>
      <c r="F2404" t="s">
        <v>282</v>
      </c>
      <c r="G2404">
        <v>2.15</v>
      </c>
      <c r="L2404" t="s">
        <v>353</v>
      </c>
      <c r="N2404">
        <v>1.5</v>
      </c>
      <c r="O2404">
        <f>PI()*(H2404/(2*1000))^2</f>
        <v>0</v>
      </c>
      <c r="P2404">
        <f>PI()*(30/(2*1000))^2+PI()*(26/(2*1000))^2</f>
        <v>1.2377875055143784E-3</v>
      </c>
    </row>
    <row r="2405" spans="1:16" x14ac:dyDescent="0.25">
      <c r="A2405">
        <v>8</v>
      </c>
      <c r="B2405" t="s">
        <v>205</v>
      </c>
      <c r="C2405">
        <v>22</v>
      </c>
      <c r="D2405" t="s">
        <v>227</v>
      </c>
      <c r="E2405">
        <v>1</v>
      </c>
      <c r="F2405" t="s">
        <v>271</v>
      </c>
      <c r="G2405">
        <v>2.6</v>
      </c>
      <c r="H2405">
        <v>58</v>
      </c>
      <c r="L2405">
        <v>93</v>
      </c>
      <c r="N2405">
        <v>4.5</v>
      </c>
      <c r="O2405">
        <f>PI()*(H2405/(2*1000))^2</f>
        <v>2.6420794216690164E-3</v>
      </c>
      <c r="P2405">
        <f>PI()*(L2405/(2*1000))^2</f>
        <v>6.7929087152245309E-3</v>
      </c>
    </row>
    <row r="2406" spans="1:16" x14ac:dyDescent="0.25">
      <c r="A2406">
        <v>8</v>
      </c>
      <c r="B2406" t="s">
        <v>205</v>
      </c>
      <c r="C2406">
        <v>22</v>
      </c>
      <c r="D2406" t="s">
        <v>227</v>
      </c>
      <c r="E2406">
        <v>2</v>
      </c>
      <c r="F2406" t="s">
        <v>271</v>
      </c>
      <c r="G2406">
        <v>2.6</v>
      </c>
      <c r="H2406">
        <v>20</v>
      </c>
      <c r="L2406">
        <v>41</v>
      </c>
      <c r="N2406">
        <v>3.25</v>
      </c>
      <c r="O2406">
        <f>PI()*(H2406/(2*1000))^2</f>
        <v>3.1415926535897931E-4</v>
      </c>
      <c r="P2406">
        <f>PI()*(L2406/(2*1000))^2</f>
        <v>1.3202543126711107E-3</v>
      </c>
    </row>
    <row r="2407" spans="1:16" x14ac:dyDescent="0.25">
      <c r="A2407">
        <v>8</v>
      </c>
      <c r="B2407" t="s">
        <v>205</v>
      </c>
      <c r="C2407">
        <v>22</v>
      </c>
      <c r="D2407" t="s">
        <v>227</v>
      </c>
      <c r="E2407">
        <v>3</v>
      </c>
      <c r="F2407" t="s">
        <v>267</v>
      </c>
      <c r="G2407">
        <v>1.7</v>
      </c>
      <c r="H2407">
        <v>37</v>
      </c>
      <c r="L2407">
        <v>65</v>
      </c>
      <c r="N2407">
        <v>3.75</v>
      </c>
      <c r="O2407">
        <f>PI()*(H2407/(2*1000))^2</f>
        <v>1.0752100856911066E-3</v>
      </c>
      <c r="P2407">
        <f>PI()*(L2407/(2*1000))^2</f>
        <v>3.3183072403542195E-3</v>
      </c>
    </row>
    <row r="2408" spans="1:16" x14ac:dyDescent="0.25">
      <c r="A2408">
        <v>8</v>
      </c>
      <c r="B2408" t="s">
        <v>205</v>
      </c>
      <c r="C2408">
        <v>22</v>
      </c>
      <c r="D2408" t="s">
        <v>227</v>
      </c>
      <c r="E2408">
        <v>4</v>
      </c>
      <c r="F2408" t="s">
        <v>267</v>
      </c>
      <c r="G2408">
        <v>3.7</v>
      </c>
      <c r="H2408">
        <v>52</v>
      </c>
      <c r="L2408">
        <v>73</v>
      </c>
      <c r="N2408">
        <v>4.75</v>
      </c>
      <c r="O2408">
        <f>PI()*(H2408/(2*1000))^2</f>
        <v>2.1237166338266998E-3</v>
      </c>
      <c r="P2408">
        <f>PI()*(L2408/(2*1000))^2</f>
        <v>4.1853868127450016E-3</v>
      </c>
    </row>
    <row r="2409" spans="1:16" x14ac:dyDescent="0.25">
      <c r="A2409">
        <v>8</v>
      </c>
      <c r="B2409" t="s">
        <v>205</v>
      </c>
      <c r="C2409">
        <v>22</v>
      </c>
      <c r="D2409" t="s">
        <v>227</v>
      </c>
      <c r="E2409">
        <v>5</v>
      </c>
      <c r="F2409" t="s">
        <v>267</v>
      </c>
      <c r="G2409">
        <v>3</v>
      </c>
      <c r="H2409">
        <v>28</v>
      </c>
      <c r="I2409">
        <v>19</v>
      </c>
      <c r="L2409">
        <v>58</v>
      </c>
      <c r="N2409">
        <v>3.4</v>
      </c>
      <c r="O2409">
        <f>PI()*(H2409/(2*1000))^2+PI()*(I2409/(2*1000))^2</f>
        <v>8.9928089709007835E-4</v>
      </c>
      <c r="P2409">
        <f>PI()*(L2409/(2*1000))^2</f>
        <v>2.6420794216690164E-3</v>
      </c>
    </row>
    <row r="2410" spans="1:16" x14ac:dyDescent="0.25">
      <c r="A2410">
        <v>8</v>
      </c>
      <c r="B2410" t="s">
        <v>205</v>
      </c>
      <c r="C2410">
        <v>22</v>
      </c>
      <c r="D2410" t="s">
        <v>227</v>
      </c>
      <c r="E2410">
        <v>6</v>
      </c>
      <c r="F2410" t="s">
        <v>267</v>
      </c>
      <c r="G2410">
        <v>2.75</v>
      </c>
      <c r="H2410">
        <v>22</v>
      </c>
      <c r="L2410">
        <v>45</v>
      </c>
      <c r="N2410">
        <v>2.15</v>
      </c>
      <c r="O2410">
        <f>PI()*(H2410/(2*1000))^2</f>
        <v>3.8013271108436493E-4</v>
      </c>
      <c r="P2410">
        <f>PI()*(L2410/(2*1000))^2</f>
        <v>1.5904312808798326E-3</v>
      </c>
    </row>
    <row r="2411" spans="1:16" x14ac:dyDescent="0.25">
      <c r="A2411">
        <v>8</v>
      </c>
      <c r="B2411" t="s">
        <v>205</v>
      </c>
      <c r="C2411">
        <v>22</v>
      </c>
      <c r="D2411" t="s">
        <v>227</v>
      </c>
      <c r="E2411">
        <v>7</v>
      </c>
      <c r="F2411" t="s">
        <v>271</v>
      </c>
      <c r="G2411">
        <v>1.7</v>
      </c>
      <c r="L2411">
        <v>29</v>
      </c>
      <c r="N2411">
        <v>1.65</v>
      </c>
      <c r="O2411">
        <f>PI()*(H2411/(2*1000))^2</f>
        <v>0</v>
      </c>
      <c r="P2411">
        <f>PI()*(L2411/(2*1000))^2</f>
        <v>6.605198554172541E-4</v>
      </c>
    </row>
    <row r="2412" spans="1:16" x14ac:dyDescent="0.25">
      <c r="A2412">
        <v>8</v>
      </c>
      <c r="B2412" t="s">
        <v>205</v>
      </c>
      <c r="C2412">
        <v>23</v>
      </c>
      <c r="D2412" t="s">
        <v>228</v>
      </c>
      <c r="E2412">
        <v>1</v>
      </c>
      <c r="F2412" t="s">
        <v>267</v>
      </c>
      <c r="G2412">
        <v>0.65</v>
      </c>
      <c r="H2412">
        <v>38</v>
      </c>
      <c r="L2412">
        <v>64</v>
      </c>
      <c r="N2412">
        <v>2.5499999999999998</v>
      </c>
      <c r="O2412">
        <f>PI()*(H2412/(2*1000))^2</f>
        <v>1.1341149479459152E-3</v>
      </c>
      <c r="P2412">
        <f>PI()*(L2412/(2*1000))^2</f>
        <v>3.2169908772759479E-3</v>
      </c>
    </row>
    <row r="2413" spans="1:16" x14ac:dyDescent="0.25">
      <c r="A2413">
        <v>8</v>
      </c>
      <c r="B2413" t="s">
        <v>205</v>
      </c>
      <c r="C2413">
        <v>23</v>
      </c>
      <c r="D2413" t="s">
        <v>228</v>
      </c>
      <c r="E2413">
        <v>2</v>
      </c>
      <c r="F2413" t="s">
        <v>267</v>
      </c>
      <c r="G2413">
        <v>0.9</v>
      </c>
      <c r="H2413">
        <v>11</v>
      </c>
      <c r="L2413">
        <v>35</v>
      </c>
      <c r="N2413">
        <v>1.4</v>
      </c>
      <c r="O2413">
        <f>PI()*(H2413/(2*1000))^2</f>
        <v>9.5033177771091233E-5</v>
      </c>
      <c r="P2413">
        <f>PI()*(L2413/(2*1000))^2</f>
        <v>9.6211275016187424E-4</v>
      </c>
    </row>
    <row r="2414" spans="1:16" x14ac:dyDescent="0.25">
      <c r="A2414">
        <v>8</v>
      </c>
      <c r="B2414" t="s">
        <v>205</v>
      </c>
      <c r="C2414">
        <v>23</v>
      </c>
      <c r="D2414" t="s">
        <v>228</v>
      </c>
      <c r="E2414">
        <v>3</v>
      </c>
      <c r="F2414" t="s">
        <v>290</v>
      </c>
      <c r="G2414">
        <v>1.05</v>
      </c>
      <c r="L2414">
        <v>20</v>
      </c>
      <c r="N2414">
        <v>1.3</v>
      </c>
      <c r="O2414">
        <f>PI()*(H2414/(2*1000))^2</f>
        <v>0</v>
      </c>
      <c r="P2414">
        <f>PI()*(L2414/(2*1000))^2</f>
        <v>3.1415926535897931E-4</v>
      </c>
    </row>
    <row r="2415" spans="1:16" x14ac:dyDescent="0.25">
      <c r="A2415">
        <v>8</v>
      </c>
      <c r="B2415" t="s">
        <v>205</v>
      </c>
      <c r="C2415">
        <v>23</v>
      </c>
      <c r="D2415" t="s">
        <v>228</v>
      </c>
      <c r="E2415">
        <v>4</v>
      </c>
      <c r="F2415" t="s">
        <v>271</v>
      </c>
      <c r="G2415">
        <v>2.5499999999999998</v>
      </c>
      <c r="H2415">
        <v>92</v>
      </c>
      <c r="L2415">
        <v>140</v>
      </c>
      <c r="N2415">
        <v>5.0999999999999996</v>
      </c>
      <c r="O2415">
        <f>PI()*(H2415/(2*1000))^2</f>
        <v>6.6476100549960017E-3</v>
      </c>
      <c r="P2415">
        <f>PI()*(L2415/(2*1000))^2</f>
        <v>1.5393804002589988E-2</v>
      </c>
    </row>
    <row r="2416" spans="1:16" x14ac:dyDescent="0.25">
      <c r="A2416">
        <v>8</v>
      </c>
      <c r="B2416" t="s">
        <v>205</v>
      </c>
      <c r="C2416">
        <v>23</v>
      </c>
      <c r="D2416" t="s">
        <v>228</v>
      </c>
      <c r="E2416">
        <v>5</v>
      </c>
      <c r="F2416" t="s">
        <v>267</v>
      </c>
      <c r="G2416">
        <v>2.8</v>
      </c>
      <c r="H2416">
        <v>68</v>
      </c>
      <c r="L2416">
        <v>101</v>
      </c>
      <c r="N2416">
        <v>5</v>
      </c>
      <c r="O2416">
        <f>PI()*(H2416/(2*1000))^2</f>
        <v>3.6316811075498014E-3</v>
      </c>
      <c r="P2416">
        <f>PI()*(L2416/(2*1000))^2</f>
        <v>8.0118466648173708E-3</v>
      </c>
    </row>
    <row r="2417" spans="1:16" x14ac:dyDescent="0.25">
      <c r="A2417">
        <v>8</v>
      </c>
      <c r="B2417" t="s">
        <v>205</v>
      </c>
      <c r="C2417">
        <v>23</v>
      </c>
      <c r="D2417" t="s">
        <v>228</v>
      </c>
      <c r="E2417">
        <v>6</v>
      </c>
      <c r="F2417" t="s">
        <v>267</v>
      </c>
      <c r="G2417">
        <v>2</v>
      </c>
      <c r="H2417">
        <v>42</v>
      </c>
      <c r="L2417">
        <v>83</v>
      </c>
      <c r="N2417">
        <v>3.5</v>
      </c>
      <c r="O2417">
        <f>PI()*(H2417/(2*1000))^2</f>
        <v>1.385442360233099E-3</v>
      </c>
      <c r="P2417">
        <f>PI()*(L2417/(2*1000))^2</f>
        <v>5.4106079476450219E-3</v>
      </c>
    </row>
    <row r="2418" spans="1:16" x14ac:dyDescent="0.25">
      <c r="A2418">
        <v>8</v>
      </c>
      <c r="B2418" t="s">
        <v>205</v>
      </c>
      <c r="C2418">
        <v>23</v>
      </c>
      <c r="D2418" t="s">
        <v>228</v>
      </c>
      <c r="E2418">
        <v>7</v>
      </c>
      <c r="F2418" t="s">
        <v>268</v>
      </c>
      <c r="G2418">
        <v>2</v>
      </c>
      <c r="H2418">
        <v>45</v>
      </c>
      <c r="L2418">
        <v>73</v>
      </c>
      <c r="N2418">
        <v>2.73</v>
      </c>
      <c r="O2418">
        <f>PI()*(H2418/(2*1000))^2</f>
        <v>1.5904312808798326E-3</v>
      </c>
      <c r="P2418">
        <f>PI()*(L2418/(2*1000))^2</f>
        <v>4.1853868127450016E-3</v>
      </c>
    </row>
    <row r="2419" spans="1:16" x14ac:dyDescent="0.25">
      <c r="A2419">
        <v>8</v>
      </c>
      <c r="B2419" t="s">
        <v>205</v>
      </c>
      <c r="C2419">
        <v>24</v>
      </c>
      <c r="D2419" t="s">
        <v>229</v>
      </c>
      <c r="E2419">
        <v>1</v>
      </c>
      <c r="F2419" t="s">
        <v>271</v>
      </c>
      <c r="G2419">
        <v>1.9</v>
      </c>
      <c r="L2419">
        <v>33</v>
      </c>
      <c r="N2419">
        <v>1.2</v>
      </c>
      <c r="O2419">
        <f>PI()*(H2419/(2*1000))^2</f>
        <v>0</v>
      </c>
      <c r="P2419">
        <f>PI()*(L2419/(2*1000))^2</f>
        <v>8.5529859993982123E-4</v>
      </c>
    </row>
    <row r="2420" spans="1:16" x14ac:dyDescent="0.25">
      <c r="A2420">
        <v>8</v>
      </c>
      <c r="B2420" t="s">
        <v>205</v>
      </c>
      <c r="C2420">
        <v>24</v>
      </c>
      <c r="D2420" t="s">
        <v>229</v>
      </c>
      <c r="E2420">
        <v>2</v>
      </c>
      <c r="F2420" t="s">
        <v>271</v>
      </c>
      <c r="G2420">
        <v>2.7</v>
      </c>
      <c r="H2420">
        <v>58</v>
      </c>
      <c r="L2420">
        <v>91</v>
      </c>
      <c r="N2420">
        <v>4.3</v>
      </c>
      <c r="O2420">
        <f>PI()*(H2420/(2*1000))^2</f>
        <v>2.6420794216690164E-3</v>
      </c>
      <c r="P2420">
        <f>PI()*(L2420/(2*1000))^2</f>
        <v>6.5038821910942696E-3</v>
      </c>
    </row>
    <row r="2421" spans="1:16" x14ac:dyDescent="0.25">
      <c r="A2421">
        <v>8</v>
      </c>
      <c r="B2421" t="s">
        <v>205</v>
      </c>
      <c r="C2421">
        <v>24</v>
      </c>
      <c r="D2421" t="s">
        <v>229</v>
      </c>
      <c r="E2421">
        <v>3</v>
      </c>
      <c r="F2421" t="s">
        <v>290</v>
      </c>
      <c r="G2421">
        <v>1.4</v>
      </c>
      <c r="L2421" t="s">
        <v>354</v>
      </c>
      <c r="N2421">
        <v>1.6</v>
      </c>
      <c r="O2421">
        <f>PI()*(H2421/(2*1000))^2</f>
        <v>0</v>
      </c>
      <c r="P2421">
        <f>6*PI()*(11/(2*1000))^2</f>
        <v>5.7019906662654734E-4</v>
      </c>
    </row>
    <row r="2422" spans="1:16" x14ac:dyDescent="0.25">
      <c r="A2422">
        <v>8</v>
      </c>
      <c r="B2422" t="s">
        <v>205</v>
      </c>
      <c r="C2422">
        <v>24</v>
      </c>
      <c r="D2422" t="s">
        <v>229</v>
      </c>
      <c r="E2422">
        <v>4</v>
      </c>
      <c r="F2422" t="s">
        <v>271</v>
      </c>
      <c r="G2422">
        <v>2.95</v>
      </c>
      <c r="H2422">
        <v>48</v>
      </c>
      <c r="L2422">
        <v>72</v>
      </c>
      <c r="N2422">
        <v>3.4</v>
      </c>
      <c r="O2422">
        <f>PI()*(H2422/(2*1000))^2</f>
        <v>1.8095573684677208E-3</v>
      </c>
      <c r="P2422">
        <f>PI()*(L2422/(2*1000))^2</f>
        <v>4.0715040790523715E-3</v>
      </c>
    </row>
    <row r="2423" spans="1:16" x14ac:dyDescent="0.25">
      <c r="A2423">
        <v>8</v>
      </c>
      <c r="B2423" t="s">
        <v>205</v>
      </c>
      <c r="C2423">
        <v>24</v>
      </c>
      <c r="D2423" t="s">
        <v>229</v>
      </c>
      <c r="E2423">
        <v>5</v>
      </c>
      <c r="F2423" t="s">
        <v>268</v>
      </c>
      <c r="G2423">
        <v>2.1</v>
      </c>
      <c r="H2423">
        <v>24</v>
      </c>
      <c r="L2423">
        <v>57</v>
      </c>
      <c r="N2423">
        <v>1.95</v>
      </c>
      <c r="O2423">
        <f>PI()*(H2423/(2*1000))^2</f>
        <v>4.523893421169302E-4</v>
      </c>
      <c r="P2423">
        <f>PI()*(L2423/(2*1000))^2</f>
        <v>2.5517586328783095E-3</v>
      </c>
    </row>
    <row r="2424" spans="1:16" x14ac:dyDescent="0.25">
      <c r="A2424">
        <v>8</v>
      </c>
      <c r="B2424" t="s">
        <v>205</v>
      </c>
      <c r="C2424">
        <v>24</v>
      </c>
      <c r="D2424" t="s">
        <v>229</v>
      </c>
      <c r="E2424">
        <v>6</v>
      </c>
      <c r="F2424" t="s">
        <v>271</v>
      </c>
      <c r="G2424">
        <v>3</v>
      </c>
      <c r="H2424">
        <v>101</v>
      </c>
      <c r="L2424">
        <v>110</v>
      </c>
      <c r="N2424">
        <v>5.2</v>
      </c>
      <c r="O2424">
        <f>PI()*(H2424/(2*1000))^2</f>
        <v>8.0118466648173708E-3</v>
      </c>
      <c r="P2424">
        <f>PI()*(L2424/(2*1000))^2</f>
        <v>9.5033177771091243E-3</v>
      </c>
    </row>
    <row r="2425" spans="1:16" x14ac:dyDescent="0.25">
      <c r="A2425">
        <v>8</v>
      </c>
      <c r="B2425" t="s">
        <v>205</v>
      </c>
      <c r="C2425">
        <v>24</v>
      </c>
      <c r="D2425" t="s">
        <v>229</v>
      </c>
      <c r="E2425">
        <v>7</v>
      </c>
      <c r="F2425" t="s">
        <v>271</v>
      </c>
      <c r="G2425">
        <v>1.9</v>
      </c>
      <c r="H2425">
        <v>61</v>
      </c>
      <c r="L2425">
        <v>80</v>
      </c>
      <c r="N2425">
        <v>3.8</v>
      </c>
      <c r="O2425">
        <f>PI()*(H2425/(2*1000))^2</f>
        <v>2.9224665660019049E-3</v>
      </c>
      <c r="P2425">
        <f>PI()*(L2425/(2*1000))^2</f>
        <v>5.0265482457436689E-3</v>
      </c>
    </row>
    <row r="2426" spans="1:16" x14ac:dyDescent="0.25">
      <c r="A2426">
        <v>8</v>
      </c>
      <c r="B2426" t="s">
        <v>205</v>
      </c>
      <c r="C2426">
        <v>24</v>
      </c>
      <c r="D2426" t="s">
        <v>229</v>
      </c>
      <c r="E2426">
        <v>8</v>
      </c>
      <c r="F2426" t="s">
        <v>268</v>
      </c>
      <c r="G2426">
        <v>2.6</v>
      </c>
      <c r="H2426">
        <v>8</v>
      </c>
      <c r="L2426">
        <v>42</v>
      </c>
      <c r="N2426">
        <v>1.35</v>
      </c>
      <c r="O2426">
        <f>PI()*(H2426/(2*1000))^2</f>
        <v>5.0265482457436686E-5</v>
      </c>
      <c r="P2426">
        <f>PI()*(L2426/(2*1000))^2</f>
        <v>1.385442360233099E-3</v>
      </c>
    </row>
    <row r="2427" spans="1:16" x14ac:dyDescent="0.25">
      <c r="A2427">
        <v>8</v>
      </c>
      <c r="B2427" t="s">
        <v>205</v>
      </c>
      <c r="C2427">
        <v>24</v>
      </c>
      <c r="D2427" t="s">
        <v>229</v>
      </c>
      <c r="E2427">
        <v>9</v>
      </c>
      <c r="F2427" t="s">
        <v>271</v>
      </c>
      <c r="G2427">
        <v>1.7</v>
      </c>
      <c r="H2427">
        <v>20</v>
      </c>
      <c r="L2427">
        <v>32</v>
      </c>
      <c r="N2427">
        <v>2.1</v>
      </c>
      <c r="O2427">
        <f>PI()*(H2427/(2*1000))^2</f>
        <v>3.1415926535897931E-4</v>
      </c>
      <c r="P2427">
        <f>PI()*(L2427/(2*1000))^2</f>
        <v>8.0424771931898698E-4</v>
      </c>
    </row>
    <row r="2428" spans="1:16" x14ac:dyDescent="0.25">
      <c r="A2428">
        <v>8</v>
      </c>
      <c r="B2428" t="s">
        <v>205</v>
      </c>
      <c r="C2428">
        <v>24</v>
      </c>
      <c r="D2428" t="s">
        <v>229</v>
      </c>
      <c r="E2428">
        <v>10</v>
      </c>
      <c r="F2428" t="s">
        <v>271</v>
      </c>
      <c r="G2428">
        <v>1.1000000000000001</v>
      </c>
      <c r="H2428">
        <v>83</v>
      </c>
      <c r="L2428">
        <v>100</v>
      </c>
      <c r="N2428">
        <v>3.4</v>
      </c>
      <c r="O2428">
        <f>PI()*(H2428/(2*1000))^2</f>
        <v>5.4106079476450219E-3</v>
      </c>
      <c r="P2428">
        <f>PI()*(L2428/(2*1000))^2</f>
        <v>7.8539816339744835E-3</v>
      </c>
    </row>
    <row r="2429" spans="1:16" x14ac:dyDescent="0.25">
      <c r="A2429">
        <v>8</v>
      </c>
      <c r="B2429" t="s">
        <v>205</v>
      </c>
      <c r="C2429">
        <v>24</v>
      </c>
      <c r="D2429" t="s">
        <v>229</v>
      </c>
      <c r="E2429">
        <v>11</v>
      </c>
      <c r="F2429" t="s">
        <v>268</v>
      </c>
      <c r="G2429">
        <v>2.1</v>
      </c>
      <c r="H2429">
        <v>14</v>
      </c>
      <c r="L2429">
        <v>16</v>
      </c>
      <c r="N2429">
        <v>1.8</v>
      </c>
      <c r="O2429">
        <f>PI()*(H2429/(2*1000))^2</f>
        <v>1.5393804002589989E-4</v>
      </c>
      <c r="P2429">
        <f>PI()*(L2429/(2*1000))^2</f>
        <v>2.0106192982974675E-4</v>
      </c>
    </row>
    <row r="2430" spans="1:16" x14ac:dyDescent="0.25">
      <c r="A2430">
        <v>8</v>
      </c>
      <c r="B2430" t="s">
        <v>205</v>
      </c>
      <c r="C2430">
        <v>25</v>
      </c>
      <c r="D2430" t="s">
        <v>230</v>
      </c>
      <c r="E2430">
        <v>1</v>
      </c>
      <c r="F2430" t="s">
        <v>268</v>
      </c>
      <c r="G2430">
        <v>2.2000000000000002</v>
      </c>
      <c r="H2430">
        <v>8</v>
      </c>
      <c r="L2430">
        <v>42</v>
      </c>
      <c r="N2430">
        <v>1.35</v>
      </c>
      <c r="O2430">
        <f>PI()*(H2430/(2*1000))^2</f>
        <v>5.0265482457436686E-5</v>
      </c>
      <c r="P2430">
        <f>PI()*(L2430/(2*1000))^2</f>
        <v>1.385442360233099E-3</v>
      </c>
    </row>
    <row r="2431" spans="1:16" x14ac:dyDescent="0.25">
      <c r="A2431">
        <v>8</v>
      </c>
      <c r="B2431" t="s">
        <v>205</v>
      </c>
      <c r="C2431">
        <v>25</v>
      </c>
      <c r="D2431" t="s">
        <v>230</v>
      </c>
      <c r="E2431">
        <v>2</v>
      </c>
      <c r="F2431" t="s">
        <v>271</v>
      </c>
      <c r="G2431">
        <v>3.5</v>
      </c>
      <c r="H2431">
        <v>61</v>
      </c>
      <c r="L2431">
        <v>80</v>
      </c>
      <c r="N2431">
        <v>3.8</v>
      </c>
      <c r="O2431">
        <f>PI()*(H2431/(2*1000))^2</f>
        <v>2.9224665660019049E-3</v>
      </c>
      <c r="P2431">
        <f>PI()*(L2431/(2*1000))^2</f>
        <v>5.0265482457436689E-3</v>
      </c>
    </row>
    <row r="2432" spans="1:16" x14ac:dyDescent="0.25">
      <c r="A2432">
        <v>8</v>
      </c>
      <c r="B2432" t="s">
        <v>205</v>
      </c>
      <c r="C2432">
        <v>25</v>
      </c>
      <c r="D2432" t="s">
        <v>230</v>
      </c>
      <c r="E2432">
        <v>3</v>
      </c>
      <c r="F2432" t="s">
        <v>267</v>
      </c>
      <c r="G2432">
        <v>2.2999999999999998</v>
      </c>
      <c r="H2432">
        <v>9</v>
      </c>
      <c r="L2432">
        <v>26</v>
      </c>
      <c r="N2432">
        <v>1.8</v>
      </c>
      <c r="O2432">
        <f>PI()*(H2432/(2*1000))^2</f>
        <v>6.3617251235193305E-5</v>
      </c>
      <c r="P2432">
        <f>PI()*(L2432/(2*1000))^2</f>
        <v>5.3092915845667494E-4</v>
      </c>
    </row>
    <row r="2433" spans="1:16" x14ac:dyDescent="0.25">
      <c r="A2433">
        <v>8</v>
      </c>
      <c r="B2433" t="s">
        <v>205</v>
      </c>
      <c r="C2433">
        <v>25</v>
      </c>
      <c r="D2433" t="s">
        <v>230</v>
      </c>
      <c r="E2433">
        <v>4</v>
      </c>
      <c r="F2433" t="s">
        <v>271</v>
      </c>
      <c r="G2433">
        <v>2.7</v>
      </c>
      <c r="H2433">
        <v>40</v>
      </c>
      <c r="L2433">
        <v>73</v>
      </c>
      <c r="N2433">
        <v>3.5</v>
      </c>
      <c r="O2433">
        <f>PI()*(H2433/(2*1000))^2</f>
        <v>1.2566370614359172E-3</v>
      </c>
      <c r="P2433">
        <f>PI()*(L2433/(2*1000))^2</f>
        <v>4.1853868127450016E-3</v>
      </c>
    </row>
    <row r="2434" spans="1:16" x14ac:dyDescent="0.25">
      <c r="A2434">
        <v>8</v>
      </c>
      <c r="B2434" t="s">
        <v>205</v>
      </c>
      <c r="C2434">
        <v>25</v>
      </c>
      <c r="D2434" t="s">
        <v>230</v>
      </c>
      <c r="E2434">
        <v>5</v>
      </c>
      <c r="F2434" t="s">
        <v>267</v>
      </c>
      <c r="G2434">
        <v>2.7</v>
      </c>
      <c r="H2434">
        <v>40</v>
      </c>
      <c r="L2434">
        <v>72</v>
      </c>
      <c r="N2434">
        <v>3.6</v>
      </c>
      <c r="O2434">
        <f>PI()*(H2434/(2*1000))^2</f>
        <v>1.2566370614359172E-3</v>
      </c>
      <c r="P2434">
        <f>PI()*(L2434/(2*1000))^2</f>
        <v>4.0715040790523715E-3</v>
      </c>
    </row>
    <row r="2435" spans="1:16" x14ac:dyDescent="0.25">
      <c r="A2435">
        <v>8</v>
      </c>
      <c r="B2435" t="s">
        <v>205</v>
      </c>
      <c r="C2435">
        <v>25</v>
      </c>
      <c r="D2435" t="s">
        <v>230</v>
      </c>
      <c r="E2435">
        <v>6</v>
      </c>
      <c r="F2435" t="s">
        <v>271</v>
      </c>
      <c r="G2435">
        <v>2.7</v>
      </c>
      <c r="H2435">
        <v>52</v>
      </c>
      <c r="L2435">
        <v>81</v>
      </c>
      <c r="N2435">
        <v>4.5999999999999996</v>
      </c>
      <c r="O2435">
        <f>PI()*(H2435/(2*1000))^2</f>
        <v>2.1237166338266998E-3</v>
      </c>
      <c r="P2435">
        <f>PI()*(L2435/(2*1000))^2</f>
        <v>5.152997350050658E-3</v>
      </c>
    </row>
    <row r="2436" spans="1:16" x14ac:dyDescent="0.25">
      <c r="A2436">
        <v>8</v>
      </c>
      <c r="B2436" t="s">
        <v>205</v>
      </c>
      <c r="C2436">
        <v>25</v>
      </c>
      <c r="D2436" t="s">
        <v>230</v>
      </c>
      <c r="E2436">
        <v>7</v>
      </c>
      <c r="F2436" t="s">
        <v>271</v>
      </c>
      <c r="G2436">
        <v>1.7</v>
      </c>
      <c r="H2436">
        <v>123</v>
      </c>
      <c r="L2436">
        <v>160</v>
      </c>
      <c r="N2436">
        <v>5</v>
      </c>
      <c r="O2436">
        <f>PI()*(H2436/(2*1000))^2</f>
        <v>1.1882288814039995E-2</v>
      </c>
      <c r="P2436">
        <f>PI()*(L2436/(2*1000))^2</f>
        <v>2.0106192982974676E-2</v>
      </c>
    </row>
    <row r="2437" spans="1:16" x14ac:dyDescent="0.25">
      <c r="A2437">
        <v>8</v>
      </c>
      <c r="B2437" t="s">
        <v>205</v>
      </c>
      <c r="C2437">
        <v>25</v>
      </c>
      <c r="D2437" t="s">
        <v>230</v>
      </c>
      <c r="E2437">
        <v>8</v>
      </c>
      <c r="F2437" t="s">
        <v>271</v>
      </c>
      <c r="G2437">
        <v>3</v>
      </c>
      <c r="H2437">
        <v>105</v>
      </c>
      <c r="L2437">
        <v>125</v>
      </c>
      <c r="N2437">
        <v>5.8</v>
      </c>
      <c r="O2437">
        <f>PI()*(H2437/(2*1000))^2</f>
        <v>8.6590147514568668E-3</v>
      </c>
      <c r="P2437">
        <f>PI()*(L2437/(2*1000))^2</f>
        <v>1.2271846303085129E-2</v>
      </c>
    </row>
    <row r="2438" spans="1:16" x14ac:dyDescent="0.25">
      <c r="A2438">
        <v>8</v>
      </c>
      <c r="B2438" t="s">
        <v>205</v>
      </c>
      <c r="C2438">
        <v>25</v>
      </c>
      <c r="D2438" t="s">
        <v>230</v>
      </c>
      <c r="E2438">
        <v>9</v>
      </c>
      <c r="F2438" t="s">
        <v>271</v>
      </c>
      <c r="G2438">
        <v>1.2</v>
      </c>
      <c r="L2438">
        <v>22</v>
      </c>
      <c r="N2438">
        <v>1.35</v>
      </c>
      <c r="O2438">
        <f>PI()*(H2438/(2*1000))^2</f>
        <v>0</v>
      </c>
      <c r="P2438">
        <f>PI()*(L2438/(2*1000))^2</f>
        <v>3.8013271108436493E-4</v>
      </c>
    </row>
    <row r="2439" spans="1:16" x14ac:dyDescent="0.25">
      <c r="A2439">
        <v>8</v>
      </c>
      <c r="B2439" t="s">
        <v>205</v>
      </c>
      <c r="C2439">
        <v>26</v>
      </c>
      <c r="D2439" t="s">
        <v>231</v>
      </c>
      <c r="E2439">
        <v>1</v>
      </c>
      <c r="F2439" t="s">
        <v>268</v>
      </c>
      <c r="G2439">
        <v>1.3</v>
      </c>
      <c r="L2439">
        <v>21</v>
      </c>
      <c r="N2439">
        <v>1</v>
      </c>
      <c r="O2439">
        <f>PI()*(H2439/(2*1000))^2</f>
        <v>0</v>
      </c>
      <c r="P2439">
        <f>PI()*(L2439/(2*1000))^2</f>
        <v>3.4636059005827474E-4</v>
      </c>
    </row>
    <row r="2440" spans="1:16" x14ac:dyDescent="0.25">
      <c r="A2440">
        <v>8</v>
      </c>
      <c r="B2440" t="s">
        <v>205</v>
      </c>
      <c r="C2440">
        <v>26</v>
      </c>
      <c r="D2440" t="s">
        <v>231</v>
      </c>
      <c r="E2440">
        <v>2</v>
      </c>
      <c r="F2440" t="s">
        <v>268</v>
      </c>
      <c r="G2440">
        <v>2.1</v>
      </c>
      <c r="H2440">
        <v>18</v>
      </c>
      <c r="L2440">
        <v>64</v>
      </c>
      <c r="N2440">
        <v>2.15</v>
      </c>
      <c r="O2440">
        <f>PI()*(H2440/(2*1000))^2</f>
        <v>2.5446900494077322E-4</v>
      </c>
      <c r="P2440">
        <f>PI()*(L2440/(2*1000))^2</f>
        <v>3.2169908772759479E-3</v>
      </c>
    </row>
    <row r="2441" spans="1:16" x14ac:dyDescent="0.25">
      <c r="A2441">
        <v>8</v>
      </c>
      <c r="B2441" t="s">
        <v>205</v>
      </c>
      <c r="C2441">
        <v>26</v>
      </c>
      <c r="D2441" t="s">
        <v>231</v>
      </c>
      <c r="E2441">
        <v>3</v>
      </c>
      <c r="F2441" t="s">
        <v>268</v>
      </c>
      <c r="G2441">
        <v>1.7</v>
      </c>
      <c r="H2441">
        <v>16</v>
      </c>
      <c r="L2441">
        <v>56</v>
      </c>
      <c r="N2441">
        <v>1.65</v>
      </c>
      <c r="O2441">
        <f>PI()*(H2441/(2*1000))^2</f>
        <v>2.0106192982974675E-4</v>
      </c>
      <c r="P2441">
        <f>PI()*(L2441/(2*1000))^2</f>
        <v>2.4630086404143982E-3</v>
      </c>
    </row>
    <row r="2442" spans="1:16" x14ac:dyDescent="0.25">
      <c r="A2442">
        <v>8</v>
      </c>
      <c r="B2442" t="s">
        <v>205</v>
      </c>
      <c r="C2442">
        <v>26</v>
      </c>
      <c r="D2442" t="s">
        <v>231</v>
      </c>
      <c r="E2442">
        <v>4</v>
      </c>
      <c r="F2442" t="s">
        <v>271</v>
      </c>
      <c r="G2442">
        <v>3.3</v>
      </c>
      <c r="H2442">
        <v>46</v>
      </c>
      <c r="L2442">
        <v>81</v>
      </c>
      <c r="N2442">
        <v>3.7</v>
      </c>
      <c r="O2442">
        <f>PI()*(H2442/(2*1000))^2</f>
        <v>1.6619025137490004E-3</v>
      </c>
      <c r="P2442">
        <f>PI()*(L2442/(2*1000))^2</f>
        <v>5.152997350050658E-3</v>
      </c>
    </row>
    <row r="2443" spans="1:16" x14ac:dyDescent="0.25">
      <c r="A2443">
        <v>8</v>
      </c>
      <c r="B2443" t="s">
        <v>205</v>
      </c>
      <c r="C2443">
        <v>26</v>
      </c>
      <c r="D2443" t="s">
        <v>231</v>
      </c>
      <c r="E2443">
        <v>5</v>
      </c>
      <c r="F2443" t="s">
        <v>268</v>
      </c>
      <c r="G2443">
        <v>2.1</v>
      </c>
      <c r="L2443">
        <v>28</v>
      </c>
      <c r="N2443">
        <v>1.3</v>
      </c>
      <c r="O2443">
        <f>PI()*(H2443/(2*1000))^2</f>
        <v>0</v>
      </c>
      <c r="P2443">
        <f>PI()*(L2443/(2*1000))^2</f>
        <v>6.1575216010359955E-4</v>
      </c>
    </row>
    <row r="2444" spans="1:16" x14ac:dyDescent="0.25">
      <c r="A2444">
        <v>8</v>
      </c>
      <c r="B2444" t="s">
        <v>205</v>
      </c>
      <c r="C2444">
        <v>26</v>
      </c>
      <c r="D2444" t="s">
        <v>231</v>
      </c>
      <c r="E2444">
        <v>6</v>
      </c>
      <c r="F2444" t="s">
        <v>271</v>
      </c>
      <c r="G2444">
        <v>2.5</v>
      </c>
      <c r="H2444">
        <v>69</v>
      </c>
      <c r="I2444">
        <v>40</v>
      </c>
      <c r="L2444">
        <v>90</v>
      </c>
      <c r="N2444">
        <v>4.8</v>
      </c>
      <c r="O2444">
        <f>PI()*(H2444/(2*1000))^2+PI()*(I2444/(2*1000))^2</f>
        <v>4.9959177173711684E-3</v>
      </c>
      <c r="P2444">
        <f>PI()*(L2444/(2*1000))^2</f>
        <v>6.3617251235193305E-3</v>
      </c>
    </row>
    <row r="2445" spans="1:16" x14ac:dyDescent="0.25">
      <c r="A2445">
        <v>8</v>
      </c>
      <c r="B2445" t="s">
        <v>205</v>
      </c>
      <c r="C2445">
        <v>26</v>
      </c>
      <c r="D2445" t="s">
        <v>231</v>
      </c>
      <c r="E2445">
        <v>7</v>
      </c>
      <c r="F2445" t="s">
        <v>271</v>
      </c>
      <c r="G2445">
        <v>3</v>
      </c>
      <c r="H2445">
        <v>65</v>
      </c>
      <c r="L2445">
        <v>110</v>
      </c>
      <c r="N2445">
        <v>4.8</v>
      </c>
      <c r="O2445">
        <f>PI()*(H2445/(2*1000))^2</f>
        <v>3.3183072403542195E-3</v>
      </c>
      <c r="P2445">
        <f>PI()*(L2445/(2*1000))^2</f>
        <v>9.5033177771091243E-3</v>
      </c>
    </row>
    <row r="2446" spans="1:16" x14ac:dyDescent="0.25">
      <c r="A2446">
        <v>8</v>
      </c>
      <c r="B2446" t="s">
        <v>205</v>
      </c>
      <c r="C2446">
        <v>27</v>
      </c>
      <c r="D2446" t="s">
        <v>232</v>
      </c>
      <c r="E2446">
        <v>1</v>
      </c>
      <c r="F2446" t="s">
        <v>268</v>
      </c>
      <c r="G2446">
        <v>2.1</v>
      </c>
      <c r="L2446">
        <v>0.25</v>
      </c>
      <c r="N2446">
        <v>0.7</v>
      </c>
      <c r="O2446">
        <f>PI()*(H2446/(2*1000))^2</f>
        <v>0</v>
      </c>
      <c r="P2446">
        <f>PI()*(L2446/(2*1000))^2</f>
        <v>4.9087385212340514E-8</v>
      </c>
    </row>
    <row r="2447" spans="1:16" x14ac:dyDescent="0.25">
      <c r="A2447">
        <v>8</v>
      </c>
      <c r="B2447" t="s">
        <v>205</v>
      </c>
      <c r="C2447">
        <v>27</v>
      </c>
      <c r="D2447" t="s">
        <v>232</v>
      </c>
      <c r="E2447">
        <v>2</v>
      </c>
      <c r="F2447" t="s">
        <v>271</v>
      </c>
      <c r="G2447">
        <v>2.2999999999999998</v>
      </c>
      <c r="H2447">
        <v>8</v>
      </c>
      <c r="L2447">
        <v>36</v>
      </c>
      <c r="N2447">
        <v>1.8</v>
      </c>
      <c r="O2447">
        <f>PI()*(H2447/(2*1000))^2</f>
        <v>5.0265482457436686E-5</v>
      </c>
      <c r="P2447">
        <f>PI()*(L2447/(2*1000))^2</f>
        <v>1.0178760197630929E-3</v>
      </c>
    </row>
    <row r="2448" spans="1:16" x14ac:dyDescent="0.25">
      <c r="A2448">
        <v>8</v>
      </c>
      <c r="B2448" t="s">
        <v>205</v>
      </c>
      <c r="C2448">
        <v>27</v>
      </c>
      <c r="D2448" t="s">
        <v>232</v>
      </c>
      <c r="E2448">
        <v>3</v>
      </c>
      <c r="F2448" t="s">
        <v>267</v>
      </c>
      <c r="G2448">
        <v>2.4</v>
      </c>
      <c r="H2448">
        <v>8</v>
      </c>
      <c r="L2448">
        <v>35</v>
      </c>
      <c r="N2448">
        <v>1.7</v>
      </c>
      <c r="O2448">
        <f>PI()*(H2448/(2*1000))^2</f>
        <v>5.0265482457436686E-5</v>
      </c>
      <c r="P2448">
        <f>PI()*(L2448/(2*1000))^2</f>
        <v>9.6211275016187424E-4</v>
      </c>
    </row>
    <row r="2449" spans="1:16" x14ac:dyDescent="0.25">
      <c r="A2449">
        <v>8</v>
      </c>
      <c r="B2449" t="s">
        <v>205</v>
      </c>
      <c r="C2449">
        <v>27</v>
      </c>
      <c r="D2449" t="s">
        <v>232</v>
      </c>
      <c r="E2449">
        <v>4</v>
      </c>
      <c r="F2449" t="s">
        <v>268</v>
      </c>
      <c r="G2449">
        <v>2.9</v>
      </c>
      <c r="L2449">
        <v>43</v>
      </c>
      <c r="N2449">
        <v>1.3</v>
      </c>
      <c r="O2449">
        <f>PI()*(H2449/(2*1000))^2</f>
        <v>0</v>
      </c>
      <c r="P2449">
        <f>PI()*(L2449/(2*1000))^2</f>
        <v>1.4522012041218817E-3</v>
      </c>
    </row>
    <row r="2450" spans="1:16" x14ac:dyDescent="0.25">
      <c r="A2450">
        <v>8</v>
      </c>
      <c r="B2450" t="s">
        <v>205</v>
      </c>
      <c r="C2450">
        <v>27</v>
      </c>
      <c r="D2450" t="s">
        <v>232</v>
      </c>
      <c r="E2450">
        <v>5</v>
      </c>
      <c r="F2450" t="s">
        <v>267</v>
      </c>
      <c r="G2450">
        <v>1.35</v>
      </c>
      <c r="H2450">
        <v>19</v>
      </c>
      <c r="L2450">
        <v>44</v>
      </c>
      <c r="N2450">
        <v>2.1</v>
      </c>
      <c r="O2450">
        <f>PI()*(H2450/(2*1000))^2</f>
        <v>2.835287369864788E-4</v>
      </c>
      <c r="P2450">
        <f>PI()*(L2450/(2*1000))^2</f>
        <v>1.5205308443374597E-3</v>
      </c>
    </row>
    <row r="2451" spans="1:16" x14ac:dyDescent="0.25">
      <c r="A2451">
        <v>8</v>
      </c>
      <c r="B2451" t="s">
        <v>205</v>
      </c>
      <c r="C2451">
        <v>27</v>
      </c>
      <c r="D2451" t="s">
        <v>232</v>
      </c>
      <c r="E2451">
        <v>6</v>
      </c>
      <c r="F2451" t="s">
        <v>267</v>
      </c>
      <c r="G2451">
        <v>1.9</v>
      </c>
      <c r="H2451">
        <v>23</v>
      </c>
      <c r="L2451">
        <v>51</v>
      </c>
      <c r="N2451">
        <v>2.7</v>
      </c>
      <c r="O2451">
        <f>PI()*(H2451/(2*1000))^2</f>
        <v>4.154756284372501E-4</v>
      </c>
      <c r="P2451">
        <f>PI()*(L2451/(2*1000))^2</f>
        <v>2.0428206229967626E-3</v>
      </c>
    </row>
    <row r="2452" spans="1:16" x14ac:dyDescent="0.25">
      <c r="A2452">
        <v>8</v>
      </c>
      <c r="B2452" t="s">
        <v>205</v>
      </c>
      <c r="C2452">
        <v>27</v>
      </c>
      <c r="D2452" t="s">
        <v>232</v>
      </c>
      <c r="E2452">
        <v>7</v>
      </c>
      <c r="F2452" t="s">
        <v>271</v>
      </c>
      <c r="G2452">
        <v>2.2000000000000002</v>
      </c>
      <c r="H2452">
        <v>32</v>
      </c>
      <c r="L2452">
        <v>56</v>
      </c>
      <c r="N2452">
        <v>2.8</v>
      </c>
      <c r="O2452">
        <f>PI()*(H2452/(2*1000))^2</f>
        <v>8.0424771931898698E-4</v>
      </c>
      <c r="P2452">
        <f>PI()*(L2452/(2*1000))^2</f>
        <v>2.4630086404143982E-3</v>
      </c>
    </row>
    <row r="2453" spans="1:16" x14ac:dyDescent="0.25">
      <c r="A2453">
        <v>8</v>
      </c>
      <c r="B2453" t="s">
        <v>205</v>
      </c>
      <c r="C2453">
        <v>27</v>
      </c>
      <c r="D2453" t="s">
        <v>232</v>
      </c>
      <c r="E2453">
        <v>8</v>
      </c>
      <c r="F2453" t="s">
        <v>271</v>
      </c>
      <c r="G2453">
        <v>3.1</v>
      </c>
      <c r="H2453">
        <v>57</v>
      </c>
      <c r="L2453">
        <v>90</v>
      </c>
      <c r="N2453">
        <v>4.4000000000000004</v>
      </c>
      <c r="O2453">
        <f>PI()*(H2453/(2*1000))^2</f>
        <v>2.5517586328783095E-3</v>
      </c>
      <c r="P2453">
        <f>PI()*(L2453/(2*1000))^2</f>
        <v>6.3617251235193305E-3</v>
      </c>
    </row>
    <row r="2454" spans="1:16" x14ac:dyDescent="0.25">
      <c r="A2454">
        <v>8</v>
      </c>
      <c r="B2454" t="s">
        <v>205</v>
      </c>
      <c r="C2454">
        <v>27</v>
      </c>
      <c r="D2454" t="s">
        <v>232</v>
      </c>
      <c r="E2454">
        <v>9</v>
      </c>
      <c r="F2454" t="s">
        <v>271</v>
      </c>
      <c r="G2454">
        <v>1.3</v>
      </c>
      <c r="H2454">
        <v>23</v>
      </c>
      <c r="L2454">
        <v>49</v>
      </c>
      <c r="N2454">
        <v>2.2000000000000002</v>
      </c>
      <c r="O2454">
        <f>PI()*(H2454/(2*1000))^2</f>
        <v>4.154756284372501E-4</v>
      </c>
      <c r="P2454">
        <f>PI()*(L2454/(2*1000))^2</f>
        <v>1.8857409903172736E-3</v>
      </c>
    </row>
    <row r="2455" spans="1:16" x14ac:dyDescent="0.25">
      <c r="A2455">
        <v>8</v>
      </c>
      <c r="B2455" t="s">
        <v>205</v>
      </c>
      <c r="C2455">
        <v>28</v>
      </c>
      <c r="D2455" t="s">
        <v>233</v>
      </c>
      <c r="E2455">
        <v>1</v>
      </c>
      <c r="F2455" t="s">
        <v>271</v>
      </c>
      <c r="G2455">
        <v>0.3</v>
      </c>
      <c r="H2455">
        <v>24</v>
      </c>
      <c r="L2455">
        <v>48</v>
      </c>
      <c r="N2455">
        <v>2.7</v>
      </c>
      <c r="O2455">
        <f>PI()*(H2455/(2*1000))^2</f>
        <v>4.523893421169302E-4</v>
      </c>
      <c r="P2455">
        <f>PI()*(L2455/(2*1000))^2</f>
        <v>1.8095573684677208E-3</v>
      </c>
    </row>
    <row r="2456" spans="1:16" x14ac:dyDescent="0.25">
      <c r="A2456">
        <v>8</v>
      </c>
      <c r="B2456" t="s">
        <v>205</v>
      </c>
      <c r="C2456">
        <v>28</v>
      </c>
      <c r="D2456" t="s">
        <v>233</v>
      </c>
      <c r="E2456">
        <v>2</v>
      </c>
      <c r="F2456" t="s">
        <v>271</v>
      </c>
      <c r="G2456">
        <v>0.4</v>
      </c>
      <c r="H2456">
        <v>28</v>
      </c>
      <c r="L2456">
        <v>70</v>
      </c>
      <c r="N2456">
        <v>3.95</v>
      </c>
      <c r="O2456">
        <f>PI()*(H2456/(2*1000))^2</f>
        <v>6.1575216010359955E-4</v>
      </c>
      <c r="P2456">
        <f>PI()*(L2456/(2*1000))^2</f>
        <v>3.8484510006474969E-3</v>
      </c>
    </row>
    <row r="2457" spans="1:16" x14ac:dyDescent="0.25">
      <c r="A2457">
        <v>8</v>
      </c>
      <c r="B2457" t="s">
        <v>205</v>
      </c>
      <c r="C2457">
        <v>28</v>
      </c>
      <c r="D2457" t="s">
        <v>233</v>
      </c>
      <c r="E2457">
        <v>3</v>
      </c>
      <c r="F2457" t="s">
        <v>271</v>
      </c>
      <c r="G2457">
        <v>2.5</v>
      </c>
      <c r="H2457">
        <v>39</v>
      </c>
      <c r="L2457">
        <v>56</v>
      </c>
      <c r="N2457">
        <v>2.6</v>
      </c>
      <c r="O2457">
        <f>PI()*(H2457/(2*1000))^2</f>
        <v>1.1945906065275189E-3</v>
      </c>
      <c r="P2457">
        <f>PI()*(L2457/(2*1000))^2</f>
        <v>2.4630086404143982E-3</v>
      </c>
    </row>
    <row r="2458" spans="1:16" x14ac:dyDescent="0.25">
      <c r="A2458">
        <v>8</v>
      </c>
      <c r="B2458" t="s">
        <v>205</v>
      </c>
      <c r="C2458">
        <v>28</v>
      </c>
      <c r="D2458" t="s">
        <v>233</v>
      </c>
      <c r="E2458">
        <v>4</v>
      </c>
      <c r="F2458" t="s">
        <v>271</v>
      </c>
      <c r="G2458">
        <v>3.2</v>
      </c>
      <c r="H2458">
        <v>22</v>
      </c>
      <c r="I2458">
        <v>57</v>
      </c>
      <c r="L2458">
        <v>79</v>
      </c>
      <c r="N2458">
        <v>3.65</v>
      </c>
      <c r="O2458">
        <f>PI()*(H2458/(2*1000))^2+PI()*(I2458/(2*1000))^2</f>
        <v>2.9318913439626746E-3</v>
      </c>
      <c r="P2458">
        <f>PI()*(L2458/(2*1000))^2</f>
        <v>4.9016699377634745E-3</v>
      </c>
    </row>
    <row r="2459" spans="1:16" x14ac:dyDescent="0.25">
      <c r="A2459">
        <v>8</v>
      </c>
      <c r="B2459" t="s">
        <v>205</v>
      </c>
      <c r="C2459">
        <v>28</v>
      </c>
      <c r="D2459" t="s">
        <v>233</v>
      </c>
      <c r="E2459">
        <v>5</v>
      </c>
      <c r="F2459" t="s">
        <v>271</v>
      </c>
      <c r="G2459">
        <v>2.4</v>
      </c>
      <c r="H2459">
        <v>127</v>
      </c>
      <c r="L2459">
        <v>142</v>
      </c>
      <c r="N2459">
        <v>4.2</v>
      </c>
      <c r="O2459">
        <f>PI()*(H2459/(2*1000))^2</f>
        <v>1.2667686977437444E-2</v>
      </c>
      <c r="P2459">
        <f>PI()*(L2459/(2*1000))^2</f>
        <v>1.5836768566746144E-2</v>
      </c>
    </row>
    <row r="2460" spans="1:16" x14ac:dyDescent="0.25">
      <c r="A2460">
        <v>8</v>
      </c>
      <c r="B2460" t="s">
        <v>205</v>
      </c>
      <c r="C2460">
        <v>28</v>
      </c>
      <c r="D2460" t="s">
        <v>233</v>
      </c>
      <c r="E2460">
        <v>6</v>
      </c>
      <c r="F2460" t="s">
        <v>271</v>
      </c>
      <c r="G2460">
        <v>1.7</v>
      </c>
      <c r="H2460">
        <v>15</v>
      </c>
      <c r="L2460">
        <v>42</v>
      </c>
      <c r="N2460">
        <v>1.9</v>
      </c>
      <c r="O2460">
        <f>PI()*(H2460/(2*1000))^2</f>
        <v>1.7671458676442585E-4</v>
      </c>
      <c r="P2460">
        <f>PI()*(L2460/(2*1000))^2</f>
        <v>1.385442360233099E-3</v>
      </c>
    </row>
    <row r="2461" spans="1:16" x14ac:dyDescent="0.25">
      <c r="A2461">
        <v>8</v>
      </c>
      <c r="B2461" t="s">
        <v>205</v>
      </c>
      <c r="C2461">
        <v>28</v>
      </c>
      <c r="D2461" t="s">
        <v>233</v>
      </c>
      <c r="E2461">
        <v>7</v>
      </c>
      <c r="F2461" t="s">
        <v>271</v>
      </c>
      <c r="G2461">
        <v>1.3</v>
      </c>
      <c r="L2461">
        <v>25</v>
      </c>
      <c r="N2461">
        <v>1.1000000000000001</v>
      </c>
      <c r="O2461">
        <f>PI()*(H2461/(2*1000))^2</f>
        <v>0</v>
      </c>
      <c r="P2461">
        <f>PI()*(L2461/(2*1000))^2</f>
        <v>4.9087385212340522E-4</v>
      </c>
    </row>
    <row r="2462" spans="1:16" x14ac:dyDescent="0.25">
      <c r="A2462">
        <v>8</v>
      </c>
      <c r="B2462" t="s">
        <v>205</v>
      </c>
      <c r="C2462">
        <v>28</v>
      </c>
      <c r="D2462" t="s">
        <v>233</v>
      </c>
      <c r="E2462">
        <v>8</v>
      </c>
      <c r="F2462" t="s">
        <v>271</v>
      </c>
      <c r="G2462">
        <v>1.4</v>
      </c>
      <c r="L2462">
        <v>22</v>
      </c>
      <c r="N2462">
        <v>1</v>
      </c>
      <c r="O2462">
        <f>PI()*(H2462/(2*1000))^2</f>
        <v>0</v>
      </c>
      <c r="P2462">
        <f>PI()*(L2462/(2*1000))^2</f>
        <v>3.8013271108436493E-4</v>
      </c>
    </row>
    <row r="2463" spans="1:16" x14ac:dyDescent="0.25">
      <c r="A2463">
        <v>8</v>
      </c>
      <c r="B2463" t="s">
        <v>205</v>
      </c>
      <c r="C2463">
        <v>28</v>
      </c>
      <c r="D2463" t="s">
        <v>233</v>
      </c>
      <c r="E2463">
        <v>9</v>
      </c>
      <c r="F2463" t="s">
        <v>267</v>
      </c>
      <c r="G2463">
        <v>2.8</v>
      </c>
      <c r="H2463">
        <v>22</v>
      </c>
      <c r="L2463">
        <v>43</v>
      </c>
      <c r="N2463">
        <v>2.15</v>
      </c>
      <c r="O2463">
        <f>PI()*(H2463/(2*1000))^2</f>
        <v>3.8013271108436493E-4</v>
      </c>
      <c r="P2463">
        <f>PI()*(L2463/(2*1000))^2</f>
        <v>1.4522012041218817E-3</v>
      </c>
    </row>
    <row r="2464" spans="1:16" x14ac:dyDescent="0.25">
      <c r="A2464">
        <v>8</v>
      </c>
      <c r="B2464" t="s">
        <v>205</v>
      </c>
      <c r="C2464">
        <v>28</v>
      </c>
      <c r="D2464" t="s">
        <v>233</v>
      </c>
      <c r="E2464">
        <v>10</v>
      </c>
      <c r="F2464" t="s">
        <v>271</v>
      </c>
      <c r="G2464">
        <v>1.75</v>
      </c>
      <c r="H2464">
        <v>31</v>
      </c>
      <c r="L2464">
        <v>70</v>
      </c>
      <c r="N2464">
        <v>2.9</v>
      </c>
      <c r="O2464">
        <f>PI()*(H2464/(2*1000))^2</f>
        <v>7.5476763502494771E-4</v>
      </c>
      <c r="P2464">
        <f>PI()*(L2464/(2*1000))^2</f>
        <v>3.8484510006474969E-3</v>
      </c>
    </row>
    <row r="2465" spans="1:16" x14ac:dyDescent="0.25">
      <c r="A2465">
        <v>8</v>
      </c>
      <c r="B2465" t="s">
        <v>205</v>
      </c>
      <c r="C2465">
        <v>28</v>
      </c>
      <c r="D2465" t="s">
        <v>233</v>
      </c>
      <c r="E2465">
        <v>11</v>
      </c>
      <c r="F2465" t="s">
        <v>271</v>
      </c>
      <c r="G2465">
        <v>1.6</v>
      </c>
      <c r="H2465">
        <v>30</v>
      </c>
      <c r="L2465">
        <v>53</v>
      </c>
      <c r="N2465">
        <v>2.9</v>
      </c>
      <c r="O2465">
        <f>PI()*(H2465/(2*1000))^2</f>
        <v>7.0685834705770342E-4</v>
      </c>
      <c r="P2465">
        <f>PI()*(L2465/(2*1000))^2</f>
        <v>2.2061834409834321E-3</v>
      </c>
    </row>
    <row r="2466" spans="1:16" x14ac:dyDescent="0.25">
      <c r="A2466">
        <v>8</v>
      </c>
      <c r="B2466" t="s">
        <v>205</v>
      </c>
      <c r="C2466">
        <v>28</v>
      </c>
      <c r="D2466" t="s">
        <v>233</v>
      </c>
      <c r="E2466">
        <v>12</v>
      </c>
      <c r="F2466" t="s">
        <v>271</v>
      </c>
      <c r="G2466">
        <v>2</v>
      </c>
      <c r="H2466">
        <v>27</v>
      </c>
      <c r="L2466">
        <v>68</v>
      </c>
      <c r="N2466">
        <v>2.9</v>
      </c>
      <c r="O2466">
        <f>PI()*(H2466/(2*1000))^2</f>
        <v>5.7255526111673976E-4</v>
      </c>
      <c r="P2466">
        <f>PI()*(L2466/(2*1000))^2</f>
        <v>3.6316811075498014E-3</v>
      </c>
    </row>
    <row r="2467" spans="1:16" x14ac:dyDescent="0.25">
      <c r="A2467">
        <v>8</v>
      </c>
      <c r="B2467" t="s">
        <v>205</v>
      </c>
      <c r="C2467">
        <v>28</v>
      </c>
      <c r="D2467" t="s">
        <v>233</v>
      </c>
      <c r="E2467">
        <v>13</v>
      </c>
      <c r="F2467" t="s">
        <v>271</v>
      </c>
      <c r="G2467">
        <v>2.2999999999999998</v>
      </c>
      <c r="L2467">
        <v>35</v>
      </c>
      <c r="N2467">
        <v>1.6</v>
      </c>
      <c r="O2467">
        <f>PI()*(H2467/(2*1000))^2</f>
        <v>0</v>
      </c>
      <c r="P2467">
        <f>PI()*(L2467/(2*1000))^2</f>
        <v>9.6211275016187424E-4</v>
      </c>
    </row>
    <row r="2468" spans="1:16" x14ac:dyDescent="0.25">
      <c r="A2468">
        <v>8</v>
      </c>
      <c r="B2468" t="s">
        <v>205</v>
      </c>
      <c r="C2468">
        <v>29</v>
      </c>
      <c r="D2468" t="s">
        <v>234</v>
      </c>
      <c r="E2468">
        <v>1</v>
      </c>
      <c r="F2468" t="s">
        <v>271</v>
      </c>
      <c r="G2468">
        <v>0.7</v>
      </c>
      <c r="H2468">
        <v>37</v>
      </c>
      <c r="L2468">
        <v>58</v>
      </c>
      <c r="N2468">
        <v>3</v>
      </c>
      <c r="O2468">
        <f>PI()*(H2468/(2*1000))^2</f>
        <v>1.0752100856911066E-3</v>
      </c>
      <c r="P2468">
        <f>PI()*(L2468/(2*1000))^2</f>
        <v>2.6420794216690164E-3</v>
      </c>
    </row>
    <row r="2469" spans="1:16" x14ac:dyDescent="0.25">
      <c r="A2469">
        <v>8</v>
      </c>
      <c r="B2469" t="s">
        <v>205</v>
      </c>
      <c r="C2469">
        <v>29</v>
      </c>
      <c r="D2469" t="s">
        <v>234</v>
      </c>
      <c r="E2469">
        <v>2</v>
      </c>
      <c r="F2469" t="s">
        <v>267</v>
      </c>
      <c r="G2469">
        <v>3</v>
      </c>
      <c r="H2469">
        <v>22</v>
      </c>
      <c r="L2469">
        <v>43</v>
      </c>
      <c r="N2469">
        <v>2.15</v>
      </c>
      <c r="O2469">
        <f>PI()*(H2469/(2*1000))^2</f>
        <v>3.8013271108436493E-4</v>
      </c>
      <c r="P2469">
        <f>PI()*(L2469/(2*1000))^2</f>
        <v>1.4522012041218817E-3</v>
      </c>
    </row>
    <row r="2470" spans="1:16" x14ac:dyDescent="0.25">
      <c r="A2470">
        <v>8</v>
      </c>
      <c r="B2470" t="s">
        <v>205</v>
      </c>
      <c r="C2470">
        <v>29</v>
      </c>
      <c r="D2470" t="s">
        <v>234</v>
      </c>
      <c r="E2470">
        <v>3</v>
      </c>
      <c r="F2470" t="s">
        <v>271</v>
      </c>
      <c r="G2470">
        <v>3.5</v>
      </c>
      <c r="H2470">
        <v>127</v>
      </c>
      <c r="L2470">
        <v>142</v>
      </c>
      <c r="N2470">
        <v>4.2</v>
      </c>
      <c r="O2470">
        <f>PI()*(H2470/(2*1000))^2</f>
        <v>1.2667686977437444E-2</v>
      </c>
      <c r="P2470">
        <f>PI()*(L2470/(2*1000))^2</f>
        <v>1.5836768566746144E-2</v>
      </c>
    </row>
    <row r="2471" spans="1:16" x14ac:dyDescent="0.25">
      <c r="A2471">
        <v>8</v>
      </c>
      <c r="B2471" t="s">
        <v>205</v>
      </c>
      <c r="C2471">
        <v>29</v>
      </c>
      <c r="D2471" t="s">
        <v>234</v>
      </c>
      <c r="E2471">
        <v>4</v>
      </c>
      <c r="F2471" t="s">
        <v>271</v>
      </c>
      <c r="G2471">
        <v>2.9</v>
      </c>
      <c r="H2471">
        <v>15</v>
      </c>
      <c r="L2471">
        <v>42</v>
      </c>
      <c r="N2471">
        <v>1.9</v>
      </c>
      <c r="O2471">
        <f>PI()*(H2471/(2*1000))^2</f>
        <v>1.7671458676442585E-4</v>
      </c>
      <c r="P2471">
        <f>PI()*(L2471/(2*1000))^2</f>
        <v>1.385442360233099E-3</v>
      </c>
    </row>
    <row r="2472" spans="1:16" x14ac:dyDescent="0.25">
      <c r="A2472">
        <v>8</v>
      </c>
      <c r="B2472" t="s">
        <v>205</v>
      </c>
      <c r="C2472">
        <v>30</v>
      </c>
      <c r="D2472" t="s">
        <v>235</v>
      </c>
      <c r="E2472">
        <v>1</v>
      </c>
      <c r="F2472" t="s">
        <v>271</v>
      </c>
      <c r="G2472">
        <v>0.5</v>
      </c>
      <c r="H2472">
        <v>73</v>
      </c>
      <c r="L2472">
        <v>102</v>
      </c>
      <c r="N2472">
        <v>3.6</v>
      </c>
      <c r="O2472">
        <f>PI()*(H2472/(2*1000))^2</f>
        <v>4.1853868127450016E-3</v>
      </c>
      <c r="P2472">
        <f>PI()*(L2472/(2*1000))^2</f>
        <v>8.1712824919870503E-3</v>
      </c>
    </row>
    <row r="2473" spans="1:16" x14ac:dyDescent="0.25">
      <c r="A2473">
        <v>8</v>
      </c>
      <c r="B2473" t="s">
        <v>205</v>
      </c>
      <c r="C2473">
        <v>30</v>
      </c>
      <c r="D2473" t="s">
        <v>235</v>
      </c>
      <c r="E2473">
        <v>2</v>
      </c>
      <c r="F2473" t="s">
        <v>271</v>
      </c>
      <c r="G2473">
        <v>0.6</v>
      </c>
      <c r="H2473">
        <v>85</v>
      </c>
      <c r="L2473">
        <v>116</v>
      </c>
      <c r="N2473">
        <v>5.3</v>
      </c>
      <c r="O2473">
        <f>PI()*(H2473/(2*1000))^2</f>
        <v>5.6745017305465653E-3</v>
      </c>
      <c r="P2473">
        <f>PI()*(L2473/(2*1000))^2</f>
        <v>1.0568317686676066E-2</v>
      </c>
    </row>
    <row r="2474" spans="1:16" x14ac:dyDescent="0.25">
      <c r="A2474">
        <v>8</v>
      </c>
      <c r="B2474" t="s">
        <v>205</v>
      </c>
      <c r="C2474">
        <v>30</v>
      </c>
      <c r="D2474" t="s">
        <v>235</v>
      </c>
      <c r="E2474">
        <v>3</v>
      </c>
      <c r="F2474" t="s">
        <v>268</v>
      </c>
      <c r="G2474">
        <v>2.4</v>
      </c>
      <c r="H2474">
        <v>60</v>
      </c>
      <c r="L2474">
        <v>94</v>
      </c>
      <c r="N2474">
        <v>3.5</v>
      </c>
      <c r="O2474">
        <f>PI()*(H2474/(2*1000))^2</f>
        <v>2.8274333882308137E-3</v>
      </c>
      <c r="P2474">
        <f>PI()*(L2474/(2*1000))^2</f>
        <v>6.9397781717798531E-3</v>
      </c>
    </row>
    <row r="2475" spans="1:16" x14ac:dyDescent="0.25">
      <c r="A2475">
        <v>8</v>
      </c>
      <c r="B2475" t="s">
        <v>205</v>
      </c>
      <c r="C2475">
        <v>30</v>
      </c>
      <c r="D2475" t="s">
        <v>235</v>
      </c>
      <c r="E2475">
        <v>4</v>
      </c>
      <c r="F2475" t="s">
        <v>268</v>
      </c>
      <c r="G2475">
        <v>2.6</v>
      </c>
      <c r="L2475">
        <v>47</v>
      </c>
      <c r="N2475">
        <v>1.1000000000000001</v>
      </c>
      <c r="O2475">
        <f>PI()*(H2475/(2*1000))^2</f>
        <v>0</v>
      </c>
      <c r="P2475">
        <f>PI()*(L2475/(2*1000))^2</f>
        <v>1.7349445429449633E-3</v>
      </c>
    </row>
    <row r="2476" spans="1:16" x14ac:dyDescent="0.25">
      <c r="A2476">
        <v>8</v>
      </c>
      <c r="B2476" t="s">
        <v>205</v>
      </c>
      <c r="C2476">
        <v>30</v>
      </c>
      <c r="D2476" t="s">
        <v>235</v>
      </c>
      <c r="E2476">
        <v>5</v>
      </c>
      <c r="F2476" t="s">
        <v>271</v>
      </c>
      <c r="G2476">
        <v>2.7</v>
      </c>
      <c r="H2476">
        <v>10</v>
      </c>
      <c r="L2476">
        <v>34</v>
      </c>
      <c r="N2476">
        <v>1.8</v>
      </c>
      <c r="O2476">
        <f>PI()*(H2476/(2*1000))^2</f>
        <v>7.8539816339744827E-5</v>
      </c>
      <c r="P2476">
        <f>PI()*(L2476/(2*1000))^2</f>
        <v>9.0792027688745035E-4</v>
      </c>
    </row>
    <row r="2477" spans="1:16" x14ac:dyDescent="0.25">
      <c r="A2477">
        <v>8</v>
      </c>
      <c r="B2477" t="s">
        <v>205</v>
      </c>
      <c r="C2477">
        <v>30</v>
      </c>
      <c r="D2477" t="s">
        <v>235</v>
      </c>
      <c r="E2477">
        <v>6</v>
      </c>
      <c r="F2477" t="s">
        <v>268</v>
      </c>
      <c r="G2477">
        <v>2.7</v>
      </c>
      <c r="L2477">
        <v>39</v>
      </c>
      <c r="N2477">
        <v>1.2</v>
      </c>
      <c r="O2477">
        <f>PI()*(H2477/(2*1000))^2</f>
        <v>0</v>
      </c>
      <c r="P2477">
        <f>PI()*(L2477/(2*1000))^2</f>
        <v>1.1945906065275189E-3</v>
      </c>
    </row>
    <row r="2478" spans="1:16" x14ac:dyDescent="0.25">
      <c r="A2478">
        <v>8</v>
      </c>
      <c r="B2478" t="s">
        <v>205</v>
      </c>
      <c r="C2478">
        <v>30</v>
      </c>
      <c r="D2478" t="s">
        <v>235</v>
      </c>
      <c r="E2478">
        <v>7</v>
      </c>
      <c r="F2478" t="s">
        <v>271</v>
      </c>
      <c r="G2478">
        <v>1.7</v>
      </c>
      <c r="L2478">
        <v>14</v>
      </c>
      <c r="N2478">
        <v>1.2</v>
      </c>
      <c r="O2478">
        <f>PI()*(H2478/(2*1000))^2</f>
        <v>0</v>
      </c>
      <c r="P2478">
        <f>PI()*(L2478/(2*1000))^2</f>
        <v>1.5393804002589989E-4</v>
      </c>
    </row>
    <row r="2479" spans="1:16" x14ac:dyDescent="0.25">
      <c r="A2479">
        <v>8</v>
      </c>
      <c r="B2479" t="s">
        <v>205</v>
      </c>
      <c r="C2479">
        <v>30</v>
      </c>
      <c r="D2479" t="s">
        <v>235</v>
      </c>
      <c r="E2479">
        <v>8</v>
      </c>
      <c r="F2479" t="s">
        <v>268</v>
      </c>
      <c r="G2479">
        <v>2.4</v>
      </c>
      <c r="H2479">
        <v>8</v>
      </c>
      <c r="L2479">
        <v>42</v>
      </c>
      <c r="N2479">
        <v>1.6</v>
      </c>
      <c r="O2479">
        <f>PI()*(H2479/(2*1000))^2</f>
        <v>5.0265482457436686E-5</v>
      </c>
      <c r="P2479">
        <f>PI()*(L2479/(2*1000))^2</f>
        <v>1.385442360233099E-3</v>
      </c>
    </row>
    <row r="2480" spans="1:16" x14ac:dyDescent="0.25">
      <c r="A2480">
        <v>8</v>
      </c>
      <c r="B2480" t="s">
        <v>205</v>
      </c>
      <c r="C2480">
        <v>30</v>
      </c>
      <c r="D2480" t="s">
        <v>235</v>
      </c>
      <c r="E2480">
        <v>9</v>
      </c>
      <c r="F2480" t="s">
        <v>271</v>
      </c>
      <c r="G2480">
        <v>3</v>
      </c>
      <c r="H2480">
        <v>27</v>
      </c>
      <c r="L2480">
        <v>55</v>
      </c>
      <c r="N2480">
        <v>3.2</v>
      </c>
      <c r="O2480">
        <f>PI()*(H2480/(2*1000))^2</f>
        <v>5.7255526111673976E-4</v>
      </c>
      <c r="P2480">
        <f>PI()*(L2480/(2*1000))^2</f>
        <v>2.3758294442772811E-3</v>
      </c>
    </row>
    <row r="2481" spans="1:16" x14ac:dyDescent="0.25">
      <c r="A2481">
        <v>8</v>
      </c>
      <c r="B2481" t="s">
        <v>205</v>
      </c>
      <c r="C2481">
        <v>30</v>
      </c>
      <c r="D2481" t="s">
        <v>235</v>
      </c>
      <c r="E2481">
        <v>10</v>
      </c>
      <c r="F2481" t="s">
        <v>268</v>
      </c>
      <c r="G2481">
        <v>2.85</v>
      </c>
      <c r="H2481">
        <v>19</v>
      </c>
      <c r="L2481">
        <v>57</v>
      </c>
      <c r="N2481">
        <v>2.1</v>
      </c>
      <c r="O2481">
        <f>PI()*(H2481/(2*1000))^2</f>
        <v>2.835287369864788E-4</v>
      </c>
      <c r="P2481">
        <f>PI()*(L2481/(2*1000))^2</f>
        <v>2.5517586328783095E-3</v>
      </c>
    </row>
    <row r="2482" spans="1:16" x14ac:dyDescent="0.25">
      <c r="A2482">
        <v>8</v>
      </c>
      <c r="B2482" t="s">
        <v>205</v>
      </c>
      <c r="C2482">
        <v>30</v>
      </c>
      <c r="D2482" t="s">
        <v>235</v>
      </c>
      <c r="E2482">
        <v>11</v>
      </c>
      <c r="F2482" t="s">
        <v>290</v>
      </c>
      <c r="G2482">
        <v>0.75</v>
      </c>
      <c r="L2482" t="s">
        <v>340</v>
      </c>
      <c r="N2482">
        <v>1.2</v>
      </c>
      <c r="O2482">
        <f>PI()*(H2482/(2*1000))^2</f>
        <v>0</v>
      </c>
      <c r="P2482">
        <f>10*PI()*(11/(2*1000))^2</f>
        <v>9.5033177771091228E-4</v>
      </c>
    </row>
    <row r="2483" spans="1:16" x14ac:dyDescent="0.25">
      <c r="A2483">
        <v>8</v>
      </c>
      <c r="B2483" t="s">
        <v>205</v>
      </c>
      <c r="C2483">
        <v>30</v>
      </c>
      <c r="D2483" t="s">
        <v>235</v>
      </c>
      <c r="E2483">
        <v>12</v>
      </c>
      <c r="F2483" t="s">
        <v>272</v>
      </c>
      <c r="G2483">
        <v>1.55</v>
      </c>
      <c r="H2483">
        <v>48</v>
      </c>
      <c r="L2483">
        <v>82</v>
      </c>
      <c r="N2483">
        <v>3.4</v>
      </c>
      <c r="O2483">
        <f>PI()*(H2483/(2*1000))^2</f>
        <v>1.8095573684677208E-3</v>
      </c>
      <c r="P2483">
        <f>PI()*(L2483/(2*1000))^2</f>
        <v>5.2810172506844427E-3</v>
      </c>
    </row>
    <row r="2484" spans="1:16" x14ac:dyDescent="0.25">
      <c r="A2484">
        <v>8</v>
      </c>
      <c r="B2484" t="s">
        <v>205</v>
      </c>
      <c r="C2484">
        <v>30</v>
      </c>
      <c r="D2484" t="s">
        <v>235</v>
      </c>
      <c r="E2484">
        <v>13</v>
      </c>
      <c r="F2484" t="s">
        <v>267</v>
      </c>
      <c r="G2484">
        <v>2.35</v>
      </c>
      <c r="H2484">
        <v>23</v>
      </c>
      <c r="I2484">
        <v>18</v>
      </c>
      <c r="L2484">
        <v>50</v>
      </c>
      <c r="N2484">
        <v>2.2999999999999998</v>
      </c>
      <c r="O2484">
        <f>PI()*(H2484/(2*1000))^2+PI()*(I2484/(2*1000))^2</f>
        <v>6.6994463337802332E-4</v>
      </c>
      <c r="P2484">
        <f>PI()*(L2484/(2*1000))^2</f>
        <v>1.9634954084936209E-3</v>
      </c>
    </row>
    <row r="2485" spans="1:16" x14ac:dyDescent="0.25">
      <c r="A2485">
        <v>8</v>
      </c>
      <c r="B2485" t="s">
        <v>205</v>
      </c>
      <c r="C2485">
        <v>30</v>
      </c>
      <c r="D2485" t="s">
        <v>235</v>
      </c>
      <c r="E2485">
        <v>14</v>
      </c>
      <c r="F2485" t="s">
        <v>271</v>
      </c>
      <c r="G2485">
        <v>2.9</v>
      </c>
      <c r="H2485">
        <v>11</v>
      </c>
      <c r="L2485">
        <v>32</v>
      </c>
      <c r="N2485">
        <v>1.75</v>
      </c>
      <c r="O2485">
        <f>PI()*(H2485/(2*1000))^2</f>
        <v>9.5033177771091233E-5</v>
      </c>
      <c r="P2485">
        <f>PI()*(L2485/(2*1000))^2</f>
        <v>8.0424771931898698E-4</v>
      </c>
    </row>
    <row r="2486" spans="1:16" x14ac:dyDescent="0.25">
      <c r="A2486">
        <v>8</v>
      </c>
      <c r="B2486" t="s">
        <v>205</v>
      </c>
      <c r="C2486">
        <v>30</v>
      </c>
      <c r="D2486" t="s">
        <v>235</v>
      </c>
      <c r="E2486">
        <v>15</v>
      </c>
      <c r="F2486" t="s">
        <v>271</v>
      </c>
      <c r="G2486">
        <v>2.65</v>
      </c>
      <c r="H2486">
        <v>11</v>
      </c>
      <c r="L2486">
        <v>33</v>
      </c>
      <c r="N2486">
        <v>2</v>
      </c>
      <c r="O2486">
        <f>PI()*(H2486/(2*1000))^2</f>
        <v>9.5033177771091233E-5</v>
      </c>
      <c r="P2486">
        <f>PI()*(L2486/(2*1000))^2</f>
        <v>8.5529859993982123E-4</v>
      </c>
    </row>
    <row r="2487" spans="1:16" x14ac:dyDescent="0.25">
      <c r="A2487">
        <v>8</v>
      </c>
      <c r="B2487" t="s">
        <v>205</v>
      </c>
      <c r="C2487">
        <v>30</v>
      </c>
      <c r="D2487" t="s">
        <v>235</v>
      </c>
      <c r="E2487">
        <v>16</v>
      </c>
      <c r="F2487" t="s">
        <v>268</v>
      </c>
      <c r="G2487">
        <v>2.8</v>
      </c>
      <c r="H2487">
        <v>22</v>
      </c>
      <c r="L2487">
        <v>57</v>
      </c>
      <c r="N2487">
        <v>2.1</v>
      </c>
      <c r="O2487">
        <f>PI()*(H2487/(2*1000))^2</f>
        <v>3.8013271108436493E-4</v>
      </c>
      <c r="P2487">
        <f>PI()*(L2487/(2*1000))^2</f>
        <v>2.5517586328783095E-3</v>
      </c>
    </row>
    <row r="2488" spans="1:16" x14ac:dyDescent="0.25">
      <c r="A2488">
        <v>8</v>
      </c>
      <c r="B2488" t="s">
        <v>205</v>
      </c>
      <c r="C2488">
        <v>30</v>
      </c>
      <c r="D2488" t="s">
        <v>235</v>
      </c>
      <c r="E2488">
        <v>17</v>
      </c>
      <c r="F2488" t="s">
        <v>267</v>
      </c>
      <c r="G2488">
        <v>2.4</v>
      </c>
      <c r="H2488">
        <v>20</v>
      </c>
      <c r="L2488">
        <v>42</v>
      </c>
      <c r="N2488">
        <v>2.2999999999999998</v>
      </c>
      <c r="O2488">
        <f>PI()*(H2488/(2*1000))^2</f>
        <v>3.1415926535897931E-4</v>
      </c>
      <c r="P2488">
        <f>PI()*(L2488/(2*1000))^2</f>
        <v>1.385442360233099E-3</v>
      </c>
    </row>
    <row r="2489" spans="1:16" x14ac:dyDescent="0.25">
      <c r="A2489">
        <v>8</v>
      </c>
      <c r="B2489" t="s">
        <v>205</v>
      </c>
      <c r="C2489">
        <v>30</v>
      </c>
      <c r="D2489" t="s">
        <v>235</v>
      </c>
      <c r="E2489">
        <v>18</v>
      </c>
      <c r="F2489" t="s">
        <v>267</v>
      </c>
      <c r="G2489">
        <v>2.7</v>
      </c>
      <c r="H2489">
        <v>62</v>
      </c>
      <c r="L2489">
        <v>98</v>
      </c>
      <c r="N2489">
        <v>4.2</v>
      </c>
      <c r="O2489">
        <f>PI()*(H2489/(2*1000))^2</f>
        <v>3.0190705400997908E-3</v>
      </c>
      <c r="P2489">
        <f>PI()*(L2489/(2*1000))^2</f>
        <v>7.5429639612690945E-3</v>
      </c>
    </row>
    <row r="2490" spans="1:16" x14ac:dyDescent="0.25">
      <c r="A2490">
        <v>8</v>
      </c>
      <c r="B2490" t="s">
        <v>205</v>
      </c>
      <c r="C2490">
        <v>30</v>
      </c>
      <c r="D2490" t="s">
        <v>235</v>
      </c>
      <c r="E2490">
        <v>19</v>
      </c>
      <c r="F2490" t="s">
        <v>267</v>
      </c>
      <c r="G2490">
        <v>3.4</v>
      </c>
      <c r="H2490">
        <v>64</v>
      </c>
      <c r="L2490">
        <v>113</v>
      </c>
      <c r="N2490">
        <v>4.05</v>
      </c>
      <c r="O2490">
        <f>PI()*(H2490/(2*1000))^2</f>
        <v>3.2169908772759479E-3</v>
      </c>
      <c r="P2490">
        <f>PI()*(L2490/(2*1000))^2</f>
        <v>1.0028749148422018E-2</v>
      </c>
    </row>
    <row r="2491" spans="1:16" x14ac:dyDescent="0.25">
      <c r="A2491">
        <v>8</v>
      </c>
      <c r="B2491" t="s">
        <v>205</v>
      </c>
      <c r="C2491">
        <v>30</v>
      </c>
      <c r="D2491" t="s">
        <v>235</v>
      </c>
      <c r="E2491">
        <v>20</v>
      </c>
      <c r="F2491" t="s">
        <v>268</v>
      </c>
      <c r="G2491">
        <v>1.9</v>
      </c>
      <c r="H2491">
        <v>64</v>
      </c>
      <c r="L2491">
        <v>101</v>
      </c>
      <c r="N2491">
        <v>4.1500000000000004</v>
      </c>
      <c r="O2491">
        <f>PI()*(H2491/(2*1000))^2</f>
        <v>3.2169908772759479E-3</v>
      </c>
      <c r="P2491">
        <f>PI()*(L2491/(2*1000))^2</f>
        <v>8.0118466648173708E-3</v>
      </c>
    </row>
    <row r="2492" spans="1:16" x14ac:dyDescent="0.25">
      <c r="A2492">
        <v>9</v>
      </c>
      <c r="B2492" t="s">
        <v>236</v>
      </c>
      <c r="C2492">
        <v>1</v>
      </c>
      <c r="D2492" t="s">
        <v>237</v>
      </c>
      <c r="E2492">
        <v>1</v>
      </c>
      <c r="F2492" t="s">
        <v>280</v>
      </c>
      <c r="G2492">
        <v>1.35</v>
      </c>
      <c r="H2492">
        <v>17</v>
      </c>
      <c r="L2492">
        <v>38</v>
      </c>
      <c r="N2492">
        <v>2.68</v>
      </c>
      <c r="O2492">
        <f>PI()*(H2492/(2*1000))^2</f>
        <v>2.2698006922186259E-4</v>
      </c>
      <c r="P2492">
        <f>PI()*(L2492/(2*1000))^2</f>
        <v>1.1341149479459152E-3</v>
      </c>
    </row>
    <row r="2493" spans="1:16" x14ac:dyDescent="0.25">
      <c r="A2493">
        <v>9</v>
      </c>
      <c r="B2493" t="s">
        <v>236</v>
      </c>
      <c r="C2493">
        <v>1</v>
      </c>
      <c r="D2493" t="s">
        <v>237</v>
      </c>
      <c r="E2493">
        <v>2</v>
      </c>
      <c r="F2493" t="s">
        <v>280</v>
      </c>
      <c r="G2493">
        <v>1.9</v>
      </c>
      <c r="H2493">
        <v>29</v>
      </c>
      <c r="L2493">
        <v>42</v>
      </c>
      <c r="N2493">
        <v>2.46</v>
      </c>
      <c r="O2493">
        <f>PI()*(H2493/(2*1000))^2</f>
        <v>6.605198554172541E-4</v>
      </c>
      <c r="P2493">
        <f>PI()*(L2493/(2*1000))^2</f>
        <v>1.385442360233099E-3</v>
      </c>
    </row>
    <row r="2494" spans="1:16" x14ac:dyDescent="0.25">
      <c r="A2494">
        <v>9</v>
      </c>
      <c r="B2494" t="s">
        <v>236</v>
      </c>
      <c r="C2494">
        <v>1</v>
      </c>
      <c r="D2494" t="s">
        <v>237</v>
      </c>
      <c r="E2494">
        <v>3</v>
      </c>
      <c r="F2494" t="s">
        <v>280</v>
      </c>
      <c r="G2494">
        <v>1.75</v>
      </c>
      <c r="H2494">
        <v>69</v>
      </c>
      <c r="L2494">
        <v>98</v>
      </c>
      <c r="N2494">
        <v>3.28</v>
      </c>
      <c r="O2494">
        <f>PI()*(H2494/(2*1000))^2</f>
        <v>3.7392806559352516E-3</v>
      </c>
      <c r="P2494">
        <f>PI()*(L2494/(2*1000))^2</f>
        <v>7.5429639612690945E-3</v>
      </c>
    </row>
    <row r="2495" spans="1:16" x14ac:dyDescent="0.25">
      <c r="A2495">
        <v>9</v>
      </c>
      <c r="B2495" t="s">
        <v>236</v>
      </c>
      <c r="C2495">
        <v>1</v>
      </c>
      <c r="D2495" t="s">
        <v>237</v>
      </c>
      <c r="E2495">
        <v>4</v>
      </c>
      <c r="F2495" t="s">
        <v>280</v>
      </c>
      <c r="G2495">
        <v>1.45</v>
      </c>
      <c r="H2495">
        <v>65</v>
      </c>
      <c r="L2495">
        <v>94</v>
      </c>
      <c r="N2495">
        <v>4.0999999999999996</v>
      </c>
      <c r="O2495">
        <f>PI()*(H2495/(2*1000))^2</f>
        <v>3.3183072403542195E-3</v>
      </c>
      <c r="P2495">
        <f>PI()*(L2495/(2*1000))^2</f>
        <v>6.9397781717798531E-3</v>
      </c>
    </row>
    <row r="2496" spans="1:16" x14ac:dyDescent="0.25">
      <c r="A2496">
        <v>9</v>
      </c>
      <c r="B2496" t="s">
        <v>236</v>
      </c>
      <c r="C2496">
        <v>1</v>
      </c>
      <c r="D2496" t="s">
        <v>237</v>
      </c>
      <c r="E2496">
        <v>5</v>
      </c>
      <c r="F2496" t="s">
        <v>280</v>
      </c>
      <c r="G2496">
        <v>2</v>
      </c>
      <c r="H2496">
        <v>70</v>
      </c>
      <c r="L2496">
        <v>80</v>
      </c>
      <c r="N2496">
        <v>4.4000000000000004</v>
      </c>
      <c r="O2496">
        <f>PI()*(H2496/(2*1000))^2</f>
        <v>3.8484510006474969E-3</v>
      </c>
      <c r="P2496">
        <f>PI()*(L2496/(2*1000))^2</f>
        <v>5.0265482457436689E-3</v>
      </c>
    </row>
    <row r="2497" spans="1:16" x14ac:dyDescent="0.25">
      <c r="A2497">
        <v>9</v>
      </c>
      <c r="B2497" t="s">
        <v>236</v>
      </c>
      <c r="C2497">
        <v>1</v>
      </c>
      <c r="D2497" t="s">
        <v>237</v>
      </c>
      <c r="E2497">
        <v>6</v>
      </c>
      <c r="F2497" t="s">
        <v>280</v>
      </c>
      <c r="G2497">
        <v>1.45</v>
      </c>
      <c r="H2497" t="s">
        <v>355</v>
      </c>
      <c r="I2497">
        <v>63</v>
      </c>
      <c r="J2497">
        <v>96</v>
      </c>
      <c r="L2497">
        <f>M2497/PI()</f>
        <v>216.45072260497767</v>
      </c>
      <c r="M2497">
        <v>680</v>
      </c>
      <c r="N2497">
        <v>4</v>
      </c>
      <c r="O2497">
        <f>PI()*(52/(2*1000))^2+PI()*(63/(2*1000))^2+PI()*(96/(2*1000))^2+PI()*(72/(2*1000))^2</f>
        <v>1.6550695497274427E-2</v>
      </c>
      <c r="P2497">
        <f>PI()*(L2497/(2*1000))^2</f>
        <v>3.6796622842846204E-2</v>
      </c>
    </row>
    <row r="2498" spans="1:16" x14ac:dyDescent="0.25">
      <c r="A2498">
        <v>9</v>
      </c>
      <c r="B2498" t="s">
        <v>236</v>
      </c>
      <c r="C2498">
        <v>1</v>
      </c>
      <c r="D2498" t="s">
        <v>237</v>
      </c>
      <c r="E2498">
        <v>7</v>
      </c>
      <c r="F2498" t="s">
        <v>267</v>
      </c>
      <c r="G2498">
        <v>3</v>
      </c>
      <c r="H2498">
        <v>57</v>
      </c>
      <c r="L2498">
        <v>101</v>
      </c>
      <c r="N2498">
        <v>4.3</v>
      </c>
      <c r="O2498">
        <f>PI()*(H2498/(2*1000))^2</f>
        <v>2.5517586328783095E-3</v>
      </c>
      <c r="P2498">
        <f>PI()*(L2498/(2*1000))^2</f>
        <v>8.0118466648173708E-3</v>
      </c>
    </row>
    <row r="2499" spans="1:16" x14ac:dyDescent="0.25">
      <c r="A2499">
        <v>9</v>
      </c>
      <c r="B2499" t="s">
        <v>236</v>
      </c>
      <c r="C2499">
        <v>1</v>
      </c>
      <c r="D2499" t="s">
        <v>237</v>
      </c>
      <c r="E2499">
        <v>8</v>
      </c>
      <c r="F2499" t="s">
        <v>280</v>
      </c>
      <c r="G2499">
        <v>3</v>
      </c>
      <c r="H2499">
        <v>43</v>
      </c>
      <c r="I2499">
        <v>50</v>
      </c>
      <c r="L2499">
        <v>79</v>
      </c>
      <c r="N2499">
        <v>3.75</v>
      </c>
      <c r="O2499">
        <f>PI()*(H2499/(2*1000))^2+PI()*(I2499/(2*1000))^2</f>
        <v>3.4156966126155028E-3</v>
      </c>
      <c r="P2499">
        <f>PI()*(L2499/(2*1000))^2</f>
        <v>4.9016699377634745E-3</v>
      </c>
    </row>
    <row r="2500" spans="1:16" x14ac:dyDescent="0.25">
      <c r="A2500">
        <v>9</v>
      </c>
      <c r="B2500" t="s">
        <v>236</v>
      </c>
      <c r="C2500">
        <v>1</v>
      </c>
      <c r="D2500" t="s">
        <v>237</v>
      </c>
      <c r="E2500">
        <v>9</v>
      </c>
      <c r="F2500" t="s">
        <v>280</v>
      </c>
      <c r="G2500">
        <v>2.65</v>
      </c>
      <c r="H2500">
        <v>65</v>
      </c>
      <c r="I2500">
        <v>49</v>
      </c>
      <c r="L2500">
        <v>101</v>
      </c>
      <c r="N2500">
        <v>3.85</v>
      </c>
      <c r="O2500">
        <f>PI()*(H2500/(2*1000))^2+PI()*(I2500/(2*1000))^2</f>
        <v>5.2040482306714934E-3</v>
      </c>
      <c r="P2500">
        <f>PI()*(L2500/(2*1000))^2</f>
        <v>8.0118466648173708E-3</v>
      </c>
    </row>
    <row r="2501" spans="1:16" x14ac:dyDescent="0.25">
      <c r="A2501">
        <v>9</v>
      </c>
      <c r="B2501" t="s">
        <v>236</v>
      </c>
      <c r="C2501">
        <v>2</v>
      </c>
      <c r="D2501" t="s">
        <v>238</v>
      </c>
      <c r="E2501">
        <v>1</v>
      </c>
      <c r="F2501" t="s">
        <v>267</v>
      </c>
      <c r="G2501">
        <v>3</v>
      </c>
      <c r="H2501">
        <v>34</v>
      </c>
      <c r="L2501">
        <v>69</v>
      </c>
      <c r="N2501">
        <v>3.03</v>
      </c>
      <c r="O2501">
        <f>PI()*(H2501/(2*1000))^2</f>
        <v>9.0792027688745035E-4</v>
      </c>
      <c r="P2501">
        <f>PI()*(L2501/(2*1000))^2</f>
        <v>3.7392806559352516E-3</v>
      </c>
    </row>
    <row r="2502" spans="1:16" x14ac:dyDescent="0.25">
      <c r="A2502">
        <v>9</v>
      </c>
      <c r="B2502" t="s">
        <v>236</v>
      </c>
      <c r="C2502">
        <v>2</v>
      </c>
      <c r="D2502" t="s">
        <v>238</v>
      </c>
      <c r="E2502">
        <v>2</v>
      </c>
      <c r="F2502" t="s">
        <v>267</v>
      </c>
      <c r="G2502">
        <v>2.4</v>
      </c>
      <c r="H2502">
        <v>48</v>
      </c>
      <c r="L2502">
        <v>83</v>
      </c>
      <c r="N2502">
        <v>3.84</v>
      </c>
      <c r="O2502">
        <f>PI()*(H2502/(2*1000))^2</f>
        <v>1.8095573684677208E-3</v>
      </c>
      <c r="P2502">
        <f>PI()*(L2502/(2*1000))^2</f>
        <v>5.4106079476450219E-3</v>
      </c>
    </row>
    <row r="2503" spans="1:16" x14ac:dyDescent="0.25">
      <c r="A2503">
        <v>9</v>
      </c>
      <c r="B2503" t="s">
        <v>236</v>
      </c>
      <c r="C2503">
        <v>2</v>
      </c>
      <c r="D2503" t="s">
        <v>238</v>
      </c>
      <c r="E2503">
        <v>3</v>
      </c>
      <c r="F2503" t="s">
        <v>267</v>
      </c>
      <c r="G2503">
        <v>1.5</v>
      </c>
      <c r="H2503">
        <v>70</v>
      </c>
      <c r="L2503">
        <v>95</v>
      </c>
      <c r="N2503">
        <v>4.25</v>
      </c>
      <c r="O2503">
        <f>PI()*(H2503/(2*1000))^2</f>
        <v>3.8484510006474969E-3</v>
      </c>
      <c r="P2503">
        <f>PI()*(L2503/(2*1000))^2</f>
        <v>7.0882184246619708E-3</v>
      </c>
    </row>
    <row r="2504" spans="1:16" x14ac:dyDescent="0.25">
      <c r="A2504">
        <v>9</v>
      </c>
      <c r="B2504" t="s">
        <v>236</v>
      </c>
      <c r="C2504">
        <v>2</v>
      </c>
      <c r="D2504" t="s">
        <v>238</v>
      </c>
      <c r="E2504">
        <v>4</v>
      </c>
      <c r="F2504" t="s">
        <v>280</v>
      </c>
      <c r="G2504">
        <v>1.4</v>
      </c>
      <c r="H2504">
        <v>20</v>
      </c>
      <c r="L2504">
        <v>36</v>
      </c>
      <c r="N2504">
        <v>1.88</v>
      </c>
      <c r="O2504">
        <f>PI()*(H2504/(2*1000))^2</f>
        <v>3.1415926535897931E-4</v>
      </c>
      <c r="P2504">
        <f>PI()*(L2504/(2*1000))^2</f>
        <v>1.0178760197630929E-3</v>
      </c>
    </row>
    <row r="2505" spans="1:16" x14ac:dyDescent="0.25">
      <c r="A2505">
        <v>9</v>
      </c>
      <c r="B2505" t="s">
        <v>236</v>
      </c>
      <c r="C2505">
        <v>2</v>
      </c>
      <c r="D2505" t="s">
        <v>238</v>
      </c>
      <c r="E2505">
        <v>5</v>
      </c>
      <c r="F2505" t="s">
        <v>280</v>
      </c>
      <c r="G2505">
        <v>0.8</v>
      </c>
      <c r="L2505">
        <v>58</v>
      </c>
      <c r="N2505">
        <v>2.48</v>
      </c>
      <c r="O2505">
        <f>PI()*(H2505/(2*1000))^2</f>
        <v>0</v>
      </c>
      <c r="P2505">
        <f>PI()*(L2505/(2*1000))^2</f>
        <v>2.6420794216690164E-3</v>
      </c>
    </row>
    <row r="2506" spans="1:16" x14ac:dyDescent="0.25">
      <c r="A2506">
        <v>9</v>
      </c>
      <c r="B2506" t="s">
        <v>236</v>
      </c>
      <c r="C2506">
        <v>2</v>
      </c>
      <c r="D2506" t="s">
        <v>238</v>
      </c>
      <c r="E2506">
        <v>6</v>
      </c>
      <c r="F2506" t="s">
        <v>280</v>
      </c>
      <c r="G2506">
        <v>1.35</v>
      </c>
      <c r="L2506">
        <v>95</v>
      </c>
      <c r="N2506">
        <v>2.67</v>
      </c>
      <c r="O2506">
        <f>PI()*(H2506/(2*1000))^2</f>
        <v>0</v>
      </c>
      <c r="P2506">
        <f>PI()*(L2506/(2*1000))^2</f>
        <v>7.0882184246619708E-3</v>
      </c>
    </row>
    <row r="2507" spans="1:16" x14ac:dyDescent="0.25">
      <c r="A2507">
        <v>9</v>
      </c>
      <c r="B2507" t="s">
        <v>236</v>
      </c>
      <c r="C2507">
        <v>2</v>
      </c>
      <c r="D2507" t="s">
        <v>238</v>
      </c>
      <c r="E2507">
        <v>7</v>
      </c>
      <c r="F2507" t="s">
        <v>267</v>
      </c>
      <c r="G2507">
        <v>3.1</v>
      </c>
      <c r="H2507">
        <v>55</v>
      </c>
      <c r="L2507">
        <v>79</v>
      </c>
      <c r="N2507">
        <v>3.86</v>
      </c>
      <c r="O2507">
        <f>PI()*(H2507/(2*1000))^2</f>
        <v>2.3758294442772811E-3</v>
      </c>
      <c r="P2507">
        <f>PI()*(L2507/(2*1000))^2</f>
        <v>4.9016699377634745E-3</v>
      </c>
    </row>
    <row r="2508" spans="1:16" x14ac:dyDescent="0.25">
      <c r="A2508">
        <v>9</v>
      </c>
      <c r="B2508" t="s">
        <v>236</v>
      </c>
      <c r="C2508">
        <v>2</v>
      </c>
      <c r="D2508" t="s">
        <v>238</v>
      </c>
      <c r="E2508">
        <v>8</v>
      </c>
      <c r="F2508" t="s">
        <v>280</v>
      </c>
      <c r="G2508">
        <v>0.95</v>
      </c>
      <c r="H2508">
        <v>31</v>
      </c>
      <c r="L2508">
        <v>39</v>
      </c>
      <c r="N2508">
        <v>2.91</v>
      </c>
      <c r="O2508">
        <f>PI()*(H2508/(2*1000))^2</f>
        <v>7.5476763502494771E-4</v>
      </c>
      <c r="P2508">
        <f>PI()*(L2508/(2*1000))^2</f>
        <v>1.1945906065275189E-3</v>
      </c>
    </row>
    <row r="2509" spans="1:16" x14ac:dyDescent="0.25">
      <c r="A2509">
        <v>9</v>
      </c>
      <c r="B2509" t="s">
        <v>236</v>
      </c>
      <c r="C2509">
        <v>2</v>
      </c>
      <c r="D2509" t="s">
        <v>238</v>
      </c>
      <c r="E2509">
        <v>9</v>
      </c>
      <c r="F2509" t="s">
        <v>280</v>
      </c>
      <c r="G2509">
        <v>0.75</v>
      </c>
      <c r="L2509">
        <v>25</v>
      </c>
      <c r="N2509">
        <v>1.1200000000000001</v>
      </c>
      <c r="O2509">
        <f>PI()*(H2509/(2*1000))^2</f>
        <v>0</v>
      </c>
      <c r="P2509">
        <f>PI()*(L2509/(2*1000))^2</f>
        <v>4.9087385212340522E-4</v>
      </c>
    </row>
    <row r="2510" spans="1:16" x14ac:dyDescent="0.25">
      <c r="A2510">
        <v>9</v>
      </c>
      <c r="B2510" t="s">
        <v>236</v>
      </c>
      <c r="C2510">
        <v>2</v>
      </c>
      <c r="D2510" t="s">
        <v>238</v>
      </c>
      <c r="E2510">
        <v>10</v>
      </c>
      <c r="F2510" t="s">
        <v>280</v>
      </c>
      <c r="G2510">
        <v>0.9</v>
      </c>
      <c r="H2510">
        <v>46</v>
      </c>
      <c r="L2510">
        <v>71</v>
      </c>
      <c r="N2510">
        <v>3.38</v>
      </c>
      <c r="O2510">
        <f>PI()*(H2510/(2*1000))^2</f>
        <v>1.6619025137490004E-3</v>
      </c>
      <c r="P2510">
        <f>PI()*(L2510/(2*1000))^2</f>
        <v>3.959192141686536E-3</v>
      </c>
    </row>
    <row r="2511" spans="1:16" x14ac:dyDescent="0.25">
      <c r="A2511">
        <v>9</v>
      </c>
      <c r="B2511" t="s">
        <v>236</v>
      </c>
      <c r="C2511">
        <v>2</v>
      </c>
      <c r="D2511" t="s">
        <v>238</v>
      </c>
      <c r="E2511">
        <v>11</v>
      </c>
      <c r="F2511" t="s">
        <v>280</v>
      </c>
      <c r="G2511">
        <v>1.8</v>
      </c>
      <c r="H2511">
        <v>37</v>
      </c>
      <c r="L2511">
        <v>58</v>
      </c>
      <c r="N2511">
        <v>2.76</v>
      </c>
      <c r="O2511">
        <f>PI()*(H2511/(2*1000))^2</f>
        <v>1.0752100856911066E-3</v>
      </c>
      <c r="P2511">
        <f>PI()*(L2511/(2*1000))^2</f>
        <v>2.6420794216690164E-3</v>
      </c>
    </row>
    <row r="2512" spans="1:16" x14ac:dyDescent="0.25">
      <c r="A2512">
        <v>9</v>
      </c>
      <c r="B2512" t="s">
        <v>236</v>
      </c>
      <c r="C2512">
        <v>2</v>
      </c>
      <c r="D2512" t="s">
        <v>238</v>
      </c>
      <c r="E2512">
        <v>12</v>
      </c>
      <c r="F2512" t="s">
        <v>280</v>
      </c>
      <c r="G2512">
        <v>1.8</v>
      </c>
      <c r="H2512">
        <v>24</v>
      </c>
      <c r="I2512">
        <v>21</v>
      </c>
      <c r="L2512">
        <v>46</v>
      </c>
      <c r="N2512">
        <v>2.36</v>
      </c>
      <c r="O2512">
        <f>PI()*(H2512/(2*1000))^2+PI()*(I2512/(2*1000))^2</f>
        <v>7.9874993217520494E-4</v>
      </c>
      <c r="P2512">
        <f>PI()*(L2512/(2*1000))^2</f>
        <v>1.6619025137490004E-3</v>
      </c>
    </row>
    <row r="2513" spans="1:16" x14ac:dyDescent="0.25">
      <c r="A2513">
        <v>9</v>
      </c>
      <c r="B2513" t="s">
        <v>236</v>
      </c>
      <c r="C2513">
        <v>2</v>
      </c>
      <c r="D2513" t="s">
        <v>238</v>
      </c>
      <c r="E2513">
        <v>13</v>
      </c>
      <c r="F2513" t="s">
        <v>280</v>
      </c>
      <c r="G2513">
        <v>1.8</v>
      </c>
      <c r="H2513">
        <v>18</v>
      </c>
      <c r="L2513">
        <v>39</v>
      </c>
      <c r="N2513">
        <v>1.94</v>
      </c>
      <c r="O2513">
        <f>PI()*(H2513/(2*1000))^2</f>
        <v>2.5446900494077322E-4</v>
      </c>
      <c r="P2513">
        <f>PI()*(L2513/(2*1000))^2</f>
        <v>1.1945906065275189E-3</v>
      </c>
    </row>
    <row r="2514" spans="1:16" x14ac:dyDescent="0.25">
      <c r="A2514">
        <v>9</v>
      </c>
      <c r="B2514" t="s">
        <v>236</v>
      </c>
      <c r="C2514">
        <v>2</v>
      </c>
      <c r="D2514" t="s">
        <v>238</v>
      </c>
      <c r="E2514">
        <v>14</v>
      </c>
      <c r="F2514" t="s">
        <v>280</v>
      </c>
      <c r="G2514">
        <v>2.2000000000000002</v>
      </c>
      <c r="H2514">
        <v>55</v>
      </c>
      <c r="L2514">
        <v>91</v>
      </c>
      <c r="N2514">
        <v>3.37</v>
      </c>
      <c r="O2514">
        <f>PI()*(H2514/(2*1000))^2</f>
        <v>2.3758294442772811E-3</v>
      </c>
      <c r="P2514">
        <f>PI()*(L2514/(2*1000))^2</f>
        <v>6.5038821910942696E-3</v>
      </c>
    </row>
    <row r="2515" spans="1:16" x14ac:dyDescent="0.25">
      <c r="A2515">
        <v>9</v>
      </c>
      <c r="B2515" t="s">
        <v>236</v>
      </c>
      <c r="C2515">
        <v>2</v>
      </c>
      <c r="D2515" t="s">
        <v>238</v>
      </c>
      <c r="E2515">
        <v>15</v>
      </c>
      <c r="F2515" t="s">
        <v>280</v>
      </c>
      <c r="G2515">
        <v>2.25</v>
      </c>
      <c r="H2515">
        <v>43</v>
      </c>
      <c r="L2515">
        <v>60</v>
      </c>
      <c r="N2515">
        <v>2.84</v>
      </c>
      <c r="O2515">
        <f>PI()*(H2515/(2*1000))^2</f>
        <v>1.4522012041218817E-3</v>
      </c>
      <c r="P2515">
        <f>PI()*(L2515/(2*1000))^2</f>
        <v>2.8274333882308137E-3</v>
      </c>
    </row>
    <row r="2516" spans="1:16" x14ac:dyDescent="0.25">
      <c r="A2516">
        <v>9</v>
      </c>
      <c r="B2516" t="s">
        <v>236</v>
      </c>
      <c r="C2516">
        <v>2</v>
      </c>
      <c r="D2516" t="s">
        <v>238</v>
      </c>
      <c r="E2516">
        <v>16</v>
      </c>
      <c r="F2516" t="s">
        <v>280</v>
      </c>
      <c r="G2516">
        <v>2</v>
      </c>
      <c r="H2516">
        <v>50</v>
      </c>
      <c r="L2516">
        <v>64</v>
      </c>
      <c r="N2516">
        <v>2.75</v>
      </c>
      <c r="O2516">
        <f>PI()*(H2516/(2*1000))^2</f>
        <v>1.9634954084936209E-3</v>
      </c>
      <c r="P2516">
        <f>PI()*(L2516/(2*1000))^2</f>
        <v>3.2169908772759479E-3</v>
      </c>
    </row>
    <row r="2517" spans="1:16" x14ac:dyDescent="0.25">
      <c r="A2517">
        <v>9</v>
      </c>
      <c r="B2517" t="s">
        <v>236</v>
      </c>
      <c r="C2517">
        <v>3</v>
      </c>
      <c r="D2517" t="s">
        <v>239</v>
      </c>
      <c r="E2517">
        <v>1</v>
      </c>
      <c r="F2517" t="s">
        <v>280</v>
      </c>
      <c r="G2517">
        <v>2.5499999999999998</v>
      </c>
      <c r="H2517">
        <v>20</v>
      </c>
      <c r="L2517">
        <v>36</v>
      </c>
      <c r="N2517">
        <v>1.88</v>
      </c>
      <c r="O2517">
        <f>PI()*(H2517/(2*1000))^2</f>
        <v>3.1415926535897931E-4</v>
      </c>
      <c r="P2517">
        <f>PI()*(L2517/(2*1000))^2</f>
        <v>1.0178760197630929E-3</v>
      </c>
    </row>
    <row r="2518" spans="1:16" x14ac:dyDescent="0.25">
      <c r="A2518">
        <v>9</v>
      </c>
      <c r="B2518" t="s">
        <v>236</v>
      </c>
      <c r="C2518">
        <v>3</v>
      </c>
      <c r="D2518" t="s">
        <v>239</v>
      </c>
      <c r="E2518">
        <v>2</v>
      </c>
      <c r="F2518" t="s">
        <v>280</v>
      </c>
      <c r="G2518">
        <v>2.35</v>
      </c>
      <c r="L2518">
        <v>58</v>
      </c>
      <c r="N2518">
        <v>2.48</v>
      </c>
      <c r="O2518">
        <f>PI()*(H2518/(2*1000))^2</f>
        <v>0</v>
      </c>
      <c r="P2518">
        <f>PI()*(L2518/(2*1000))^2</f>
        <v>2.6420794216690164E-3</v>
      </c>
    </row>
    <row r="2519" spans="1:16" x14ac:dyDescent="0.25">
      <c r="A2519">
        <v>9</v>
      </c>
      <c r="B2519" t="s">
        <v>236</v>
      </c>
      <c r="C2519">
        <v>3</v>
      </c>
      <c r="D2519" t="s">
        <v>239</v>
      </c>
      <c r="E2519">
        <v>3</v>
      </c>
      <c r="F2519" t="s">
        <v>280</v>
      </c>
      <c r="G2519">
        <v>1.95</v>
      </c>
      <c r="L2519">
        <v>95</v>
      </c>
      <c r="N2519">
        <v>2.67</v>
      </c>
      <c r="O2519">
        <f>PI()*(H2519/(2*1000))^2</f>
        <v>0</v>
      </c>
      <c r="P2519">
        <f>PI()*(L2519/(2*1000))^2</f>
        <v>7.0882184246619708E-3</v>
      </c>
    </row>
    <row r="2520" spans="1:16" x14ac:dyDescent="0.25">
      <c r="A2520">
        <v>9</v>
      </c>
      <c r="B2520" t="s">
        <v>236</v>
      </c>
      <c r="C2520">
        <v>3</v>
      </c>
      <c r="D2520" t="s">
        <v>239</v>
      </c>
      <c r="E2520">
        <v>4</v>
      </c>
      <c r="F2520" t="s">
        <v>267</v>
      </c>
      <c r="G2520">
        <v>3.3</v>
      </c>
      <c r="H2520">
        <v>55</v>
      </c>
      <c r="L2520">
        <v>79</v>
      </c>
      <c r="N2520">
        <v>3.86</v>
      </c>
      <c r="O2520">
        <f>PI()*(H2520/(2*1000))^2</f>
        <v>2.3758294442772811E-3</v>
      </c>
      <c r="P2520">
        <f>PI()*(L2520/(2*1000))^2</f>
        <v>4.9016699377634745E-3</v>
      </c>
    </row>
    <row r="2521" spans="1:16" x14ac:dyDescent="0.25">
      <c r="A2521">
        <v>9</v>
      </c>
      <c r="B2521" t="s">
        <v>236</v>
      </c>
      <c r="C2521">
        <v>3</v>
      </c>
      <c r="D2521" t="s">
        <v>239</v>
      </c>
      <c r="E2521">
        <v>5</v>
      </c>
      <c r="F2521" t="s">
        <v>280</v>
      </c>
      <c r="G2521">
        <v>2.7</v>
      </c>
      <c r="H2521">
        <v>31</v>
      </c>
      <c r="L2521">
        <v>39</v>
      </c>
      <c r="N2521">
        <v>2.91</v>
      </c>
      <c r="O2521">
        <f>PI()*(H2521/(2*1000))^2</f>
        <v>7.5476763502494771E-4</v>
      </c>
      <c r="P2521">
        <f>PI()*(L2521/(2*1000))^2</f>
        <v>1.1945906065275189E-3</v>
      </c>
    </row>
    <row r="2522" spans="1:16" x14ac:dyDescent="0.25">
      <c r="A2522">
        <v>9</v>
      </c>
      <c r="B2522" t="s">
        <v>236</v>
      </c>
      <c r="C2522">
        <v>3</v>
      </c>
      <c r="D2522" t="s">
        <v>239</v>
      </c>
      <c r="E2522">
        <v>6</v>
      </c>
      <c r="F2522" t="s">
        <v>268</v>
      </c>
      <c r="G2522">
        <v>2.25</v>
      </c>
      <c r="H2522">
        <v>56</v>
      </c>
      <c r="L2522">
        <v>87</v>
      </c>
      <c r="N2522">
        <v>3</v>
      </c>
      <c r="O2522">
        <f>PI()*(H2522/(2*1000))^2</f>
        <v>2.4630086404143982E-3</v>
      </c>
      <c r="P2522">
        <f>PI()*(L2522/(2*1000))^2</f>
        <v>5.9446786987552855E-3</v>
      </c>
    </row>
    <row r="2523" spans="1:16" x14ac:dyDescent="0.25">
      <c r="A2523">
        <v>9</v>
      </c>
      <c r="B2523" t="s">
        <v>236</v>
      </c>
      <c r="C2523">
        <v>3</v>
      </c>
      <c r="D2523" t="s">
        <v>239</v>
      </c>
      <c r="E2523">
        <v>7</v>
      </c>
      <c r="F2523" t="s">
        <v>267</v>
      </c>
      <c r="G2523">
        <v>1.75</v>
      </c>
      <c r="H2523">
        <v>34</v>
      </c>
      <c r="L2523">
        <v>57</v>
      </c>
      <c r="N2523">
        <v>2.86</v>
      </c>
      <c r="O2523">
        <f>PI()*(H2523/(2*1000))^2</f>
        <v>9.0792027688745035E-4</v>
      </c>
      <c r="P2523">
        <f>PI()*(L2523/(2*1000))^2</f>
        <v>2.5517586328783095E-3</v>
      </c>
    </row>
    <row r="2524" spans="1:16" x14ac:dyDescent="0.25">
      <c r="A2524">
        <v>9</v>
      </c>
      <c r="B2524" t="s">
        <v>236</v>
      </c>
      <c r="C2524">
        <v>3</v>
      </c>
      <c r="D2524" t="s">
        <v>239</v>
      </c>
      <c r="E2524">
        <v>8</v>
      </c>
      <c r="F2524" t="s">
        <v>271</v>
      </c>
      <c r="G2524">
        <v>3.15</v>
      </c>
      <c r="H2524">
        <v>44</v>
      </c>
      <c r="L2524">
        <v>69</v>
      </c>
      <c r="N2524">
        <v>4.1500000000000004</v>
      </c>
      <c r="O2524">
        <f>PI()*(H2524/(2*1000))^2</f>
        <v>1.5205308443374597E-3</v>
      </c>
      <c r="P2524">
        <f>PI()*(L2524/(2*1000))^2</f>
        <v>3.7392806559352516E-3</v>
      </c>
    </row>
    <row r="2525" spans="1:16" x14ac:dyDescent="0.25">
      <c r="A2525">
        <v>9</v>
      </c>
      <c r="B2525" t="s">
        <v>236</v>
      </c>
      <c r="C2525">
        <v>3</v>
      </c>
      <c r="D2525" t="s">
        <v>239</v>
      </c>
      <c r="E2525">
        <v>9</v>
      </c>
      <c r="F2525" t="s">
        <v>280</v>
      </c>
      <c r="G2525">
        <v>1.9</v>
      </c>
      <c r="H2525">
        <v>37</v>
      </c>
      <c r="L2525">
        <v>51</v>
      </c>
      <c r="N2525">
        <v>2.92</v>
      </c>
      <c r="O2525">
        <f>PI()*(H2525/(2*1000))^2</f>
        <v>1.0752100856911066E-3</v>
      </c>
      <c r="P2525">
        <f>PI()*(L2525/(2*1000))^2</f>
        <v>2.0428206229967626E-3</v>
      </c>
    </row>
    <row r="2526" spans="1:16" x14ac:dyDescent="0.25">
      <c r="A2526">
        <v>9</v>
      </c>
      <c r="B2526" t="s">
        <v>236</v>
      </c>
      <c r="C2526">
        <v>3</v>
      </c>
      <c r="D2526" t="s">
        <v>239</v>
      </c>
      <c r="E2526">
        <v>10</v>
      </c>
      <c r="F2526" t="s">
        <v>280</v>
      </c>
      <c r="G2526">
        <v>1.5</v>
      </c>
      <c r="L2526">
        <v>17</v>
      </c>
      <c r="N2526">
        <v>1.1000000000000001</v>
      </c>
      <c r="O2526">
        <f>PI()*(H2526/(2*1000))^2</f>
        <v>0</v>
      </c>
      <c r="P2526">
        <f>PI()*(L2526/(2*1000))^2</f>
        <v>2.2698006922186259E-4</v>
      </c>
    </row>
    <row r="2527" spans="1:16" x14ac:dyDescent="0.25">
      <c r="A2527">
        <v>9</v>
      </c>
      <c r="B2527" t="s">
        <v>236</v>
      </c>
      <c r="C2527">
        <v>4</v>
      </c>
      <c r="D2527" t="s">
        <v>240</v>
      </c>
      <c r="E2527">
        <v>1</v>
      </c>
      <c r="F2527" t="s">
        <v>267</v>
      </c>
      <c r="G2527">
        <v>0.7</v>
      </c>
      <c r="H2527">
        <v>34</v>
      </c>
      <c r="L2527">
        <v>72</v>
      </c>
      <c r="N2527">
        <v>3.2</v>
      </c>
      <c r="O2527">
        <f>PI()*(H2527/(2*1000))^2</f>
        <v>9.0792027688745035E-4</v>
      </c>
      <c r="P2527">
        <f>PI()*(L2527/(2*1000))^2</f>
        <v>4.0715040790523715E-3</v>
      </c>
    </row>
    <row r="2528" spans="1:16" x14ac:dyDescent="0.25">
      <c r="A2528">
        <v>9</v>
      </c>
      <c r="B2528" t="s">
        <v>236</v>
      </c>
      <c r="C2528">
        <v>4</v>
      </c>
      <c r="D2528" t="s">
        <v>240</v>
      </c>
      <c r="E2528">
        <v>2</v>
      </c>
      <c r="F2528" t="s">
        <v>267</v>
      </c>
      <c r="G2528">
        <v>3.35</v>
      </c>
      <c r="H2528">
        <v>69</v>
      </c>
      <c r="L2528">
        <v>103</v>
      </c>
      <c r="N2528">
        <v>5</v>
      </c>
      <c r="O2528">
        <f>PI()*(H2528/(2*1000))^2</f>
        <v>3.7392806559352516E-3</v>
      </c>
      <c r="P2528">
        <f>PI()*(L2528/(2*1000))^2</f>
        <v>8.3322891154835269E-3</v>
      </c>
    </row>
    <row r="2529" spans="1:16" x14ac:dyDescent="0.25">
      <c r="A2529">
        <v>9</v>
      </c>
      <c r="B2529" t="s">
        <v>236</v>
      </c>
      <c r="C2529">
        <v>4</v>
      </c>
      <c r="D2529" t="s">
        <v>240</v>
      </c>
      <c r="E2529">
        <v>3</v>
      </c>
      <c r="F2529" t="s">
        <v>280</v>
      </c>
      <c r="G2529">
        <v>2.2999999999999998</v>
      </c>
      <c r="H2529">
        <v>59</v>
      </c>
      <c r="I2529">
        <v>35</v>
      </c>
      <c r="L2529">
        <v>97</v>
      </c>
      <c r="N2529">
        <v>2.61</v>
      </c>
      <c r="O2529">
        <f>PI()*(H2529/(2*1000))^2+PI()*(I2529/(2*1000))^2</f>
        <v>3.6960837569483913E-3</v>
      </c>
      <c r="P2529">
        <f>PI()*(L2529/(2*1000))^2</f>
        <v>7.3898113194065911E-3</v>
      </c>
    </row>
    <row r="2530" spans="1:16" x14ac:dyDescent="0.25">
      <c r="A2530">
        <v>9</v>
      </c>
      <c r="B2530" t="s">
        <v>236</v>
      </c>
      <c r="C2530">
        <v>4</v>
      </c>
      <c r="D2530" t="s">
        <v>240</v>
      </c>
      <c r="E2530">
        <v>4</v>
      </c>
      <c r="F2530" t="s">
        <v>280</v>
      </c>
      <c r="G2530">
        <v>0.5</v>
      </c>
      <c r="H2530">
        <v>40</v>
      </c>
      <c r="I2530">
        <v>34</v>
      </c>
      <c r="L2530">
        <v>70</v>
      </c>
      <c r="N2530">
        <v>3.34</v>
      </c>
      <c r="O2530">
        <f>PI()*(H2530/(2*1000))^2+PI()*(I2530/(2*1000))^2</f>
        <v>2.1645573383233677E-3</v>
      </c>
      <c r="P2530">
        <f>PI()*(L2530/(2*1000))^2</f>
        <v>3.8484510006474969E-3</v>
      </c>
    </row>
    <row r="2531" spans="1:16" x14ac:dyDescent="0.25">
      <c r="A2531">
        <v>9</v>
      </c>
      <c r="B2531" t="s">
        <v>236</v>
      </c>
      <c r="C2531">
        <v>4</v>
      </c>
      <c r="D2531" t="s">
        <v>240</v>
      </c>
      <c r="E2531">
        <v>5</v>
      </c>
      <c r="F2531" t="s">
        <v>267</v>
      </c>
      <c r="G2531">
        <v>2.5499999999999998</v>
      </c>
      <c r="H2531">
        <v>53</v>
      </c>
      <c r="L2531">
        <v>78</v>
      </c>
      <c r="N2531">
        <v>3.93</v>
      </c>
      <c r="O2531">
        <f>PI()*(H2531/(2*1000))^2</f>
        <v>2.2061834409834321E-3</v>
      </c>
      <c r="P2531">
        <f>PI()*(L2531/(2*1000))^2</f>
        <v>4.7783624261100756E-3</v>
      </c>
    </row>
    <row r="2532" spans="1:16" x14ac:dyDescent="0.25">
      <c r="A2532">
        <v>9</v>
      </c>
      <c r="B2532" t="s">
        <v>236</v>
      </c>
      <c r="C2532">
        <v>4</v>
      </c>
      <c r="D2532" t="s">
        <v>240</v>
      </c>
      <c r="E2532">
        <v>6</v>
      </c>
      <c r="F2532" t="s">
        <v>267</v>
      </c>
      <c r="G2532">
        <v>2.1</v>
      </c>
      <c r="H2532">
        <v>48</v>
      </c>
      <c r="L2532">
        <v>65</v>
      </c>
      <c r="N2532">
        <v>3.95</v>
      </c>
      <c r="O2532">
        <f>PI()*(H2532/(2*1000))^2</f>
        <v>1.8095573684677208E-3</v>
      </c>
      <c r="P2532">
        <f>PI()*(L2532/(2*1000))^2</f>
        <v>3.3183072403542195E-3</v>
      </c>
    </row>
    <row r="2533" spans="1:16" x14ac:dyDescent="0.25">
      <c r="A2533">
        <v>9</v>
      </c>
      <c r="B2533" t="s">
        <v>236</v>
      </c>
      <c r="C2533">
        <v>4</v>
      </c>
      <c r="D2533" t="s">
        <v>240</v>
      </c>
      <c r="E2533">
        <v>7</v>
      </c>
      <c r="F2533" t="s">
        <v>267</v>
      </c>
      <c r="G2533">
        <v>1.7</v>
      </c>
      <c r="H2533">
        <v>37</v>
      </c>
      <c r="L2533">
        <v>61</v>
      </c>
      <c r="N2533">
        <v>3.55</v>
      </c>
      <c r="O2533">
        <f>PI()*(H2533/(2*1000))^2</f>
        <v>1.0752100856911066E-3</v>
      </c>
      <c r="P2533">
        <f>PI()*(L2533/(2*1000))^2</f>
        <v>2.9224665660019049E-3</v>
      </c>
    </row>
    <row r="2534" spans="1:16" x14ac:dyDescent="0.25">
      <c r="A2534">
        <v>9</v>
      </c>
      <c r="B2534" t="s">
        <v>236</v>
      </c>
      <c r="C2534">
        <v>4</v>
      </c>
      <c r="D2534" t="s">
        <v>240</v>
      </c>
      <c r="E2534">
        <v>8</v>
      </c>
      <c r="F2534" t="s">
        <v>267</v>
      </c>
      <c r="G2534">
        <v>1.75</v>
      </c>
      <c r="L2534">
        <v>15</v>
      </c>
      <c r="N2534">
        <v>1.38</v>
      </c>
      <c r="O2534">
        <f>PI()*(H2534/(2*1000))^2</f>
        <v>0</v>
      </c>
      <c r="P2534">
        <f>PI()*(L2534/(2*1000))^2</f>
        <v>1.7671458676442585E-4</v>
      </c>
    </row>
    <row r="2535" spans="1:16" x14ac:dyDescent="0.25">
      <c r="A2535">
        <v>9</v>
      </c>
      <c r="B2535" t="s">
        <v>236</v>
      </c>
      <c r="C2535">
        <v>4</v>
      </c>
      <c r="D2535" t="s">
        <v>240</v>
      </c>
      <c r="E2535">
        <v>9</v>
      </c>
      <c r="F2535" t="s">
        <v>267</v>
      </c>
      <c r="G2535">
        <v>1.8</v>
      </c>
      <c r="H2535">
        <v>39</v>
      </c>
      <c r="L2535">
        <v>65</v>
      </c>
      <c r="N2535">
        <v>3.8</v>
      </c>
      <c r="O2535">
        <f>PI()*(H2535/(2*1000))^2</f>
        <v>1.1945906065275189E-3</v>
      </c>
      <c r="P2535">
        <f>PI()*(L2535/(2*1000))^2</f>
        <v>3.3183072403542195E-3</v>
      </c>
    </row>
    <row r="2536" spans="1:16" x14ac:dyDescent="0.25">
      <c r="A2536">
        <v>9</v>
      </c>
      <c r="B2536" t="s">
        <v>236</v>
      </c>
      <c r="C2536">
        <v>4</v>
      </c>
      <c r="D2536" t="s">
        <v>240</v>
      </c>
      <c r="E2536">
        <v>10</v>
      </c>
      <c r="F2536" t="s">
        <v>267</v>
      </c>
      <c r="G2536">
        <v>2</v>
      </c>
      <c r="H2536">
        <v>29</v>
      </c>
      <c r="L2536">
        <v>60</v>
      </c>
      <c r="N2536">
        <v>2.15</v>
      </c>
      <c r="O2536">
        <f>PI()*(H2536/(2*1000))^2</f>
        <v>6.605198554172541E-4</v>
      </c>
      <c r="P2536">
        <f>PI()*(L2536/(2*1000))^2</f>
        <v>2.8274333882308137E-3</v>
      </c>
    </row>
    <row r="2537" spans="1:16" x14ac:dyDescent="0.25">
      <c r="A2537">
        <v>9</v>
      </c>
      <c r="B2537" t="s">
        <v>236</v>
      </c>
      <c r="C2537">
        <v>4</v>
      </c>
      <c r="D2537" t="s">
        <v>240</v>
      </c>
      <c r="E2537">
        <v>11</v>
      </c>
      <c r="F2537" t="s">
        <v>267</v>
      </c>
      <c r="G2537">
        <v>2.1</v>
      </c>
      <c r="H2537">
        <v>16</v>
      </c>
      <c r="L2537">
        <v>27</v>
      </c>
      <c r="N2537">
        <v>1.77</v>
      </c>
      <c r="O2537">
        <f>PI()*(H2537/(2*1000))^2</f>
        <v>2.0106192982974675E-4</v>
      </c>
      <c r="P2537">
        <f>PI()*(L2537/(2*1000))^2</f>
        <v>5.7255526111673976E-4</v>
      </c>
    </row>
    <row r="2538" spans="1:16" x14ac:dyDescent="0.25">
      <c r="A2538">
        <v>9</v>
      </c>
      <c r="B2538" t="s">
        <v>236</v>
      </c>
      <c r="C2538">
        <v>5</v>
      </c>
      <c r="D2538" t="s">
        <v>241</v>
      </c>
      <c r="E2538">
        <v>1</v>
      </c>
      <c r="F2538" t="s">
        <v>280</v>
      </c>
      <c r="G2538">
        <v>1.95</v>
      </c>
      <c r="L2538">
        <v>60</v>
      </c>
      <c r="N2538">
        <v>2.44</v>
      </c>
      <c r="O2538">
        <f>PI()*(H2538/(2*1000))^2</f>
        <v>0</v>
      </c>
      <c r="P2538">
        <f>PI()*(L2538/(2*1000))^2</f>
        <v>2.8274333882308137E-3</v>
      </c>
    </row>
    <row r="2539" spans="1:16" x14ac:dyDescent="0.25">
      <c r="A2539">
        <v>9</v>
      </c>
      <c r="B2539" t="s">
        <v>236</v>
      </c>
      <c r="C2539">
        <v>5</v>
      </c>
      <c r="D2539" t="s">
        <v>241</v>
      </c>
      <c r="E2539">
        <v>2</v>
      </c>
      <c r="F2539" t="s">
        <v>280</v>
      </c>
      <c r="G2539">
        <v>2.25</v>
      </c>
      <c r="H2539">
        <v>51</v>
      </c>
      <c r="L2539">
        <v>67</v>
      </c>
      <c r="N2539">
        <v>3.2</v>
      </c>
      <c r="O2539">
        <f>PI()*(H2539/(2*1000))^2</f>
        <v>2.0428206229967626E-3</v>
      </c>
      <c r="P2539">
        <f>PI()*(L2539/(2*1000))^2</f>
        <v>3.5256523554911458E-3</v>
      </c>
    </row>
    <row r="2540" spans="1:16" x14ac:dyDescent="0.25">
      <c r="A2540">
        <v>9</v>
      </c>
      <c r="B2540" t="s">
        <v>236</v>
      </c>
      <c r="C2540">
        <v>5</v>
      </c>
      <c r="D2540" t="s">
        <v>241</v>
      </c>
      <c r="E2540">
        <v>3</v>
      </c>
      <c r="F2540" t="s">
        <v>280</v>
      </c>
      <c r="G2540">
        <v>2.4</v>
      </c>
      <c r="H2540">
        <v>28</v>
      </c>
      <c r="I2540">
        <v>20</v>
      </c>
      <c r="L2540">
        <v>52</v>
      </c>
      <c r="N2540">
        <v>2.5</v>
      </c>
      <c r="O2540">
        <f>PI()*(H2540/(2*1000))^2+PI()*(I2540/(2*1000))^2</f>
        <v>9.2991142546257886E-4</v>
      </c>
      <c r="P2540">
        <f>PI()*(L2540/(2*1000))^2</f>
        <v>2.1237166338266998E-3</v>
      </c>
    </row>
    <row r="2541" spans="1:16" x14ac:dyDescent="0.25">
      <c r="A2541">
        <v>9</v>
      </c>
      <c r="B2541" t="s">
        <v>236</v>
      </c>
      <c r="C2541">
        <v>5</v>
      </c>
      <c r="D2541" t="s">
        <v>241</v>
      </c>
      <c r="E2541">
        <v>4</v>
      </c>
      <c r="F2541" t="s">
        <v>280</v>
      </c>
      <c r="G2541">
        <v>2.6</v>
      </c>
      <c r="L2541">
        <v>41</v>
      </c>
      <c r="N2541">
        <v>1.67</v>
      </c>
      <c r="O2541">
        <f>PI()*(H2541/(2*1000))^2</f>
        <v>0</v>
      </c>
      <c r="P2541">
        <f>PI()*(L2541/(2*1000))^2</f>
        <v>1.3202543126711107E-3</v>
      </c>
    </row>
    <row r="2542" spans="1:16" x14ac:dyDescent="0.25">
      <c r="A2542">
        <v>9</v>
      </c>
      <c r="B2542" t="s">
        <v>236</v>
      </c>
      <c r="C2542">
        <v>5</v>
      </c>
      <c r="D2542" t="s">
        <v>241</v>
      </c>
      <c r="E2542">
        <v>5</v>
      </c>
      <c r="F2542" t="s">
        <v>267</v>
      </c>
      <c r="G2542">
        <v>3.35</v>
      </c>
      <c r="H2542">
        <v>39</v>
      </c>
      <c r="L2542">
        <v>65</v>
      </c>
      <c r="N2542">
        <v>3.8</v>
      </c>
      <c r="O2542">
        <f>PI()*(H2542/(2*1000))^2</f>
        <v>1.1945906065275189E-3</v>
      </c>
      <c r="P2542">
        <f>PI()*(L2542/(2*1000))^2</f>
        <v>3.3183072403542195E-3</v>
      </c>
    </row>
    <row r="2543" spans="1:16" x14ac:dyDescent="0.25">
      <c r="A2543">
        <v>9</v>
      </c>
      <c r="B2543" t="s">
        <v>236</v>
      </c>
      <c r="C2543">
        <v>5</v>
      </c>
      <c r="D2543" t="s">
        <v>241</v>
      </c>
      <c r="E2543">
        <v>6</v>
      </c>
      <c r="F2543" t="s">
        <v>267</v>
      </c>
      <c r="G2543">
        <v>3.7</v>
      </c>
      <c r="H2543">
        <v>37</v>
      </c>
      <c r="L2543">
        <v>61</v>
      </c>
      <c r="N2543">
        <v>3.55</v>
      </c>
      <c r="O2543">
        <f>PI()*(H2543/(2*1000))^2</f>
        <v>1.0752100856911066E-3</v>
      </c>
      <c r="P2543">
        <f>PI()*(L2543/(2*1000))^2</f>
        <v>2.9224665660019049E-3</v>
      </c>
    </row>
    <row r="2544" spans="1:16" x14ac:dyDescent="0.25">
      <c r="A2544">
        <v>9</v>
      </c>
      <c r="B2544" t="s">
        <v>236</v>
      </c>
      <c r="C2544">
        <v>5</v>
      </c>
      <c r="D2544" t="s">
        <v>241</v>
      </c>
      <c r="E2544">
        <v>7</v>
      </c>
      <c r="F2544" t="s">
        <v>267</v>
      </c>
      <c r="G2544">
        <v>1.75</v>
      </c>
      <c r="H2544">
        <v>36</v>
      </c>
      <c r="L2544">
        <v>52</v>
      </c>
      <c r="N2544">
        <v>4.12</v>
      </c>
      <c r="O2544">
        <f>PI()*(H2544/(2*1000))^2</f>
        <v>1.0178760197630929E-3</v>
      </c>
      <c r="P2544">
        <f>PI()*(L2544/(2*1000))^2</f>
        <v>2.1237166338266998E-3</v>
      </c>
    </row>
    <row r="2545" spans="1:16" x14ac:dyDescent="0.25">
      <c r="A2545">
        <v>9</v>
      </c>
      <c r="B2545" t="s">
        <v>236</v>
      </c>
      <c r="C2545">
        <v>5</v>
      </c>
      <c r="D2545" t="s">
        <v>241</v>
      </c>
      <c r="E2545">
        <v>8</v>
      </c>
      <c r="F2545" t="s">
        <v>267</v>
      </c>
      <c r="G2545">
        <v>2.1</v>
      </c>
      <c r="H2545">
        <v>47</v>
      </c>
      <c r="L2545">
        <v>71</v>
      </c>
      <c r="N2545">
        <v>3.47</v>
      </c>
      <c r="O2545">
        <f>PI()*(H2545/(2*1000))^2</f>
        <v>1.7349445429449633E-3</v>
      </c>
      <c r="P2545">
        <f>PI()*(L2545/(2*1000))^2</f>
        <v>3.959192141686536E-3</v>
      </c>
    </row>
    <row r="2546" spans="1:16" x14ac:dyDescent="0.25">
      <c r="A2546">
        <v>9</v>
      </c>
      <c r="B2546" t="s">
        <v>236</v>
      </c>
      <c r="C2546">
        <v>5</v>
      </c>
      <c r="D2546" t="s">
        <v>241</v>
      </c>
      <c r="E2546">
        <v>9</v>
      </c>
      <c r="F2546" t="s">
        <v>280</v>
      </c>
      <c r="G2546">
        <v>1.1000000000000001</v>
      </c>
      <c r="H2546">
        <v>46</v>
      </c>
      <c r="L2546">
        <v>67</v>
      </c>
      <c r="N2546">
        <v>4.4000000000000004</v>
      </c>
      <c r="O2546">
        <f>PI()*(H2546/(2*1000))^2</f>
        <v>1.6619025137490004E-3</v>
      </c>
      <c r="P2546">
        <f>PI()*(L2546/(2*1000))^2</f>
        <v>3.5256523554911458E-3</v>
      </c>
    </row>
    <row r="2547" spans="1:16" x14ac:dyDescent="0.25">
      <c r="A2547">
        <v>9</v>
      </c>
      <c r="B2547" t="s">
        <v>236</v>
      </c>
      <c r="C2547">
        <v>5</v>
      </c>
      <c r="D2547" t="s">
        <v>241</v>
      </c>
      <c r="E2547">
        <v>10</v>
      </c>
      <c r="F2547" t="s">
        <v>280</v>
      </c>
      <c r="G2547">
        <v>1.45</v>
      </c>
      <c r="H2547">
        <v>41</v>
      </c>
      <c r="L2547">
        <v>61</v>
      </c>
      <c r="N2547">
        <v>3.55</v>
      </c>
      <c r="O2547">
        <f>PI()*(H2547/(2*1000))^2</f>
        <v>1.3202543126711107E-3</v>
      </c>
      <c r="P2547">
        <f>PI()*(L2547/(2*1000))^2</f>
        <v>2.9224665660019049E-3</v>
      </c>
    </row>
    <row r="2548" spans="1:16" x14ac:dyDescent="0.25">
      <c r="A2548">
        <v>9</v>
      </c>
      <c r="B2548" t="s">
        <v>236</v>
      </c>
      <c r="C2548">
        <v>5</v>
      </c>
      <c r="D2548" t="s">
        <v>241</v>
      </c>
      <c r="E2548">
        <v>11</v>
      </c>
      <c r="F2548" t="s">
        <v>280</v>
      </c>
      <c r="G2548">
        <v>0.75</v>
      </c>
      <c r="H2548">
        <v>26</v>
      </c>
      <c r="I2548">
        <v>33</v>
      </c>
      <c r="J2548">
        <v>20</v>
      </c>
      <c r="L2548">
        <v>84</v>
      </c>
      <c r="N2548">
        <v>3.21</v>
      </c>
      <c r="O2548">
        <f>PI()*(H2548/(2*1000))^2+PI()*(I2548/(2*1000))^2+PI()*(J2548/(2*1000))^2</f>
        <v>1.7003870237554753E-3</v>
      </c>
      <c r="P2548">
        <f>PI()*(L2548/(2*1000))^2</f>
        <v>5.5417694409323958E-3</v>
      </c>
    </row>
    <row r="2549" spans="1:16" x14ac:dyDescent="0.25">
      <c r="A2549">
        <v>9</v>
      </c>
      <c r="B2549" t="s">
        <v>236</v>
      </c>
      <c r="C2549">
        <v>5</v>
      </c>
      <c r="D2549" t="s">
        <v>241</v>
      </c>
      <c r="E2549">
        <v>12</v>
      </c>
      <c r="F2549" t="s">
        <v>280</v>
      </c>
      <c r="G2549">
        <v>0.55000000000000004</v>
      </c>
      <c r="H2549">
        <v>21</v>
      </c>
      <c r="L2549">
        <v>39</v>
      </c>
      <c r="N2549">
        <v>2.38</v>
      </c>
      <c r="O2549">
        <f>PI()*(H2549/(2*1000))^2</f>
        <v>3.4636059005827474E-4</v>
      </c>
      <c r="P2549">
        <f>PI()*(L2549/(2*1000))^2</f>
        <v>1.1945906065275189E-3</v>
      </c>
    </row>
    <row r="2550" spans="1:16" x14ac:dyDescent="0.25">
      <c r="A2550">
        <v>9</v>
      </c>
      <c r="B2550" t="s">
        <v>236</v>
      </c>
      <c r="C2550">
        <v>5</v>
      </c>
      <c r="D2550" t="s">
        <v>241</v>
      </c>
      <c r="E2550">
        <v>13</v>
      </c>
      <c r="F2550" t="s">
        <v>267</v>
      </c>
      <c r="G2550">
        <v>0.9</v>
      </c>
      <c r="H2550">
        <v>21</v>
      </c>
      <c r="L2550">
        <v>41</v>
      </c>
      <c r="N2550">
        <v>2.4900000000000002</v>
      </c>
      <c r="O2550">
        <f>PI()*(H2550/(2*1000))^2</f>
        <v>3.4636059005827474E-4</v>
      </c>
      <c r="P2550">
        <f>PI()*(L2550/(2*1000))^2</f>
        <v>1.3202543126711107E-3</v>
      </c>
    </row>
    <row r="2551" spans="1:16" x14ac:dyDescent="0.25">
      <c r="A2551">
        <v>9</v>
      </c>
      <c r="B2551" t="s">
        <v>236</v>
      </c>
      <c r="C2551">
        <v>5</v>
      </c>
      <c r="D2551" t="s">
        <v>241</v>
      </c>
      <c r="E2551">
        <v>14</v>
      </c>
      <c r="F2551" t="s">
        <v>280</v>
      </c>
      <c r="G2551">
        <v>1.25</v>
      </c>
      <c r="H2551">
        <v>29</v>
      </c>
      <c r="L2551">
        <v>41</v>
      </c>
      <c r="N2551">
        <v>2.5499999999999998</v>
      </c>
      <c r="O2551">
        <f>PI()*(H2551/(2*1000))^2</f>
        <v>6.605198554172541E-4</v>
      </c>
      <c r="P2551">
        <f>PI()*(L2551/(2*1000))^2</f>
        <v>1.3202543126711107E-3</v>
      </c>
    </row>
    <row r="2552" spans="1:16" x14ac:dyDescent="0.25">
      <c r="A2552">
        <v>9</v>
      </c>
      <c r="B2552" t="s">
        <v>236</v>
      </c>
      <c r="C2552">
        <v>5</v>
      </c>
      <c r="D2552" t="s">
        <v>241</v>
      </c>
      <c r="E2552">
        <v>15</v>
      </c>
      <c r="F2552" t="s">
        <v>280</v>
      </c>
      <c r="G2552">
        <v>1.5</v>
      </c>
      <c r="L2552">
        <v>27</v>
      </c>
      <c r="N2552">
        <v>1.23</v>
      </c>
      <c r="O2552">
        <f>PI()*(H2552/(2*1000))^2</f>
        <v>0</v>
      </c>
      <c r="P2552">
        <f>PI()*(L2552/(2*1000))^2</f>
        <v>5.7255526111673976E-4</v>
      </c>
    </row>
    <row r="2553" spans="1:16" x14ac:dyDescent="0.25">
      <c r="A2553">
        <v>9</v>
      </c>
      <c r="B2553" t="s">
        <v>236</v>
      </c>
      <c r="C2553">
        <v>5</v>
      </c>
      <c r="D2553" t="s">
        <v>241</v>
      </c>
      <c r="E2553">
        <v>16</v>
      </c>
      <c r="F2553" t="s">
        <v>280</v>
      </c>
      <c r="G2553">
        <v>1.5</v>
      </c>
      <c r="L2553">
        <v>19</v>
      </c>
      <c r="N2553">
        <v>0.5</v>
      </c>
      <c r="O2553">
        <f>PI()*(H2553/(2*1000))^2</f>
        <v>0</v>
      </c>
      <c r="P2553">
        <f>PI()*(L2553/(2*1000))^2</f>
        <v>2.835287369864788E-4</v>
      </c>
    </row>
    <row r="2554" spans="1:16" x14ac:dyDescent="0.25">
      <c r="A2554">
        <v>9</v>
      </c>
      <c r="B2554" t="s">
        <v>236</v>
      </c>
      <c r="C2554">
        <v>5</v>
      </c>
      <c r="D2554" t="s">
        <v>241</v>
      </c>
      <c r="E2554">
        <v>17</v>
      </c>
      <c r="F2554" t="s">
        <v>280</v>
      </c>
      <c r="G2554">
        <v>2.15</v>
      </c>
      <c r="H2554">
        <v>23</v>
      </c>
      <c r="L2554">
        <v>37</v>
      </c>
      <c r="N2554">
        <v>1.86</v>
      </c>
      <c r="O2554">
        <f>PI()*(H2554/(2*1000))^2</f>
        <v>4.154756284372501E-4</v>
      </c>
      <c r="P2554">
        <f>PI()*(L2554/(2*1000))^2</f>
        <v>1.0752100856911066E-3</v>
      </c>
    </row>
    <row r="2555" spans="1:16" x14ac:dyDescent="0.25">
      <c r="A2555">
        <v>9</v>
      </c>
      <c r="B2555" t="s">
        <v>236</v>
      </c>
      <c r="C2555">
        <v>5</v>
      </c>
      <c r="D2555" t="s">
        <v>241</v>
      </c>
      <c r="E2555">
        <v>18</v>
      </c>
      <c r="F2555" t="s">
        <v>280</v>
      </c>
      <c r="G2555">
        <v>2.15</v>
      </c>
      <c r="L2555">
        <v>22</v>
      </c>
      <c r="N2555">
        <v>1.2</v>
      </c>
      <c r="O2555">
        <f>PI()*(H2555/(2*1000))^2</f>
        <v>0</v>
      </c>
      <c r="P2555">
        <f>PI()*(L2555/(2*1000))^2</f>
        <v>3.8013271108436493E-4</v>
      </c>
    </row>
    <row r="2556" spans="1:16" x14ac:dyDescent="0.25">
      <c r="A2556">
        <v>9</v>
      </c>
      <c r="B2556" t="s">
        <v>236</v>
      </c>
      <c r="C2556">
        <v>5</v>
      </c>
      <c r="D2556" t="s">
        <v>241</v>
      </c>
      <c r="E2556">
        <v>19</v>
      </c>
      <c r="F2556" t="s">
        <v>271</v>
      </c>
      <c r="G2556">
        <v>1.1000000000000001</v>
      </c>
      <c r="H2556">
        <v>8</v>
      </c>
      <c r="L2556">
        <v>23</v>
      </c>
      <c r="N2556">
        <v>1.6</v>
      </c>
      <c r="O2556">
        <f>PI()*(H2556/(2*1000))^2</f>
        <v>5.0265482457436686E-5</v>
      </c>
      <c r="P2556">
        <f>PI()*(L2556/(2*1000))^2</f>
        <v>4.154756284372501E-4</v>
      </c>
    </row>
    <row r="2557" spans="1:16" x14ac:dyDescent="0.25">
      <c r="A2557">
        <v>9</v>
      </c>
      <c r="B2557" t="s">
        <v>236</v>
      </c>
      <c r="C2557">
        <v>5</v>
      </c>
      <c r="D2557" t="s">
        <v>241</v>
      </c>
      <c r="E2557">
        <v>20</v>
      </c>
      <c r="F2557" t="s">
        <v>271</v>
      </c>
      <c r="G2557">
        <v>1.5</v>
      </c>
      <c r="H2557">
        <v>13</v>
      </c>
      <c r="L2557">
        <v>24</v>
      </c>
      <c r="N2557">
        <v>1.7</v>
      </c>
      <c r="O2557">
        <f>PI()*(H2557/(2*1000))^2</f>
        <v>1.3273228961416874E-4</v>
      </c>
      <c r="P2557">
        <f>PI()*(L2557/(2*1000))^2</f>
        <v>4.523893421169302E-4</v>
      </c>
    </row>
    <row r="2558" spans="1:16" x14ac:dyDescent="0.25">
      <c r="A2558">
        <v>9</v>
      </c>
      <c r="B2558" t="s">
        <v>236</v>
      </c>
      <c r="C2558">
        <v>5</v>
      </c>
      <c r="D2558" t="s">
        <v>241</v>
      </c>
      <c r="E2558">
        <v>21</v>
      </c>
      <c r="F2558" t="s">
        <v>271</v>
      </c>
      <c r="G2558">
        <v>2.7</v>
      </c>
      <c r="H2558">
        <v>8</v>
      </c>
      <c r="L2558">
        <v>25</v>
      </c>
      <c r="N2558">
        <v>1.6</v>
      </c>
      <c r="O2558">
        <f>PI()*(H2558/(2*1000))^2</f>
        <v>5.0265482457436686E-5</v>
      </c>
      <c r="P2558">
        <f>PI()*(L2558/(2*1000))^2</f>
        <v>4.9087385212340522E-4</v>
      </c>
    </row>
    <row r="2559" spans="1:16" x14ac:dyDescent="0.25">
      <c r="A2559">
        <v>9</v>
      </c>
      <c r="B2559" t="s">
        <v>236</v>
      </c>
      <c r="C2559">
        <v>5</v>
      </c>
      <c r="D2559" t="s">
        <v>241</v>
      </c>
      <c r="E2559">
        <v>22</v>
      </c>
      <c r="F2559" t="s">
        <v>271</v>
      </c>
      <c r="G2559">
        <v>2.9</v>
      </c>
      <c r="H2559">
        <v>29</v>
      </c>
      <c r="L2559">
        <v>53</v>
      </c>
      <c r="N2559">
        <v>1.68</v>
      </c>
      <c r="O2559">
        <f>PI()*(H2559/(2*1000))^2</f>
        <v>6.605198554172541E-4</v>
      </c>
      <c r="P2559">
        <f>PI()*(L2559/(2*1000))^2</f>
        <v>2.2061834409834321E-3</v>
      </c>
    </row>
    <row r="2560" spans="1:16" x14ac:dyDescent="0.25">
      <c r="A2560">
        <v>9</v>
      </c>
      <c r="B2560" t="s">
        <v>236</v>
      </c>
      <c r="C2560">
        <v>5</v>
      </c>
      <c r="D2560" t="s">
        <v>241</v>
      </c>
      <c r="E2560">
        <v>23</v>
      </c>
      <c r="F2560" t="s">
        <v>280</v>
      </c>
      <c r="G2560">
        <v>2.5499999999999998</v>
      </c>
      <c r="H2560">
        <v>29</v>
      </c>
      <c r="L2560">
        <v>43</v>
      </c>
      <c r="N2560">
        <v>2.1</v>
      </c>
      <c r="O2560">
        <f>PI()*(H2560/(2*1000))^2</f>
        <v>6.605198554172541E-4</v>
      </c>
      <c r="P2560">
        <f>PI()*(L2560/(2*1000))^2</f>
        <v>1.4522012041218817E-3</v>
      </c>
    </row>
    <row r="2561" spans="1:16" x14ac:dyDescent="0.25">
      <c r="A2561">
        <v>9</v>
      </c>
      <c r="B2561" t="s">
        <v>236</v>
      </c>
      <c r="C2561">
        <v>5</v>
      </c>
      <c r="D2561" t="s">
        <v>241</v>
      </c>
      <c r="E2561">
        <v>24</v>
      </c>
      <c r="F2561" t="s">
        <v>271</v>
      </c>
      <c r="G2561">
        <v>1.8</v>
      </c>
      <c r="H2561">
        <v>43</v>
      </c>
      <c r="L2561">
        <v>75</v>
      </c>
      <c r="N2561">
        <v>4</v>
      </c>
      <c r="O2561">
        <f>PI()*(H2561/(2*1000))^2</f>
        <v>1.4522012041218817E-3</v>
      </c>
      <c r="P2561">
        <f>PI()*(L2561/(2*1000))^2</f>
        <v>4.4178646691106467E-3</v>
      </c>
    </row>
    <row r="2562" spans="1:16" x14ac:dyDescent="0.25">
      <c r="A2562">
        <v>9</v>
      </c>
      <c r="B2562" t="s">
        <v>236</v>
      </c>
      <c r="C2562">
        <v>5</v>
      </c>
      <c r="D2562" t="s">
        <v>241</v>
      </c>
      <c r="E2562">
        <v>25</v>
      </c>
      <c r="F2562" t="s">
        <v>271</v>
      </c>
      <c r="G2562">
        <v>2.35</v>
      </c>
      <c r="H2562">
        <v>31</v>
      </c>
      <c r="L2562">
        <v>49</v>
      </c>
      <c r="N2562">
        <v>2.5</v>
      </c>
      <c r="O2562">
        <f>PI()*(H2562/(2*1000))^2</f>
        <v>7.5476763502494771E-4</v>
      </c>
      <c r="P2562">
        <f>PI()*(L2562/(2*1000))^2</f>
        <v>1.8857409903172736E-3</v>
      </c>
    </row>
    <row r="2563" spans="1:16" x14ac:dyDescent="0.25">
      <c r="A2563">
        <v>9</v>
      </c>
      <c r="B2563" t="s">
        <v>236</v>
      </c>
      <c r="C2563">
        <v>5</v>
      </c>
      <c r="D2563" t="s">
        <v>241</v>
      </c>
      <c r="E2563">
        <v>26</v>
      </c>
      <c r="F2563" t="s">
        <v>307</v>
      </c>
      <c r="G2563">
        <v>1.8</v>
      </c>
      <c r="H2563">
        <v>18</v>
      </c>
      <c r="L2563">
        <v>27</v>
      </c>
      <c r="N2563">
        <v>2.65</v>
      </c>
      <c r="O2563">
        <f>PI()*(H2563/(2*1000))^2</f>
        <v>2.5446900494077322E-4</v>
      </c>
      <c r="P2563">
        <f>PI()*(L2563/(2*1000))^2</f>
        <v>5.7255526111673976E-4</v>
      </c>
    </row>
    <row r="2564" spans="1:16" x14ac:dyDescent="0.25">
      <c r="A2564">
        <v>9</v>
      </c>
      <c r="B2564" t="s">
        <v>236</v>
      </c>
      <c r="C2564">
        <v>6</v>
      </c>
      <c r="D2564" t="s">
        <v>242</v>
      </c>
      <c r="E2564">
        <v>1</v>
      </c>
      <c r="F2564" t="s">
        <v>280</v>
      </c>
      <c r="G2564">
        <v>0.55000000000000004</v>
      </c>
      <c r="L2564">
        <v>21</v>
      </c>
      <c r="N2564">
        <v>1.2</v>
      </c>
      <c r="O2564">
        <f>PI()*(H2564/(2*1000))^2</f>
        <v>0</v>
      </c>
      <c r="P2564">
        <f>PI()*(L2564/(2*1000))^2</f>
        <v>3.4636059005827474E-4</v>
      </c>
    </row>
    <row r="2565" spans="1:16" x14ac:dyDescent="0.25">
      <c r="A2565">
        <v>9</v>
      </c>
      <c r="B2565" t="s">
        <v>236</v>
      </c>
      <c r="C2565">
        <v>6</v>
      </c>
      <c r="D2565" t="s">
        <v>242</v>
      </c>
      <c r="E2565">
        <v>2</v>
      </c>
      <c r="F2565" t="s">
        <v>280</v>
      </c>
      <c r="G2565">
        <v>0.85</v>
      </c>
      <c r="L2565">
        <v>24</v>
      </c>
      <c r="N2565">
        <v>1.05</v>
      </c>
      <c r="O2565">
        <f>PI()*(H2565/(2*1000))^2</f>
        <v>0</v>
      </c>
      <c r="P2565">
        <f>PI()*(L2565/(2*1000))^2</f>
        <v>4.523893421169302E-4</v>
      </c>
    </row>
    <row r="2566" spans="1:16" x14ac:dyDescent="0.25">
      <c r="A2566">
        <v>9</v>
      </c>
      <c r="B2566" t="s">
        <v>236</v>
      </c>
      <c r="C2566">
        <v>6</v>
      </c>
      <c r="D2566" t="s">
        <v>242</v>
      </c>
      <c r="E2566">
        <v>3</v>
      </c>
      <c r="F2566" t="s">
        <v>280</v>
      </c>
      <c r="G2566">
        <v>2.4</v>
      </c>
      <c r="H2566">
        <v>20</v>
      </c>
      <c r="I2566">
        <v>29</v>
      </c>
      <c r="L2566">
        <v>65</v>
      </c>
      <c r="N2566">
        <v>2.35</v>
      </c>
      <c r="O2566">
        <f>PI()*(H2566/(2*1000))^2+PI()*(I2566/(2*1000))^2</f>
        <v>9.7467912077623341E-4</v>
      </c>
      <c r="P2566">
        <f>PI()*(L2566/(2*1000))^2</f>
        <v>3.3183072403542195E-3</v>
      </c>
    </row>
    <row r="2567" spans="1:16" x14ac:dyDescent="0.25">
      <c r="A2567">
        <v>9</v>
      </c>
      <c r="B2567" t="s">
        <v>236</v>
      </c>
      <c r="C2567">
        <v>6</v>
      </c>
      <c r="D2567" t="s">
        <v>242</v>
      </c>
      <c r="E2567">
        <v>4</v>
      </c>
      <c r="F2567" t="s">
        <v>267</v>
      </c>
      <c r="G2567">
        <v>1.6</v>
      </c>
      <c r="H2567">
        <v>39</v>
      </c>
      <c r="L2567">
        <v>70</v>
      </c>
      <c r="N2567">
        <v>3.65</v>
      </c>
      <c r="O2567">
        <f>PI()*(H2567/(2*1000))^2</f>
        <v>1.1945906065275189E-3</v>
      </c>
      <c r="P2567">
        <f>PI()*(L2567/(2*1000))^2</f>
        <v>3.8484510006474969E-3</v>
      </c>
    </row>
    <row r="2568" spans="1:16" x14ac:dyDescent="0.25">
      <c r="A2568">
        <v>9</v>
      </c>
      <c r="B2568" t="s">
        <v>236</v>
      </c>
      <c r="C2568">
        <v>6</v>
      </c>
      <c r="D2568" t="s">
        <v>242</v>
      </c>
      <c r="E2568">
        <v>5</v>
      </c>
      <c r="F2568" t="s">
        <v>280</v>
      </c>
      <c r="G2568">
        <v>1</v>
      </c>
      <c r="H2568">
        <v>17</v>
      </c>
      <c r="I2568">
        <v>27</v>
      </c>
      <c r="L2568">
        <v>54</v>
      </c>
      <c r="N2568">
        <v>1.78</v>
      </c>
      <c r="O2568">
        <f>PI()*(H2568/(2*1000))^2+PI()*(I2568/(2*1000))^2</f>
        <v>7.9953533033860237E-4</v>
      </c>
      <c r="P2568">
        <f>PI()*(L2568/(2*1000))^2</f>
        <v>2.290221044466959E-3</v>
      </c>
    </row>
    <row r="2569" spans="1:16" x14ac:dyDescent="0.25">
      <c r="A2569">
        <v>9</v>
      </c>
      <c r="B2569" t="s">
        <v>236</v>
      </c>
      <c r="C2569">
        <v>6</v>
      </c>
      <c r="D2569" t="s">
        <v>242</v>
      </c>
      <c r="E2569">
        <v>6</v>
      </c>
      <c r="F2569" t="s">
        <v>280</v>
      </c>
      <c r="G2569">
        <v>2</v>
      </c>
      <c r="H2569">
        <v>56</v>
      </c>
      <c r="I2569">
        <v>26</v>
      </c>
      <c r="L2569">
        <v>91</v>
      </c>
      <c r="N2569">
        <v>3.28</v>
      </c>
      <c r="O2569">
        <f>PI()*(H2569/(2*1000))^2+PI()*(I2569/(2*1000))^2</f>
        <v>2.9939377988710729E-3</v>
      </c>
      <c r="P2569">
        <f>PI()*(L2569/(2*1000))^2</f>
        <v>6.5038821910942696E-3</v>
      </c>
    </row>
    <row r="2570" spans="1:16" x14ac:dyDescent="0.25">
      <c r="A2570">
        <v>9</v>
      </c>
      <c r="B2570" t="s">
        <v>236</v>
      </c>
      <c r="C2570">
        <v>6</v>
      </c>
      <c r="D2570" t="s">
        <v>242</v>
      </c>
      <c r="E2570">
        <v>7</v>
      </c>
      <c r="F2570" t="s">
        <v>280</v>
      </c>
      <c r="G2570">
        <v>2.8</v>
      </c>
      <c r="L2570">
        <v>27</v>
      </c>
      <c r="N2570">
        <v>1.4</v>
      </c>
      <c r="O2570">
        <f>PI()*(H2570/(2*1000))^2</f>
        <v>0</v>
      </c>
      <c r="P2570">
        <f>PI()*(L2570/(2*1000))^2</f>
        <v>5.7255526111673976E-4</v>
      </c>
    </row>
    <row r="2571" spans="1:16" x14ac:dyDescent="0.25">
      <c r="A2571">
        <v>9</v>
      </c>
      <c r="B2571" t="s">
        <v>236</v>
      </c>
      <c r="C2571">
        <v>6</v>
      </c>
      <c r="D2571" t="s">
        <v>242</v>
      </c>
      <c r="E2571">
        <v>8</v>
      </c>
      <c r="F2571" t="s">
        <v>280</v>
      </c>
      <c r="G2571">
        <v>2.8</v>
      </c>
      <c r="H2571">
        <v>19</v>
      </c>
      <c r="L2571">
        <v>34</v>
      </c>
      <c r="N2571">
        <v>1.67</v>
      </c>
      <c r="O2571">
        <f>PI()*(H2571/(2*1000))^2</f>
        <v>2.835287369864788E-4</v>
      </c>
      <c r="P2571">
        <f>PI()*(L2571/(2*1000))^2</f>
        <v>9.0792027688745035E-4</v>
      </c>
    </row>
    <row r="2572" spans="1:16" x14ac:dyDescent="0.25">
      <c r="A2572">
        <v>9</v>
      </c>
      <c r="B2572" t="s">
        <v>236</v>
      </c>
      <c r="C2572">
        <v>6</v>
      </c>
      <c r="D2572" t="s">
        <v>242</v>
      </c>
      <c r="E2572">
        <v>9</v>
      </c>
      <c r="F2572" t="s">
        <v>280</v>
      </c>
      <c r="G2572">
        <v>2.35</v>
      </c>
      <c r="H2572">
        <v>31</v>
      </c>
      <c r="I2572">
        <v>22</v>
      </c>
      <c r="J2572">
        <v>18</v>
      </c>
      <c r="L2572">
        <v>65</v>
      </c>
      <c r="N2572">
        <v>2.4900000000000002</v>
      </c>
      <c r="O2572">
        <f>PI()*(H2572/(2*1000))^2+PI()*(I2572/(2*1000))^2+PI()*(J2572/(2*1000))^2</f>
        <v>1.3893693510500858E-3</v>
      </c>
      <c r="P2572">
        <f>PI()*(L2572/(2*1000))^2</f>
        <v>3.3183072403542195E-3</v>
      </c>
    </row>
    <row r="2573" spans="1:16" x14ac:dyDescent="0.25">
      <c r="A2573">
        <v>9</v>
      </c>
      <c r="B2573" t="s">
        <v>236</v>
      </c>
      <c r="C2573">
        <v>6</v>
      </c>
      <c r="D2573" t="s">
        <v>242</v>
      </c>
      <c r="E2573">
        <v>10</v>
      </c>
      <c r="F2573" t="s">
        <v>271</v>
      </c>
      <c r="G2573">
        <v>1.1000000000000001</v>
      </c>
      <c r="H2573">
        <v>8</v>
      </c>
      <c r="L2573">
        <v>20</v>
      </c>
      <c r="N2573">
        <v>1.78</v>
      </c>
      <c r="O2573">
        <f>PI()*(H2573/(2*1000))^2</f>
        <v>5.0265482457436686E-5</v>
      </c>
      <c r="P2573">
        <f>PI()*(L2573/(2*1000))^2</f>
        <v>3.1415926535897931E-4</v>
      </c>
    </row>
    <row r="2574" spans="1:16" x14ac:dyDescent="0.25">
      <c r="A2574">
        <v>9</v>
      </c>
      <c r="B2574" t="s">
        <v>236</v>
      </c>
      <c r="C2574">
        <v>6</v>
      </c>
      <c r="D2574" t="s">
        <v>242</v>
      </c>
      <c r="E2574">
        <v>11</v>
      </c>
      <c r="F2574" t="s">
        <v>280</v>
      </c>
      <c r="G2574">
        <v>3.45</v>
      </c>
      <c r="H2574">
        <v>46</v>
      </c>
      <c r="L2574">
        <v>65</v>
      </c>
      <c r="N2574">
        <v>3.22</v>
      </c>
      <c r="O2574">
        <f>PI()*(H2574/(2*1000))^2</f>
        <v>1.6619025137490004E-3</v>
      </c>
      <c r="P2574">
        <f>PI()*(L2574/(2*1000))^2</f>
        <v>3.3183072403542195E-3</v>
      </c>
    </row>
    <row r="2575" spans="1:16" x14ac:dyDescent="0.25">
      <c r="A2575">
        <v>9</v>
      </c>
      <c r="B2575" t="s">
        <v>236</v>
      </c>
      <c r="C2575">
        <v>6</v>
      </c>
      <c r="D2575" t="s">
        <v>242</v>
      </c>
      <c r="E2575">
        <v>12</v>
      </c>
      <c r="F2575" t="s">
        <v>280</v>
      </c>
      <c r="G2575">
        <v>3.15</v>
      </c>
      <c r="H2575">
        <v>31</v>
      </c>
      <c r="L2575">
        <v>50</v>
      </c>
      <c r="N2575">
        <v>3.27</v>
      </c>
      <c r="O2575">
        <f>PI()*(H2575/(2*1000))^2</f>
        <v>7.5476763502494771E-4</v>
      </c>
      <c r="P2575">
        <f>PI()*(L2575/(2*1000))^2</f>
        <v>1.9634954084936209E-3</v>
      </c>
    </row>
    <row r="2576" spans="1:16" x14ac:dyDescent="0.25">
      <c r="A2576">
        <v>9</v>
      </c>
      <c r="B2576" t="s">
        <v>236</v>
      </c>
      <c r="C2576">
        <v>6</v>
      </c>
      <c r="D2576" t="s">
        <v>242</v>
      </c>
      <c r="E2576">
        <v>13</v>
      </c>
      <c r="F2576" t="s">
        <v>280</v>
      </c>
      <c r="G2576">
        <v>2.85</v>
      </c>
      <c r="H2576">
        <v>66</v>
      </c>
      <c r="I2576">
        <v>40</v>
      </c>
      <c r="L2576">
        <v>111</v>
      </c>
      <c r="N2576">
        <v>3.65</v>
      </c>
      <c r="O2576">
        <f>PI()*(H2576/(2*1000))^2+PI()*(I2576/(2*1000))^2</f>
        <v>4.6778314611952022E-3</v>
      </c>
      <c r="P2576">
        <f>PI()*(L2576/(2*1000))^2</f>
        <v>9.6768907712199599E-3</v>
      </c>
    </row>
    <row r="2577" spans="1:16" x14ac:dyDescent="0.25">
      <c r="A2577">
        <v>9</v>
      </c>
      <c r="B2577" t="s">
        <v>236</v>
      </c>
      <c r="C2577">
        <v>6</v>
      </c>
      <c r="D2577" t="s">
        <v>242</v>
      </c>
      <c r="E2577">
        <v>14</v>
      </c>
      <c r="F2577" t="s">
        <v>267</v>
      </c>
      <c r="G2577">
        <v>1.85</v>
      </c>
      <c r="H2577">
        <v>16</v>
      </c>
      <c r="L2577">
        <v>28</v>
      </c>
      <c r="N2577">
        <v>1.85</v>
      </c>
      <c r="O2577">
        <f>PI()*(H2577/(2*1000))^2</f>
        <v>2.0106192982974675E-4</v>
      </c>
      <c r="P2577">
        <f>PI()*(L2577/(2*1000))^2</f>
        <v>6.1575216010359955E-4</v>
      </c>
    </row>
    <row r="2578" spans="1:16" x14ac:dyDescent="0.25">
      <c r="A2578">
        <v>9</v>
      </c>
      <c r="B2578" t="s">
        <v>236</v>
      </c>
      <c r="C2578">
        <v>6</v>
      </c>
      <c r="D2578" t="s">
        <v>242</v>
      </c>
      <c r="E2578">
        <v>15</v>
      </c>
      <c r="F2578" t="s">
        <v>280</v>
      </c>
      <c r="G2578">
        <v>1.55</v>
      </c>
      <c r="H2578">
        <v>22</v>
      </c>
      <c r="I2578">
        <v>25</v>
      </c>
      <c r="L2578">
        <v>43</v>
      </c>
      <c r="N2578">
        <v>2.15</v>
      </c>
      <c r="O2578">
        <f>PI()*(H2578/(2*1000))^2+PI()*(I2578/(2*1000))^2</f>
        <v>8.7100656320777015E-4</v>
      </c>
      <c r="P2578">
        <f>PI()*(L2578/(2*1000))^2</f>
        <v>1.4522012041218817E-3</v>
      </c>
    </row>
    <row r="2579" spans="1:16" x14ac:dyDescent="0.25">
      <c r="A2579">
        <v>9</v>
      </c>
      <c r="B2579" t="s">
        <v>236</v>
      </c>
      <c r="C2579">
        <v>6</v>
      </c>
      <c r="D2579" t="s">
        <v>242</v>
      </c>
      <c r="E2579">
        <v>16</v>
      </c>
      <c r="F2579" t="s">
        <v>280</v>
      </c>
      <c r="G2579">
        <v>1.25</v>
      </c>
      <c r="H2579">
        <v>30</v>
      </c>
      <c r="I2579">
        <v>30</v>
      </c>
      <c r="L2579">
        <v>70</v>
      </c>
      <c r="N2579">
        <v>2.4900000000000002</v>
      </c>
      <c r="O2579">
        <f>PI()*(H2579/(2*1000))^2+PI()*(I2579/(2*1000))^2</f>
        <v>1.4137166941154068E-3</v>
      </c>
      <c r="P2579">
        <f>PI()*(L2579/(2*1000))^2</f>
        <v>3.8484510006474969E-3</v>
      </c>
    </row>
    <row r="2580" spans="1:16" x14ac:dyDescent="0.25">
      <c r="A2580">
        <v>9</v>
      </c>
      <c r="B2580" t="s">
        <v>236</v>
      </c>
      <c r="C2580">
        <v>7</v>
      </c>
      <c r="D2580" t="s">
        <v>243</v>
      </c>
      <c r="E2580">
        <v>1</v>
      </c>
      <c r="G2580">
        <v>1.5</v>
      </c>
      <c r="H2580">
        <v>47</v>
      </c>
      <c r="L2580">
        <v>72</v>
      </c>
      <c r="N2580">
        <v>2.8</v>
      </c>
      <c r="O2580">
        <f>PI()*(H2580/(2*1000))^2</f>
        <v>1.7349445429449633E-3</v>
      </c>
      <c r="P2580">
        <f>PI()*(L2580/(2*1000))^2</f>
        <v>4.0715040790523715E-3</v>
      </c>
    </row>
    <row r="2581" spans="1:16" x14ac:dyDescent="0.25">
      <c r="A2581">
        <v>9</v>
      </c>
      <c r="B2581" t="s">
        <v>236</v>
      </c>
      <c r="C2581">
        <v>7</v>
      </c>
      <c r="D2581" t="s">
        <v>243</v>
      </c>
      <c r="E2581">
        <v>2</v>
      </c>
      <c r="G2581">
        <v>1.55</v>
      </c>
      <c r="H2581">
        <v>38</v>
      </c>
      <c r="L2581">
        <v>57</v>
      </c>
      <c r="N2581">
        <v>2.35</v>
      </c>
      <c r="O2581">
        <f>PI()*(H2581/(2*1000))^2</f>
        <v>1.1341149479459152E-3</v>
      </c>
      <c r="P2581">
        <f>PI()*(L2581/(2*1000))^2</f>
        <v>2.5517586328783095E-3</v>
      </c>
    </row>
    <row r="2582" spans="1:16" x14ac:dyDescent="0.25">
      <c r="A2582">
        <v>9</v>
      </c>
      <c r="B2582" t="s">
        <v>236</v>
      </c>
      <c r="C2582">
        <v>7</v>
      </c>
      <c r="D2582" t="s">
        <v>243</v>
      </c>
      <c r="E2582">
        <v>3</v>
      </c>
      <c r="G2582">
        <v>2.75</v>
      </c>
      <c r="H2582">
        <v>15</v>
      </c>
      <c r="I2582">
        <v>16</v>
      </c>
      <c r="L2582">
        <v>60</v>
      </c>
      <c r="N2582">
        <v>2</v>
      </c>
      <c r="O2582">
        <f>PI()*(H2582/(2*1000))^2+PI()*(I2582/(2*1000))^2</f>
        <v>3.7777651659417263E-4</v>
      </c>
      <c r="P2582">
        <f>PI()*(L2582/(2*1000))^2</f>
        <v>2.8274333882308137E-3</v>
      </c>
    </row>
    <row r="2583" spans="1:16" x14ac:dyDescent="0.25">
      <c r="A2583">
        <v>9</v>
      </c>
      <c r="B2583" t="s">
        <v>236</v>
      </c>
      <c r="C2583">
        <v>7</v>
      </c>
      <c r="D2583" t="s">
        <v>243</v>
      </c>
      <c r="E2583">
        <v>4</v>
      </c>
      <c r="G2583">
        <v>1.8</v>
      </c>
      <c r="H2583">
        <v>33</v>
      </c>
      <c r="I2583">
        <v>25</v>
      </c>
      <c r="L2583">
        <v>77</v>
      </c>
      <c r="N2583">
        <v>3.03</v>
      </c>
      <c r="O2583">
        <f>PI()*(H2583/(2*1000))^2+PI()*(I2583/(2*1000))^2</f>
        <v>1.3461724520632263E-3</v>
      </c>
      <c r="P2583">
        <f>PI()*(L2583/(2*1000))^2</f>
        <v>4.6566257107834713E-3</v>
      </c>
    </row>
    <row r="2584" spans="1:16" x14ac:dyDescent="0.25">
      <c r="A2584">
        <v>9</v>
      </c>
      <c r="B2584" t="s">
        <v>236</v>
      </c>
      <c r="C2584">
        <v>7</v>
      </c>
      <c r="D2584" t="s">
        <v>243</v>
      </c>
      <c r="E2584">
        <v>5</v>
      </c>
      <c r="G2584">
        <v>3.5</v>
      </c>
      <c r="H2584">
        <v>58</v>
      </c>
      <c r="I2584">
        <v>47</v>
      </c>
      <c r="J2584">
        <v>65</v>
      </c>
      <c r="L2584">
        <v>111</v>
      </c>
      <c r="N2584">
        <v>3.88</v>
      </c>
      <c r="O2584">
        <f>PI()*(H2584/(2*1000))^2+PI()*(I2584/(2*1000))^2+PI()*(J2584/(2*1000))^2</f>
        <v>7.6953312049681992E-3</v>
      </c>
      <c r="P2584">
        <f>PI()*(L2584/(2*1000))^2</f>
        <v>9.6768907712199599E-3</v>
      </c>
    </row>
    <row r="2585" spans="1:16" x14ac:dyDescent="0.25">
      <c r="A2585">
        <v>9</v>
      </c>
      <c r="B2585" t="s">
        <v>236</v>
      </c>
      <c r="C2585">
        <v>7</v>
      </c>
      <c r="D2585" t="s">
        <v>243</v>
      </c>
      <c r="E2585">
        <v>6</v>
      </c>
      <c r="G2585">
        <v>3.15</v>
      </c>
      <c r="H2585">
        <v>61</v>
      </c>
      <c r="I2585">
        <v>52</v>
      </c>
      <c r="L2585">
        <v>91</v>
      </c>
      <c r="N2585">
        <v>3.28</v>
      </c>
      <c r="O2585">
        <f>PI()*(H2585/(2*1000))^2+PI()*(I2585/(2*1000))^2</f>
        <v>5.0461831998286043E-3</v>
      </c>
      <c r="P2585">
        <f>PI()*(L2585/(2*1000))^2</f>
        <v>6.5038821910942696E-3</v>
      </c>
    </row>
    <row r="2586" spans="1:16" x14ac:dyDescent="0.25">
      <c r="A2586">
        <v>9</v>
      </c>
      <c r="B2586" t="s">
        <v>236</v>
      </c>
      <c r="C2586">
        <v>7</v>
      </c>
      <c r="D2586" t="s">
        <v>243</v>
      </c>
      <c r="E2586">
        <v>7</v>
      </c>
      <c r="G2586">
        <v>3</v>
      </c>
      <c r="H2586">
        <v>20</v>
      </c>
      <c r="I2586">
        <v>50</v>
      </c>
      <c r="L2586">
        <v>75</v>
      </c>
      <c r="N2586">
        <v>3.25</v>
      </c>
      <c r="O2586">
        <f>PI()*(H2586/(2*1000))^2+PI()*(I2586/(2*1000))^2</f>
        <v>2.2776546738526001E-3</v>
      </c>
      <c r="P2586">
        <f>PI()*(L2586/(2*1000))^2</f>
        <v>4.4178646691106467E-3</v>
      </c>
    </row>
    <row r="2587" spans="1:16" x14ac:dyDescent="0.25">
      <c r="A2587">
        <v>9</v>
      </c>
      <c r="B2587" t="s">
        <v>236</v>
      </c>
      <c r="C2587">
        <v>7</v>
      </c>
      <c r="D2587" t="s">
        <v>243</v>
      </c>
      <c r="E2587">
        <v>8</v>
      </c>
      <c r="G2587">
        <v>2.4</v>
      </c>
      <c r="H2587">
        <v>120</v>
      </c>
      <c r="I2587">
        <v>42</v>
      </c>
      <c r="L2587">
        <f>M2587/PI()</f>
        <v>165.52114081557116</v>
      </c>
      <c r="M2587">
        <v>520</v>
      </c>
      <c r="N2587">
        <v>4.3499999999999996</v>
      </c>
      <c r="O2587">
        <f>PI()*(H2587/(2*1000))^2+PI()*(I2587/(2*1000))^2</f>
        <v>1.2695175913156354E-2</v>
      </c>
      <c r="P2587">
        <f>PI()*(L2587/(2*1000))^2</f>
        <v>2.1517748306024247E-2</v>
      </c>
    </row>
    <row r="2588" spans="1:16" x14ac:dyDescent="0.25">
      <c r="A2588">
        <v>9</v>
      </c>
      <c r="B2588" t="s">
        <v>236</v>
      </c>
      <c r="C2588">
        <v>7</v>
      </c>
      <c r="D2588" t="s">
        <v>243</v>
      </c>
      <c r="E2588">
        <v>9</v>
      </c>
      <c r="G2588">
        <v>2.6</v>
      </c>
      <c r="H2588">
        <v>22</v>
      </c>
      <c r="I2588">
        <v>17</v>
      </c>
      <c r="L2588">
        <v>36</v>
      </c>
      <c r="N2588">
        <v>1.92</v>
      </c>
      <c r="O2588">
        <f>PI()*(H2588/(2*1000))^2+PI()*(I2588/(2*1000))^2</f>
        <v>6.0711278030622755E-4</v>
      </c>
      <c r="P2588">
        <f>PI()*(L2588/(2*1000))^2</f>
        <v>1.0178760197630929E-3</v>
      </c>
    </row>
    <row r="2589" spans="1:16" x14ac:dyDescent="0.25">
      <c r="A2589">
        <v>9</v>
      </c>
      <c r="B2589" t="s">
        <v>236</v>
      </c>
      <c r="C2589">
        <v>8</v>
      </c>
      <c r="D2589" t="s">
        <v>244</v>
      </c>
      <c r="E2589">
        <v>1</v>
      </c>
      <c r="F2589" t="s">
        <v>280</v>
      </c>
      <c r="G2589">
        <v>0.8</v>
      </c>
      <c r="H2589">
        <v>70</v>
      </c>
      <c r="L2589">
        <v>110</v>
      </c>
      <c r="N2589">
        <v>4.38</v>
      </c>
      <c r="O2589">
        <f>PI()*(H2589/(2*1000))^2</f>
        <v>3.8484510006474969E-3</v>
      </c>
      <c r="P2589">
        <f>PI()*(L2589/(2*1000))^2</f>
        <v>9.5033177771091243E-3</v>
      </c>
    </row>
    <row r="2590" spans="1:16" x14ac:dyDescent="0.25">
      <c r="A2590">
        <v>9</v>
      </c>
      <c r="B2590" t="s">
        <v>236</v>
      </c>
      <c r="C2590">
        <v>8</v>
      </c>
      <c r="D2590" t="s">
        <v>244</v>
      </c>
      <c r="E2590">
        <v>2</v>
      </c>
      <c r="F2590" t="s">
        <v>280</v>
      </c>
      <c r="G2590">
        <v>2.15</v>
      </c>
      <c r="H2590">
        <v>22</v>
      </c>
      <c r="L2590">
        <v>36</v>
      </c>
      <c r="N2590">
        <v>2.62</v>
      </c>
      <c r="O2590">
        <f>PI()*(H2590/(2*1000))^2</f>
        <v>3.8013271108436493E-4</v>
      </c>
      <c r="P2590">
        <f>PI()*(L2590/(2*1000))^2</f>
        <v>1.0178760197630929E-3</v>
      </c>
    </row>
    <row r="2591" spans="1:16" x14ac:dyDescent="0.25">
      <c r="A2591">
        <v>9</v>
      </c>
      <c r="B2591" t="s">
        <v>236</v>
      </c>
      <c r="C2591">
        <v>8</v>
      </c>
      <c r="D2591" t="s">
        <v>244</v>
      </c>
      <c r="E2591">
        <v>3</v>
      </c>
      <c r="F2591" t="s">
        <v>280</v>
      </c>
      <c r="G2591">
        <v>2.4</v>
      </c>
      <c r="H2591">
        <v>30</v>
      </c>
      <c r="I2591">
        <v>27</v>
      </c>
      <c r="L2591">
        <v>55</v>
      </c>
      <c r="N2591">
        <v>2.7</v>
      </c>
      <c r="O2591">
        <f>PI()*(H2591/(2*1000))^2+PI()*(I2591/(2*1000))^2</f>
        <v>1.2794136081744432E-3</v>
      </c>
      <c r="P2591">
        <f>PI()*(L2591/(2*1000))^2</f>
        <v>2.3758294442772811E-3</v>
      </c>
    </row>
    <row r="2592" spans="1:16" x14ac:dyDescent="0.25">
      <c r="A2592">
        <v>9</v>
      </c>
      <c r="B2592" t="s">
        <v>236</v>
      </c>
      <c r="C2592">
        <v>8</v>
      </c>
      <c r="D2592" t="s">
        <v>244</v>
      </c>
      <c r="E2592">
        <v>4</v>
      </c>
      <c r="F2592" t="s">
        <v>280</v>
      </c>
      <c r="G2592">
        <v>2.85</v>
      </c>
      <c r="L2592">
        <v>32</v>
      </c>
      <c r="N2592">
        <v>1.63</v>
      </c>
      <c r="O2592">
        <f>PI()*(H2592/(2*1000))^2</f>
        <v>0</v>
      </c>
      <c r="P2592">
        <f>PI()*(L2592/(2*1000))^2</f>
        <v>8.0424771931898698E-4</v>
      </c>
    </row>
    <row r="2593" spans="1:16" x14ac:dyDescent="0.25">
      <c r="A2593">
        <v>9</v>
      </c>
      <c r="B2593" t="s">
        <v>236</v>
      </c>
      <c r="C2593">
        <v>8</v>
      </c>
      <c r="D2593" t="s">
        <v>244</v>
      </c>
      <c r="E2593">
        <v>5</v>
      </c>
      <c r="F2593" t="s">
        <v>280</v>
      </c>
      <c r="G2593">
        <v>3.1</v>
      </c>
      <c r="H2593">
        <v>27</v>
      </c>
      <c r="I2593">
        <v>61</v>
      </c>
      <c r="L2593">
        <v>78</v>
      </c>
      <c r="N2593">
        <v>3.94</v>
      </c>
      <c r="O2593">
        <f>PI()*(H2593/(2*1000))^2+PI()*(I2593/(2*1000))^2</f>
        <v>3.4950218271186445E-3</v>
      </c>
      <c r="P2593">
        <f>PI()*(L2593/(2*1000))^2</f>
        <v>4.7783624261100756E-3</v>
      </c>
    </row>
    <row r="2594" spans="1:16" x14ac:dyDescent="0.25">
      <c r="A2594">
        <v>9</v>
      </c>
      <c r="B2594" t="s">
        <v>236</v>
      </c>
      <c r="C2594">
        <v>8</v>
      </c>
      <c r="D2594" t="s">
        <v>244</v>
      </c>
      <c r="E2594">
        <v>6</v>
      </c>
      <c r="F2594" t="s">
        <v>280</v>
      </c>
      <c r="G2594">
        <v>3.2</v>
      </c>
      <c r="H2594">
        <v>62</v>
      </c>
      <c r="L2594">
        <v>91</v>
      </c>
      <c r="N2594">
        <v>4.28</v>
      </c>
      <c r="O2594">
        <f>PI()*(H2594/(2*1000))^2</f>
        <v>3.0190705400997908E-3</v>
      </c>
      <c r="P2594">
        <f>PI()*(L2594/(2*1000))^2</f>
        <v>6.5038821910942696E-3</v>
      </c>
    </row>
    <row r="2595" spans="1:16" x14ac:dyDescent="0.25">
      <c r="A2595">
        <v>9</v>
      </c>
      <c r="B2595" t="s">
        <v>236</v>
      </c>
      <c r="C2595">
        <v>8</v>
      </c>
      <c r="D2595" t="s">
        <v>244</v>
      </c>
      <c r="E2595">
        <v>7</v>
      </c>
      <c r="F2595" t="s">
        <v>280</v>
      </c>
      <c r="G2595">
        <v>1.9</v>
      </c>
      <c r="H2595">
        <v>32</v>
      </c>
      <c r="I2595">
        <v>61</v>
      </c>
      <c r="L2595">
        <v>94</v>
      </c>
      <c r="N2595">
        <v>3.84</v>
      </c>
      <c r="O2595">
        <f>PI()*(H2595/(2*1000))^2+PI()*(I2595/(2*1000))^2</f>
        <v>3.7267142853208918E-3</v>
      </c>
      <c r="P2595">
        <f>PI()*(L2595/(2*1000))^2</f>
        <v>6.9397781717798531E-3</v>
      </c>
    </row>
    <row r="2596" spans="1:16" x14ac:dyDescent="0.25">
      <c r="A2596">
        <v>9</v>
      </c>
      <c r="B2596" t="s">
        <v>236</v>
      </c>
      <c r="C2596">
        <v>8</v>
      </c>
      <c r="D2596" t="s">
        <v>244</v>
      </c>
      <c r="E2596">
        <v>8</v>
      </c>
      <c r="F2596" t="s">
        <v>280</v>
      </c>
      <c r="G2596">
        <v>1.9</v>
      </c>
      <c r="H2596">
        <v>32</v>
      </c>
      <c r="L2596">
        <v>47</v>
      </c>
      <c r="N2596">
        <v>2.81</v>
      </c>
      <c r="O2596">
        <f>PI()*(H2596/(2*1000))^2</f>
        <v>8.0424771931898698E-4</v>
      </c>
      <c r="P2596">
        <f>PI()*(L2596/(2*1000))^2</f>
        <v>1.7349445429449633E-3</v>
      </c>
    </row>
    <row r="2597" spans="1:16" x14ac:dyDescent="0.25">
      <c r="A2597">
        <v>9</v>
      </c>
      <c r="B2597" t="s">
        <v>236</v>
      </c>
      <c r="C2597">
        <v>8</v>
      </c>
      <c r="D2597" t="s">
        <v>244</v>
      </c>
      <c r="E2597">
        <v>9</v>
      </c>
      <c r="F2597" t="s">
        <v>280</v>
      </c>
      <c r="G2597">
        <v>3.3</v>
      </c>
      <c r="H2597">
        <v>60</v>
      </c>
      <c r="I2597">
        <v>48</v>
      </c>
      <c r="L2597">
        <v>110</v>
      </c>
      <c r="N2597">
        <v>3.45</v>
      </c>
      <c r="O2597">
        <f>PI()*(H2597/(2*1000))^2+PI()*(I2597/(2*1000))^2</f>
        <v>4.6369907566985342E-3</v>
      </c>
      <c r="P2597">
        <f>PI()*(L2597/(2*1000))^2</f>
        <v>9.5033177771091243E-3</v>
      </c>
    </row>
    <row r="2598" spans="1:16" x14ac:dyDescent="0.25">
      <c r="A2598">
        <v>9</v>
      </c>
      <c r="B2598" t="s">
        <v>236</v>
      </c>
      <c r="C2598">
        <v>8</v>
      </c>
      <c r="D2598" t="s">
        <v>244</v>
      </c>
      <c r="E2598">
        <v>10</v>
      </c>
      <c r="F2598" t="s">
        <v>280</v>
      </c>
      <c r="G2598">
        <v>3.15</v>
      </c>
      <c r="H2598">
        <v>45</v>
      </c>
      <c r="I2598">
        <v>49</v>
      </c>
      <c r="L2598">
        <v>89</v>
      </c>
      <c r="N2598">
        <v>3.63</v>
      </c>
      <c r="O2598">
        <f>PI()*(H2598/(2*1000))^2+PI()*(I2598/(2*1000))^2</f>
        <v>3.476172271197106E-3</v>
      </c>
      <c r="P2598">
        <f>PI()*(L2598/(2*1000))^2</f>
        <v>6.221138852271187E-3</v>
      </c>
    </row>
    <row r="2599" spans="1:16" x14ac:dyDescent="0.25">
      <c r="A2599">
        <v>9</v>
      </c>
      <c r="B2599" t="s">
        <v>236</v>
      </c>
      <c r="C2599">
        <v>8</v>
      </c>
      <c r="D2599" t="s">
        <v>244</v>
      </c>
      <c r="E2599">
        <v>11</v>
      </c>
      <c r="F2599" t="s">
        <v>268</v>
      </c>
      <c r="G2599">
        <v>2.2999999999999998</v>
      </c>
      <c r="H2599">
        <v>74</v>
      </c>
      <c r="L2599">
        <v>96</v>
      </c>
      <c r="N2599">
        <v>3.76</v>
      </c>
      <c r="O2599">
        <f>PI()*(H2599/(2*1000))^2</f>
        <v>4.3008403427644264E-3</v>
      </c>
      <c r="P2599">
        <f>PI()*(L2599/(2*1000))^2</f>
        <v>7.2382294738708832E-3</v>
      </c>
    </row>
    <row r="2600" spans="1:16" x14ac:dyDescent="0.25">
      <c r="A2600">
        <v>9</v>
      </c>
      <c r="B2600" t="s">
        <v>236</v>
      </c>
      <c r="C2600">
        <v>8</v>
      </c>
      <c r="D2600" t="s">
        <v>244</v>
      </c>
      <c r="E2600">
        <v>12</v>
      </c>
      <c r="F2600" t="s">
        <v>280</v>
      </c>
      <c r="G2600">
        <v>2.75</v>
      </c>
      <c r="H2600">
        <v>52</v>
      </c>
      <c r="I2600">
        <v>58</v>
      </c>
      <c r="L2600">
        <v>83</v>
      </c>
      <c r="N2600">
        <v>3.75</v>
      </c>
      <c r="O2600">
        <f>PI()*(H2600/(2*1000))^2+PI()*(I2600/(2*1000))^2</f>
        <v>4.7657960554957166E-3</v>
      </c>
      <c r="P2600">
        <f>PI()*(L2600/(2*1000))^2</f>
        <v>5.4106079476450219E-3</v>
      </c>
    </row>
    <row r="2601" spans="1:16" x14ac:dyDescent="0.25">
      <c r="A2601">
        <v>9</v>
      </c>
      <c r="B2601" t="s">
        <v>236</v>
      </c>
      <c r="C2601">
        <v>8</v>
      </c>
      <c r="D2601" t="s">
        <v>244</v>
      </c>
      <c r="E2601">
        <v>13</v>
      </c>
      <c r="F2601" t="s">
        <v>280</v>
      </c>
      <c r="G2601">
        <v>1.95</v>
      </c>
      <c r="H2601">
        <v>21</v>
      </c>
      <c r="I2601">
        <v>29</v>
      </c>
      <c r="L2601">
        <v>39</v>
      </c>
      <c r="N2601">
        <v>2.74</v>
      </c>
      <c r="O2601">
        <f>PI()*(H2601/(2*1000))^2+PI()*(I2601/(2*1000))^2</f>
        <v>1.0068804454755288E-3</v>
      </c>
      <c r="P2601">
        <f>PI()*(L2601/(2*1000))^2</f>
        <v>1.1945906065275189E-3</v>
      </c>
    </row>
    <row r="2602" spans="1:16" x14ac:dyDescent="0.25">
      <c r="A2602">
        <v>9</v>
      </c>
      <c r="B2602" t="s">
        <v>236</v>
      </c>
      <c r="C2602">
        <v>8</v>
      </c>
      <c r="D2602" t="s">
        <v>244</v>
      </c>
      <c r="E2602">
        <v>14</v>
      </c>
      <c r="F2602" t="s">
        <v>280</v>
      </c>
      <c r="G2602">
        <v>2</v>
      </c>
      <c r="H2602">
        <v>25</v>
      </c>
      <c r="I2602">
        <v>25</v>
      </c>
      <c r="J2602">
        <v>30</v>
      </c>
      <c r="L2602">
        <v>66</v>
      </c>
      <c r="N2602">
        <v>2.7</v>
      </c>
      <c r="O2602">
        <f>PI()*(H2602/(2*1000))^2+PI()*(I2602/(2*1000))^2+PI()*(J2602/(2*1000))^2</f>
        <v>1.6886060513045139E-3</v>
      </c>
      <c r="P2602">
        <f>PI()*(L2602/(2*1000))^2</f>
        <v>3.4211943997592849E-3</v>
      </c>
    </row>
    <row r="2603" spans="1:16" x14ac:dyDescent="0.25">
      <c r="A2603">
        <v>9</v>
      </c>
      <c r="B2603" t="s">
        <v>236</v>
      </c>
      <c r="C2603">
        <v>8</v>
      </c>
      <c r="D2603" t="s">
        <v>244</v>
      </c>
      <c r="E2603">
        <v>15</v>
      </c>
      <c r="F2603" t="s">
        <v>280</v>
      </c>
      <c r="G2603">
        <v>2.2999999999999998</v>
      </c>
      <c r="H2603">
        <v>23</v>
      </c>
      <c r="I2603">
        <v>27</v>
      </c>
      <c r="L2603">
        <v>54</v>
      </c>
      <c r="N2603">
        <v>3</v>
      </c>
      <c r="O2603">
        <f>PI()*(H2603/(2*1000))^2+PI()*(I2603/(2*1000))^2</f>
        <v>9.8803088955398992E-4</v>
      </c>
      <c r="P2603">
        <f>PI()*(L2603/(2*1000))^2</f>
        <v>2.290221044466959E-3</v>
      </c>
    </row>
    <row r="2604" spans="1:16" x14ac:dyDescent="0.25">
      <c r="A2604">
        <v>9</v>
      </c>
      <c r="B2604" t="s">
        <v>236</v>
      </c>
      <c r="C2604">
        <v>8</v>
      </c>
      <c r="D2604" t="s">
        <v>244</v>
      </c>
      <c r="E2604">
        <v>16</v>
      </c>
      <c r="F2604" t="s">
        <v>280</v>
      </c>
      <c r="G2604">
        <v>2.1</v>
      </c>
      <c r="H2604">
        <v>24</v>
      </c>
      <c r="L2604">
        <v>41</v>
      </c>
      <c r="N2604">
        <v>3.18</v>
      </c>
      <c r="O2604">
        <f>PI()*(H2604/(2*1000))^2</f>
        <v>4.523893421169302E-4</v>
      </c>
      <c r="P2604">
        <f>PI()*(L2604/(2*1000))^2</f>
        <v>1.3202543126711107E-3</v>
      </c>
    </row>
    <row r="2605" spans="1:16" x14ac:dyDescent="0.25">
      <c r="A2605">
        <v>9</v>
      </c>
      <c r="B2605" t="s">
        <v>236</v>
      </c>
      <c r="C2605">
        <v>9</v>
      </c>
      <c r="D2605" t="s">
        <v>245</v>
      </c>
      <c r="E2605">
        <v>1</v>
      </c>
      <c r="F2605" t="s">
        <v>267</v>
      </c>
      <c r="G2605">
        <v>0.9</v>
      </c>
      <c r="H2605">
        <v>18</v>
      </c>
      <c r="I2605">
        <v>38</v>
      </c>
      <c r="L2605">
        <v>80</v>
      </c>
      <c r="N2605">
        <v>3.74</v>
      </c>
      <c r="O2605">
        <f>PI()*(H2605/(2*1000))^2+PI()*(I2605/(2*1000))^2</f>
        <v>1.3885839528866885E-3</v>
      </c>
      <c r="P2605">
        <f>PI()*(L2605/(2*1000))^2</f>
        <v>5.0265482457436689E-3</v>
      </c>
    </row>
    <row r="2606" spans="1:16" x14ac:dyDescent="0.25">
      <c r="A2606">
        <v>9</v>
      </c>
      <c r="B2606" t="s">
        <v>236</v>
      </c>
      <c r="C2606">
        <v>9</v>
      </c>
      <c r="D2606" t="s">
        <v>245</v>
      </c>
      <c r="E2606">
        <v>2</v>
      </c>
      <c r="F2606" t="s">
        <v>280</v>
      </c>
      <c r="G2606">
        <v>2.7</v>
      </c>
      <c r="H2606">
        <v>29</v>
      </c>
      <c r="L2606">
        <v>45</v>
      </c>
      <c r="N2606">
        <v>2.73</v>
      </c>
      <c r="O2606">
        <f>PI()*(H2606/(2*1000))^2</f>
        <v>6.605198554172541E-4</v>
      </c>
      <c r="P2606">
        <f>PI()*(L2606/(2*1000))^2</f>
        <v>1.5904312808798326E-3</v>
      </c>
    </row>
    <row r="2607" spans="1:16" x14ac:dyDescent="0.25">
      <c r="A2607">
        <v>9</v>
      </c>
      <c r="B2607" t="s">
        <v>236</v>
      </c>
      <c r="C2607">
        <v>9</v>
      </c>
      <c r="D2607" t="s">
        <v>245</v>
      </c>
      <c r="E2607">
        <v>3</v>
      </c>
      <c r="F2607" t="s">
        <v>268</v>
      </c>
      <c r="G2607">
        <v>3.35</v>
      </c>
      <c r="H2607">
        <v>64</v>
      </c>
      <c r="L2607">
        <v>91</v>
      </c>
      <c r="N2607">
        <v>3.35</v>
      </c>
      <c r="O2607">
        <f>PI()*(H2607/(2*1000))^2</f>
        <v>3.2169908772759479E-3</v>
      </c>
      <c r="P2607">
        <f>PI()*(L2607/(2*1000))^2</f>
        <v>6.5038821910942696E-3</v>
      </c>
    </row>
    <row r="2608" spans="1:16" x14ac:dyDescent="0.25">
      <c r="A2608">
        <v>9</v>
      </c>
      <c r="B2608" t="s">
        <v>236</v>
      </c>
      <c r="C2608">
        <v>9</v>
      </c>
      <c r="D2608" t="s">
        <v>245</v>
      </c>
      <c r="E2608">
        <v>4</v>
      </c>
      <c r="F2608" t="s">
        <v>280</v>
      </c>
      <c r="G2608">
        <v>1.85</v>
      </c>
      <c r="H2608">
        <v>10</v>
      </c>
      <c r="L2608">
        <v>17</v>
      </c>
      <c r="N2608">
        <v>1.58</v>
      </c>
      <c r="O2608">
        <f>PI()*(H2608/(2*1000))^2</f>
        <v>7.8539816339744827E-5</v>
      </c>
      <c r="P2608">
        <f>PI()*(L2608/(2*1000))^2</f>
        <v>2.2698006922186259E-4</v>
      </c>
    </row>
    <row r="2609" spans="1:16" x14ac:dyDescent="0.25">
      <c r="A2609">
        <v>9</v>
      </c>
      <c r="B2609" t="s">
        <v>236</v>
      </c>
      <c r="C2609">
        <v>10</v>
      </c>
      <c r="D2609" t="s">
        <v>246</v>
      </c>
      <c r="E2609">
        <v>1</v>
      </c>
      <c r="F2609" t="s">
        <v>268</v>
      </c>
      <c r="G2609">
        <v>2.1</v>
      </c>
      <c r="H2609">
        <v>41</v>
      </c>
      <c r="L2609">
        <v>62</v>
      </c>
      <c r="N2609">
        <v>2.63</v>
      </c>
      <c r="O2609">
        <f>PI()*(H2609/(2*1000))^2</f>
        <v>1.3202543126711107E-3</v>
      </c>
      <c r="P2609">
        <f>PI()*(L2609/(2*1000))^2</f>
        <v>3.0190705400997908E-3</v>
      </c>
    </row>
    <row r="2610" spans="1:16" x14ac:dyDescent="0.25">
      <c r="A2610">
        <v>9</v>
      </c>
      <c r="B2610" t="s">
        <v>236</v>
      </c>
      <c r="C2610">
        <v>10</v>
      </c>
      <c r="D2610" t="s">
        <v>246</v>
      </c>
      <c r="E2610">
        <v>2</v>
      </c>
      <c r="F2610" t="s">
        <v>280</v>
      </c>
      <c r="G2610">
        <v>0.75</v>
      </c>
      <c r="H2610">
        <v>35</v>
      </c>
      <c r="L2610">
        <v>47</v>
      </c>
      <c r="N2610">
        <v>2.6</v>
      </c>
      <c r="O2610">
        <f>PI()*(H2610/(2*1000))^2</f>
        <v>9.6211275016187424E-4</v>
      </c>
      <c r="P2610">
        <f>PI()*(L2610/(2*1000))^2</f>
        <v>1.7349445429449633E-3</v>
      </c>
    </row>
    <row r="2611" spans="1:16" x14ac:dyDescent="0.25">
      <c r="A2611">
        <v>9</v>
      </c>
      <c r="B2611" t="s">
        <v>236</v>
      </c>
      <c r="C2611">
        <v>10</v>
      </c>
      <c r="D2611" t="s">
        <v>246</v>
      </c>
      <c r="E2611">
        <v>3</v>
      </c>
      <c r="F2611" t="s">
        <v>267</v>
      </c>
      <c r="G2611">
        <v>1.3</v>
      </c>
      <c r="H2611">
        <v>15</v>
      </c>
      <c r="L2611">
        <v>35</v>
      </c>
      <c r="N2611">
        <v>2.4500000000000002</v>
      </c>
      <c r="O2611">
        <f>PI()*(H2611/(2*1000))^2</f>
        <v>1.7671458676442585E-4</v>
      </c>
      <c r="P2611">
        <f>PI()*(L2611/(2*1000))^2</f>
        <v>9.6211275016187424E-4</v>
      </c>
    </row>
    <row r="2612" spans="1:16" x14ac:dyDescent="0.25">
      <c r="A2612">
        <v>9</v>
      </c>
      <c r="B2612" t="s">
        <v>236</v>
      </c>
      <c r="C2612">
        <v>10</v>
      </c>
      <c r="D2612" t="s">
        <v>246</v>
      </c>
      <c r="E2612">
        <v>4</v>
      </c>
      <c r="F2612" t="s">
        <v>267</v>
      </c>
      <c r="G2612">
        <v>1.7</v>
      </c>
      <c r="H2612">
        <v>47</v>
      </c>
      <c r="L2612">
        <v>76</v>
      </c>
      <c r="N2612">
        <v>3.9</v>
      </c>
      <c r="O2612">
        <f>PI()*(H2612/(2*1000))^2</f>
        <v>1.7349445429449633E-3</v>
      </c>
      <c r="P2612">
        <f>PI()*(L2612/(2*1000))^2</f>
        <v>4.5364597917836608E-3</v>
      </c>
    </row>
    <row r="2613" spans="1:16" x14ac:dyDescent="0.25">
      <c r="A2613">
        <v>9</v>
      </c>
      <c r="B2613" t="s">
        <v>236</v>
      </c>
      <c r="C2613">
        <v>10</v>
      </c>
      <c r="D2613" t="s">
        <v>246</v>
      </c>
      <c r="E2613">
        <v>5</v>
      </c>
      <c r="F2613" t="s">
        <v>280</v>
      </c>
      <c r="G2613">
        <v>3.15</v>
      </c>
      <c r="H2613">
        <v>104</v>
      </c>
      <c r="I2613">
        <v>28</v>
      </c>
      <c r="L2613">
        <v>105</v>
      </c>
      <c r="N2613">
        <v>3.68</v>
      </c>
      <c r="O2613">
        <f>PI()*(H2613/(2*1000))^2+PI()*(I2613/(2*1000))^2</f>
        <v>9.1106186954103986E-3</v>
      </c>
      <c r="P2613">
        <f>PI()*(L2613/(2*1000))^2</f>
        <v>8.6590147514568668E-3</v>
      </c>
    </row>
    <row r="2614" spans="1:16" x14ac:dyDescent="0.25">
      <c r="A2614">
        <v>9</v>
      </c>
      <c r="B2614" t="s">
        <v>236</v>
      </c>
      <c r="C2614">
        <v>10</v>
      </c>
      <c r="D2614" t="s">
        <v>246</v>
      </c>
      <c r="E2614">
        <v>6</v>
      </c>
      <c r="F2614" t="s">
        <v>268</v>
      </c>
      <c r="G2614">
        <v>2.7</v>
      </c>
      <c r="H2614">
        <v>55</v>
      </c>
      <c r="L2614">
        <v>82</v>
      </c>
      <c r="N2614">
        <v>2.9</v>
      </c>
      <c r="O2614">
        <f>PI()*(H2614/(2*1000))^2</f>
        <v>2.3758294442772811E-3</v>
      </c>
      <c r="P2614">
        <f>PI()*(L2614/(2*1000))^2</f>
        <v>5.2810172506844427E-3</v>
      </c>
    </row>
    <row r="2615" spans="1:16" x14ac:dyDescent="0.25">
      <c r="A2615">
        <v>9</v>
      </c>
      <c r="B2615" t="s">
        <v>236</v>
      </c>
      <c r="C2615">
        <v>11</v>
      </c>
      <c r="D2615" t="s">
        <v>247</v>
      </c>
      <c r="E2615">
        <v>1</v>
      </c>
      <c r="F2615" t="s">
        <v>267</v>
      </c>
      <c r="G2615">
        <v>0.3</v>
      </c>
      <c r="H2615">
        <v>37</v>
      </c>
      <c r="L2615">
        <v>86</v>
      </c>
      <c r="N2615">
        <v>3.3</v>
      </c>
      <c r="O2615">
        <f>PI()*(H2615/(2*1000))^2</f>
        <v>1.0752100856911066E-3</v>
      </c>
      <c r="P2615">
        <f>PI()*(L2615/(2*1000))^2</f>
        <v>5.8088048164875268E-3</v>
      </c>
    </row>
    <row r="2616" spans="1:16" x14ac:dyDescent="0.25">
      <c r="A2616">
        <v>9</v>
      </c>
      <c r="B2616" t="s">
        <v>236</v>
      </c>
      <c r="C2616">
        <v>11</v>
      </c>
      <c r="D2616" t="s">
        <v>247</v>
      </c>
      <c r="E2616">
        <v>2</v>
      </c>
      <c r="F2616" t="s">
        <v>280</v>
      </c>
      <c r="G2616">
        <v>1.5</v>
      </c>
      <c r="H2616">
        <v>16</v>
      </c>
      <c r="L2616">
        <v>31</v>
      </c>
      <c r="N2616">
        <v>1.72</v>
      </c>
      <c r="O2616">
        <f>PI()*(H2616/(2*1000))^2</f>
        <v>2.0106192982974675E-4</v>
      </c>
      <c r="P2616">
        <f>PI()*(L2616/(2*1000))^2</f>
        <v>7.5476763502494771E-4</v>
      </c>
    </row>
    <row r="2617" spans="1:16" x14ac:dyDescent="0.25">
      <c r="A2617">
        <v>9</v>
      </c>
      <c r="B2617" t="s">
        <v>236</v>
      </c>
      <c r="C2617">
        <v>11</v>
      </c>
      <c r="D2617" t="s">
        <v>247</v>
      </c>
      <c r="E2617">
        <v>3</v>
      </c>
      <c r="F2617" t="s">
        <v>280</v>
      </c>
      <c r="G2617">
        <v>2.95</v>
      </c>
      <c r="H2617">
        <v>76</v>
      </c>
      <c r="L2617">
        <v>104</v>
      </c>
      <c r="N2617">
        <v>4.4000000000000004</v>
      </c>
      <c r="O2617">
        <f>PI()*(H2617/(2*1000))^2</f>
        <v>4.5364597917836608E-3</v>
      </c>
      <c r="P2617">
        <f>PI()*(L2617/(2*1000))^2</f>
        <v>8.4948665353067991E-3</v>
      </c>
    </row>
    <row r="2618" spans="1:16" x14ac:dyDescent="0.25">
      <c r="A2618">
        <v>9</v>
      </c>
      <c r="B2618" t="s">
        <v>236</v>
      </c>
      <c r="C2618">
        <v>11</v>
      </c>
      <c r="D2618" t="s">
        <v>247</v>
      </c>
      <c r="E2618">
        <v>4</v>
      </c>
      <c r="F2618" t="s">
        <v>280</v>
      </c>
      <c r="G2618">
        <v>3.3</v>
      </c>
      <c r="H2618">
        <v>93</v>
      </c>
      <c r="L2618">
        <v>128</v>
      </c>
      <c r="N2618">
        <v>4.3499999999999996</v>
      </c>
      <c r="O2618">
        <f>PI()*(H2618/(2*1000))^2</f>
        <v>6.7929087152245309E-3</v>
      </c>
      <c r="P2618">
        <f>PI()*(L2618/(2*1000))^2</f>
        <v>1.2867963509103792E-2</v>
      </c>
    </row>
    <row r="2619" spans="1:16" x14ac:dyDescent="0.25">
      <c r="A2619">
        <v>9</v>
      </c>
      <c r="B2619" t="s">
        <v>236</v>
      </c>
      <c r="C2619">
        <v>11</v>
      </c>
      <c r="D2619" t="s">
        <v>247</v>
      </c>
      <c r="E2619">
        <v>5</v>
      </c>
      <c r="F2619" t="s">
        <v>280</v>
      </c>
      <c r="G2619">
        <v>1.55</v>
      </c>
      <c r="H2619">
        <v>27</v>
      </c>
      <c r="L2619">
        <v>57</v>
      </c>
      <c r="N2619">
        <v>2.35</v>
      </c>
      <c r="O2619">
        <f>PI()*(H2619/(2*1000))^2</f>
        <v>5.7255526111673976E-4</v>
      </c>
      <c r="P2619">
        <f>PI()*(L2619/(2*1000))^2</f>
        <v>2.5517586328783095E-3</v>
      </c>
    </row>
    <row r="2620" spans="1:16" x14ac:dyDescent="0.25">
      <c r="A2620">
        <v>9</v>
      </c>
      <c r="B2620" t="s">
        <v>236</v>
      </c>
      <c r="C2620">
        <v>11</v>
      </c>
      <c r="D2620" t="s">
        <v>247</v>
      </c>
      <c r="E2620">
        <v>6</v>
      </c>
      <c r="F2620" t="s">
        <v>280</v>
      </c>
      <c r="G2620">
        <v>2.8</v>
      </c>
      <c r="H2620">
        <v>31</v>
      </c>
      <c r="I2620">
        <v>36</v>
      </c>
      <c r="L2620">
        <v>90</v>
      </c>
      <c r="N2620">
        <v>3.1</v>
      </c>
      <c r="O2620">
        <f>PI()*(H2620/(2*1000))^2+PI()*(I2620/(2*1000))^2</f>
        <v>1.7726436547880406E-3</v>
      </c>
      <c r="P2620">
        <f>PI()*(L2620/(2*1000))^2</f>
        <v>6.3617251235193305E-3</v>
      </c>
    </row>
    <row r="2621" spans="1:16" x14ac:dyDescent="0.25">
      <c r="A2621">
        <v>9</v>
      </c>
      <c r="B2621" t="s">
        <v>236</v>
      </c>
      <c r="C2621">
        <v>11</v>
      </c>
      <c r="D2621" t="s">
        <v>247</v>
      </c>
      <c r="E2621">
        <v>7</v>
      </c>
      <c r="F2621" t="s">
        <v>280</v>
      </c>
      <c r="G2621">
        <v>1.5</v>
      </c>
      <c r="H2621">
        <v>22</v>
      </c>
      <c r="I2621">
        <v>26</v>
      </c>
      <c r="L2621">
        <v>60</v>
      </c>
      <c r="N2621">
        <v>2.42</v>
      </c>
      <c r="O2621">
        <f>PI()*(H2621/(2*1000))^2+PI()*(I2621/(2*1000))^2</f>
        <v>9.1106186954103988E-4</v>
      </c>
      <c r="P2621">
        <f>PI()*(L2621/(2*1000))^2</f>
        <v>2.8274333882308137E-3</v>
      </c>
    </row>
    <row r="2622" spans="1:16" x14ac:dyDescent="0.25">
      <c r="A2622">
        <v>9</v>
      </c>
      <c r="B2622" t="s">
        <v>236</v>
      </c>
      <c r="C2622">
        <v>11</v>
      </c>
      <c r="D2622" t="s">
        <v>247</v>
      </c>
      <c r="E2622">
        <v>8</v>
      </c>
      <c r="F2622" t="s">
        <v>267</v>
      </c>
      <c r="G2622">
        <v>2.95</v>
      </c>
      <c r="H2622">
        <v>43</v>
      </c>
      <c r="L2622">
        <v>78</v>
      </c>
      <c r="N2622">
        <v>4.2</v>
      </c>
      <c r="O2622">
        <f>PI()*(H2622/(2*1000))^2</f>
        <v>1.4522012041218817E-3</v>
      </c>
      <c r="P2622">
        <f>PI()*(L2622/(2*1000))^2</f>
        <v>4.7783624261100756E-3</v>
      </c>
    </row>
    <row r="2623" spans="1:16" x14ac:dyDescent="0.25">
      <c r="A2623">
        <v>9</v>
      </c>
      <c r="B2623" t="s">
        <v>236</v>
      </c>
      <c r="C2623">
        <v>11</v>
      </c>
      <c r="D2623" t="s">
        <v>247</v>
      </c>
      <c r="E2623">
        <v>9</v>
      </c>
      <c r="F2623" t="s">
        <v>280</v>
      </c>
      <c r="G2623">
        <v>2</v>
      </c>
      <c r="H2623">
        <v>16</v>
      </c>
      <c r="L2623">
        <v>29</v>
      </c>
      <c r="N2623">
        <v>2.57</v>
      </c>
      <c r="O2623">
        <f>PI()*(H2623/(2*1000))^2</f>
        <v>2.0106192982974675E-4</v>
      </c>
      <c r="P2623">
        <f>PI()*(L2623/(2*1000))^2</f>
        <v>6.605198554172541E-4</v>
      </c>
    </row>
    <row r="2624" spans="1:16" x14ac:dyDescent="0.25">
      <c r="A2624">
        <v>9</v>
      </c>
      <c r="B2624" t="s">
        <v>236</v>
      </c>
      <c r="C2624">
        <v>11</v>
      </c>
      <c r="D2624" t="s">
        <v>247</v>
      </c>
      <c r="E2624">
        <v>10</v>
      </c>
      <c r="F2624" t="s">
        <v>280</v>
      </c>
      <c r="G2624">
        <v>2.4</v>
      </c>
      <c r="H2624">
        <v>45</v>
      </c>
      <c r="I2624">
        <v>30</v>
      </c>
      <c r="L2624">
        <v>81</v>
      </c>
      <c r="N2624">
        <v>2.93</v>
      </c>
      <c r="O2624">
        <f>PI()*(H2624/(2*1000))^2+PI()*(I2624/(2*1000))^2</f>
        <v>2.2972896279375363E-3</v>
      </c>
      <c r="P2624">
        <f>PI()*(L2624/(2*1000))^2</f>
        <v>5.152997350050658E-3</v>
      </c>
    </row>
    <row r="2625" spans="1:16" x14ac:dyDescent="0.25">
      <c r="A2625">
        <v>9</v>
      </c>
      <c r="B2625" t="s">
        <v>236</v>
      </c>
      <c r="C2625">
        <v>11</v>
      </c>
      <c r="D2625" t="s">
        <v>247</v>
      </c>
      <c r="E2625">
        <v>11</v>
      </c>
      <c r="F2625" t="s">
        <v>280</v>
      </c>
      <c r="G2625">
        <v>2.1</v>
      </c>
      <c r="L2625">
        <v>29</v>
      </c>
      <c r="N2625">
        <v>1.5</v>
      </c>
      <c r="O2625">
        <f>PI()*(H2625/(2*1000))^2</f>
        <v>0</v>
      </c>
      <c r="P2625">
        <f>PI()*(L2625/(2*1000))^2</f>
        <v>6.605198554172541E-4</v>
      </c>
    </row>
    <row r="2626" spans="1:16" x14ac:dyDescent="0.25">
      <c r="A2626">
        <v>9</v>
      </c>
      <c r="B2626" t="s">
        <v>236</v>
      </c>
      <c r="C2626">
        <v>11</v>
      </c>
      <c r="D2626" t="s">
        <v>247</v>
      </c>
      <c r="E2626">
        <v>12</v>
      </c>
      <c r="F2626" t="s">
        <v>280</v>
      </c>
      <c r="G2626">
        <v>2.7</v>
      </c>
      <c r="H2626">
        <v>35</v>
      </c>
      <c r="I2626">
        <v>25</v>
      </c>
      <c r="L2626">
        <v>62</v>
      </c>
      <c r="N2626">
        <v>3.24</v>
      </c>
      <c r="O2626">
        <f>PI()*(H2626/(2*1000))^2+PI()*(I2626/(2*1000))^2</f>
        <v>1.4529866022852795E-3</v>
      </c>
      <c r="P2626">
        <f>PI()*(L2626/(2*1000))^2</f>
        <v>3.0190705400997908E-3</v>
      </c>
    </row>
    <row r="2627" spans="1:16" x14ac:dyDescent="0.25">
      <c r="A2627">
        <v>9</v>
      </c>
      <c r="B2627" t="s">
        <v>236</v>
      </c>
      <c r="C2627">
        <v>11</v>
      </c>
      <c r="D2627" t="s">
        <v>247</v>
      </c>
      <c r="E2627">
        <v>13</v>
      </c>
      <c r="F2627" t="s">
        <v>267</v>
      </c>
      <c r="G2627">
        <v>1.6</v>
      </c>
      <c r="H2627">
        <v>61</v>
      </c>
      <c r="L2627">
        <v>88</v>
      </c>
      <c r="N2627">
        <v>4.25</v>
      </c>
      <c r="O2627">
        <f>PI()*(H2627/(2*1000))^2</f>
        <v>2.9224665660019049E-3</v>
      </c>
      <c r="P2627">
        <f>PI()*(L2627/(2*1000))^2</f>
        <v>6.0821233773498389E-3</v>
      </c>
    </row>
    <row r="2628" spans="1:16" x14ac:dyDescent="0.25">
      <c r="A2628">
        <v>9</v>
      </c>
      <c r="B2628" t="s">
        <v>236</v>
      </c>
      <c r="C2628">
        <v>11</v>
      </c>
      <c r="D2628" t="s">
        <v>247</v>
      </c>
      <c r="E2628">
        <v>14</v>
      </c>
      <c r="F2628" t="s">
        <v>280</v>
      </c>
      <c r="G2628">
        <v>2.9</v>
      </c>
      <c r="H2628">
        <v>66</v>
      </c>
      <c r="I2628">
        <v>40</v>
      </c>
      <c r="L2628">
        <v>101</v>
      </c>
      <c r="N2628">
        <v>4.47</v>
      </c>
      <c r="O2628">
        <f>PI()*(H2628/(2*1000))^2+PI()*(I2628/(2*1000))^2</f>
        <v>4.6778314611952022E-3</v>
      </c>
      <c r="P2628">
        <f>PI()*(L2628/(2*1000))^2</f>
        <v>8.0118466648173708E-3</v>
      </c>
    </row>
    <row r="2629" spans="1:16" x14ac:dyDescent="0.25">
      <c r="A2629">
        <v>9</v>
      </c>
      <c r="B2629" t="s">
        <v>236</v>
      </c>
      <c r="C2629">
        <v>11</v>
      </c>
      <c r="D2629" t="s">
        <v>247</v>
      </c>
      <c r="E2629">
        <v>15</v>
      </c>
      <c r="F2629" t="s">
        <v>280</v>
      </c>
      <c r="G2629">
        <v>3.2</v>
      </c>
      <c r="H2629">
        <v>59</v>
      </c>
      <c r="I2629">
        <v>23</v>
      </c>
      <c r="L2629">
        <v>66</v>
      </c>
      <c r="N2629">
        <v>3.82</v>
      </c>
      <c r="O2629">
        <f>PI()*(H2629/(2*1000))^2+PI()*(I2629/(2*1000))^2</f>
        <v>3.149446635223767E-3</v>
      </c>
      <c r="P2629">
        <f>PI()*(L2629/(2*1000))^2</f>
        <v>3.4211943997592849E-3</v>
      </c>
    </row>
    <row r="2630" spans="1:16" x14ac:dyDescent="0.25">
      <c r="A2630">
        <v>9</v>
      </c>
      <c r="B2630" t="s">
        <v>236</v>
      </c>
      <c r="C2630">
        <v>11</v>
      </c>
      <c r="D2630" t="s">
        <v>247</v>
      </c>
      <c r="E2630">
        <v>16</v>
      </c>
      <c r="F2630" t="s">
        <v>267</v>
      </c>
      <c r="G2630">
        <v>1.7</v>
      </c>
      <c r="H2630">
        <v>19</v>
      </c>
      <c r="L2630">
        <v>46</v>
      </c>
      <c r="N2630">
        <v>3.35</v>
      </c>
      <c r="O2630">
        <f>PI()*(H2630/(2*1000))^2</f>
        <v>2.835287369864788E-4</v>
      </c>
      <c r="P2630">
        <f>PI()*(L2630/(2*1000))^2</f>
        <v>1.6619025137490004E-3</v>
      </c>
    </row>
    <row r="2631" spans="1:16" x14ac:dyDescent="0.25">
      <c r="A2631">
        <v>9</v>
      </c>
      <c r="B2631" t="s">
        <v>236</v>
      </c>
      <c r="C2631">
        <v>11</v>
      </c>
      <c r="D2631" t="s">
        <v>247</v>
      </c>
      <c r="E2631">
        <v>17</v>
      </c>
      <c r="F2631" t="s">
        <v>267</v>
      </c>
      <c r="G2631">
        <v>1.6</v>
      </c>
      <c r="H2631">
        <v>25</v>
      </c>
      <c r="L2631">
        <v>46</v>
      </c>
      <c r="N2631">
        <v>3.1</v>
      </c>
      <c r="O2631">
        <f>PI()*(H2631/(2*1000))^2</f>
        <v>4.9087385212340522E-4</v>
      </c>
      <c r="P2631">
        <f>PI()*(L2631/(2*1000))^2</f>
        <v>1.6619025137490004E-3</v>
      </c>
    </row>
    <row r="2632" spans="1:16" x14ac:dyDescent="0.25">
      <c r="A2632">
        <v>9</v>
      </c>
      <c r="B2632" t="s">
        <v>236</v>
      </c>
      <c r="C2632">
        <v>12</v>
      </c>
      <c r="D2632" t="s">
        <v>248</v>
      </c>
      <c r="E2632">
        <v>1</v>
      </c>
      <c r="F2632" t="s">
        <v>280</v>
      </c>
      <c r="G2632">
        <v>2.2000000000000002</v>
      </c>
      <c r="H2632">
        <v>19</v>
      </c>
      <c r="L2632">
        <v>32</v>
      </c>
      <c r="N2632">
        <v>2.5499999999999998</v>
      </c>
      <c r="O2632">
        <f>PI()*(H2632/(2*1000))^2</f>
        <v>2.835287369864788E-4</v>
      </c>
      <c r="P2632">
        <f>PI()*(L2632/(2*1000))^2</f>
        <v>8.0424771931898698E-4</v>
      </c>
    </row>
    <row r="2633" spans="1:16" x14ac:dyDescent="0.25">
      <c r="A2633">
        <v>9</v>
      </c>
      <c r="B2633" t="s">
        <v>236</v>
      </c>
      <c r="C2633">
        <v>12</v>
      </c>
      <c r="D2633" t="s">
        <v>248</v>
      </c>
      <c r="E2633">
        <v>2</v>
      </c>
      <c r="F2633" t="s">
        <v>280</v>
      </c>
      <c r="G2633">
        <v>2.5</v>
      </c>
      <c r="H2633">
        <v>45</v>
      </c>
      <c r="I2633">
        <v>39</v>
      </c>
      <c r="L2633">
        <v>76</v>
      </c>
      <c r="N2633">
        <v>3.5</v>
      </c>
      <c r="O2633">
        <f>PI()*(H2633/(2*1000))^2+PI()*(I2633/(2*1000))^2</f>
        <v>2.7850218874073515E-3</v>
      </c>
      <c r="P2633">
        <f>PI()*(L2633/(2*1000))^2</f>
        <v>4.5364597917836608E-3</v>
      </c>
    </row>
    <row r="2634" spans="1:16" x14ac:dyDescent="0.25">
      <c r="A2634">
        <v>9</v>
      </c>
      <c r="B2634" t="s">
        <v>236</v>
      </c>
      <c r="C2634">
        <v>12</v>
      </c>
      <c r="D2634" t="s">
        <v>248</v>
      </c>
      <c r="E2634">
        <v>3</v>
      </c>
      <c r="F2634" t="s">
        <v>267</v>
      </c>
      <c r="G2634">
        <v>3.15</v>
      </c>
      <c r="H2634">
        <v>38</v>
      </c>
      <c r="I2634">
        <v>36</v>
      </c>
      <c r="L2634">
        <v>89</v>
      </c>
      <c r="N2634">
        <v>4.18</v>
      </c>
      <c r="O2634">
        <f>PI()*(H2634/(2*1000))^2+PI()*(I2634/(2*1000))^2</f>
        <v>2.1519909677090079E-3</v>
      </c>
      <c r="P2634">
        <f>PI()*(L2634/(2*1000))^2</f>
        <v>6.221138852271187E-3</v>
      </c>
    </row>
    <row r="2635" spans="1:16" x14ac:dyDescent="0.25">
      <c r="A2635">
        <v>9</v>
      </c>
      <c r="B2635" t="s">
        <v>236</v>
      </c>
      <c r="C2635">
        <v>12</v>
      </c>
      <c r="D2635" t="s">
        <v>248</v>
      </c>
      <c r="E2635">
        <v>4</v>
      </c>
      <c r="F2635" t="s">
        <v>280</v>
      </c>
      <c r="G2635">
        <v>3.55</v>
      </c>
      <c r="H2635">
        <v>71</v>
      </c>
      <c r="I2635">
        <v>56</v>
      </c>
      <c r="L2635">
        <v>97</v>
      </c>
      <c r="N2635">
        <v>4.1399999999999997</v>
      </c>
      <c r="O2635">
        <f>PI()*(H2635/(2*1000))^2+PI()*(I2635/(2*1000))^2</f>
        <v>6.4222007821009338E-3</v>
      </c>
      <c r="P2635">
        <f>PI()*(L2635/(2*1000))^2</f>
        <v>7.3898113194065911E-3</v>
      </c>
    </row>
    <row r="2636" spans="1:16" x14ac:dyDescent="0.25">
      <c r="A2636">
        <v>9</v>
      </c>
      <c r="B2636" t="s">
        <v>236</v>
      </c>
      <c r="C2636">
        <v>12</v>
      </c>
      <c r="D2636" t="s">
        <v>248</v>
      </c>
      <c r="E2636">
        <v>5</v>
      </c>
      <c r="F2636" t="s">
        <v>280</v>
      </c>
      <c r="G2636">
        <v>3.35</v>
      </c>
      <c r="H2636">
        <v>64</v>
      </c>
      <c r="L2636">
        <v>82</v>
      </c>
      <c r="N2636">
        <v>4.2</v>
      </c>
      <c r="O2636">
        <f>PI()*(H2636/(2*1000))^2</f>
        <v>3.2169908772759479E-3</v>
      </c>
      <c r="P2636">
        <f>PI()*(L2636/(2*1000))^2</f>
        <v>5.2810172506844427E-3</v>
      </c>
    </row>
    <row r="2637" spans="1:16" x14ac:dyDescent="0.25">
      <c r="A2637">
        <v>9</v>
      </c>
      <c r="B2637" t="s">
        <v>236</v>
      </c>
      <c r="C2637">
        <v>12</v>
      </c>
      <c r="D2637" t="s">
        <v>248</v>
      </c>
      <c r="E2637">
        <v>6</v>
      </c>
      <c r="F2637" t="s">
        <v>280</v>
      </c>
      <c r="G2637">
        <v>3.2</v>
      </c>
      <c r="H2637">
        <v>84</v>
      </c>
      <c r="L2637">
        <v>94</v>
      </c>
      <c r="N2637">
        <v>3.97</v>
      </c>
      <c r="O2637">
        <f>PI()*(H2637/(2*1000))^2</f>
        <v>5.5417694409323958E-3</v>
      </c>
      <c r="P2637">
        <f>PI()*(L2637/(2*1000))^2</f>
        <v>6.9397781717798531E-3</v>
      </c>
    </row>
    <row r="2638" spans="1:16" x14ac:dyDescent="0.25">
      <c r="A2638">
        <v>9</v>
      </c>
      <c r="B2638" t="s">
        <v>236</v>
      </c>
      <c r="C2638">
        <v>12</v>
      </c>
      <c r="D2638" t="s">
        <v>248</v>
      </c>
      <c r="E2638">
        <v>7</v>
      </c>
      <c r="F2638" t="s">
        <v>267</v>
      </c>
      <c r="G2638">
        <v>0.55000000000000004</v>
      </c>
      <c r="H2638">
        <v>60</v>
      </c>
      <c r="L2638">
        <v>93</v>
      </c>
      <c r="N2638">
        <v>4.55</v>
      </c>
      <c r="O2638">
        <f>PI()*(H2638/(2*1000))^2</f>
        <v>2.8274333882308137E-3</v>
      </c>
      <c r="P2638">
        <f>PI()*(L2638/(2*1000))^2</f>
        <v>6.7929087152245309E-3</v>
      </c>
    </row>
    <row r="2639" spans="1:16" x14ac:dyDescent="0.25">
      <c r="A2639">
        <v>9</v>
      </c>
      <c r="B2639" t="s">
        <v>236</v>
      </c>
      <c r="C2639">
        <v>12</v>
      </c>
      <c r="D2639" t="s">
        <v>248</v>
      </c>
      <c r="E2639">
        <v>8</v>
      </c>
      <c r="F2639" t="s">
        <v>280</v>
      </c>
      <c r="G2639">
        <v>1.7</v>
      </c>
      <c r="H2639">
        <v>55</v>
      </c>
      <c r="I2639">
        <v>78</v>
      </c>
      <c r="J2639">
        <v>61</v>
      </c>
      <c r="L2639">
        <v>134</v>
      </c>
      <c r="N2639">
        <v>3.83</v>
      </c>
      <c r="O2639">
        <f>PI()*(H2639/(2*1000))^2+PI()*(I2639/(2*1000))^2+PI()*(J2639/(2*1000))^2</f>
        <v>1.0076658436389262E-2</v>
      </c>
      <c r="P2639">
        <f>PI()*(L2639/(2*1000))^2</f>
        <v>1.4102609421964583E-2</v>
      </c>
    </row>
    <row r="2640" spans="1:16" x14ac:dyDescent="0.25">
      <c r="A2640">
        <v>9</v>
      </c>
      <c r="B2640" t="s">
        <v>236</v>
      </c>
      <c r="C2640">
        <v>13</v>
      </c>
      <c r="D2640" t="s">
        <v>249</v>
      </c>
      <c r="E2640">
        <v>1</v>
      </c>
      <c r="F2640" t="s">
        <v>280</v>
      </c>
      <c r="G2640">
        <v>1.4</v>
      </c>
      <c r="H2640">
        <v>16</v>
      </c>
      <c r="I2640">
        <v>11</v>
      </c>
      <c r="L2640">
        <v>67</v>
      </c>
      <c r="N2640">
        <v>2.2999999999999998</v>
      </c>
      <c r="O2640">
        <f>PI()*(H2640/(2*1000))^2+PI()*(I2640/(2*1000))^2</f>
        <v>2.9609510760083798E-4</v>
      </c>
      <c r="P2640">
        <f>PI()*(L2640/(2*1000))^2</f>
        <v>3.5256523554911458E-3</v>
      </c>
    </row>
    <row r="2641" spans="1:16" x14ac:dyDescent="0.25">
      <c r="A2641">
        <v>9</v>
      </c>
      <c r="B2641" t="s">
        <v>236</v>
      </c>
      <c r="C2641">
        <v>13</v>
      </c>
      <c r="D2641" t="s">
        <v>249</v>
      </c>
      <c r="E2641">
        <v>2</v>
      </c>
      <c r="F2641" t="s">
        <v>280</v>
      </c>
      <c r="G2641">
        <v>2.8</v>
      </c>
      <c r="H2641">
        <v>60</v>
      </c>
      <c r="I2641">
        <v>52</v>
      </c>
      <c r="L2641">
        <v>99</v>
      </c>
      <c r="N2641">
        <v>3.34</v>
      </c>
      <c r="O2641">
        <f>PI()*(H2641/(2*1000))^2+PI()*(I2641/(2*1000))^2</f>
        <v>4.9511500220575135E-3</v>
      </c>
      <c r="P2641">
        <f>PI()*(L2641/(2*1000))^2</f>
        <v>7.6976873994583908E-3</v>
      </c>
    </row>
    <row r="2642" spans="1:16" x14ac:dyDescent="0.25">
      <c r="A2642">
        <v>9</v>
      </c>
      <c r="B2642" t="s">
        <v>236</v>
      </c>
      <c r="C2642">
        <v>13</v>
      </c>
      <c r="D2642" t="s">
        <v>249</v>
      </c>
      <c r="E2642">
        <v>3</v>
      </c>
      <c r="F2642" t="s">
        <v>280</v>
      </c>
      <c r="G2642">
        <v>2.85</v>
      </c>
      <c r="H2642">
        <v>46</v>
      </c>
      <c r="L2642">
        <v>49</v>
      </c>
      <c r="N2642">
        <v>2.63</v>
      </c>
      <c r="O2642">
        <f>PI()*(H2642/(2*1000))^2</f>
        <v>1.6619025137490004E-3</v>
      </c>
      <c r="P2642">
        <f>PI()*(L2642/(2*1000))^2</f>
        <v>1.8857409903172736E-3</v>
      </c>
    </row>
    <row r="2643" spans="1:16" x14ac:dyDescent="0.25">
      <c r="A2643">
        <v>9</v>
      </c>
      <c r="B2643" t="s">
        <v>236</v>
      </c>
      <c r="C2643">
        <v>13</v>
      </c>
      <c r="D2643" t="s">
        <v>249</v>
      </c>
      <c r="E2643">
        <v>4</v>
      </c>
      <c r="F2643" t="s">
        <v>280</v>
      </c>
      <c r="G2643">
        <v>2.7</v>
      </c>
      <c r="H2643">
        <v>21</v>
      </c>
      <c r="L2643">
        <v>41</v>
      </c>
      <c r="N2643">
        <v>2.48</v>
      </c>
      <c r="O2643">
        <f>PI()*(H2643/(2*1000))^2</f>
        <v>3.4636059005827474E-4</v>
      </c>
      <c r="P2643">
        <f>PI()*(L2643/(2*1000))^2</f>
        <v>1.3202543126711107E-3</v>
      </c>
    </row>
    <row r="2644" spans="1:16" x14ac:dyDescent="0.25">
      <c r="A2644">
        <v>9</v>
      </c>
      <c r="B2644" t="s">
        <v>236</v>
      </c>
      <c r="C2644">
        <v>13</v>
      </c>
      <c r="D2644" t="s">
        <v>249</v>
      </c>
      <c r="E2644">
        <v>5</v>
      </c>
      <c r="F2644" t="s">
        <v>280</v>
      </c>
      <c r="G2644">
        <v>2.65</v>
      </c>
      <c r="H2644">
        <v>14</v>
      </c>
      <c r="L2644">
        <v>44</v>
      </c>
      <c r="N2644">
        <v>1.6</v>
      </c>
      <c r="O2644">
        <f>PI()*(H2644/(2*1000))^2</f>
        <v>1.5393804002589989E-4</v>
      </c>
      <c r="P2644">
        <f>PI()*(L2644/(2*1000))^2</f>
        <v>1.5205308443374597E-3</v>
      </c>
    </row>
    <row r="2645" spans="1:16" x14ac:dyDescent="0.25">
      <c r="A2645">
        <v>9</v>
      </c>
      <c r="B2645" t="s">
        <v>236</v>
      </c>
      <c r="C2645">
        <v>13</v>
      </c>
      <c r="D2645" t="s">
        <v>249</v>
      </c>
      <c r="E2645">
        <v>6</v>
      </c>
      <c r="F2645" t="s">
        <v>280</v>
      </c>
      <c r="G2645">
        <v>2.85</v>
      </c>
      <c r="H2645">
        <v>25</v>
      </c>
      <c r="L2645">
        <v>33</v>
      </c>
      <c r="N2645">
        <v>2.25</v>
      </c>
      <c r="O2645">
        <f>PI()*(H2645/(2*1000))^2</f>
        <v>4.9087385212340522E-4</v>
      </c>
      <c r="P2645">
        <f>PI()*(L2645/(2*1000))^2</f>
        <v>8.5529859993982123E-4</v>
      </c>
    </row>
    <row r="2646" spans="1:16" x14ac:dyDescent="0.25">
      <c r="A2646">
        <v>9</v>
      </c>
      <c r="B2646" t="s">
        <v>236</v>
      </c>
      <c r="C2646">
        <v>13</v>
      </c>
      <c r="D2646" t="s">
        <v>249</v>
      </c>
      <c r="E2646">
        <v>7</v>
      </c>
      <c r="F2646" t="s">
        <v>280</v>
      </c>
      <c r="G2646">
        <v>2.75</v>
      </c>
      <c r="H2646">
        <v>28</v>
      </c>
      <c r="I2646">
        <v>23</v>
      </c>
      <c r="L2646">
        <v>58</v>
      </c>
      <c r="N2646">
        <v>3.18</v>
      </c>
      <c r="O2646">
        <f>PI()*(H2646/(2*1000))^2+PI()*(I2646/(2*1000))^2</f>
        <v>1.0312277885408496E-3</v>
      </c>
      <c r="P2646">
        <f>PI()*(L2646/(2*1000))^2</f>
        <v>2.6420794216690164E-3</v>
      </c>
    </row>
    <row r="2647" spans="1:16" x14ac:dyDescent="0.25">
      <c r="A2647">
        <v>9</v>
      </c>
      <c r="B2647" t="s">
        <v>236</v>
      </c>
      <c r="C2647">
        <v>13</v>
      </c>
      <c r="D2647" t="s">
        <v>249</v>
      </c>
      <c r="E2647">
        <v>8</v>
      </c>
      <c r="F2647" t="s">
        <v>280</v>
      </c>
      <c r="G2647">
        <v>1.95</v>
      </c>
      <c r="H2647">
        <v>11</v>
      </c>
      <c r="L2647">
        <v>19</v>
      </c>
      <c r="N2647">
        <v>2.0499999999999998</v>
      </c>
      <c r="O2647">
        <f>PI()*(H2647/(2*1000))^2</f>
        <v>9.5033177771091233E-5</v>
      </c>
      <c r="P2647">
        <f>PI()*(L2647/(2*1000))^2</f>
        <v>2.835287369864788E-4</v>
      </c>
    </row>
    <row r="2648" spans="1:16" x14ac:dyDescent="0.25">
      <c r="A2648">
        <v>9</v>
      </c>
      <c r="B2648" t="s">
        <v>236</v>
      </c>
      <c r="C2648">
        <v>13</v>
      </c>
      <c r="D2648" t="s">
        <v>249</v>
      </c>
      <c r="E2648">
        <v>9</v>
      </c>
      <c r="F2648" t="s">
        <v>280</v>
      </c>
      <c r="G2648">
        <v>2.25</v>
      </c>
      <c r="H2648">
        <v>26</v>
      </c>
      <c r="I2648">
        <v>30</v>
      </c>
      <c r="L2648">
        <v>40</v>
      </c>
      <c r="N2648">
        <v>3.5</v>
      </c>
      <c r="O2648">
        <f>PI()*(H2648/(2*1000))^2+PI()*(I2648/(2*1000))^2</f>
        <v>1.2377875055143784E-3</v>
      </c>
      <c r="P2648">
        <f>PI()*(L2648/(2*1000))^2</f>
        <v>1.2566370614359172E-3</v>
      </c>
    </row>
    <row r="2649" spans="1:16" x14ac:dyDescent="0.25">
      <c r="A2649">
        <v>9</v>
      </c>
      <c r="B2649" t="s">
        <v>236</v>
      </c>
      <c r="C2649">
        <v>13</v>
      </c>
      <c r="D2649" t="s">
        <v>249</v>
      </c>
      <c r="E2649">
        <v>10</v>
      </c>
      <c r="F2649" t="s">
        <v>280</v>
      </c>
      <c r="G2649">
        <v>1.7</v>
      </c>
      <c r="H2649">
        <v>40</v>
      </c>
      <c r="L2649">
        <v>51</v>
      </c>
      <c r="N2649">
        <v>2.73</v>
      </c>
      <c r="O2649">
        <f>PI()*(H2649/(2*1000))^2</f>
        <v>1.2566370614359172E-3</v>
      </c>
      <c r="P2649">
        <f>PI()*(L2649/(2*1000))^2</f>
        <v>2.0428206229967626E-3</v>
      </c>
    </row>
    <row r="2650" spans="1:16" x14ac:dyDescent="0.25">
      <c r="A2650">
        <v>9</v>
      </c>
      <c r="B2650" t="s">
        <v>236</v>
      </c>
      <c r="C2650">
        <v>13</v>
      </c>
      <c r="D2650" t="s">
        <v>249</v>
      </c>
      <c r="E2650">
        <v>11</v>
      </c>
      <c r="F2650" t="s">
        <v>280</v>
      </c>
      <c r="G2650">
        <v>2.25</v>
      </c>
      <c r="H2650">
        <v>78</v>
      </c>
      <c r="I2650">
        <v>118</v>
      </c>
      <c r="L2650">
        <v>142</v>
      </c>
      <c r="N2650">
        <v>4.2</v>
      </c>
      <c r="O2650">
        <f>PI()*(H2650/(2*1000))^2+PI()*(I2650/(2*1000))^2</f>
        <v>1.5714246453256142E-2</v>
      </c>
      <c r="P2650">
        <f>PI()*(L2650/(2*1000))^2</f>
        <v>1.5836768566746144E-2</v>
      </c>
    </row>
    <row r="2651" spans="1:16" x14ac:dyDescent="0.25">
      <c r="A2651">
        <v>9</v>
      </c>
      <c r="B2651" t="s">
        <v>236</v>
      </c>
      <c r="C2651">
        <v>13</v>
      </c>
      <c r="D2651" t="s">
        <v>249</v>
      </c>
      <c r="E2651">
        <v>12</v>
      </c>
      <c r="F2651" t="s">
        <v>280</v>
      </c>
      <c r="G2651">
        <v>1.85</v>
      </c>
      <c r="H2651">
        <v>70</v>
      </c>
      <c r="L2651">
        <v>90</v>
      </c>
      <c r="N2651">
        <v>4.5</v>
      </c>
      <c r="O2651">
        <f>PI()*(H2651/(2*1000))^2</f>
        <v>3.8484510006474969E-3</v>
      </c>
      <c r="P2651">
        <f>PI()*(L2651/(2*1000))^2</f>
        <v>6.3617251235193305E-3</v>
      </c>
    </row>
    <row r="2652" spans="1:16" x14ac:dyDescent="0.25">
      <c r="A2652">
        <v>9</v>
      </c>
      <c r="B2652" t="s">
        <v>236</v>
      </c>
      <c r="C2652">
        <v>13</v>
      </c>
      <c r="D2652" t="s">
        <v>249</v>
      </c>
      <c r="E2652">
        <v>13</v>
      </c>
      <c r="F2652" t="s">
        <v>280</v>
      </c>
      <c r="G2652">
        <v>3</v>
      </c>
      <c r="H2652">
        <v>18</v>
      </c>
      <c r="I2652">
        <v>28</v>
      </c>
      <c r="L2652">
        <v>43</v>
      </c>
      <c r="N2652">
        <v>3.04</v>
      </c>
      <c r="O2652">
        <f>PI()*(H2652/(2*1000))^2+PI()*(I2652/(2*1000))^2</f>
        <v>8.7022116504437272E-4</v>
      </c>
      <c r="P2652">
        <f>PI()*(L2652/(2*1000))^2</f>
        <v>1.4522012041218817E-3</v>
      </c>
    </row>
    <row r="2653" spans="1:16" x14ac:dyDescent="0.25">
      <c r="A2653">
        <v>9</v>
      </c>
      <c r="B2653" t="s">
        <v>236</v>
      </c>
      <c r="C2653">
        <v>13</v>
      </c>
      <c r="D2653" t="s">
        <v>249</v>
      </c>
      <c r="E2653">
        <v>14</v>
      </c>
      <c r="F2653" t="s">
        <v>280</v>
      </c>
      <c r="G2653">
        <v>2.9</v>
      </c>
      <c r="H2653">
        <v>22</v>
      </c>
      <c r="I2653">
        <v>17</v>
      </c>
      <c r="L2653">
        <v>33</v>
      </c>
      <c r="N2653">
        <v>2.73</v>
      </c>
      <c r="O2653">
        <f>PI()*(H2653/(2*1000))^2+PI()*(I2653/(2*1000))^2</f>
        <v>6.0711278030622755E-4</v>
      </c>
      <c r="P2653">
        <f>PI()*(L2653/(2*1000))^2</f>
        <v>8.5529859993982123E-4</v>
      </c>
    </row>
    <row r="2654" spans="1:16" x14ac:dyDescent="0.25">
      <c r="A2654">
        <v>9</v>
      </c>
      <c r="B2654" t="s">
        <v>236</v>
      </c>
      <c r="C2654">
        <v>13</v>
      </c>
      <c r="D2654" t="s">
        <v>249</v>
      </c>
      <c r="E2654">
        <v>15</v>
      </c>
      <c r="F2654" t="s">
        <v>271</v>
      </c>
      <c r="G2654">
        <v>1.75</v>
      </c>
      <c r="H2654">
        <v>13</v>
      </c>
      <c r="L2654">
        <v>28</v>
      </c>
      <c r="N2654">
        <v>2.2000000000000002</v>
      </c>
      <c r="O2654">
        <f>PI()*(H2654/(2*1000))^2</f>
        <v>1.3273228961416874E-4</v>
      </c>
      <c r="P2654">
        <f>PI()*(L2654/(2*1000))^2</f>
        <v>6.1575216010359955E-4</v>
      </c>
    </row>
    <row r="2655" spans="1:16" x14ac:dyDescent="0.25">
      <c r="A2655">
        <v>9</v>
      </c>
      <c r="B2655" t="s">
        <v>236</v>
      </c>
      <c r="C2655">
        <v>13</v>
      </c>
      <c r="D2655" t="s">
        <v>249</v>
      </c>
      <c r="E2655">
        <v>16</v>
      </c>
      <c r="F2655" t="s">
        <v>280</v>
      </c>
      <c r="G2655">
        <v>2.7</v>
      </c>
      <c r="H2655">
        <v>13</v>
      </c>
      <c r="L2655">
        <v>26</v>
      </c>
      <c r="N2655">
        <v>1.58</v>
      </c>
      <c r="O2655">
        <f>PI()*(H2655/(2*1000))^2</f>
        <v>1.3273228961416874E-4</v>
      </c>
      <c r="P2655">
        <f>PI()*(L2655/(2*1000))^2</f>
        <v>5.3092915845667494E-4</v>
      </c>
    </row>
    <row r="2656" spans="1:16" x14ac:dyDescent="0.25">
      <c r="A2656">
        <v>9</v>
      </c>
      <c r="B2656" t="s">
        <v>236</v>
      </c>
      <c r="C2656">
        <v>13</v>
      </c>
      <c r="D2656" t="s">
        <v>249</v>
      </c>
      <c r="E2656">
        <v>17</v>
      </c>
      <c r="F2656" t="s">
        <v>280</v>
      </c>
      <c r="G2656">
        <v>2.7</v>
      </c>
      <c r="H2656">
        <v>10</v>
      </c>
      <c r="L2656">
        <v>20</v>
      </c>
      <c r="N2656">
        <v>1.58</v>
      </c>
      <c r="O2656">
        <f>PI()*(H2656/(2*1000))^2</f>
        <v>7.8539816339744827E-5</v>
      </c>
      <c r="P2656">
        <f>PI()*(L2656/(2*1000))^2</f>
        <v>3.1415926535897931E-4</v>
      </c>
    </row>
    <row r="2657" spans="1:16" x14ac:dyDescent="0.25">
      <c r="A2657">
        <v>9</v>
      </c>
      <c r="B2657" t="s">
        <v>236</v>
      </c>
      <c r="C2657">
        <v>13</v>
      </c>
      <c r="D2657" t="s">
        <v>249</v>
      </c>
      <c r="E2657">
        <v>18</v>
      </c>
      <c r="F2657" t="s">
        <v>267</v>
      </c>
      <c r="G2657">
        <v>1.6</v>
      </c>
      <c r="H2657">
        <v>18</v>
      </c>
      <c r="L2657">
        <v>45</v>
      </c>
      <c r="N2657">
        <v>2.2999999999999998</v>
      </c>
      <c r="O2657">
        <f>PI()*(H2657/(2*1000))^2</f>
        <v>2.5446900494077322E-4</v>
      </c>
      <c r="P2657">
        <f>PI()*(L2657/(2*1000))^2</f>
        <v>1.5904312808798326E-3</v>
      </c>
    </row>
    <row r="2658" spans="1:16" x14ac:dyDescent="0.25">
      <c r="A2658">
        <v>9</v>
      </c>
      <c r="B2658" t="s">
        <v>236</v>
      </c>
      <c r="C2658">
        <v>14</v>
      </c>
      <c r="D2658" t="s">
        <v>250</v>
      </c>
      <c r="E2658">
        <v>1</v>
      </c>
      <c r="F2658" t="s">
        <v>280</v>
      </c>
      <c r="G2658">
        <v>2.6</v>
      </c>
      <c r="H2658">
        <v>66</v>
      </c>
      <c r="L2658">
        <v>90</v>
      </c>
      <c r="N2658">
        <v>3.78</v>
      </c>
      <c r="O2658">
        <f>PI()*(H2658/(2*1000))^2</f>
        <v>3.4211943997592849E-3</v>
      </c>
      <c r="P2658">
        <f>PI()*(L2658/(2*1000))^2</f>
        <v>6.3617251235193305E-3</v>
      </c>
    </row>
    <row r="2659" spans="1:16" x14ac:dyDescent="0.25">
      <c r="A2659">
        <v>9</v>
      </c>
      <c r="B2659" t="s">
        <v>236</v>
      </c>
      <c r="C2659">
        <v>14</v>
      </c>
      <c r="D2659" t="s">
        <v>250</v>
      </c>
      <c r="E2659">
        <v>2</v>
      </c>
      <c r="F2659" t="s">
        <v>280</v>
      </c>
      <c r="G2659">
        <v>2.9</v>
      </c>
      <c r="H2659">
        <v>69</v>
      </c>
      <c r="I2659">
        <v>33</v>
      </c>
      <c r="L2659">
        <v>88</v>
      </c>
      <c r="N2659">
        <v>3.85</v>
      </c>
      <c r="O2659">
        <f>PI()*(H2659/(2*1000))^2+PI()*(I2659/(2*1000))^2</f>
        <v>4.5945792558750725E-3</v>
      </c>
      <c r="P2659">
        <f>PI()*(L2659/(2*1000))^2</f>
        <v>6.0821233773498389E-3</v>
      </c>
    </row>
    <row r="2660" spans="1:16" x14ac:dyDescent="0.25">
      <c r="A2660">
        <v>9</v>
      </c>
      <c r="B2660" t="s">
        <v>236</v>
      </c>
      <c r="C2660">
        <v>14</v>
      </c>
      <c r="D2660" t="s">
        <v>250</v>
      </c>
      <c r="E2660">
        <v>3</v>
      </c>
      <c r="F2660" t="s">
        <v>280</v>
      </c>
      <c r="G2660">
        <v>2.6</v>
      </c>
      <c r="H2660">
        <v>31</v>
      </c>
      <c r="I2660">
        <v>48</v>
      </c>
      <c r="L2660">
        <v>88</v>
      </c>
      <c r="N2660">
        <v>3.9</v>
      </c>
      <c r="O2660">
        <f>PI()*(H2660/(2*1000))^2+PI()*(I2660/(2*1000))^2</f>
        <v>2.5643250034926685E-3</v>
      </c>
      <c r="P2660">
        <f>PI()*(L2660/(2*1000))^2</f>
        <v>6.0821233773498389E-3</v>
      </c>
    </row>
    <row r="2661" spans="1:16" x14ac:dyDescent="0.25">
      <c r="A2661">
        <v>9</v>
      </c>
      <c r="B2661" t="s">
        <v>236</v>
      </c>
      <c r="C2661">
        <v>14</v>
      </c>
      <c r="D2661" t="s">
        <v>250</v>
      </c>
      <c r="E2661">
        <v>4</v>
      </c>
      <c r="F2661" t="s">
        <v>280</v>
      </c>
      <c r="G2661">
        <v>3.3</v>
      </c>
      <c r="H2661">
        <v>80</v>
      </c>
      <c r="L2661">
        <v>103</v>
      </c>
      <c r="N2661">
        <v>4.8</v>
      </c>
      <c r="O2661">
        <f>PI()*(H2661/(2*1000))^2</f>
        <v>5.0265482457436689E-3</v>
      </c>
      <c r="P2661">
        <f>PI()*(L2661/(2*1000))^2</f>
        <v>8.3322891154835269E-3</v>
      </c>
    </row>
    <row r="2662" spans="1:16" x14ac:dyDescent="0.25">
      <c r="A2662">
        <v>9</v>
      </c>
      <c r="B2662" t="s">
        <v>236</v>
      </c>
      <c r="C2662">
        <v>14</v>
      </c>
      <c r="D2662" t="s">
        <v>250</v>
      </c>
      <c r="E2662">
        <v>5</v>
      </c>
      <c r="F2662" t="s">
        <v>280</v>
      </c>
      <c r="G2662">
        <v>3.85</v>
      </c>
      <c r="H2662">
        <v>93</v>
      </c>
      <c r="L2662">
        <v>135</v>
      </c>
      <c r="N2662">
        <v>4.4000000000000004</v>
      </c>
      <c r="O2662">
        <f>PI()*(H2662/(2*1000))^2</f>
        <v>6.7929087152245309E-3</v>
      </c>
      <c r="P2662">
        <f>PI()*(L2662/(2*1000))^2</f>
        <v>1.4313881527918496E-2</v>
      </c>
    </row>
    <row r="2663" spans="1:16" x14ac:dyDescent="0.25">
      <c r="A2663">
        <v>9</v>
      </c>
      <c r="B2663" t="s">
        <v>236</v>
      </c>
      <c r="C2663">
        <v>14</v>
      </c>
      <c r="D2663" t="s">
        <v>250</v>
      </c>
      <c r="E2663">
        <v>6</v>
      </c>
      <c r="F2663" t="s">
        <v>280</v>
      </c>
      <c r="G2663">
        <v>1.8</v>
      </c>
      <c r="H2663">
        <v>36</v>
      </c>
      <c r="I2663">
        <v>18</v>
      </c>
      <c r="L2663">
        <v>60</v>
      </c>
      <c r="N2663">
        <v>2.5</v>
      </c>
      <c r="O2663">
        <f>PI()*(H2663/(2*1000))^2+PI()*(I2663/(2*1000))^2</f>
        <v>1.2723450247038662E-3</v>
      </c>
      <c r="P2663">
        <f>PI()*(L2663/(2*1000))^2</f>
        <v>2.8274333882308137E-3</v>
      </c>
    </row>
    <row r="2664" spans="1:16" x14ac:dyDescent="0.25">
      <c r="A2664">
        <v>9</v>
      </c>
      <c r="B2664" t="s">
        <v>236</v>
      </c>
      <c r="C2664">
        <v>14</v>
      </c>
      <c r="D2664" t="s">
        <v>250</v>
      </c>
      <c r="E2664">
        <v>7</v>
      </c>
      <c r="F2664" t="s">
        <v>280</v>
      </c>
      <c r="G2664">
        <v>2.7</v>
      </c>
      <c r="H2664">
        <v>17</v>
      </c>
      <c r="L2664">
        <v>25</v>
      </c>
      <c r="N2664">
        <v>2.63</v>
      </c>
      <c r="O2664">
        <f>PI()*(H2664/(2*1000))^2</f>
        <v>2.2698006922186259E-4</v>
      </c>
      <c r="P2664">
        <f>PI()*(L2664/(2*1000))^2</f>
        <v>4.9087385212340522E-4</v>
      </c>
    </row>
    <row r="2665" spans="1:16" x14ac:dyDescent="0.25">
      <c r="A2665">
        <v>9</v>
      </c>
      <c r="B2665" t="s">
        <v>236</v>
      </c>
      <c r="C2665">
        <v>14</v>
      </c>
      <c r="D2665" t="s">
        <v>250</v>
      </c>
      <c r="E2665">
        <v>8</v>
      </c>
      <c r="F2665" t="s">
        <v>280</v>
      </c>
      <c r="G2665">
        <v>1.45</v>
      </c>
      <c r="H2665">
        <v>8</v>
      </c>
      <c r="L2665">
        <v>15</v>
      </c>
      <c r="N2665">
        <v>1.52</v>
      </c>
      <c r="O2665">
        <f>PI()*(H2665/(2*1000))^2</f>
        <v>5.0265482457436686E-5</v>
      </c>
      <c r="P2665">
        <f>PI()*(L2665/(2*1000))^2</f>
        <v>1.7671458676442585E-4</v>
      </c>
    </row>
    <row r="2666" spans="1:16" x14ac:dyDescent="0.25">
      <c r="A2666">
        <v>9</v>
      </c>
      <c r="B2666" t="s">
        <v>236</v>
      </c>
      <c r="C2666">
        <v>14</v>
      </c>
      <c r="D2666" t="s">
        <v>250</v>
      </c>
      <c r="E2666">
        <v>9</v>
      </c>
      <c r="F2666" t="s">
        <v>280</v>
      </c>
      <c r="G2666">
        <v>2.2000000000000002</v>
      </c>
      <c r="H2666">
        <v>15</v>
      </c>
      <c r="L2666">
        <v>32</v>
      </c>
      <c r="N2666">
        <v>2.6</v>
      </c>
      <c r="O2666">
        <f>PI()*(H2666/(2*1000))^2</f>
        <v>1.7671458676442585E-4</v>
      </c>
      <c r="P2666">
        <f>PI()*(L2666/(2*1000))^2</f>
        <v>8.0424771931898698E-4</v>
      </c>
    </row>
    <row r="2667" spans="1:16" x14ac:dyDescent="0.25">
      <c r="A2667">
        <v>9</v>
      </c>
      <c r="B2667" t="s">
        <v>236</v>
      </c>
      <c r="C2667">
        <v>14</v>
      </c>
      <c r="D2667" t="s">
        <v>250</v>
      </c>
      <c r="E2667">
        <v>10</v>
      </c>
      <c r="F2667" t="s">
        <v>280</v>
      </c>
      <c r="G2667">
        <v>1.9</v>
      </c>
      <c r="H2667">
        <v>6</v>
      </c>
      <c r="L2667">
        <v>10</v>
      </c>
      <c r="N2667">
        <v>1.6</v>
      </c>
      <c r="O2667">
        <f>PI()*(H2667/(2*1000))^2</f>
        <v>2.8274333882308137E-5</v>
      </c>
      <c r="P2667">
        <f>PI()*(L2667/(2*1000))^2</f>
        <v>7.8539816339744827E-5</v>
      </c>
    </row>
    <row r="2668" spans="1:16" x14ac:dyDescent="0.25">
      <c r="A2668">
        <v>9</v>
      </c>
      <c r="B2668" t="s">
        <v>236</v>
      </c>
      <c r="C2668">
        <v>14</v>
      </c>
      <c r="D2668" t="s">
        <v>250</v>
      </c>
      <c r="E2668">
        <v>11</v>
      </c>
      <c r="F2668" t="s">
        <v>280</v>
      </c>
      <c r="G2668">
        <v>1.75</v>
      </c>
      <c r="H2668">
        <v>9</v>
      </c>
      <c r="L2668">
        <v>17</v>
      </c>
      <c r="N2668">
        <v>1.89</v>
      </c>
      <c r="O2668">
        <f>PI()*(H2668/(2*1000))^2</f>
        <v>6.3617251235193305E-5</v>
      </c>
      <c r="P2668">
        <f>PI()*(L2668/(2*1000))^2</f>
        <v>2.2698006922186259E-4</v>
      </c>
    </row>
    <row r="2669" spans="1:16" x14ac:dyDescent="0.25">
      <c r="A2669">
        <v>9</v>
      </c>
      <c r="B2669" t="s">
        <v>236</v>
      </c>
      <c r="C2669">
        <v>14</v>
      </c>
      <c r="D2669" t="s">
        <v>250</v>
      </c>
      <c r="E2669">
        <v>12</v>
      </c>
      <c r="F2669" t="s">
        <v>280</v>
      </c>
      <c r="G2669">
        <v>1.7</v>
      </c>
      <c r="H2669">
        <v>21</v>
      </c>
      <c r="L2669">
        <v>60</v>
      </c>
      <c r="N2669">
        <v>2.33</v>
      </c>
      <c r="O2669">
        <f>PI()*(H2669/(2*1000))^2</f>
        <v>3.4636059005827474E-4</v>
      </c>
      <c r="P2669">
        <f>PI()*(L2669/(2*1000))^2</f>
        <v>2.8274333882308137E-3</v>
      </c>
    </row>
    <row r="2670" spans="1:16" x14ac:dyDescent="0.25">
      <c r="A2670">
        <v>9</v>
      </c>
      <c r="B2670" t="s">
        <v>236</v>
      </c>
      <c r="C2670">
        <v>14</v>
      </c>
      <c r="D2670" t="s">
        <v>250</v>
      </c>
      <c r="E2670">
        <v>13</v>
      </c>
      <c r="F2670" t="s">
        <v>280</v>
      </c>
      <c r="G2670">
        <v>2.1</v>
      </c>
      <c r="H2670">
        <v>11</v>
      </c>
      <c r="L2670">
        <v>14</v>
      </c>
      <c r="N2670">
        <v>1.78</v>
      </c>
      <c r="O2670">
        <f>PI()*(H2670/(2*1000))^2</f>
        <v>9.5033177771091233E-5</v>
      </c>
      <c r="P2670">
        <f>PI()*(L2670/(2*1000))^2</f>
        <v>1.5393804002589989E-4</v>
      </c>
    </row>
    <row r="2671" spans="1:16" x14ac:dyDescent="0.25">
      <c r="A2671">
        <v>9</v>
      </c>
      <c r="B2671" t="s">
        <v>236</v>
      </c>
      <c r="C2671">
        <v>14</v>
      </c>
      <c r="D2671" t="s">
        <v>250</v>
      </c>
      <c r="E2671">
        <v>14</v>
      </c>
      <c r="F2671" t="s">
        <v>267</v>
      </c>
      <c r="G2671">
        <v>3.2</v>
      </c>
      <c r="H2671">
        <v>53</v>
      </c>
      <c r="L2671">
        <v>71</v>
      </c>
      <c r="N2671">
        <v>2.8</v>
      </c>
      <c r="O2671">
        <f>PI()*(H2671/(2*1000))^2</f>
        <v>2.2061834409834321E-3</v>
      </c>
      <c r="P2671">
        <f>PI()*(L2671/(2*1000))^2</f>
        <v>3.959192141686536E-3</v>
      </c>
    </row>
    <row r="2672" spans="1:16" x14ac:dyDescent="0.25">
      <c r="A2672">
        <v>9</v>
      </c>
      <c r="B2672" t="s">
        <v>236</v>
      </c>
      <c r="C2672">
        <v>14</v>
      </c>
      <c r="D2672" t="s">
        <v>250</v>
      </c>
      <c r="E2672">
        <v>15</v>
      </c>
      <c r="F2672" t="s">
        <v>267</v>
      </c>
      <c r="G2672">
        <v>2.65</v>
      </c>
      <c r="H2672">
        <v>44</v>
      </c>
      <c r="L2672">
        <v>70</v>
      </c>
      <c r="N2672">
        <v>3.35</v>
      </c>
      <c r="O2672">
        <f>PI()*(H2672/(2*1000))^2</f>
        <v>1.5205308443374597E-3</v>
      </c>
      <c r="P2672">
        <f>PI()*(L2672/(2*1000))^2</f>
        <v>3.8484510006474969E-3</v>
      </c>
    </row>
    <row r="2673" spans="1:16" x14ac:dyDescent="0.25">
      <c r="A2673">
        <v>9</v>
      </c>
      <c r="B2673" t="s">
        <v>236</v>
      </c>
      <c r="C2673">
        <v>14</v>
      </c>
      <c r="D2673" t="s">
        <v>250</v>
      </c>
      <c r="E2673">
        <v>16</v>
      </c>
      <c r="F2673" t="s">
        <v>267</v>
      </c>
      <c r="G2673">
        <v>3.2</v>
      </c>
      <c r="H2673">
        <v>53</v>
      </c>
      <c r="L2673">
        <v>89</v>
      </c>
      <c r="N2673">
        <v>3.2</v>
      </c>
      <c r="O2673">
        <f>PI()*(H2673/(2*1000))^2</f>
        <v>2.2061834409834321E-3</v>
      </c>
      <c r="P2673">
        <f>PI()*(L2673/(2*1000))^2</f>
        <v>6.221138852271187E-3</v>
      </c>
    </row>
    <row r="2674" spans="1:16" x14ac:dyDescent="0.25">
      <c r="A2674">
        <v>9</v>
      </c>
      <c r="B2674" t="s">
        <v>236</v>
      </c>
      <c r="C2674">
        <v>14</v>
      </c>
      <c r="D2674" t="s">
        <v>250</v>
      </c>
      <c r="E2674">
        <v>17</v>
      </c>
      <c r="F2674" t="s">
        <v>280</v>
      </c>
      <c r="G2674">
        <v>2.25</v>
      </c>
      <c r="H2674">
        <v>8</v>
      </c>
      <c r="L2674">
        <v>17</v>
      </c>
      <c r="N2674">
        <v>1.66</v>
      </c>
      <c r="O2674">
        <f>PI()*(H2674/(2*1000))^2</f>
        <v>5.0265482457436686E-5</v>
      </c>
      <c r="P2674">
        <f>PI()*(L2674/(2*1000))^2</f>
        <v>2.2698006922186259E-4</v>
      </c>
    </row>
    <row r="2675" spans="1:16" x14ac:dyDescent="0.25">
      <c r="A2675">
        <v>9</v>
      </c>
      <c r="B2675" t="s">
        <v>236</v>
      </c>
      <c r="C2675">
        <v>14</v>
      </c>
      <c r="D2675" t="s">
        <v>250</v>
      </c>
      <c r="E2675">
        <v>18</v>
      </c>
      <c r="F2675" t="s">
        <v>280</v>
      </c>
      <c r="G2675">
        <v>1.9</v>
      </c>
      <c r="H2675">
        <v>91</v>
      </c>
      <c r="L2675">
        <v>102</v>
      </c>
      <c r="N2675">
        <v>3.9</v>
      </c>
      <c r="O2675">
        <f>PI()*(H2675/(2*1000))^2</f>
        <v>6.5038821910942696E-3</v>
      </c>
      <c r="P2675">
        <f>PI()*(L2675/(2*1000))^2</f>
        <v>8.1712824919870503E-3</v>
      </c>
    </row>
    <row r="2676" spans="1:16" x14ac:dyDescent="0.25">
      <c r="A2676">
        <v>9</v>
      </c>
      <c r="B2676" t="s">
        <v>236</v>
      </c>
      <c r="C2676">
        <v>14</v>
      </c>
      <c r="D2676" t="s">
        <v>250</v>
      </c>
      <c r="E2676">
        <v>19</v>
      </c>
      <c r="F2676" t="s">
        <v>280</v>
      </c>
      <c r="G2676">
        <v>3.45</v>
      </c>
      <c r="H2676">
        <v>43</v>
      </c>
      <c r="I2676">
        <v>37</v>
      </c>
      <c r="L2676">
        <v>69</v>
      </c>
      <c r="N2676">
        <v>3.56</v>
      </c>
      <c r="O2676">
        <f>PI()*(H2676/(2*1000))^2+PI()*(I2676/(2*1000))^2</f>
        <v>2.5274112898129881E-3</v>
      </c>
      <c r="P2676">
        <f>PI()*(L2676/(2*1000))^2</f>
        <v>3.7392806559352516E-3</v>
      </c>
    </row>
    <row r="2677" spans="1:16" x14ac:dyDescent="0.25">
      <c r="A2677">
        <v>9</v>
      </c>
      <c r="B2677" t="s">
        <v>236</v>
      </c>
      <c r="C2677">
        <v>14</v>
      </c>
      <c r="D2677" t="s">
        <v>250</v>
      </c>
      <c r="E2677">
        <v>20</v>
      </c>
      <c r="F2677" t="s">
        <v>267</v>
      </c>
      <c r="G2677">
        <v>3.1</v>
      </c>
      <c r="H2677">
        <v>64</v>
      </c>
      <c r="L2677">
        <v>108</v>
      </c>
      <c r="N2677">
        <v>5.0999999999999996</v>
      </c>
      <c r="O2677">
        <f>PI()*(H2677/(2*1000))^2</f>
        <v>3.2169908772759479E-3</v>
      </c>
      <c r="P2677">
        <f>PI()*(L2677/(2*1000))^2</f>
        <v>9.1608841778678361E-3</v>
      </c>
    </row>
    <row r="2678" spans="1:16" x14ac:dyDescent="0.25">
      <c r="A2678">
        <v>9</v>
      </c>
      <c r="B2678" t="s">
        <v>236</v>
      </c>
      <c r="C2678">
        <v>14</v>
      </c>
      <c r="D2678" t="s">
        <v>250</v>
      </c>
      <c r="E2678">
        <v>21</v>
      </c>
      <c r="F2678" t="s">
        <v>280</v>
      </c>
      <c r="G2678">
        <v>2.8</v>
      </c>
      <c r="H2678">
        <v>12</v>
      </c>
      <c r="L2678">
        <v>25</v>
      </c>
      <c r="N2678">
        <v>1.2</v>
      </c>
      <c r="O2678">
        <f>PI()*(H2678/(2*1000))^2</f>
        <v>1.1309733552923255E-4</v>
      </c>
      <c r="P2678">
        <f>PI()*(L2678/(2*1000))^2</f>
        <v>4.9087385212340522E-4</v>
      </c>
    </row>
    <row r="2679" spans="1:16" x14ac:dyDescent="0.25">
      <c r="A2679">
        <v>9</v>
      </c>
      <c r="B2679" t="s">
        <v>236</v>
      </c>
      <c r="C2679">
        <v>14</v>
      </c>
      <c r="D2679" t="s">
        <v>250</v>
      </c>
      <c r="E2679">
        <v>22</v>
      </c>
      <c r="F2679" t="s">
        <v>280</v>
      </c>
      <c r="G2679">
        <v>2.8</v>
      </c>
      <c r="H2679">
        <v>14</v>
      </c>
      <c r="L2679">
        <v>17</v>
      </c>
      <c r="N2679">
        <v>2.5</v>
      </c>
      <c r="O2679">
        <f>PI()*(H2679/(2*1000))^2</f>
        <v>1.5393804002589989E-4</v>
      </c>
      <c r="P2679">
        <f>PI()*(L2679/(2*1000))^2</f>
        <v>2.2698006922186259E-4</v>
      </c>
    </row>
    <row r="2680" spans="1:16" x14ac:dyDescent="0.25">
      <c r="A2680">
        <v>9</v>
      </c>
      <c r="B2680" t="s">
        <v>236</v>
      </c>
      <c r="C2680">
        <v>15</v>
      </c>
      <c r="D2680" t="s">
        <v>251</v>
      </c>
      <c r="E2680">
        <v>1</v>
      </c>
      <c r="F2680" t="s">
        <v>267</v>
      </c>
      <c r="G2680">
        <v>0.9</v>
      </c>
      <c r="H2680">
        <v>48</v>
      </c>
      <c r="I2680">
        <v>61</v>
      </c>
      <c r="L2680">
        <v>115</v>
      </c>
      <c r="N2680">
        <v>4.22</v>
      </c>
      <c r="O2680">
        <f>PI()*(H2680/(2*1000))^2+PI()*(I2680/(2*1000))^2</f>
        <v>4.7320239344696259E-3</v>
      </c>
      <c r="P2680">
        <f>PI()*(L2680/(2*1000))^2</f>
        <v>1.0386890710931254E-2</v>
      </c>
    </row>
    <row r="2681" spans="1:16" x14ac:dyDescent="0.25">
      <c r="A2681">
        <v>9</v>
      </c>
      <c r="B2681" t="s">
        <v>236</v>
      </c>
      <c r="C2681">
        <v>15</v>
      </c>
      <c r="D2681" t="s">
        <v>251</v>
      </c>
      <c r="E2681">
        <v>2</v>
      </c>
      <c r="F2681" t="s">
        <v>280</v>
      </c>
      <c r="G2681">
        <v>2.15</v>
      </c>
      <c r="H2681">
        <v>29</v>
      </c>
      <c r="I2681">
        <v>32</v>
      </c>
      <c r="L2681">
        <v>69</v>
      </c>
      <c r="N2681">
        <v>3</v>
      </c>
      <c r="O2681">
        <f>PI()*(H2681/(2*1000))^2+PI()*(I2681/(2*1000))^2</f>
        <v>1.4647675747362411E-3</v>
      </c>
      <c r="P2681">
        <f>PI()*(L2681/(2*1000))^2</f>
        <v>3.7392806559352516E-3</v>
      </c>
    </row>
    <row r="2682" spans="1:16" x14ac:dyDescent="0.25">
      <c r="A2682">
        <v>9</v>
      </c>
      <c r="B2682" t="s">
        <v>236</v>
      </c>
      <c r="C2682">
        <v>15</v>
      </c>
      <c r="D2682" t="s">
        <v>251</v>
      </c>
      <c r="E2682">
        <v>3</v>
      </c>
      <c r="F2682" t="s">
        <v>280</v>
      </c>
      <c r="G2682">
        <v>3.3</v>
      </c>
      <c r="H2682">
        <v>30</v>
      </c>
      <c r="I2682">
        <v>37</v>
      </c>
      <c r="L2682">
        <v>60</v>
      </c>
      <c r="N2682">
        <v>3.68</v>
      </c>
      <c r="O2682">
        <f>PI()*(H2682/(2*1000))^2+PI()*(I2682/(2*1000))^2</f>
        <v>1.78206843274881E-3</v>
      </c>
      <c r="P2682">
        <f>PI()*(L2682/(2*1000))^2</f>
        <v>2.8274333882308137E-3</v>
      </c>
    </row>
    <row r="2683" spans="1:16" x14ac:dyDescent="0.25">
      <c r="A2683">
        <v>9</v>
      </c>
      <c r="B2683" t="s">
        <v>236</v>
      </c>
      <c r="C2683">
        <v>15</v>
      </c>
      <c r="D2683" t="s">
        <v>251</v>
      </c>
      <c r="E2683">
        <v>4</v>
      </c>
      <c r="F2683" t="s">
        <v>280</v>
      </c>
      <c r="G2683">
        <v>2.7</v>
      </c>
      <c r="H2683">
        <v>21</v>
      </c>
      <c r="L2683">
        <v>33</v>
      </c>
      <c r="N2683">
        <v>2.78</v>
      </c>
      <c r="O2683">
        <f>PI()*(H2683/(2*1000))^2</f>
        <v>3.4636059005827474E-4</v>
      </c>
      <c r="P2683">
        <f>PI()*(L2683/(2*1000))^2</f>
        <v>8.5529859993982123E-4</v>
      </c>
    </row>
    <row r="2684" spans="1:16" x14ac:dyDescent="0.25">
      <c r="A2684">
        <v>9</v>
      </c>
      <c r="B2684" t="s">
        <v>236</v>
      </c>
      <c r="C2684">
        <v>15</v>
      </c>
      <c r="D2684" t="s">
        <v>251</v>
      </c>
      <c r="E2684">
        <v>5</v>
      </c>
      <c r="F2684" t="s">
        <v>280</v>
      </c>
      <c r="G2684">
        <v>1.3</v>
      </c>
      <c r="H2684" t="s">
        <v>356</v>
      </c>
      <c r="I2684">
        <v>52</v>
      </c>
      <c r="J2684">
        <v>42</v>
      </c>
      <c r="L2684">
        <v>93</v>
      </c>
      <c r="N2684">
        <v>3.05</v>
      </c>
      <c r="O2684">
        <f>PI()*(56/(2*1000))^2+PI()*(52/(2*1000))^2+PI()*(42/(2*1000))^2+PI()*(47/(2*1000))^2</f>
        <v>7.7071121774191613E-3</v>
      </c>
      <c r="P2684">
        <f>PI()*(L2684/(2*1000))^2</f>
        <v>6.7929087152245309E-3</v>
      </c>
    </row>
    <row r="2685" spans="1:16" x14ac:dyDescent="0.25">
      <c r="A2685">
        <v>9</v>
      </c>
      <c r="B2685" t="s">
        <v>236</v>
      </c>
      <c r="C2685">
        <v>15</v>
      </c>
      <c r="D2685" t="s">
        <v>251</v>
      </c>
      <c r="E2685">
        <v>6</v>
      </c>
      <c r="F2685" t="s">
        <v>280</v>
      </c>
      <c r="G2685">
        <v>1.01</v>
      </c>
      <c r="H2685">
        <v>9</v>
      </c>
      <c r="L2685">
        <v>16</v>
      </c>
      <c r="N2685">
        <v>1.75</v>
      </c>
      <c r="O2685">
        <f>PI()*(H2685/(2*1000))^2</f>
        <v>6.3617251235193305E-5</v>
      </c>
      <c r="P2685">
        <f>PI()*(L2685/(2*1000))^2</f>
        <v>2.0106192982974675E-4</v>
      </c>
    </row>
    <row r="2686" spans="1:16" x14ac:dyDescent="0.25">
      <c r="A2686">
        <v>9</v>
      </c>
      <c r="B2686" t="s">
        <v>236</v>
      </c>
      <c r="C2686">
        <v>15</v>
      </c>
      <c r="D2686" t="s">
        <v>251</v>
      </c>
      <c r="E2686">
        <v>7</v>
      </c>
      <c r="F2686" t="s">
        <v>280</v>
      </c>
      <c r="G2686">
        <v>3.2</v>
      </c>
      <c r="H2686">
        <v>93</v>
      </c>
      <c r="L2686">
        <v>135</v>
      </c>
      <c r="N2686">
        <v>4.4000000000000004</v>
      </c>
      <c r="O2686">
        <f>PI()*(H2686/(2*1000))^2</f>
        <v>6.7929087152245309E-3</v>
      </c>
      <c r="P2686">
        <f>PI()*(L2686/(2*1000))^2</f>
        <v>1.4313881527918496E-2</v>
      </c>
    </row>
    <row r="2687" spans="1:16" x14ac:dyDescent="0.25">
      <c r="A2687">
        <v>9</v>
      </c>
      <c r="B2687" t="s">
        <v>236</v>
      </c>
      <c r="C2687">
        <v>15</v>
      </c>
      <c r="D2687" t="s">
        <v>251</v>
      </c>
      <c r="E2687">
        <v>8</v>
      </c>
      <c r="F2687" t="s">
        <v>280</v>
      </c>
      <c r="G2687">
        <v>2.95</v>
      </c>
      <c r="H2687">
        <v>80</v>
      </c>
      <c r="L2687">
        <v>103</v>
      </c>
      <c r="N2687">
        <v>4.8</v>
      </c>
      <c r="O2687">
        <f>PI()*(H2687/(2*1000))^2</f>
        <v>5.0265482457436689E-3</v>
      </c>
      <c r="P2687">
        <f>PI()*(L2687/(2*1000))^2</f>
        <v>8.3322891154835269E-3</v>
      </c>
    </row>
    <row r="2688" spans="1:16" x14ac:dyDescent="0.25">
      <c r="A2688">
        <v>9</v>
      </c>
      <c r="B2688" t="s">
        <v>236</v>
      </c>
      <c r="C2688">
        <v>15</v>
      </c>
      <c r="D2688" t="s">
        <v>251</v>
      </c>
      <c r="E2688">
        <v>9</v>
      </c>
      <c r="F2688" t="s">
        <v>280</v>
      </c>
      <c r="G2688">
        <v>2.9</v>
      </c>
      <c r="H2688">
        <v>69</v>
      </c>
      <c r="I2688">
        <v>33</v>
      </c>
      <c r="L2688">
        <v>88</v>
      </c>
      <c r="N2688">
        <v>3.85</v>
      </c>
      <c r="O2688">
        <f>PI()*(H2688/(2*1000))^2+PI()*(I2688/(2*1000))^2</f>
        <v>4.5945792558750725E-3</v>
      </c>
      <c r="P2688">
        <f>PI()*(L2688/(2*1000))^2</f>
        <v>6.0821233773498389E-3</v>
      </c>
    </row>
    <row r="2689" spans="1:16" x14ac:dyDescent="0.25">
      <c r="A2689">
        <v>9</v>
      </c>
      <c r="B2689" t="s">
        <v>236</v>
      </c>
      <c r="C2689">
        <v>15</v>
      </c>
      <c r="D2689" t="s">
        <v>251</v>
      </c>
      <c r="E2689">
        <v>10</v>
      </c>
      <c r="F2689" t="s">
        <v>280</v>
      </c>
      <c r="G2689">
        <v>3.1</v>
      </c>
      <c r="H2689">
        <v>66</v>
      </c>
      <c r="L2689">
        <v>90</v>
      </c>
      <c r="N2689">
        <v>3.78</v>
      </c>
      <c r="O2689">
        <f>PI()*(H2689/(2*1000))^2</f>
        <v>3.4211943997592849E-3</v>
      </c>
      <c r="P2689">
        <f>PI()*(L2689/(2*1000))^2</f>
        <v>6.3617251235193305E-3</v>
      </c>
    </row>
    <row r="2690" spans="1:16" x14ac:dyDescent="0.25">
      <c r="A2690">
        <v>9</v>
      </c>
      <c r="B2690" t="s">
        <v>236</v>
      </c>
      <c r="C2690">
        <v>15</v>
      </c>
      <c r="D2690" t="s">
        <v>251</v>
      </c>
      <c r="E2690">
        <v>11</v>
      </c>
      <c r="F2690" t="s">
        <v>280</v>
      </c>
      <c r="G2690">
        <v>2.2999999999999998</v>
      </c>
      <c r="H2690">
        <v>49</v>
      </c>
      <c r="I2690">
        <v>29</v>
      </c>
      <c r="L2690">
        <v>122</v>
      </c>
      <c r="N2690">
        <v>4.4000000000000004</v>
      </c>
      <c r="O2690">
        <f>PI()*(H2690/(2*1000))^2+PI()*(I2690/(2*1000))^2</f>
        <v>2.5462608457345278E-3</v>
      </c>
      <c r="P2690">
        <f>PI()*(L2690/(2*1000))^2</f>
        <v>1.168986626400762E-2</v>
      </c>
    </row>
    <row r="2691" spans="1:16" x14ac:dyDescent="0.25">
      <c r="A2691">
        <v>9</v>
      </c>
      <c r="B2691" t="s">
        <v>236</v>
      </c>
      <c r="C2691">
        <v>15</v>
      </c>
      <c r="D2691" t="s">
        <v>251</v>
      </c>
      <c r="E2691">
        <v>12</v>
      </c>
      <c r="F2691" t="s">
        <v>280</v>
      </c>
      <c r="G2691">
        <v>2.2000000000000002</v>
      </c>
      <c r="H2691">
        <v>69</v>
      </c>
      <c r="I2691">
        <v>93</v>
      </c>
      <c r="L2691">
        <v>96</v>
      </c>
      <c r="N2691">
        <v>4.32</v>
      </c>
      <c r="O2691">
        <f>PI()*(H2691/(2*1000))^2+PI()*(I2691/(2*1000))^2</f>
        <v>1.0532189371159783E-2</v>
      </c>
      <c r="P2691">
        <f>PI()*(L2691/(2*1000))^2</f>
        <v>7.2382294738708832E-3</v>
      </c>
    </row>
    <row r="2692" spans="1:16" x14ac:dyDescent="0.25">
      <c r="A2692">
        <v>9</v>
      </c>
      <c r="B2692" t="s">
        <v>236</v>
      </c>
      <c r="C2692">
        <v>16</v>
      </c>
      <c r="D2692" t="s">
        <v>252</v>
      </c>
      <c r="E2692">
        <v>1</v>
      </c>
      <c r="F2692" t="s">
        <v>280</v>
      </c>
      <c r="G2692">
        <v>2.8</v>
      </c>
      <c r="H2692">
        <v>57</v>
      </c>
      <c r="L2692">
        <v>87</v>
      </c>
      <c r="N2692">
        <v>4.0599999999999996</v>
      </c>
      <c r="O2692">
        <f>PI()*(H2692/(2*1000))^2</f>
        <v>2.5517586328783095E-3</v>
      </c>
      <c r="P2692">
        <f>PI()*(L2692/(2*1000))^2</f>
        <v>5.9446786987552855E-3</v>
      </c>
    </row>
    <row r="2693" spans="1:16" x14ac:dyDescent="0.25">
      <c r="A2693">
        <v>9</v>
      </c>
      <c r="B2693" t="s">
        <v>236</v>
      </c>
      <c r="C2693">
        <v>16</v>
      </c>
      <c r="D2693" t="s">
        <v>252</v>
      </c>
      <c r="E2693">
        <v>2</v>
      </c>
      <c r="F2693" t="s">
        <v>280</v>
      </c>
      <c r="G2693">
        <v>1.8</v>
      </c>
      <c r="L2693">
        <v>14</v>
      </c>
      <c r="N2693">
        <v>1.1499999999999999</v>
      </c>
      <c r="O2693">
        <f>PI()*(H2693/(2*1000))^2</f>
        <v>0</v>
      </c>
      <c r="P2693">
        <f>PI()*(L2693/(2*1000))^2</f>
        <v>1.5393804002589989E-4</v>
      </c>
    </row>
    <row r="2694" spans="1:16" x14ac:dyDescent="0.25">
      <c r="A2694">
        <v>9</v>
      </c>
      <c r="B2694" t="s">
        <v>236</v>
      </c>
      <c r="C2694">
        <v>16</v>
      </c>
      <c r="D2694" t="s">
        <v>252</v>
      </c>
      <c r="E2694">
        <v>3</v>
      </c>
      <c r="F2694" t="s">
        <v>280</v>
      </c>
      <c r="G2694">
        <v>2.4</v>
      </c>
      <c r="L2694">
        <v>16</v>
      </c>
      <c r="N2694">
        <v>1.25</v>
      </c>
      <c r="O2694">
        <f>PI()*(H2694/(2*1000))^2</f>
        <v>0</v>
      </c>
      <c r="P2694">
        <f>PI()*(L2694/(2*1000))^2</f>
        <v>2.0106192982974675E-4</v>
      </c>
    </row>
    <row r="2695" spans="1:16" x14ac:dyDescent="0.25">
      <c r="A2695">
        <v>9</v>
      </c>
      <c r="B2695" t="s">
        <v>236</v>
      </c>
      <c r="C2695">
        <v>16</v>
      </c>
      <c r="D2695" t="s">
        <v>252</v>
      </c>
      <c r="E2695">
        <v>4</v>
      </c>
      <c r="F2695" t="s">
        <v>280</v>
      </c>
      <c r="G2695">
        <v>2.4</v>
      </c>
      <c r="H2695">
        <v>23</v>
      </c>
      <c r="I2695">
        <v>29</v>
      </c>
      <c r="J2695">
        <v>26</v>
      </c>
      <c r="L2695">
        <v>58</v>
      </c>
      <c r="N2695">
        <v>3</v>
      </c>
      <c r="O2695">
        <f>PI()*(H2695/(2*1000))^2+PI()*(I2695/(2*1000))^2+PI()*(J2695/(2*1000))^2</f>
        <v>1.6069246423111791E-3</v>
      </c>
      <c r="P2695">
        <f>PI()*(L2695/(2*1000))^2</f>
        <v>2.6420794216690164E-3</v>
      </c>
    </row>
    <row r="2696" spans="1:16" x14ac:dyDescent="0.25">
      <c r="A2696">
        <v>9</v>
      </c>
      <c r="B2696" t="s">
        <v>236</v>
      </c>
      <c r="C2696">
        <v>16</v>
      </c>
      <c r="D2696" t="s">
        <v>252</v>
      </c>
      <c r="E2696">
        <v>5</v>
      </c>
      <c r="F2696" t="s">
        <v>280</v>
      </c>
      <c r="G2696">
        <v>2.25</v>
      </c>
      <c r="H2696">
        <v>31</v>
      </c>
      <c r="I2696">
        <v>19</v>
      </c>
      <c r="L2696">
        <v>52</v>
      </c>
      <c r="N2696">
        <v>3.2</v>
      </c>
      <c r="O2696">
        <f>PI()*(H2696/(2*1000))^2+PI()*(I2696/(2*1000))^2</f>
        <v>1.0382963720114266E-3</v>
      </c>
      <c r="P2696">
        <f>PI()*(L2696/(2*1000))^2</f>
        <v>2.1237166338266998E-3</v>
      </c>
    </row>
    <row r="2697" spans="1:16" x14ac:dyDescent="0.25">
      <c r="A2697">
        <v>9</v>
      </c>
      <c r="B2697" t="s">
        <v>236</v>
      </c>
      <c r="C2697">
        <v>16</v>
      </c>
      <c r="D2697" t="s">
        <v>252</v>
      </c>
      <c r="E2697">
        <v>6</v>
      </c>
      <c r="F2697" t="s">
        <v>280</v>
      </c>
      <c r="G2697">
        <v>2.9</v>
      </c>
      <c r="L2697">
        <v>30</v>
      </c>
      <c r="N2697">
        <v>1.25</v>
      </c>
      <c r="O2697">
        <f>PI()*(H2697/(2*1000))^2</f>
        <v>0</v>
      </c>
      <c r="P2697">
        <f>PI()*(L2697/(2*1000))^2</f>
        <v>7.0685834705770342E-4</v>
      </c>
    </row>
    <row r="2698" spans="1:16" x14ac:dyDescent="0.25">
      <c r="A2698">
        <v>9</v>
      </c>
      <c r="B2698" t="s">
        <v>236</v>
      </c>
      <c r="C2698">
        <v>16</v>
      </c>
      <c r="D2698" t="s">
        <v>252</v>
      </c>
      <c r="E2698">
        <v>7</v>
      </c>
      <c r="F2698" t="s">
        <v>280</v>
      </c>
      <c r="G2698">
        <v>3.3</v>
      </c>
      <c r="H2698">
        <v>56</v>
      </c>
      <c r="L2698">
        <v>71</v>
      </c>
      <c r="N2698">
        <v>4.3</v>
      </c>
      <c r="O2698">
        <f>PI()*(H2698/(2*1000))^2</f>
        <v>2.4630086404143982E-3</v>
      </c>
      <c r="P2698">
        <f>PI()*(L2698/(2*1000))^2</f>
        <v>3.959192141686536E-3</v>
      </c>
    </row>
    <row r="2699" spans="1:16" x14ac:dyDescent="0.25">
      <c r="A2699">
        <v>9</v>
      </c>
      <c r="B2699" t="s">
        <v>236</v>
      </c>
      <c r="C2699">
        <v>16</v>
      </c>
      <c r="D2699" t="s">
        <v>252</v>
      </c>
      <c r="E2699">
        <v>8</v>
      </c>
      <c r="F2699" t="s">
        <v>280</v>
      </c>
      <c r="G2699">
        <v>2.8</v>
      </c>
      <c r="H2699">
        <v>75</v>
      </c>
      <c r="L2699">
        <v>107</v>
      </c>
      <c r="N2699">
        <v>4.1500000000000004</v>
      </c>
      <c r="O2699">
        <f>PI()*(H2699/(2*1000))^2</f>
        <v>4.4178646691106467E-3</v>
      </c>
      <c r="P2699">
        <f>PI()*(L2699/(2*1000))^2</f>
        <v>8.9920235727373853E-3</v>
      </c>
    </row>
    <row r="2700" spans="1:16" x14ac:dyDescent="0.25">
      <c r="A2700">
        <v>9</v>
      </c>
      <c r="B2700" t="s">
        <v>236</v>
      </c>
      <c r="C2700">
        <v>16</v>
      </c>
      <c r="D2700" t="s">
        <v>252</v>
      </c>
      <c r="E2700">
        <v>9</v>
      </c>
      <c r="F2700" t="s">
        <v>280</v>
      </c>
      <c r="G2700">
        <v>2.75</v>
      </c>
      <c r="H2700">
        <v>20</v>
      </c>
      <c r="I2700">
        <v>25</v>
      </c>
      <c r="L2700">
        <v>40</v>
      </c>
      <c r="N2700">
        <v>2.0499999999999998</v>
      </c>
      <c r="O2700">
        <f>PI()*(H2700/(2*1000))^2+PI()*(I2700/(2*1000))^2</f>
        <v>8.0503311748238453E-4</v>
      </c>
      <c r="P2700">
        <f>PI()*(L2700/(2*1000))^2</f>
        <v>1.2566370614359172E-3</v>
      </c>
    </row>
    <row r="2701" spans="1:16" x14ac:dyDescent="0.25">
      <c r="A2701">
        <v>9</v>
      </c>
      <c r="B2701" t="s">
        <v>236</v>
      </c>
      <c r="C2701">
        <v>16</v>
      </c>
      <c r="D2701" t="s">
        <v>252</v>
      </c>
      <c r="E2701">
        <v>10</v>
      </c>
      <c r="F2701" t="s">
        <v>280</v>
      </c>
      <c r="G2701">
        <v>2.4</v>
      </c>
      <c r="H2701">
        <v>31</v>
      </c>
      <c r="I2701">
        <v>17</v>
      </c>
      <c r="L2701">
        <v>46</v>
      </c>
      <c r="N2701">
        <v>2.2799999999999998</v>
      </c>
      <c r="O2701">
        <f>PI()*(H2701/(2*1000))^2+PI()*(I2701/(2*1000))^2</f>
        <v>9.8174770424681022E-4</v>
      </c>
      <c r="P2701">
        <f>PI()*(L2701/(2*1000))^2</f>
        <v>1.6619025137490004E-3</v>
      </c>
    </row>
    <row r="2702" spans="1:16" x14ac:dyDescent="0.25">
      <c r="A2702">
        <v>9</v>
      </c>
      <c r="B2702" t="s">
        <v>236</v>
      </c>
      <c r="C2702">
        <v>16</v>
      </c>
      <c r="D2702" t="s">
        <v>252</v>
      </c>
      <c r="E2702">
        <v>11</v>
      </c>
      <c r="F2702" t="s">
        <v>280</v>
      </c>
      <c r="G2702">
        <v>2.8</v>
      </c>
      <c r="H2702">
        <v>65</v>
      </c>
      <c r="L2702">
        <v>84</v>
      </c>
      <c r="N2702">
        <v>3.85</v>
      </c>
      <c r="O2702">
        <f>PI()*(H2702/(2*1000))^2</f>
        <v>3.3183072403542195E-3</v>
      </c>
      <c r="P2702">
        <f>PI()*(L2702/(2*1000))^2</f>
        <v>5.5417694409323958E-3</v>
      </c>
    </row>
    <row r="2703" spans="1:16" x14ac:dyDescent="0.25">
      <c r="A2703">
        <v>9</v>
      </c>
      <c r="B2703" t="s">
        <v>236</v>
      </c>
      <c r="C2703">
        <v>16</v>
      </c>
      <c r="D2703" t="s">
        <v>252</v>
      </c>
      <c r="E2703">
        <v>12</v>
      </c>
      <c r="F2703" t="s">
        <v>280</v>
      </c>
      <c r="G2703">
        <v>1</v>
      </c>
      <c r="L2703">
        <v>30</v>
      </c>
      <c r="N2703">
        <v>1.94</v>
      </c>
      <c r="O2703">
        <f>PI()*(H2703/(2*1000))^2</f>
        <v>0</v>
      </c>
      <c r="P2703">
        <f>PI()*(L2703/(2*1000))^2</f>
        <v>7.0685834705770342E-4</v>
      </c>
    </row>
    <row r="2704" spans="1:16" x14ac:dyDescent="0.25">
      <c r="A2704">
        <v>9</v>
      </c>
      <c r="B2704" t="s">
        <v>236</v>
      </c>
      <c r="C2704">
        <v>16</v>
      </c>
      <c r="D2704" t="s">
        <v>252</v>
      </c>
      <c r="E2704">
        <v>13</v>
      </c>
      <c r="F2704" t="s">
        <v>280</v>
      </c>
      <c r="G2704">
        <v>1.1499999999999999</v>
      </c>
      <c r="L2704">
        <v>24</v>
      </c>
      <c r="N2704">
        <v>1.46</v>
      </c>
      <c r="O2704">
        <f>PI()*(H2704/(2*1000))^2</f>
        <v>0</v>
      </c>
      <c r="P2704">
        <f>PI()*(L2704/(2*1000))^2</f>
        <v>4.523893421169302E-4</v>
      </c>
    </row>
    <row r="2705" spans="1:16" x14ac:dyDescent="0.25">
      <c r="A2705">
        <v>9</v>
      </c>
      <c r="B2705" t="s">
        <v>236</v>
      </c>
      <c r="C2705">
        <v>16</v>
      </c>
      <c r="D2705" t="s">
        <v>252</v>
      </c>
      <c r="E2705">
        <v>14</v>
      </c>
      <c r="F2705" t="s">
        <v>280</v>
      </c>
      <c r="G2705">
        <v>0.9</v>
      </c>
      <c r="L2705">
        <v>20</v>
      </c>
      <c r="N2705">
        <v>1.1000000000000001</v>
      </c>
      <c r="O2705">
        <f>PI()*(H2705/(2*1000))^2</f>
        <v>0</v>
      </c>
      <c r="P2705">
        <f>PI()*(L2705/(2*1000))^2</f>
        <v>3.1415926535897931E-4</v>
      </c>
    </row>
    <row r="2706" spans="1:16" x14ac:dyDescent="0.25">
      <c r="A2706">
        <v>9</v>
      </c>
      <c r="B2706" t="s">
        <v>236</v>
      </c>
      <c r="C2706">
        <v>16</v>
      </c>
      <c r="D2706" t="s">
        <v>252</v>
      </c>
      <c r="E2706">
        <v>15</v>
      </c>
      <c r="F2706" t="s">
        <v>280</v>
      </c>
      <c r="G2706">
        <v>0.85</v>
      </c>
      <c r="H2706">
        <v>31</v>
      </c>
      <c r="L2706">
        <v>34</v>
      </c>
      <c r="N2706">
        <v>2.34</v>
      </c>
      <c r="O2706">
        <f>PI()*(H2706/(2*1000))^2</f>
        <v>7.5476763502494771E-4</v>
      </c>
      <c r="P2706">
        <f>PI()*(L2706/(2*1000))^2</f>
        <v>9.0792027688745035E-4</v>
      </c>
    </row>
    <row r="2707" spans="1:16" x14ac:dyDescent="0.25">
      <c r="A2707">
        <v>9</v>
      </c>
      <c r="B2707" t="s">
        <v>236</v>
      </c>
      <c r="C2707">
        <v>16</v>
      </c>
      <c r="D2707" t="s">
        <v>252</v>
      </c>
      <c r="E2707">
        <v>16</v>
      </c>
      <c r="F2707" t="s">
        <v>280</v>
      </c>
      <c r="G2707">
        <v>2.6</v>
      </c>
      <c r="H2707">
        <v>64</v>
      </c>
      <c r="I2707">
        <v>32</v>
      </c>
      <c r="L2707">
        <v>72</v>
      </c>
      <c r="N2707">
        <v>3.46</v>
      </c>
      <c r="O2707">
        <f>PI()*(H2707/(2*1000))^2+PI()*(I2707/(2*1000))^2</f>
        <v>4.0212385965949348E-3</v>
      </c>
      <c r="P2707">
        <f>PI()*(L2707/(2*1000))^2</f>
        <v>4.0715040790523715E-3</v>
      </c>
    </row>
    <row r="2708" spans="1:16" x14ac:dyDescent="0.25">
      <c r="A2708">
        <v>9</v>
      </c>
      <c r="B2708" t="s">
        <v>236</v>
      </c>
      <c r="C2708">
        <v>16</v>
      </c>
      <c r="D2708" t="s">
        <v>252</v>
      </c>
      <c r="E2708">
        <v>17</v>
      </c>
      <c r="F2708" t="s">
        <v>280</v>
      </c>
      <c r="G2708">
        <v>2.1</v>
      </c>
      <c r="H2708">
        <v>44</v>
      </c>
      <c r="L2708">
        <v>57</v>
      </c>
      <c r="N2708">
        <v>3.42</v>
      </c>
      <c r="O2708">
        <f>PI()*(H2708/(2*1000))^2</f>
        <v>1.5205308443374597E-3</v>
      </c>
      <c r="P2708">
        <f>PI()*(L2708/(2*1000))^2</f>
        <v>2.5517586328783095E-3</v>
      </c>
    </row>
    <row r="2709" spans="1:16" x14ac:dyDescent="0.25">
      <c r="A2709">
        <v>9</v>
      </c>
      <c r="B2709" t="s">
        <v>236</v>
      </c>
      <c r="C2709">
        <v>16</v>
      </c>
      <c r="D2709" t="s">
        <v>252</v>
      </c>
      <c r="E2709">
        <v>18</v>
      </c>
      <c r="F2709" t="s">
        <v>280</v>
      </c>
      <c r="G2709">
        <v>2.4</v>
      </c>
      <c r="H2709">
        <v>70</v>
      </c>
      <c r="L2709">
        <v>74</v>
      </c>
      <c r="N2709">
        <v>3.97</v>
      </c>
      <c r="O2709">
        <f>PI()*(H2709/(2*1000))^2</f>
        <v>3.8484510006474969E-3</v>
      </c>
      <c r="P2709">
        <f>PI()*(L2709/(2*1000))^2</f>
        <v>4.3008403427644264E-3</v>
      </c>
    </row>
    <row r="2710" spans="1:16" x14ac:dyDescent="0.25">
      <c r="A2710">
        <v>9</v>
      </c>
      <c r="B2710" t="s">
        <v>236</v>
      </c>
      <c r="C2710">
        <v>16</v>
      </c>
      <c r="D2710" t="s">
        <v>252</v>
      </c>
      <c r="E2710">
        <v>19</v>
      </c>
      <c r="F2710" t="s">
        <v>280</v>
      </c>
      <c r="G2710">
        <v>2.87</v>
      </c>
      <c r="H2710">
        <v>78</v>
      </c>
      <c r="L2710">
        <v>100</v>
      </c>
      <c r="N2710">
        <v>4.0999999999999996</v>
      </c>
      <c r="O2710">
        <f>PI()*(H2710/(2*1000))^2</f>
        <v>4.7783624261100756E-3</v>
      </c>
      <c r="P2710">
        <f>PI()*(L2710/(2*1000))^2</f>
        <v>7.8539816339744835E-3</v>
      </c>
    </row>
    <row r="2711" spans="1:16" x14ac:dyDescent="0.25">
      <c r="A2711">
        <v>9</v>
      </c>
      <c r="B2711" t="s">
        <v>236</v>
      </c>
      <c r="C2711">
        <v>16</v>
      </c>
      <c r="D2711" t="s">
        <v>252</v>
      </c>
      <c r="E2711">
        <v>20</v>
      </c>
      <c r="F2711" t="s">
        <v>280</v>
      </c>
      <c r="G2711">
        <v>2.5</v>
      </c>
      <c r="H2711">
        <v>23</v>
      </c>
      <c r="I2711">
        <v>73</v>
      </c>
      <c r="L2711">
        <v>101</v>
      </c>
      <c r="N2711">
        <v>4.7</v>
      </c>
      <c r="O2711">
        <f>PI()*(H2711/(2*1000))^2+PI()*(I2711/(2*1000))^2</f>
        <v>4.600862441182252E-3</v>
      </c>
      <c r="P2711">
        <f>PI()*(L2711/(2*1000))^2</f>
        <v>8.0118466648173708E-3</v>
      </c>
    </row>
    <row r="2712" spans="1:16" x14ac:dyDescent="0.25">
      <c r="A2712">
        <v>9</v>
      </c>
      <c r="B2712" t="s">
        <v>236</v>
      </c>
      <c r="C2712">
        <v>16</v>
      </c>
      <c r="D2712" t="s">
        <v>252</v>
      </c>
      <c r="E2712">
        <v>21</v>
      </c>
      <c r="F2712" t="s">
        <v>267</v>
      </c>
      <c r="G2712">
        <v>1.25</v>
      </c>
      <c r="H2712">
        <v>48</v>
      </c>
      <c r="L2712">
        <v>70</v>
      </c>
      <c r="N2712">
        <v>4.3499999999999996</v>
      </c>
      <c r="O2712">
        <f>PI()*(H2712/(2*1000))^2</f>
        <v>1.8095573684677208E-3</v>
      </c>
      <c r="P2712">
        <f>PI()*(L2712/(2*1000))^2</f>
        <v>3.8484510006474969E-3</v>
      </c>
    </row>
    <row r="2713" spans="1:16" x14ac:dyDescent="0.25">
      <c r="A2713">
        <v>9</v>
      </c>
      <c r="B2713" t="s">
        <v>236</v>
      </c>
      <c r="C2713">
        <v>16</v>
      </c>
      <c r="D2713" t="s">
        <v>252</v>
      </c>
      <c r="E2713">
        <v>22</v>
      </c>
      <c r="F2713" t="s">
        <v>267</v>
      </c>
      <c r="G2713">
        <v>0.45</v>
      </c>
      <c r="H2713">
        <v>37</v>
      </c>
      <c r="L2713">
        <v>75</v>
      </c>
      <c r="N2713">
        <v>3.5</v>
      </c>
      <c r="O2713">
        <f>PI()*(H2713/(2*1000))^2</f>
        <v>1.0752100856911066E-3</v>
      </c>
      <c r="P2713">
        <f>PI()*(L2713/(2*1000))^2</f>
        <v>4.4178646691106467E-3</v>
      </c>
    </row>
    <row r="2714" spans="1:16" x14ac:dyDescent="0.25">
      <c r="A2714">
        <v>9</v>
      </c>
      <c r="B2714" t="s">
        <v>236</v>
      </c>
      <c r="C2714">
        <v>16</v>
      </c>
      <c r="D2714" t="s">
        <v>252</v>
      </c>
      <c r="E2714">
        <v>23</v>
      </c>
      <c r="F2714" t="s">
        <v>280</v>
      </c>
      <c r="G2714">
        <v>2.5</v>
      </c>
      <c r="H2714">
        <v>38</v>
      </c>
      <c r="L2714">
        <v>44</v>
      </c>
      <c r="N2714">
        <v>3.8</v>
      </c>
      <c r="O2714">
        <f>PI()*(H2714/(2*1000))^2</f>
        <v>1.1341149479459152E-3</v>
      </c>
      <c r="P2714">
        <f>PI()*(L2714/(2*1000))^2</f>
        <v>1.5205308443374597E-3</v>
      </c>
    </row>
    <row r="2715" spans="1:16" x14ac:dyDescent="0.25">
      <c r="A2715">
        <v>9</v>
      </c>
      <c r="B2715" t="s">
        <v>236</v>
      </c>
      <c r="C2715">
        <v>16</v>
      </c>
      <c r="D2715" t="s">
        <v>252</v>
      </c>
      <c r="E2715">
        <v>24</v>
      </c>
      <c r="F2715" t="s">
        <v>280</v>
      </c>
      <c r="G2715">
        <v>3.1</v>
      </c>
      <c r="H2715">
        <v>44</v>
      </c>
      <c r="L2715">
        <v>67</v>
      </c>
      <c r="N2715">
        <v>3.5</v>
      </c>
      <c r="O2715">
        <f>PI()*(H2715/(2*1000))^2</f>
        <v>1.5205308443374597E-3</v>
      </c>
      <c r="P2715">
        <f>PI()*(L2715/(2*1000))^2</f>
        <v>3.5256523554911458E-3</v>
      </c>
    </row>
    <row r="2716" spans="1:16" x14ac:dyDescent="0.25">
      <c r="A2716">
        <v>9</v>
      </c>
      <c r="B2716" t="s">
        <v>236</v>
      </c>
      <c r="C2716">
        <v>16</v>
      </c>
      <c r="D2716" t="s">
        <v>252</v>
      </c>
      <c r="E2716">
        <v>25</v>
      </c>
      <c r="F2716" t="s">
        <v>269</v>
      </c>
      <c r="G2716">
        <v>2</v>
      </c>
      <c r="H2716">
        <v>23</v>
      </c>
      <c r="L2716">
        <v>29</v>
      </c>
      <c r="N2716">
        <v>3.05</v>
      </c>
      <c r="O2716">
        <f>PI()*(H2716/(2*1000))^2</f>
        <v>4.154756284372501E-4</v>
      </c>
      <c r="P2716">
        <f>PI()*(L2716/(2*1000))^2</f>
        <v>6.605198554172541E-4</v>
      </c>
    </row>
    <row r="2717" spans="1:16" x14ac:dyDescent="0.25">
      <c r="A2717">
        <v>9</v>
      </c>
      <c r="B2717" t="s">
        <v>236</v>
      </c>
      <c r="C2717">
        <v>16</v>
      </c>
      <c r="D2717" t="s">
        <v>252</v>
      </c>
      <c r="E2717">
        <v>26</v>
      </c>
      <c r="F2717" t="s">
        <v>280</v>
      </c>
      <c r="G2717">
        <v>2.75</v>
      </c>
      <c r="H2717">
        <v>40</v>
      </c>
      <c r="L2717">
        <v>57</v>
      </c>
      <c r="N2717">
        <v>3.3</v>
      </c>
      <c r="O2717">
        <f>PI()*(H2717/(2*1000))^2</f>
        <v>1.2566370614359172E-3</v>
      </c>
      <c r="P2717">
        <f>PI()*(L2717/(2*1000))^2</f>
        <v>2.5517586328783095E-3</v>
      </c>
    </row>
    <row r="2718" spans="1:16" x14ac:dyDescent="0.25">
      <c r="A2718">
        <v>9</v>
      </c>
      <c r="B2718" t="s">
        <v>236</v>
      </c>
      <c r="C2718">
        <v>16</v>
      </c>
      <c r="D2718" t="s">
        <v>252</v>
      </c>
      <c r="E2718">
        <v>27</v>
      </c>
      <c r="F2718" t="s">
        <v>280</v>
      </c>
      <c r="G2718">
        <v>2.9</v>
      </c>
      <c r="H2718">
        <v>61</v>
      </c>
      <c r="I2718">
        <v>75</v>
      </c>
      <c r="L2718">
        <v>103</v>
      </c>
      <c r="N2718">
        <v>4.6500000000000004</v>
      </c>
      <c r="O2718">
        <f>PI()*(H2718/(2*1000))^2+PI()*(I2718/(2*1000))^2</f>
        <v>7.3403312351125512E-3</v>
      </c>
      <c r="P2718">
        <f>PI()*(L2718/(2*1000))^2</f>
        <v>8.3322891154835269E-3</v>
      </c>
    </row>
    <row r="2719" spans="1:16" x14ac:dyDescent="0.25">
      <c r="A2719">
        <v>9</v>
      </c>
      <c r="B2719" t="s">
        <v>236</v>
      </c>
      <c r="C2719">
        <v>17</v>
      </c>
      <c r="D2719" t="s">
        <v>253</v>
      </c>
      <c r="E2719">
        <v>1</v>
      </c>
      <c r="F2719" t="s">
        <v>267</v>
      </c>
      <c r="G2719">
        <v>3.4</v>
      </c>
      <c r="H2719">
        <v>66</v>
      </c>
      <c r="L2719">
        <v>86</v>
      </c>
      <c r="N2719">
        <v>4.4800000000000004</v>
      </c>
      <c r="O2719">
        <f>PI()*(H2719/(2*1000))^2</f>
        <v>3.4211943997592849E-3</v>
      </c>
      <c r="P2719">
        <f>PI()*(L2719/(2*1000))^2</f>
        <v>5.8088048164875268E-3</v>
      </c>
    </row>
    <row r="2720" spans="1:16" x14ac:dyDescent="0.25">
      <c r="A2720">
        <v>9</v>
      </c>
      <c r="B2720" t="s">
        <v>236</v>
      </c>
      <c r="C2720">
        <v>17</v>
      </c>
      <c r="D2720" t="s">
        <v>253</v>
      </c>
      <c r="E2720">
        <v>2</v>
      </c>
      <c r="F2720" t="s">
        <v>280</v>
      </c>
      <c r="G2720">
        <v>3</v>
      </c>
      <c r="H2720">
        <v>35</v>
      </c>
      <c r="L2720">
        <v>67</v>
      </c>
      <c r="N2720">
        <v>3.42</v>
      </c>
      <c r="O2720">
        <f>PI()*(H2720/(2*1000))^2</f>
        <v>9.6211275016187424E-4</v>
      </c>
      <c r="P2720">
        <f>PI()*(L2720/(2*1000))^2</f>
        <v>3.5256523554911458E-3</v>
      </c>
    </row>
    <row r="2721" spans="1:16" x14ac:dyDescent="0.25">
      <c r="A2721">
        <v>9</v>
      </c>
      <c r="B2721" t="s">
        <v>236</v>
      </c>
      <c r="C2721">
        <v>17</v>
      </c>
      <c r="D2721" t="s">
        <v>253</v>
      </c>
      <c r="E2721">
        <v>3</v>
      </c>
      <c r="F2721" t="s">
        <v>280</v>
      </c>
      <c r="G2721">
        <v>3.2</v>
      </c>
      <c r="H2721">
        <v>91</v>
      </c>
      <c r="I2721">
        <v>69</v>
      </c>
      <c r="L2721">
        <v>135</v>
      </c>
      <c r="N2721">
        <v>4.3</v>
      </c>
      <c r="O2721">
        <f>PI()*(H2721/(2*1000))^2+PI()*(I2721/(2*1000))^2</f>
        <v>1.0243162847029521E-2</v>
      </c>
      <c r="P2721">
        <f>PI()*(L2721/(2*1000))^2</f>
        <v>1.4313881527918496E-2</v>
      </c>
    </row>
    <row r="2722" spans="1:16" x14ac:dyDescent="0.25">
      <c r="A2722">
        <v>9</v>
      </c>
      <c r="B2722" t="s">
        <v>236</v>
      </c>
      <c r="C2722">
        <v>17</v>
      </c>
      <c r="D2722" t="s">
        <v>253</v>
      </c>
      <c r="E2722">
        <v>4</v>
      </c>
      <c r="F2722" t="s">
        <v>280</v>
      </c>
      <c r="G2722">
        <v>2.2999999999999998</v>
      </c>
      <c r="H2722">
        <v>89</v>
      </c>
      <c r="L2722">
        <v>101</v>
      </c>
      <c r="N2722">
        <v>4.4000000000000004</v>
      </c>
      <c r="O2722">
        <f>PI()*(H2722/(2*1000))^2</f>
        <v>6.221138852271187E-3</v>
      </c>
      <c r="P2722">
        <f>PI()*(L2722/(2*1000))^2</f>
        <v>8.0118466648173708E-3</v>
      </c>
    </row>
    <row r="2723" spans="1:16" x14ac:dyDescent="0.25">
      <c r="A2723">
        <v>9</v>
      </c>
      <c r="B2723" t="s">
        <v>236</v>
      </c>
      <c r="C2723">
        <v>17</v>
      </c>
      <c r="D2723" t="s">
        <v>253</v>
      </c>
      <c r="E2723">
        <v>5</v>
      </c>
      <c r="F2723" t="s">
        <v>280</v>
      </c>
      <c r="G2723">
        <v>2.1</v>
      </c>
      <c r="H2723">
        <v>97</v>
      </c>
      <c r="L2723">
        <v>129</v>
      </c>
      <c r="N2723">
        <v>4.2</v>
      </c>
      <c r="O2723">
        <f>PI()*(H2723/(2*1000))^2</f>
        <v>7.3898113194065911E-3</v>
      </c>
      <c r="P2723">
        <f>PI()*(L2723/(2*1000))^2</f>
        <v>1.3069810837096936E-2</v>
      </c>
    </row>
    <row r="2724" spans="1:16" x14ac:dyDescent="0.25">
      <c r="A2724">
        <v>9</v>
      </c>
      <c r="B2724" t="s">
        <v>236</v>
      </c>
      <c r="C2724">
        <v>17</v>
      </c>
      <c r="D2724" t="s">
        <v>253</v>
      </c>
      <c r="E2724">
        <v>6</v>
      </c>
      <c r="F2724" t="s">
        <v>280</v>
      </c>
      <c r="G2724">
        <v>2.6</v>
      </c>
      <c r="H2724">
        <v>72</v>
      </c>
      <c r="L2724">
        <v>105</v>
      </c>
      <c r="N2724">
        <v>4.1500000000000004</v>
      </c>
      <c r="O2724">
        <f>PI()*(H2724/(2*1000))^2</f>
        <v>4.0715040790523715E-3</v>
      </c>
      <c r="P2724">
        <f>PI()*(L2724/(2*1000))^2</f>
        <v>8.6590147514568668E-3</v>
      </c>
    </row>
    <row r="2725" spans="1:16" x14ac:dyDescent="0.25">
      <c r="A2725">
        <v>9</v>
      </c>
      <c r="B2725" t="s">
        <v>236</v>
      </c>
      <c r="C2725">
        <v>17</v>
      </c>
      <c r="D2725" t="s">
        <v>253</v>
      </c>
      <c r="E2725">
        <v>7</v>
      </c>
      <c r="F2725" t="s">
        <v>280</v>
      </c>
      <c r="G2725">
        <v>2.35</v>
      </c>
      <c r="H2725">
        <v>118</v>
      </c>
      <c r="L2725">
        <v>154</v>
      </c>
      <c r="N2725">
        <v>4.3</v>
      </c>
      <c r="O2725">
        <f>PI()*(H2725/(2*1000))^2</f>
        <v>1.0935884027146068E-2</v>
      </c>
      <c r="P2725">
        <f>PI()*(L2725/(2*1000))^2</f>
        <v>1.8626502843133885E-2</v>
      </c>
    </row>
    <row r="2726" spans="1:16" x14ac:dyDescent="0.25">
      <c r="A2726">
        <v>9</v>
      </c>
      <c r="B2726" t="s">
        <v>236</v>
      </c>
      <c r="C2726">
        <v>17</v>
      </c>
      <c r="D2726" t="s">
        <v>253</v>
      </c>
      <c r="E2726">
        <v>8</v>
      </c>
      <c r="F2726" t="s">
        <v>307</v>
      </c>
      <c r="G2726">
        <v>3</v>
      </c>
      <c r="H2726">
        <v>31</v>
      </c>
      <c r="L2726">
        <v>44</v>
      </c>
      <c r="N2726">
        <v>4.05</v>
      </c>
      <c r="O2726">
        <f>PI()*(H2726/(2*1000))^2</f>
        <v>7.5476763502494771E-4</v>
      </c>
      <c r="P2726">
        <f>PI()*(L2726/(2*1000))^2</f>
        <v>1.5205308443374597E-3</v>
      </c>
    </row>
    <row r="2727" spans="1:16" x14ac:dyDescent="0.25">
      <c r="A2727">
        <v>9</v>
      </c>
      <c r="B2727" t="s">
        <v>236</v>
      </c>
      <c r="C2727">
        <v>18</v>
      </c>
      <c r="D2727" t="s">
        <v>254</v>
      </c>
      <c r="E2727">
        <v>1</v>
      </c>
      <c r="F2727" t="s">
        <v>267</v>
      </c>
      <c r="G2727">
        <v>2.15</v>
      </c>
      <c r="H2727">
        <v>64</v>
      </c>
      <c r="I2727">
        <v>31</v>
      </c>
      <c r="L2727">
        <v>92</v>
      </c>
      <c r="N2727">
        <v>4.3499999999999996</v>
      </c>
      <c r="O2727">
        <f>PI()*(H2727/(2*1000))^2+PI()*(I2727/(2*1000))^2</f>
        <v>3.9717585123008959E-3</v>
      </c>
      <c r="P2727">
        <f>PI()*(L2727/(2*1000))^2</f>
        <v>6.6476100549960017E-3</v>
      </c>
    </row>
    <row r="2728" spans="1:16" x14ac:dyDescent="0.25">
      <c r="A2728">
        <v>9</v>
      </c>
      <c r="B2728" t="s">
        <v>236</v>
      </c>
      <c r="C2728">
        <v>18</v>
      </c>
      <c r="D2728" t="s">
        <v>254</v>
      </c>
      <c r="E2728">
        <v>2</v>
      </c>
      <c r="F2728" t="s">
        <v>267</v>
      </c>
      <c r="G2728">
        <v>1.65</v>
      </c>
      <c r="H2728">
        <v>32</v>
      </c>
      <c r="I2728">
        <v>19</v>
      </c>
      <c r="L2728">
        <v>62</v>
      </c>
      <c r="N2728">
        <v>4.05</v>
      </c>
      <c r="O2728">
        <f>PI()*(H2728/(2*1000))^2+PI()*(I2728/(2*1000))^2</f>
        <v>1.0877764563054658E-3</v>
      </c>
      <c r="P2728">
        <f>PI()*(L2728/(2*1000))^2</f>
        <v>3.0190705400997908E-3</v>
      </c>
    </row>
    <row r="2729" spans="1:16" x14ac:dyDescent="0.25">
      <c r="A2729">
        <v>9</v>
      </c>
      <c r="B2729" t="s">
        <v>236</v>
      </c>
      <c r="C2729">
        <v>18</v>
      </c>
      <c r="D2729" t="s">
        <v>254</v>
      </c>
      <c r="E2729">
        <v>3</v>
      </c>
      <c r="F2729" t="s">
        <v>280</v>
      </c>
      <c r="G2729">
        <v>1.2</v>
      </c>
      <c r="H2729">
        <v>68</v>
      </c>
      <c r="I2729">
        <v>33</v>
      </c>
      <c r="L2729">
        <v>105</v>
      </c>
      <c r="N2729">
        <v>3.4</v>
      </c>
      <c r="O2729">
        <f>PI()*(H2729/(2*1000))^2+PI()*(I2729/(2*1000))^2</f>
        <v>4.4869797074896228E-3</v>
      </c>
      <c r="P2729">
        <f>PI()*(L2729/(2*1000))^2</f>
        <v>8.6590147514568668E-3</v>
      </c>
    </row>
    <row r="2730" spans="1:16" x14ac:dyDescent="0.25">
      <c r="A2730">
        <v>9</v>
      </c>
      <c r="B2730" t="s">
        <v>236</v>
      </c>
      <c r="C2730">
        <v>18</v>
      </c>
      <c r="D2730" t="s">
        <v>254</v>
      </c>
      <c r="E2730">
        <v>4</v>
      </c>
      <c r="F2730" t="s">
        <v>280</v>
      </c>
      <c r="G2730">
        <v>1.3</v>
      </c>
      <c r="H2730">
        <v>33</v>
      </c>
      <c r="L2730">
        <v>53</v>
      </c>
      <c r="N2730">
        <v>3.1</v>
      </c>
      <c r="O2730">
        <f>PI()*(H2730/(2*1000))^2</f>
        <v>8.5529859993982123E-4</v>
      </c>
      <c r="P2730">
        <f>PI()*(L2730/(2*1000))^2</f>
        <v>2.2061834409834321E-3</v>
      </c>
    </row>
    <row r="2731" spans="1:16" x14ac:dyDescent="0.25">
      <c r="A2731">
        <v>9</v>
      </c>
      <c r="B2731" t="s">
        <v>236</v>
      </c>
      <c r="C2731">
        <v>18</v>
      </c>
      <c r="D2731" t="s">
        <v>254</v>
      </c>
      <c r="E2731">
        <v>5</v>
      </c>
      <c r="F2731" t="s">
        <v>280</v>
      </c>
      <c r="G2731">
        <v>1.7</v>
      </c>
      <c r="H2731">
        <v>33</v>
      </c>
      <c r="L2731">
        <v>54</v>
      </c>
      <c r="N2731">
        <v>3.05</v>
      </c>
      <c r="O2731">
        <f>PI()*(H2731/(2*1000))^2</f>
        <v>8.5529859993982123E-4</v>
      </c>
      <c r="P2731">
        <f>PI()*(L2731/(2*1000))^2</f>
        <v>2.290221044466959E-3</v>
      </c>
    </row>
    <row r="2732" spans="1:16" x14ac:dyDescent="0.25">
      <c r="A2732">
        <v>9</v>
      </c>
      <c r="B2732" t="s">
        <v>236</v>
      </c>
      <c r="C2732">
        <v>18</v>
      </c>
      <c r="D2732" t="s">
        <v>254</v>
      </c>
      <c r="E2732">
        <v>6</v>
      </c>
      <c r="F2732" t="s">
        <v>280</v>
      </c>
      <c r="G2732">
        <v>1.65</v>
      </c>
      <c r="H2732">
        <v>51</v>
      </c>
      <c r="L2732">
        <v>76</v>
      </c>
      <c r="N2732">
        <v>3.57</v>
      </c>
      <c r="O2732">
        <f>PI()*(H2732/(2*1000))^2</f>
        <v>2.0428206229967626E-3</v>
      </c>
      <c r="P2732">
        <f>PI()*(L2732/(2*1000))^2</f>
        <v>4.5364597917836608E-3</v>
      </c>
    </row>
    <row r="2733" spans="1:16" x14ac:dyDescent="0.25">
      <c r="A2733">
        <v>9</v>
      </c>
      <c r="B2733" t="s">
        <v>236</v>
      </c>
      <c r="C2733">
        <v>18</v>
      </c>
      <c r="D2733" t="s">
        <v>254</v>
      </c>
      <c r="E2733">
        <v>7</v>
      </c>
      <c r="F2733" t="s">
        <v>267</v>
      </c>
      <c r="G2733">
        <v>1.7</v>
      </c>
      <c r="H2733">
        <v>27</v>
      </c>
      <c r="L2733">
        <v>43</v>
      </c>
      <c r="N2733">
        <v>2.64</v>
      </c>
      <c r="O2733">
        <f>PI()*(H2733/(2*1000))^2</f>
        <v>5.7255526111673976E-4</v>
      </c>
      <c r="P2733">
        <f>PI()*(L2733/(2*1000))^2</f>
        <v>1.4522012041218817E-3</v>
      </c>
    </row>
    <row r="2734" spans="1:16" x14ac:dyDescent="0.25">
      <c r="A2734">
        <v>9</v>
      </c>
      <c r="B2734" t="s">
        <v>236</v>
      </c>
      <c r="C2734">
        <v>18</v>
      </c>
      <c r="D2734" t="s">
        <v>254</v>
      </c>
      <c r="E2734">
        <v>8</v>
      </c>
      <c r="F2734" t="s">
        <v>267</v>
      </c>
      <c r="G2734">
        <v>2</v>
      </c>
      <c r="H2734">
        <v>23</v>
      </c>
      <c r="L2734">
        <v>44</v>
      </c>
      <c r="N2734">
        <v>3.23</v>
      </c>
      <c r="O2734">
        <f>PI()*(H2734/(2*1000))^2</f>
        <v>4.154756284372501E-4</v>
      </c>
      <c r="P2734">
        <f>PI()*(L2734/(2*1000))^2</f>
        <v>1.5205308443374597E-3</v>
      </c>
    </row>
    <row r="2735" spans="1:16" x14ac:dyDescent="0.25">
      <c r="A2735">
        <v>9</v>
      </c>
      <c r="B2735" t="s">
        <v>236</v>
      </c>
      <c r="C2735">
        <v>18</v>
      </c>
      <c r="D2735" t="s">
        <v>254</v>
      </c>
      <c r="E2735">
        <v>9</v>
      </c>
      <c r="F2735" t="s">
        <v>268</v>
      </c>
      <c r="G2735">
        <v>2.7</v>
      </c>
      <c r="H2735">
        <v>39</v>
      </c>
      <c r="L2735">
        <v>57</v>
      </c>
      <c r="N2735">
        <v>3.45</v>
      </c>
      <c r="O2735">
        <f>PI()*(H2735/(2*1000))^2</f>
        <v>1.1945906065275189E-3</v>
      </c>
      <c r="P2735">
        <f>PI()*(L2735/(2*1000))^2</f>
        <v>2.5517586328783095E-3</v>
      </c>
    </row>
    <row r="2736" spans="1:16" x14ac:dyDescent="0.25">
      <c r="A2736">
        <v>9</v>
      </c>
      <c r="B2736" t="s">
        <v>236</v>
      </c>
      <c r="C2736">
        <v>18</v>
      </c>
      <c r="D2736" t="s">
        <v>254</v>
      </c>
      <c r="E2736">
        <v>10</v>
      </c>
      <c r="F2736" t="s">
        <v>267</v>
      </c>
      <c r="G2736">
        <v>2.6</v>
      </c>
      <c r="H2736">
        <v>42</v>
      </c>
      <c r="L2736">
        <v>71</v>
      </c>
      <c r="N2736">
        <v>4.4000000000000004</v>
      </c>
      <c r="O2736">
        <f>PI()*(H2736/(2*1000))^2</f>
        <v>1.385442360233099E-3</v>
      </c>
      <c r="P2736">
        <f>PI()*(L2736/(2*1000))^2</f>
        <v>3.959192141686536E-3</v>
      </c>
    </row>
    <row r="2737" spans="1:16" x14ac:dyDescent="0.25">
      <c r="A2737">
        <v>9</v>
      </c>
      <c r="B2737" t="s">
        <v>236</v>
      </c>
      <c r="C2737">
        <v>18</v>
      </c>
      <c r="D2737" t="s">
        <v>254</v>
      </c>
      <c r="E2737">
        <v>11</v>
      </c>
      <c r="F2737" t="s">
        <v>280</v>
      </c>
      <c r="G2737">
        <v>3.4</v>
      </c>
      <c r="H2737">
        <v>38</v>
      </c>
      <c r="I2737">
        <v>55</v>
      </c>
      <c r="J2737">
        <v>44</v>
      </c>
      <c r="L2737">
        <v>110</v>
      </c>
      <c r="N2737">
        <v>4.05</v>
      </c>
      <c r="O2737">
        <f>PI()*(H2737/(2*1000))^2+PI()*(I2737/(2*1000))^2+PI()*(J2737/(2*1000))^2</f>
        <v>5.030475236560656E-3</v>
      </c>
      <c r="P2737">
        <f>PI()*(L2737/(2*1000))^2</f>
        <v>9.5033177771091243E-3</v>
      </c>
    </row>
    <row r="2738" spans="1:16" x14ac:dyDescent="0.25">
      <c r="A2738">
        <v>9</v>
      </c>
      <c r="B2738" t="s">
        <v>236</v>
      </c>
      <c r="C2738">
        <v>18</v>
      </c>
      <c r="D2738" t="s">
        <v>254</v>
      </c>
      <c r="E2738">
        <v>12</v>
      </c>
      <c r="F2738" t="s">
        <v>280</v>
      </c>
      <c r="G2738">
        <v>2.8</v>
      </c>
      <c r="H2738">
        <v>48</v>
      </c>
      <c r="L2738">
        <v>66</v>
      </c>
      <c r="N2738">
        <v>3.9</v>
      </c>
      <c r="O2738">
        <f>PI()*(H2738/(2*1000))^2</f>
        <v>1.8095573684677208E-3</v>
      </c>
      <c r="P2738">
        <f>PI()*(L2738/(2*1000))^2</f>
        <v>3.4211943997592849E-3</v>
      </c>
    </row>
    <row r="2739" spans="1:16" x14ac:dyDescent="0.25">
      <c r="A2739">
        <v>9</v>
      </c>
      <c r="B2739" t="s">
        <v>236</v>
      </c>
      <c r="C2739">
        <v>18</v>
      </c>
      <c r="D2739" t="s">
        <v>254</v>
      </c>
      <c r="E2739">
        <v>13</v>
      </c>
      <c r="F2739" t="s">
        <v>280</v>
      </c>
      <c r="G2739">
        <v>2.7</v>
      </c>
      <c r="H2739">
        <v>51</v>
      </c>
      <c r="L2739">
        <v>68</v>
      </c>
      <c r="N2739">
        <v>3.9</v>
      </c>
      <c r="O2739">
        <f>PI()*(H2739/(2*1000))^2</f>
        <v>2.0428206229967626E-3</v>
      </c>
      <c r="P2739">
        <f>PI()*(L2739/(2*1000))^2</f>
        <v>3.6316811075498014E-3</v>
      </c>
    </row>
    <row r="2740" spans="1:16" x14ac:dyDescent="0.25">
      <c r="A2740">
        <v>9</v>
      </c>
      <c r="B2740" t="s">
        <v>236</v>
      </c>
      <c r="C2740">
        <v>18</v>
      </c>
      <c r="D2740" t="s">
        <v>254</v>
      </c>
      <c r="E2740">
        <v>14</v>
      </c>
      <c r="F2740" t="s">
        <v>280</v>
      </c>
      <c r="G2740">
        <v>3.1</v>
      </c>
      <c r="H2740">
        <v>38</v>
      </c>
      <c r="I2740">
        <v>65</v>
      </c>
      <c r="J2740">
        <v>28</v>
      </c>
      <c r="L2740">
        <v>102</v>
      </c>
      <c r="N2740">
        <v>3.82</v>
      </c>
      <c r="O2740">
        <f>PI()*(H2740/(2*1000))^2+PI()*(I2740/(2*1000))^2+PI()*(J2740/(2*1000))^2</f>
        <v>5.0681743484037346E-3</v>
      </c>
      <c r="P2740">
        <f>PI()*(L2740/(2*1000))^2</f>
        <v>8.1712824919870503E-3</v>
      </c>
    </row>
    <row r="2741" spans="1:16" x14ac:dyDescent="0.25">
      <c r="A2741">
        <v>9</v>
      </c>
      <c r="B2741" t="s">
        <v>236</v>
      </c>
      <c r="C2741">
        <v>18</v>
      </c>
      <c r="D2741" t="s">
        <v>254</v>
      </c>
      <c r="E2741">
        <v>15</v>
      </c>
      <c r="F2741" t="s">
        <v>271</v>
      </c>
      <c r="G2741">
        <v>2.7</v>
      </c>
      <c r="H2741">
        <v>31</v>
      </c>
      <c r="I2741">
        <v>30</v>
      </c>
      <c r="L2741">
        <v>76</v>
      </c>
      <c r="N2741">
        <v>3.05</v>
      </c>
      <c r="O2741">
        <f>PI()*(H2741/(2*1000))^2+PI()*(I2741/(2*1000))^2</f>
        <v>1.4616259820826511E-3</v>
      </c>
      <c r="P2741">
        <f>PI()*(L2741/(2*1000))^2</f>
        <v>4.5364597917836608E-3</v>
      </c>
    </row>
    <row r="2742" spans="1:16" x14ac:dyDescent="0.25">
      <c r="A2742">
        <v>9</v>
      </c>
      <c r="B2742" t="s">
        <v>236</v>
      </c>
      <c r="C2742">
        <v>19</v>
      </c>
      <c r="D2742" t="s">
        <v>255</v>
      </c>
      <c r="E2742">
        <v>1</v>
      </c>
      <c r="F2742" t="s">
        <v>267</v>
      </c>
      <c r="G2742">
        <v>0.6</v>
      </c>
      <c r="H2742">
        <v>71</v>
      </c>
      <c r="L2742">
        <v>141</v>
      </c>
      <c r="N2742">
        <v>5.0999999999999996</v>
      </c>
      <c r="O2742">
        <f>PI()*(H2742/(2*1000))^2</f>
        <v>3.959192141686536E-3</v>
      </c>
      <c r="P2742">
        <f>PI()*(L2742/(2*1000))^2</f>
        <v>1.5614500886504666E-2</v>
      </c>
    </row>
    <row r="2743" spans="1:16" x14ac:dyDescent="0.25">
      <c r="A2743">
        <v>9</v>
      </c>
      <c r="B2743" t="s">
        <v>236</v>
      </c>
      <c r="C2743">
        <v>19</v>
      </c>
      <c r="D2743" t="s">
        <v>255</v>
      </c>
      <c r="E2743">
        <v>2</v>
      </c>
      <c r="F2743" t="s">
        <v>267</v>
      </c>
      <c r="G2743">
        <v>1.75</v>
      </c>
      <c r="H2743">
        <v>71</v>
      </c>
      <c r="I2743">
        <v>78</v>
      </c>
      <c r="L2743">
        <f>M2743/PI()</f>
        <v>194.16903057211232</v>
      </c>
      <c r="M2743">
        <v>610</v>
      </c>
      <c r="N2743">
        <v>5.3</v>
      </c>
      <c r="O2743">
        <f>PI()*(H2743/(2*1000))^2+PI()*(I2743/(2*1000))^2</f>
        <v>8.7375545677966116E-3</v>
      </c>
      <c r="P2743">
        <f>PI()*(L2743/(2*1000))^2</f>
        <v>2.9610777162247127E-2</v>
      </c>
    </row>
    <row r="2744" spans="1:16" x14ac:dyDescent="0.25">
      <c r="A2744">
        <v>9</v>
      </c>
      <c r="B2744" t="s">
        <v>236</v>
      </c>
      <c r="C2744">
        <v>19</v>
      </c>
      <c r="D2744" t="s">
        <v>255</v>
      </c>
      <c r="E2744">
        <v>3</v>
      </c>
      <c r="F2744" t="s">
        <v>280</v>
      </c>
      <c r="G2744">
        <v>2</v>
      </c>
      <c r="L2744">
        <v>59</v>
      </c>
      <c r="N2744">
        <v>2.08</v>
      </c>
      <c r="O2744">
        <f>PI()*(H2744/(2*1000))^2</f>
        <v>0</v>
      </c>
      <c r="P2744">
        <f>PI()*(L2744/(2*1000))^2</f>
        <v>2.7339710067865171E-3</v>
      </c>
    </row>
    <row r="2745" spans="1:16" x14ac:dyDescent="0.25">
      <c r="A2745">
        <v>9</v>
      </c>
      <c r="B2745" t="s">
        <v>236</v>
      </c>
      <c r="C2745">
        <v>19</v>
      </c>
      <c r="D2745" t="s">
        <v>255</v>
      </c>
      <c r="E2745">
        <v>4</v>
      </c>
      <c r="F2745" t="s">
        <v>271</v>
      </c>
      <c r="G2745">
        <v>2.4</v>
      </c>
      <c r="H2745">
        <v>49</v>
      </c>
      <c r="L2745">
        <v>82</v>
      </c>
      <c r="N2745">
        <v>4.05</v>
      </c>
      <c r="O2745">
        <f>PI()*(H2745/(2*1000))^2</f>
        <v>1.8857409903172736E-3</v>
      </c>
      <c r="P2745">
        <f>PI()*(L2745/(2*1000))^2</f>
        <v>5.2810172506844427E-3</v>
      </c>
    </row>
    <row r="2746" spans="1:16" x14ac:dyDescent="0.25">
      <c r="A2746">
        <v>9</v>
      </c>
      <c r="B2746" t="s">
        <v>236</v>
      </c>
      <c r="C2746">
        <v>19</v>
      </c>
      <c r="D2746" t="s">
        <v>255</v>
      </c>
      <c r="E2746">
        <v>5</v>
      </c>
      <c r="F2746" t="s">
        <v>271</v>
      </c>
      <c r="G2746">
        <v>2.4500000000000002</v>
      </c>
      <c r="H2746">
        <v>55</v>
      </c>
      <c r="L2746">
        <v>83</v>
      </c>
      <c r="N2746">
        <v>4.3499999999999996</v>
      </c>
      <c r="O2746">
        <f>PI()*(H2746/(2*1000))^2</f>
        <v>2.3758294442772811E-3</v>
      </c>
      <c r="P2746">
        <f>PI()*(L2746/(2*1000))^2</f>
        <v>5.4106079476450219E-3</v>
      </c>
    </row>
    <row r="2747" spans="1:16" x14ac:dyDescent="0.25">
      <c r="A2747">
        <v>9</v>
      </c>
      <c r="B2747" t="s">
        <v>236</v>
      </c>
      <c r="C2747">
        <v>19</v>
      </c>
      <c r="D2747" t="s">
        <v>255</v>
      </c>
      <c r="E2747">
        <v>6</v>
      </c>
      <c r="F2747" t="s">
        <v>267</v>
      </c>
      <c r="G2747">
        <v>1.9</v>
      </c>
      <c r="H2747">
        <v>13</v>
      </c>
      <c r="L2747">
        <v>34</v>
      </c>
      <c r="N2747">
        <v>1.9</v>
      </c>
      <c r="O2747">
        <f>PI()*(H2747/(2*1000))^2</f>
        <v>1.3273228961416874E-4</v>
      </c>
      <c r="P2747">
        <f>PI()*(L2747/(2*1000))^2</f>
        <v>9.0792027688745035E-4</v>
      </c>
    </row>
    <row r="2748" spans="1:16" x14ac:dyDescent="0.25">
      <c r="A2748">
        <v>9</v>
      </c>
      <c r="B2748" t="s">
        <v>236</v>
      </c>
      <c r="C2748">
        <v>19</v>
      </c>
      <c r="D2748" t="s">
        <v>255</v>
      </c>
      <c r="E2748">
        <v>7</v>
      </c>
      <c r="F2748" t="s">
        <v>267</v>
      </c>
      <c r="G2748">
        <v>2.9</v>
      </c>
      <c r="H2748">
        <v>76</v>
      </c>
      <c r="L2748">
        <v>130</v>
      </c>
      <c r="N2748">
        <v>4.6500000000000004</v>
      </c>
      <c r="O2748">
        <f>PI()*(H2748/(2*1000))^2</f>
        <v>4.5364597917836608E-3</v>
      </c>
      <c r="P2748">
        <f>PI()*(L2748/(2*1000))^2</f>
        <v>1.3273228961416878E-2</v>
      </c>
    </row>
    <row r="2749" spans="1:16" x14ac:dyDescent="0.25">
      <c r="A2749">
        <v>9</v>
      </c>
      <c r="B2749" t="s">
        <v>236</v>
      </c>
      <c r="C2749">
        <v>20</v>
      </c>
      <c r="D2749" t="s">
        <v>257</v>
      </c>
      <c r="E2749">
        <v>1</v>
      </c>
      <c r="F2749" t="s">
        <v>280</v>
      </c>
      <c r="G2749">
        <v>2</v>
      </c>
      <c r="H2749">
        <v>60</v>
      </c>
      <c r="L2749">
        <v>74</v>
      </c>
      <c r="N2749">
        <v>3.53</v>
      </c>
      <c r="O2749">
        <f>PI()*(H2749/(2*1000))^2</f>
        <v>2.8274333882308137E-3</v>
      </c>
      <c r="P2749">
        <f>PI()*(L2749/(2*1000))^2</f>
        <v>4.3008403427644264E-3</v>
      </c>
    </row>
    <row r="2750" spans="1:16" x14ac:dyDescent="0.25">
      <c r="A2750">
        <v>9</v>
      </c>
      <c r="B2750" t="s">
        <v>236</v>
      </c>
      <c r="C2750">
        <v>20</v>
      </c>
      <c r="D2750" t="s">
        <v>257</v>
      </c>
      <c r="E2750">
        <v>2</v>
      </c>
      <c r="F2750" t="s">
        <v>280</v>
      </c>
      <c r="G2750">
        <v>1.65</v>
      </c>
      <c r="H2750">
        <v>39</v>
      </c>
      <c r="L2750">
        <v>62</v>
      </c>
      <c r="N2750">
        <v>3.5</v>
      </c>
      <c r="O2750">
        <f>PI()*(H2750/(2*1000))^2</f>
        <v>1.1945906065275189E-3</v>
      </c>
      <c r="P2750">
        <f>PI()*(L2750/(2*1000))^2</f>
        <v>3.0190705400997908E-3</v>
      </c>
    </row>
    <row r="2751" spans="1:16" x14ac:dyDescent="0.25">
      <c r="A2751">
        <v>9</v>
      </c>
      <c r="B2751" t="s">
        <v>236</v>
      </c>
      <c r="C2751">
        <v>20</v>
      </c>
      <c r="D2751" t="s">
        <v>257</v>
      </c>
      <c r="E2751">
        <v>3</v>
      </c>
      <c r="F2751" t="s">
        <v>280</v>
      </c>
      <c r="G2751">
        <v>2</v>
      </c>
      <c r="H2751">
        <v>54</v>
      </c>
      <c r="L2751">
        <v>75</v>
      </c>
      <c r="N2751">
        <v>3.6</v>
      </c>
      <c r="O2751">
        <f>PI()*(H2751/(2*1000))^2</f>
        <v>2.290221044466959E-3</v>
      </c>
      <c r="P2751">
        <f>PI()*(L2751/(2*1000))^2</f>
        <v>4.4178646691106467E-3</v>
      </c>
    </row>
    <row r="2752" spans="1:16" x14ac:dyDescent="0.25">
      <c r="A2752">
        <v>9</v>
      </c>
      <c r="B2752" t="s">
        <v>236</v>
      </c>
      <c r="C2752">
        <v>20</v>
      </c>
      <c r="D2752" t="s">
        <v>257</v>
      </c>
      <c r="E2752">
        <v>4</v>
      </c>
      <c r="F2752" t="s">
        <v>280</v>
      </c>
      <c r="G2752">
        <v>1.6</v>
      </c>
      <c r="H2752">
        <v>30</v>
      </c>
      <c r="I2752">
        <v>19</v>
      </c>
      <c r="L2752">
        <v>45</v>
      </c>
      <c r="N2752">
        <v>3.05</v>
      </c>
      <c r="O2752">
        <f>PI()*(H2752/(2*1000))^2+PI()*(I2752/(2*1000))^2</f>
        <v>9.9038708404418233E-4</v>
      </c>
      <c r="P2752">
        <f>PI()*(L2752/(2*1000))^2</f>
        <v>1.5904312808798326E-3</v>
      </c>
    </row>
    <row r="2753" spans="1:16" x14ac:dyDescent="0.25">
      <c r="A2753">
        <v>9</v>
      </c>
      <c r="B2753" t="s">
        <v>236</v>
      </c>
      <c r="C2753">
        <v>20</v>
      </c>
      <c r="D2753" t="s">
        <v>257</v>
      </c>
      <c r="E2753">
        <v>5</v>
      </c>
      <c r="F2753" t="s">
        <v>267</v>
      </c>
      <c r="G2753">
        <v>2</v>
      </c>
      <c r="H2753">
        <v>26</v>
      </c>
      <c r="L2753">
        <v>54</v>
      </c>
      <c r="N2753">
        <v>2.65</v>
      </c>
      <c r="O2753">
        <f>PI()*(H2753/(2*1000))^2</f>
        <v>5.3092915845667494E-4</v>
      </c>
      <c r="P2753">
        <f>PI()*(L2753/(2*1000))^2</f>
        <v>2.290221044466959E-3</v>
      </c>
    </row>
    <row r="2754" spans="1:16" x14ac:dyDescent="0.25">
      <c r="A2754">
        <v>9</v>
      </c>
      <c r="B2754" t="s">
        <v>236</v>
      </c>
      <c r="C2754">
        <v>20</v>
      </c>
      <c r="D2754" t="s">
        <v>257</v>
      </c>
      <c r="E2754">
        <v>6</v>
      </c>
      <c r="F2754" t="s">
        <v>271</v>
      </c>
      <c r="G2754">
        <v>2.6</v>
      </c>
      <c r="H2754">
        <v>20</v>
      </c>
      <c r="L2754">
        <v>48</v>
      </c>
      <c r="N2754">
        <v>2.0499999999999998</v>
      </c>
      <c r="O2754">
        <f>PI()*(H2754/(2*1000))^2</f>
        <v>3.1415926535897931E-4</v>
      </c>
      <c r="P2754">
        <f>PI()*(L2754/(2*1000))^2</f>
        <v>1.8095573684677208E-3</v>
      </c>
    </row>
  </sheetData>
  <sortState ref="A2:Q2754">
    <sortCondition ref="A2:A2754"/>
    <sortCondition ref="C2:C2754"/>
    <sortCondition ref="E2:E27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22"/>
  <sheetViews>
    <sheetView workbookViewId="0">
      <selection activeCell="D1" sqref="D1"/>
    </sheetView>
  </sheetViews>
  <sheetFormatPr baseColWidth="10" defaultRowHeight="15" x14ac:dyDescent="0.25"/>
  <sheetData>
    <row r="1" spans="1:8" x14ac:dyDescent="0.25">
      <c r="A1" t="s">
        <v>382</v>
      </c>
      <c r="B1" t="s">
        <v>381</v>
      </c>
      <c r="C1" t="s">
        <v>0</v>
      </c>
      <c r="D1" t="s">
        <v>2</v>
      </c>
      <c r="E1" t="s">
        <v>32</v>
      </c>
      <c r="F1" t="s">
        <v>378</v>
      </c>
      <c r="G1" t="s">
        <v>377</v>
      </c>
      <c r="H1" t="s">
        <v>376</v>
      </c>
    </row>
    <row r="2" spans="1:8" x14ac:dyDescent="0.25">
      <c r="A2">
        <v>2000</v>
      </c>
      <c r="B2" t="s">
        <v>375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2001</v>
      </c>
      <c r="B3" t="s">
        <v>375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2002</v>
      </c>
      <c r="B4" t="s">
        <v>375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2003</v>
      </c>
      <c r="B5" t="s">
        <v>375</v>
      </c>
      <c r="C5">
        <v>1</v>
      </c>
      <c r="D5">
        <v>1</v>
      </c>
      <c r="E5">
        <v>18</v>
      </c>
      <c r="F5">
        <v>19</v>
      </c>
      <c r="G5">
        <v>18.5</v>
      </c>
      <c r="H5">
        <v>0.70710678100000002</v>
      </c>
    </row>
    <row r="6" spans="1:8" x14ac:dyDescent="0.25">
      <c r="A6">
        <v>2004</v>
      </c>
      <c r="B6" t="s">
        <v>375</v>
      </c>
      <c r="C6">
        <v>1</v>
      </c>
      <c r="D6">
        <v>1</v>
      </c>
      <c r="E6">
        <v>24</v>
      </c>
      <c r="F6">
        <v>18</v>
      </c>
      <c r="G6">
        <v>21</v>
      </c>
      <c r="H6">
        <v>4.2426406869999997</v>
      </c>
    </row>
    <row r="7" spans="1:8" x14ac:dyDescent="0.25">
      <c r="A7">
        <v>2005</v>
      </c>
      <c r="B7" t="s">
        <v>375</v>
      </c>
      <c r="C7">
        <v>1</v>
      </c>
      <c r="D7">
        <v>1</v>
      </c>
      <c r="E7">
        <v>22</v>
      </c>
      <c r="F7">
        <v>16</v>
      </c>
      <c r="G7">
        <v>19</v>
      </c>
      <c r="H7">
        <v>4.2426406869999997</v>
      </c>
    </row>
    <row r="8" spans="1:8" x14ac:dyDescent="0.25">
      <c r="A8">
        <v>2006</v>
      </c>
      <c r="B8" t="s">
        <v>375</v>
      </c>
      <c r="C8">
        <v>1</v>
      </c>
      <c r="D8">
        <v>1</v>
      </c>
      <c r="E8">
        <v>41</v>
      </c>
      <c r="F8">
        <v>28</v>
      </c>
      <c r="G8">
        <v>34.5</v>
      </c>
      <c r="H8">
        <v>9.1923881549999997</v>
      </c>
    </row>
    <row r="9" spans="1:8" x14ac:dyDescent="0.25">
      <c r="A9">
        <v>2007</v>
      </c>
      <c r="B9" t="s">
        <v>375</v>
      </c>
      <c r="C9">
        <v>1</v>
      </c>
      <c r="D9">
        <v>1</v>
      </c>
      <c r="E9">
        <v>58</v>
      </c>
      <c r="F9">
        <v>41</v>
      </c>
      <c r="G9">
        <v>49.5</v>
      </c>
      <c r="H9">
        <v>12.020815280000001</v>
      </c>
    </row>
    <row r="10" spans="1:8" x14ac:dyDescent="0.25">
      <c r="A10">
        <v>2008</v>
      </c>
      <c r="B10" t="s">
        <v>375</v>
      </c>
      <c r="C10">
        <v>1</v>
      </c>
      <c r="D10">
        <v>1</v>
      </c>
      <c r="E10">
        <v>100</v>
      </c>
      <c r="F10">
        <v>66</v>
      </c>
      <c r="G10">
        <v>83</v>
      </c>
      <c r="H10">
        <v>24.041630560000002</v>
      </c>
    </row>
    <row r="11" spans="1:8" x14ac:dyDescent="0.25">
      <c r="A11">
        <v>2009</v>
      </c>
      <c r="B11" t="s">
        <v>375</v>
      </c>
      <c r="C11">
        <v>1</v>
      </c>
      <c r="D11">
        <v>1</v>
      </c>
      <c r="E11">
        <v>114</v>
      </c>
      <c r="F11">
        <v>105</v>
      </c>
      <c r="G11">
        <v>109.5</v>
      </c>
      <c r="H11">
        <v>6.3639610309999997</v>
      </c>
    </row>
    <row r="12" spans="1:8" x14ac:dyDescent="0.25">
      <c r="A12">
        <v>2010</v>
      </c>
      <c r="B12" t="s">
        <v>375</v>
      </c>
      <c r="C12">
        <v>1</v>
      </c>
      <c r="D12">
        <v>1</v>
      </c>
      <c r="E12">
        <v>71</v>
      </c>
      <c r="F12">
        <v>42</v>
      </c>
      <c r="G12">
        <v>56.5</v>
      </c>
      <c r="H12">
        <v>20.50609665</v>
      </c>
    </row>
    <row r="13" spans="1:8" x14ac:dyDescent="0.25">
      <c r="A13">
        <v>2011</v>
      </c>
      <c r="B13" t="s">
        <v>375</v>
      </c>
      <c r="C13">
        <v>1</v>
      </c>
      <c r="D13">
        <v>1</v>
      </c>
      <c r="E13">
        <v>170</v>
      </c>
      <c r="F13">
        <v>145</v>
      </c>
      <c r="G13">
        <v>157.5</v>
      </c>
      <c r="H13">
        <v>17.677669529999999</v>
      </c>
    </row>
    <row r="14" spans="1:8" x14ac:dyDescent="0.25">
      <c r="A14">
        <v>2012</v>
      </c>
      <c r="B14" t="s">
        <v>375</v>
      </c>
      <c r="C14">
        <v>1</v>
      </c>
      <c r="D14">
        <v>1</v>
      </c>
      <c r="E14">
        <v>207</v>
      </c>
      <c r="F14">
        <v>130</v>
      </c>
      <c r="G14">
        <v>168.5</v>
      </c>
      <c r="H14">
        <v>54.447222150000002</v>
      </c>
    </row>
    <row r="15" spans="1:8" x14ac:dyDescent="0.25">
      <c r="A15">
        <v>2013</v>
      </c>
      <c r="B15" t="s">
        <v>375</v>
      </c>
      <c r="C15">
        <v>1</v>
      </c>
      <c r="D15">
        <v>1</v>
      </c>
      <c r="E15">
        <v>144</v>
      </c>
      <c r="F15">
        <v>135</v>
      </c>
      <c r="G15">
        <v>139.5</v>
      </c>
      <c r="H15">
        <v>6.3639610309999997</v>
      </c>
    </row>
    <row r="16" spans="1:8" x14ac:dyDescent="0.25">
      <c r="A16">
        <v>2014</v>
      </c>
      <c r="B16" t="s">
        <v>375</v>
      </c>
      <c r="C16">
        <v>1</v>
      </c>
      <c r="D16">
        <v>1</v>
      </c>
      <c r="E16">
        <v>215</v>
      </c>
      <c r="F16">
        <v>194</v>
      </c>
      <c r="G16">
        <v>204.5</v>
      </c>
      <c r="H16">
        <v>14.8492424</v>
      </c>
    </row>
    <row r="17" spans="1:8" x14ac:dyDescent="0.25">
      <c r="A17">
        <v>2015</v>
      </c>
      <c r="B17" t="s">
        <v>375</v>
      </c>
      <c r="C17">
        <v>1</v>
      </c>
      <c r="D17">
        <v>1</v>
      </c>
      <c r="E17">
        <v>218</v>
      </c>
      <c r="F17">
        <v>228</v>
      </c>
      <c r="G17">
        <v>223</v>
      </c>
      <c r="H17">
        <v>7.0710678119999999</v>
      </c>
    </row>
    <row r="18" spans="1:8" x14ac:dyDescent="0.25">
      <c r="A18">
        <v>2016</v>
      </c>
      <c r="B18" t="s">
        <v>375</v>
      </c>
      <c r="C18">
        <v>1</v>
      </c>
      <c r="D18">
        <v>1</v>
      </c>
      <c r="E18">
        <v>249</v>
      </c>
      <c r="F18">
        <v>259</v>
      </c>
      <c r="G18">
        <v>254</v>
      </c>
      <c r="H18">
        <v>7.0710678119999999</v>
      </c>
    </row>
    <row r="19" spans="1:8" x14ac:dyDescent="0.25">
      <c r="A19">
        <v>2000</v>
      </c>
      <c r="B19" t="s">
        <v>367</v>
      </c>
      <c r="C19">
        <v>1</v>
      </c>
      <c r="D19">
        <v>2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2001</v>
      </c>
      <c r="B20" t="s">
        <v>367</v>
      </c>
      <c r="C20">
        <v>1</v>
      </c>
      <c r="D20">
        <v>2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2002</v>
      </c>
      <c r="B21" t="s">
        <v>367</v>
      </c>
      <c r="C21">
        <v>1</v>
      </c>
      <c r="D21">
        <v>2</v>
      </c>
      <c r="E21">
        <v>20</v>
      </c>
      <c r="F21">
        <v>21</v>
      </c>
      <c r="G21">
        <v>20.5</v>
      </c>
      <c r="H21">
        <v>0.70710678100000002</v>
      </c>
    </row>
    <row r="22" spans="1:8" x14ac:dyDescent="0.25">
      <c r="A22">
        <v>2003</v>
      </c>
      <c r="B22" t="s">
        <v>367</v>
      </c>
      <c r="C22">
        <v>1</v>
      </c>
      <c r="D22">
        <v>2</v>
      </c>
      <c r="E22">
        <v>41</v>
      </c>
      <c r="F22">
        <v>21</v>
      </c>
      <c r="G22">
        <v>31</v>
      </c>
      <c r="H22">
        <v>14.142135619999999</v>
      </c>
    </row>
    <row r="23" spans="1:8" x14ac:dyDescent="0.25">
      <c r="A23">
        <v>2004</v>
      </c>
      <c r="B23" t="s">
        <v>367</v>
      </c>
      <c r="C23">
        <v>1</v>
      </c>
      <c r="D23">
        <v>2</v>
      </c>
      <c r="E23">
        <v>48</v>
      </c>
      <c r="F23">
        <v>45</v>
      </c>
      <c r="G23">
        <v>46.5</v>
      </c>
      <c r="H23">
        <v>2.1213203439999999</v>
      </c>
    </row>
    <row r="24" spans="1:8" x14ac:dyDescent="0.25">
      <c r="A24">
        <v>2005</v>
      </c>
      <c r="B24" t="s">
        <v>367</v>
      </c>
      <c r="C24">
        <v>1</v>
      </c>
      <c r="D24">
        <v>2</v>
      </c>
      <c r="E24">
        <v>32</v>
      </c>
      <c r="F24">
        <v>17</v>
      </c>
      <c r="G24">
        <v>24.5</v>
      </c>
      <c r="H24">
        <v>10.60660172</v>
      </c>
    </row>
    <row r="25" spans="1:8" x14ac:dyDescent="0.25">
      <c r="A25">
        <v>2006</v>
      </c>
      <c r="B25" t="s">
        <v>367</v>
      </c>
      <c r="C25">
        <v>1</v>
      </c>
      <c r="D25">
        <v>2</v>
      </c>
      <c r="E25">
        <v>74</v>
      </c>
      <c r="F25">
        <v>41</v>
      </c>
      <c r="G25">
        <v>57.5</v>
      </c>
      <c r="H25">
        <v>23.334523780000001</v>
      </c>
    </row>
    <row r="26" spans="1:8" x14ac:dyDescent="0.25">
      <c r="A26">
        <v>2007</v>
      </c>
      <c r="B26" t="s">
        <v>367</v>
      </c>
      <c r="C26">
        <v>1</v>
      </c>
      <c r="D26">
        <v>2</v>
      </c>
      <c r="E26">
        <v>94</v>
      </c>
      <c r="F26">
        <v>70</v>
      </c>
      <c r="G26">
        <v>82</v>
      </c>
      <c r="H26">
        <v>16.970562749999999</v>
      </c>
    </row>
    <row r="27" spans="1:8" x14ac:dyDescent="0.25">
      <c r="A27">
        <v>2008</v>
      </c>
      <c r="B27" t="s">
        <v>367</v>
      </c>
      <c r="C27">
        <v>1</v>
      </c>
      <c r="D27">
        <v>2</v>
      </c>
      <c r="E27">
        <v>96</v>
      </c>
      <c r="F27">
        <v>80</v>
      </c>
      <c r="G27">
        <v>88</v>
      </c>
      <c r="H27">
        <v>11.313708500000001</v>
      </c>
    </row>
    <row r="28" spans="1:8" x14ac:dyDescent="0.25">
      <c r="A28">
        <v>2009</v>
      </c>
      <c r="B28" t="s">
        <v>367</v>
      </c>
      <c r="C28">
        <v>1</v>
      </c>
      <c r="D28">
        <v>2</v>
      </c>
      <c r="E28">
        <v>136</v>
      </c>
      <c r="F28">
        <v>133</v>
      </c>
      <c r="G28">
        <v>134.5</v>
      </c>
      <c r="H28">
        <v>2.1213203439999999</v>
      </c>
    </row>
    <row r="29" spans="1:8" x14ac:dyDescent="0.25">
      <c r="A29">
        <v>2010</v>
      </c>
      <c r="B29" t="s">
        <v>367</v>
      </c>
      <c r="C29">
        <v>1</v>
      </c>
      <c r="D29">
        <v>2</v>
      </c>
      <c r="E29">
        <v>146</v>
      </c>
      <c r="F29">
        <v>102</v>
      </c>
      <c r="G29">
        <v>124</v>
      </c>
      <c r="H29">
        <v>31.11269837</v>
      </c>
    </row>
    <row r="30" spans="1:8" x14ac:dyDescent="0.25">
      <c r="A30">
        <v>2011</v>
      </c>
      <c r="B30" t="s">
        <v>367</v>
      </c>
      <c r="C30">
        <v>1</v>
      </c>
      <c r="D30">
        <v>2</v>
      </c>
      <c r="E30">
        <v>183</v>
      </c>
      <c r="F30">
        <v>195</v>
      </c>
      <c r="G30">
        <v>189</v>
      </c>
      <c r="H30">
        <v>8.4852813739999995</v>
      </c>
    </row>
    <row r="31" spans="1:8" x14ac:dyDescent="0.25">
      <c r="A31">
        <v>2012</v>
      </c>
      <c r="B31" t="s">
        <v>367</v>
      </c>
      <c r="C31">
        <v>1</v>
      </c>
      <c r="D31">
        <v>2</v>
      </c>
      <c r="E31">
        <v>177</v>
      </c>
      <c r="F31">
        <v>191</v>
      </c>
      <c r="G31">
        <v>184</v>
      </c>
      <c r="H31">
        <v>9.899494937</v>
      </c>
    </row>
    <row r="32" spans="1:8" x14ac:dyDescent="0.25">
      <c r="A32">
        <v>2013</v>
      </c>
      <c r="B32" t="s">
        <v>367</v>
      </c>
      <c r="C32">
        <v>1</v>
      </c>
      <c r="D32">
        <v>2</v>
      </c>
      <c r="E32">
        <v>54</v>
      </c>
      <c r="F32">
        <v>83</v>
      </c>
      <c r="G32">
        <v>68.5</v>
      </c>
      <c r="H32">
        <v>20.50609665</v>
      </c>
    </row>
    <row r="33" spans="1:8" x14ac:dyDescent="0.25">
      <c r="A33">
        <v>2014</v>
      </c>
      <c r="B33" t="s">
        <v>367</v>
      </c>
      <c r="C33">
        <v>1</v>
      </c>
      <c r="D33">
        <v>2</v>
      </c>
      <c r="E33">
        <v>175</v>
      </c>
      <c r="F33">
        <v>227</v>
      </c>
      <c r="G33">
        <v>201</v>
      </c>
      <c r="H33">
        <v>36.769552619999999</v>
      </c>
    </row>
    <row r="34" spans="1:8" x14ac:dyDescent="0.25">
      <c r="A34">
        <v>2015</v>
      </c>
      <c r="B34" t="s">
        <v>367</v>
      </c>
      <c r="C34">
        <v>1</v>
      </c>
      <c r="D34">
        <v>2</v>
      </c>
      <c r="E34">
        <v>326</v>
      </c>
      <c r="F34">
        <v>321</v>
      </c>
      <c r="G34">
        <v>323.5</v>
      </c>
      <c r="H34">
        <v>3.5355339059999999</v>
      </c>
    </row>
    <row r="35" spans="1:8" x14ac:dyDescent="0.25">
      <c r="A35">
        <v>2016</v>
      </c>
      <c r="B35" t="s">
        <v>367</v>
      </c>
      <c r="C35">
        <v>1</v>
      </c>
      <c r="D35">
        <v>2</v>
      </c>
      <c r="E35">
        <v>303</v>
      </c>
      <c r="F35">
        <v>361</v>
      </c>
      <c r="G35">
        <v>332</v>
      </c>
      <c r="H35">
        <v>41.012193310000001</v>
      </c>
    </row>
    <row r="36" spans="1:8" x14ac:dyDescent="0.25">
      <c r="A36">
        <v>2000</v>
      </c>
      <c r="B36" t="s">
        <v>363</v>
      </c>
      <c r="C36">
        <v>1</v>
      </c>
      <c r="D36">
        <v>4</v>
      </c>
      <c r="E36">
        <v>0</v>
      </c>
      <c r="F36">
        <v>0</v>
      </c>
      <c r="G36">
        <v>0</v>
      </c>
      <c r="H36">
        <v>0</v>
      </c>
    </row>
    <row r="37" spans="1:8" x14ac:dyDescent="0.25">
      <c r="A37">
        <v>2001</v>
      </c>
      <c r="B37" t="s">
        <v>363</v>
      </c>
      <c r="C37">
        <v>1</v>
      </c>
      <c r="D37">
        <v>4</v>
      </c>
      <c r="E37">
        <v>33</v>
      </c>
      <c r="F37">
        <v>11</v>
      </c>
      <c r="G37">
        <v>22</v>
      </c>
      <c r="H37">
        <v>15.556349190000001</v>
      </c>
    </row>
    <row r="38" spans="1:8" x14ac:dyDescent="0.25">
      <c r="A38">
        <v>2002</v>
      </c>
      <c r="B38" t="s">
        <v>363</v>
      </c>
      <c r="C38">
        <v>1</v>
      </c>
      <c r="D38">
        <v>4</v>
      </c>
      <c r="E38">
        <v>30</v>
      </c>
      <c r="F38">
        <v>21</v>
      </c>
      <c r="G38">
        <v>25.5</v>
      </c>
      <c r="H38">
        <v>6.3639610309999997</v>
      </c>
    </row>
    <row r="39" spans="1:8" x14ac:dyDescent="0.25">
      <c r="A39">
        <v>2003</v>
      </c>
      <c r="B39" t="s">
        <v>363</v>
      </c>
      <c r="C39">
        <v>1</v>
      </c>
      <c r="D39">
        <v>4</v>
      </c>
      <c r="E39">
        <v>18</v>
      </c>
      <c r="F39">
        <v>26</v>
      </c>
      <c r="G39">
        <v>22</v>
      </c>
      <c r="H39">
        <v>5.6568542490000002</v>
      </c>
    </row>
    <row r="40" spans="1:8" x14ac:dyDescent="0.25">
      <c r="A40">
        <v>2004</v>
      </c>
      <c r="B40" t="s">
        <v>363</v>
      </c>
      <c r="C40">
        <v>1</v>
      </c>
      <c r="D40">
        <v>4</v>
      </c>
      <c r="E40">
        <v>57</v>
      </c>
      <c r="F40">
        <v>77</v>
      </c>
      <c r="G40">
        <v>67</v>
      </c>
      <c r="H40">
        <v>14.142135619999999</v>
      </c>
    </row>
    <row r="41" spans="1:8" x14ac:dyDescent="0.25">
      <c r="A41">
        <v>2005</v>
      </c>
      <c r="B41" t="s">
        <v>363</v>
      </c>
      <c r="C41">
        <v>1</v>
      </c>
      <c r="D41">
        <v>4</v>
      </c>
      <c r="E41">
        <v>13</v>
      </c>
      <c r="F41">
        <v>17</v>
      </c>
      <c r="G41">
        <v>15</v>
      </c>
      <c r="H41">
        <v>2.8284271250000002</v>
      </c>
    </row>
    <row r="42" spans="1:8" x14ac:dyDescent="0.25">
      <c r="A42">
        <v>2006</v>
      </c>
      <c r="B42" t="s">
        <v>363</v>
      </c>
      <c r="C42">
        <v>1</v>
      </c>
      <c r="D42">
        <v>4</v>
      </c>
      <c r="E42">
        <v>38</v>
      </c>
      <c r="F42">
        <v>37</v>
      </c>
      <c r="G42">
        <v>37.5</v>
      </c>
      <c r="H42">
        <v>0.70710678100000002</v>
      </c>
    </row>
    <row r="43" spans="1:8" x14ac:dyDescent="0.25">
      <c r="A43">
        <v>2007</v>
      </c>
      <c r="B43" t="s">
        <v>363</v>
      </c>
      <c r="C43">
        <v>1</v>
      </c>
      <c r="D43">
        <v>4</v>
      </c>
      <c r="E43">
        <v>76</v>
      </c>
      <c r="F43">
        <v>59</v>
      </c>
      <c r="G43">
        <v>67.5</v>
      </c>
      <c r="H43">
        <v>12.020815280000001</v>
      </c>
    </row>
    <row r="44" spans="1:8" x14ac:dyDescent="0.25">
      <c r="A44">
        <v>2008</v>
      </c>
      <c r="B44" t="s">
        <v>363</v>
      </c>
      <c r="C44">
        <v>1</v>
      </c>
      <c r="D44">
        <v>4</v>
      </c>
      <c r="E44">
        <v>85</v>
      </c>
      <c r="F44">
        <v>78</v>
      </c>
      <c r="G44">
        <v>81.5</v>
      </c>
      <c r="H44">
        <v>4.949747468</v>
      </c>
    </row>
    <row r="45" spans="1:8" x14ac:dyDescent="0.25">
      <c r="A45">
        <v>2009</v>
      </c>
      <c r="B45" t="s">
        <v>363</v>
      </c>
      <c r="C45">
        <v>1</v>
      </c>
      <c r="D45">
        <v>4</v>
      </c>
      <c r="E45">
        <v>144</v>
      </c>
      <c r="F45">
        <v>103</v>
      </c>
      <c r="G45">
        <v>123.5</v>
      </c>
      <c r="H45">
        <v>28.99137803</v>
      </c>
    </row>
    <row r="46" spans="1:8" x14ac:dyDescent="0.25">
      <c r="A46">
        <v>2010</v>
      </c>
      <c r="B46" t="s">
        <v>363</v>
      </c>
      <c r="C46">
        <v>1</v>
      </c>
      <c r="D46">
        <v>4</v>
      </c>
      <c r="E46">
        <v>62</v>
      </c>
      <c r="F46">
        <v>46</v>
      </c>
      <c r="G46">
        <v>54</v>
      </c>
      <c r="H46">
        <v>11.313708500000001</v>
      </c>
    </row>
    <row r="47" spans="1:8" x14ac:dyDescent="0.25">
      <c r="A47">
        <v>2011</v>
      </c>
      <c r="B47" t="s">
        <v>363</v>
      </c>
      <c r="C47">
        <v>1</v>
      </c>
      <c r="D47">
        <v>4</v>
      </c>
      <c r="E47">
        <v>156</v>
      </c>
      <c r="F47">
        <v>89</v>
      </c>
      <c r="G47">
        <v>122.5</v>
      </c>
      <c r="H47">
        <v>47.376154339999999</v>
      </c>
    </row>
    <row r="48" spans="1:8" x14ac:dyDescent="0.25">
      <c r="A48">
        <v>2012</v>
      </c>
      <c r="B48" t="s">
        <v>363</v>
      </c>
      <c r="C48">
        <v>1</v>
      </c>
      <c r="D48">
        <v>4</v>
      </c>
      <c r="E48">
        <v>215</v>
      </c>
      <c r="F48">
        <v>159</v>
      </c>
      <c r="G48">
        <v>187</v>
      </c>
      <c r="H48">
        <v>39.59797975</v>
      </c>
    </row>
    <row r="49" spans="1:8" x14ac:dyDescent="0.25">
      <c r="A49">
        <v>2013</v>
      </c>
      <c r="B49" t="s">
        <v>363</v>
      </c>
      <c r="C49">
        <v>1</v>
      </c>
      <c r="D49">
        <v>4</v>
      </c>
      <c r="E49">
        <v>205</v>
      </c>
      <c r="F49">
        <v>129</v>
      </c>
      <c r="G49">
        <v>167</v>
      </c>
      <c r="H49">
        <v>53.740115369999998</v>
      </c>
    </row>
    <row r="50" spans="1:8" x14ac:dyDescent="0.25">
      <c r="A50">
        <v>2014</v>
      </c>
      <c r="B50" t="s">
        <v>363</v>
      </c>
      <c r="C50">
        <v>1</v>
      </c>
      <c r="D50">
        <v>4</v>
      </c>
      <c r="E50">
        <v>247</v>
      </c>
      <c r="F50">
        <v>180</v>
      </c>
      <c r="G50">
        <v>213.5</v>
      </c>
      <c r="H50">
        <v>47.376154339999999</v>
      </c>
    </row>
    <row r="51" spans="1:8" x14ac:dyDescent="0.25">
      <c r="A51">
        <v>2015</v>
      </c>
      <c r="B51" t="s">
        <v>363</v>
      </c>
      <c r="C51">
        <v>1</v>
      </c>
      <c r="D51">
        <v>4</v>
      </c>
      <c r="E51">
        <v>313</v>
      </c>
      <c r="F51">
        <v>250</v>
      </c>
      <c r="G51">
        <v>281.5</v>
      </c>
      <c r="H51">
        <v>44.547727209999998</v>
      </c>
    </row>
    <row r="52" spans="1:8" x14ac:dyDescent="0.25">
      <c r="A52">
        <v>2016</v>
      </c>
      <c r="B52" t="s">
        <v>363</v>
      </c>
      <c r="C52">
        <v>1</v>
      </c>
      <c r="D52">
        <v>4</v>
      </c>
      <c r="E52">
        <v>312</v>
      </c>
      <c r="F52">
        <v>356</v>
      </c>
      <c r="G52">
        <v>334</v>
      </c>
      <c r="H52">
        <v>31.11269837</v>
      </c>
    </row>
    <row r="53" spans="1:8" x14ac:dyDescent="0.25">
      <c r="A53">
        <v>2000</v>
      </c>
      <c r="B53" t="s">
        <v>362</v>
      </c>
      <c r="C53">
        <v>1</v>
      </c>
      <c r="D53">
        <v>5</v>
      </c>
      <c r="E53">
        <v>0</v>
      </c>
      <c r="F53">
        <v>0</v>
      </c>
      <c r="G53">
        <v>0</v>
      </c>
      <c r="H53">
        <v>0</v>
      </c>
    </row>
    <row r="54" spans="1:8" x14ac:dyDescent="0.25">
      <c r="A54">
        <v>2001</v>
      </c>
      <c r="B54" t="s">
        <v>362</v>
      </c>
      <c r="C54">
        <v>1</v>
      </c>
      <c r="D54">
        <v>5</v>
      </c>
      <c r="E54">
        <v>20</v>
      </c>
      <c r="F54">
        <v>24</v>
      </c>
      <c r="G54">
        <v>22</v>
      </c>
      <c r="H54">
        <v>2.8284271250000002</v>
      </c>
    </row>
    <row r="55" spans="1:8" x14ac:dyDescent="0.25">
      <c r="A55">
        <v>2002</v>
      </c>
      <c r="B55" t="s">
        <v>362</v>
      </c>
      <c r="C55">
        <v>1</v>
      </c>
      <c r="D55">
        <v>5</v>
      </c>
      <c r="E55">
        <v>43</v>
      </c>
      <c r="F55">
        <v>35</v>
      </c>
      <c r="G55">
        <v>39</v>
      </c>
      <c r="H55">
        <v>5.6568542490000002</v>
      </c>
    </row>
    <row r="56" spans="1:8" x14ac:dyDescent="0.25">
      <c r="A56">
        <v>2003</v>
      </c>
      <c r="B56" t="s">
        <v>362</v>
      </c>
      <c r="C56">
        <v>1</v>
      </c>
      <c r="D56">
        <v>5</v>
      </c>
      <c r="E56">
        <v>41</v>
      </c>
      <c r="F56">
        <v>59</v>
      </c>
      <c r="G56">
        <v>50</v>
      </c>
      <c r="H56">
        <v>12.727922059999999</v>
      </c>
    </row>
    <row r="57" spans="1:8" x14ac:dyDescent="0.25">
      <c r="A57">
        <v>2004</v>
      </c>
      <c r="B57" t="s">
        <v>362</v>
      </c>
      <c r="C57">
        <v>1</v>
      </c>
      <c r="D57">
        <v>5</v>
      </c>
      <c r="E57">
        <v>78</v>
      </c>
      <c r="F57">
        <v>94</v>
      </c>
      <c r="G57">
        <v>86</v>
      </c>
      <c r="H57">
        <v>11.313708500000001</v>
      </c>
    </row>
    <row r="58" spans="1:8" x14ac:dyDescent="0.25">
      <c r="A58">
        <v>2005</v>
      </c>
      <c r="B58" t="s">
        <v>362</v>
      </c>
      <c r="C58">
        <v>1</v>
      </c>
      <c r="D58">
        <v>5</v>
      </c>
      <c r="E58">
        <v>32</v>
      </c>
      <c r="F58">
        <v>34</v>
      </c>
      <c r="G58">
        <v>33</v>
      </c>
      <c r="H58">
        <v>1.414213562</v>
      </c>
    </row>
    <row r="59" spans="1:8" x14ac:dyDescent="0.25">
      <c r="A59">
        <v>2006</v>
      </c>
      <c r="B59" t="s">
        <v>362</v>
      </c>
      <c r="C59">
        <v>1</v>
      </c>
      <c r="D59">
        <v>5</v>
      </c>
      <c r="E59">
        <v>93</v>
      </c>
      <c r="F59">
        <v>81</v>
      </c>
      <c r="G59">
        <v>87</v>
      </c>
      <c r="H59">
        <v>8.4852813739999995</v>
      </c>
    </row>
    <row r="60" spans="1:8" x14ac:dyDescent="0.25">
      <c r="A60">
        <v>2007</v>
      </c>
      <c r="B60" t="s">
        <v>362</v>
      </c>
      <c r="C60">
        <v>1</v>
      </c>
      <c r="D60">
        <v>5</v>
      </c>
      <c r="E60">
        <v>143</v>
      </c>
      <c r="F60">
        <v>126</v>
      </c>
      <c r="G60">
        <v>134.5</v>
      </c>
      <c r="H60">
        <v>12.020815280000001</v>
      </c>
    </row>
    <row r="61" spans="1:8" x14ac:dyDescent="0.25">
      <c r="A61">
        <v>2008</v>
      </c>
      <c r="B61" t="s">
        <v>362</v>
      </c>
      <c r="C61">
        <v>1</v>
      </c>
      <c r="D61">
        <v>5</v>
      </c>
      <c r="E61">
        <v>210</v>
      </c>
      <c r="F61">
        <v>154</v>
      </c>
      <c r="G61">
        <v>182</v>
      </c>
      <c r="H61">
        <v>39.59797975</v>
      </c>
    </row>
    <row r="62" spans="1:8" x14ac:dyDescent="0.25">
      <c r="A62">
        <v>2009</v>
      </c>
      <c r="B62" t="s">
        <v>362</v>
      </c>
      <c r="C62">
        <v>1</v>
      </c>
      <c r="D62">
        <v>5</v>
      </c>
      <c r="E62">
        <v>155</v>
      </c>
      <c r="F62">
        <v>117</v>
      </c>
      <c r="G62">
        <v>136</v>
      </c>
      <c r="H62">
        <v>26.870057689999999</v>
      </c>
    </row>
    <row r="63" spans="1:8" x14ac:dyDescent="0.25">
      <c r="A63">
        <v>2010</v>
      </c>
      <c r="B63" t="s">
        <v>362</v>
      </c>
      <c r="C63">
        <v>1</v>
      </c>
      <c r="D63">
        <v>5</v>
      </c>
      <c r="E63">
        <v>122</v>
      </c>
      <c r="F63">
        <v>67</v>
      </c>
      <c r="G63">
        <v>94.5</v>
      </c>
      <c r="H63">
        <v>38.890872969999997</v>
      </c>
    </row>
    <row r="64" spans="1:8" x14ac:dyDescent="0.25">
      <c r="A64">
        <v>2011</v>
      </c>
      <c r="B64" t="s">
        <v>362</v>
      </c>
      <c r="C64">
        <v>1</v>
      </c>
      <c r="D64">
        <v>5</v>
      </c>
      <c r="E64">
        <v>308</v>
      </c>
      <c r="F64">
        <v>270</v>
      </c>
      <c r="G64">
        <v>289</v>
      </c>
      <c r="H64">
        <v>26.870057689999999</v>
      </c>
    </row>
    <row r="65" spans="1:8" x14ac:dyDescent="0.25">
      <c r="A65">
        <v>2012</v>
      </c>
      <c r="B65" t="s">
        <v>362</v>
      </c>
      <c r="C65">
        <v>1</v>
      </c>
      <c r="D65">
        <v>5</v>
      </c>
      <c r="E65">
        <v>362</v>
      </c>
      <c r="F65">
        <v>276</v>
      </c>
      <c r="G65">
        <v>319</v>
      </c>
      <c r="H65">
        <v>60.81118318</v>
      </c>
    </row>
    <row r="66" spans="1:8" x14ac:dyDescent="0.25">
      <c r="A66">
        <v>2013</v>
      </c>
      <c r="B66" t="s">
        <v>362</v>
      </c>
      <c r="C66">
        <v>1</v>
      </c>
      <c r="D66">
        <v>5</v>
      </c>
      <c r="E66">
        <v>361</v>
      </c>
      <c r="F66">
        <v>179</v>
      </c>
      <c r="G66">
        <v>270</v>
      </c>
      <c r="H66">
        <v>128.69343420000001</v>
      </c>
    </row>
    <row r="67" spans="1:8" x14ac:dyDescent="0.25">
      <c r="A67">
        <v>2014</v>
      </c>
      <c r="B67" t="s">
        <v>362</v>
      </c>
      <c r="C67">
        <v>1</v>
      </c>
      <c r="D67">
        <v>5</v>
      </c>
      <c r="E67">
        <v>367</v>
      </c>
      <c r="F67">
        <v>305</v>
      </c>
      <c r="G67">
        <v>336</v>
      </c>
      <c r="H67">
        <v>43.840620430000001</v>
      </c>
    </row>
    <row r="68" spans="1:8" x14ac:dyDescent="0.25">
      <c r="A68">
        <v>2015</v>
      </c>
      <c r="B68" t="s">
        <v>362</v>
      </c>
      <c r="C68">
        <v>1</v>
      </c>
      <c r="D68">
        <v>5</v>
      </c>
      <c r="E68">
        <v>423</v>
      </c>
      <c r="F68">
        <v>392</v>
      </c>
      <c r="G68">
        <v>407.5</v>
      </c>
      <c r="H68">
        <v>21.920310220000001</v>
      </c>
    </row>
    <row r="69" spans="1:8" x14ac:dyDescent="0.25">
      <c r="A69">
        <v>2016</v>
      </c>
      <c r="B69" t="s">
        <v>362</v>
      </c>
      <c r="C69">
        <v>1</v>
      </c>
      <c r="D69">
        <v>5</v>
      </c>
      <c r="E69">
        <v>441</v>
      </c>
      <c r="F69">
        <v>398</v>
      </c>
      <c r="G69">
        <v>419.5</v>
      </c>
      <c r="H69">
        <v>30.40559159</v>
      </c>
    </row>
    <row r="70" spans="1:8" x14ac:dyDescent="0.25">
      <c r="A70">
        <v>2000</v>
      </c>
      <c r="B70" t="s">
        <v>361</v>
      </c>
      <c r="C70">
        <v>1</v>
      </c>
      <c r="D70">
        <v>6</v>
      </c>
      <c r="E70">
        <v>0</v>
      </c>
      <c r="F70">
        <v>0</v>
      </c>
      <c r="G70">
        <v>0</v>
      </c>
      <c r="H70">
        <v>0</v>
      </c>
    </row>
    <row r="71" spans="1:8" x14ac:dyDescent="0.25">
      <c r="A71">
        <v>2001</v>
      </c>
      <c r="B71" t="s">
        <v>361</v>
      </c>
      <c r="C71">
        <v>1</v>
      </c>
      <c r="D71">
        <v>6</v>
      </c>
      <c r="E71">
        <v>27</v>
      </c>
      <c r="F71">
        <v>24</v>
      </c>
      <c r="G71">
        <v>25.5</v>
      </c>
      <c r="H71">
        <v>2.1213203439999999</v>
      </c>
    </row>
    <row r="72" spans="1:8" x14ac:dyDescent="0.25">
      <c r="A72">
        <v>2002</v>
      </c>
      <c r="B72" t="s">
        <v>361</v>
      </c>
      <c r="C72">
        <v>1</v>
      </c>
      <c r="D72">
        <v>6</v>
      </c>
      <c r="E72">
        <v>27</v>
      </c>
      <c r="F72">
        <v>32</v>
      </c>
      <c r="G72">
        <v>29.5</v>
      </c>
      <c r="H72">
        <v>3.5355339059999999</v>
      </c>
    </row>
    <row r="73" spans="1:8" x14ac:dyDescent="0.25">
      <c r="A73">
        <v>2003</v>
      </c>
      <c r="B73" t="s">
        <v>361</v>
      </c>
      <c r="C73">
        <v>1</v>
      </c>
      <c r="D73">
        <v>6</v>
      </c>
      <c r="E73">
        <v>72</v>
      </c>
      <c r="F73">
        <v>70</v>
      </c>
      <c r="G73">
        <v>71</v>
      </c>
      <c r="H73">
        <v>1.414213562</v>
      </c>
    </row>
    <row r="74" spans="1:8" x14ac:dyDescent="0.25">
      <c r="A74">
        <v>2004</v>
      </c>
      <c r="B74" t="s">
        <v>361</v>
      </c>
      <c r="C74">
        <v>1</v>
      </c>
      <c r="D74">
        <v>6</v>
      </c>
      <c r="E74">
        <v>117</v>
      </c>
      <c r="F74">
        <v>108</v>
      </c>
      <c r="G74">
        <v>112.5</v>
      </c>
      <c r="H74">
        <v>6.3639610309999997</v>
      </c>
    </row>
    <row r="75" spans="1:8" x14ac:dyDescent="0.25">
      <c r="A75">
        <v>2005</v>
      </c>
      <c r="B75" t="s">
        <v>361</v>
      </c>
      <c r="C75">
        <v>1</v>
      </c>
      <c r="D75">
        <v>6</v>
      </c>
      <c r="E75">
        <v>71</v>
      </c>
      <c r="F75">
        <v>51</v>
      </c>
      <c r="G75">
        <v>61</v>
      </c>
      <c r="H75">
        <v>14.142135619999999</v>
      </c>
    </row>
    <row r="76" spans="1:8" x14ac:dyDescent="0.25">
      <c r="A76">
        <v>2006</v>
      </c>
      <c r="B76" t="s">
        <v>361</v>
      </c>
      <c r="C76">
        <v>1</v>
      </c>
      <c r="D76">
        <v>6</v>
      </c>
      <c r="E76">
        <v>101</v>
      </c>
      <c r="F76">
        <v>107</v>
      </c>
      <c r="G76">
        <v>104</v>
      </c>
      <c r="H76">
        <v>4.2426406869999997</v>
      </c>
    </row>
    <row r="77" spans="1:8" x14ac:dyDescent="0.25">
      <c r="A77">
        <v>2007</v>
      </c>
      <c r="B77" t="s">
        <v>361</v>
      </c>
      <c r="C77">
        <v>1</v>
      </c>
      <c r="D77">
        <v>6</v>
      </c>
      <c r="E77">
        <v>103</v>
      </c>
      <c r="F77">
        <v>83</v>
      </c>
      <c r="G77">
        <v>93</v>
      </c>
      <c r="H77">
        <v>14.142135619999999</v>
      </c>
    </row>
    <row r="78" spans="1:8" x14ac:dyDescent="0.25">
      <c r="A78">
        <v>2008</v>
      </c>
      <c r="B78" t="s">
        <v>361</v>
      </c>
      <c r="C78">
        <v>1</v>
      </c>
      <c r="D78">
        <v>6</v>
      </c>
      <c r="E78">
        <v>112</v>
      </c>
      <c r="F78">
        <v>82</v>
      </c>
      <c r="G78">
        <v>97</v>
      </c>
      <c r="H78">
        <v>21.213203440000001</v>
      </c>
    </row>
    <row r="79" spans="1:8" x14ac:dyDescent="0.25">
      <c r="A79">
        <v>2009</v>
      </c>
      <c r="B79" t="s">
        <v>361</v>
      </c>
      <c r="C79">
        <v>1</v>
      </c>
      <c r="D79">
        <v>6</v>
      </c>
      <c r="E79">
        <v>191</v>
      </c>
      <c r="F79">
        <v>117</v>
      </c>
      <c r="G79">
        <v>154</v>
      </c>
      <c r="H79">
        <v>52.325901809999998</v>
      </c>
    </row>
    <row r="80" spans="1:8" x14ac:dyDescent="0.25">
      <c r="A80">
        <v>2010</v>
      </c>
      <c r="B80" t="s">
        <v>361</v>
      </c>
      <c r="C80">
        <v>1</v>
      </c>
      <c r="D80">
        <v>6</v>
      </c>
      <c r="E80">
        <v>44</v>
      </c>
      <c r="F80">
        <v>32</v>
      </c>
      <c r="G80">
        <v>38</v>
      </c>
      <c r="H80">
        <v>8.4852813739999995</v>
      </c>
    </row>
    <row r="81" spans="1:8" x14ac:dyDescent="0.25">
      <c r="A81">
        <v>2011</v>
      </c>
      <c r="B81" t="s">
        <v>361</v>
      </c>
      <c r="C81">
        <v>1</v>
      </c>
      <c r="D81">
        <v>6</v>
      </c>
      <c r="E81">
        <v>163</v>
      </c>
      <c r="F81">
        <v>91</v>
      </c>
      <c r="G81">
        <v>127</v>
      </c>
      <c r="H81">
        <v>50.911688249999997</v>
      </c>
    </row>
    <row r="82" spans="1:8" x14ac:dyDescent="0.25">
      <c r="A82">
        <v>2012</v>
      </c>
      <c r="B82" t="s">
        <v>361</v>
      </c>
      <c r="C82">
        <v>1</v>
      </c>
      <c r="D82">
        <v>6</v>
      </c>
      <c r="E82">
        <v>199</v>
      </c>
      <c r="F82">
        <v>83</v>
      </c>
      <c r="G82">
        <v>141</v>
      </c>
      <c r="H82">
        <v>82.024386620000001</v>
      </c>
    </row>
    <row r="83" spans="1:8" x14ac:dyDescent="0.25">
      <c r="A83">
        <v>2013</v>
      </c>
      <c r="B83" t="s">
        <v>361</v>
      </c>
      <c r="C83">
        <v>1</v>
      </c>
      <c r="D83">
        <v>6</v>
      </c>
      <c r="E83">
        <v>302</v>
      </c>
      <c r="F83">
        <v>138</v>
      </c>
      <c r="G83">
        <v>220</v>
      </c>
      <c r="H83">
        <v>115.9655121</v>
      </c>
    </row>
    <row r="84" spans="1:8" x14ac:dyDescent="0.25">
      <c r="A84">
        <v>2014</v>
      </c>
      <c r="B84" t="s">
        <v>361</v>
      </c>
      <c r="C84">
        <v>1</v>
      </c>
      <c r="D84">
        <v>6</v>
      </c>
      <c r="E84">
        <v>461</v>
      </c>
      <c r="F84">
        <v>177</v>
      </c>
      <c r="G84">
        <v>319</v>
      </c>
      <c r="H84">
        <v>200.81832589999999</v>
      </c>
    </row>
    <row r="85" spans="1:8" x14ac:dyDescent="0.25">
      <c r="A85">
        <v>2015</v>
      </c>
      <c r="B85" t="s">
        <v>361</v>
      </c>
      <c r="C85">
        <v>1</v>
      </c>
      <c r="D85">
        <v>6</v>
      </c>
      <c r="E85">
        <v>364</v>
      </c>
      <c r="F85">
        <v>189</v>
      </c>
      <c r="G85">
        <v>276.5</v>
      </c>
      <c r="H85">
        <v>123.7436867</v>
      </c>
    </row>
    <row r="86" spans="1:8" x14ac:dyDescent="0.25">
      <c r="A86">
        <v>2016</v>
      </c>
      <c r="B86" t="s">
        <v>361</v>
      </c>
      <c r="C86">
        <v>1</v>
      </c>
      <c r="D86">
        <v>6</v>
      </c>
      <c r="E86">
        <v>402</v>
      </c>
      <c r="F86">
        <v>241</v>
      </c>
      <c r="G86">
        <v>321.5</v>
      </c>
      <c r="H86">
        <v>113.8441918</v>
      </c>
    </row>
    <row r="87" spans="1:8" x14ac:dyDescent="0.25">
      <c r="A87">
        <v>2000</v>
      </c>
      <c r="B87" t="s">
        <v>360</v>
      </c>
      <c r="C87">
        <v>1</v>
      </c>
      <c r="D87">
        <v>7</v>
      </c>
      <c r="E87">
        <v>0</v>
      </c>
      <c r="F87">
        <v>0</v>
      </c>
      <c r="G87">
        <v>0</v>
      </c>
      <c r="H87">
        <v>0</v>
      </c>
    </row>
    <row r="88" spans="1:8" x14ac:dyDescent="0.25">
      <c r="A88">
        <v>2001</v>
      </c>
      <c r="B88" t="s">
        <v>360</v>
      </c>
      <c r="C88">
        <v>1</v>
      </c>
      <c r="D88">
        <v>7</v>
      </c>
      <c r="E88">
        <v>0</v>
      </c>
      <c r="F88">
        <v>0</v>
      </c>
      <c r="G88">
        <v>0</v>
      </c>
      <c r="H88">
        <v>0</v>
      </c>
    </row>
    <row r="89" spans="1:8" x14ac:dyDescent="0.25">
      <c r="A89">
        <v>2002</v>
      </c>
      <c r="B89" t="s">
        <v>360</v>
      </c>
      <c r="C89">
        <v>1</v>
      </c>
      <c r="D89">
        <v>7</v>
      </c>
      <c r="E89">
        <v>0</v>
      </c>
      <c r="F89">
        <v>0</v>
      </c>
      <c r="G89">
        <v>0</v>
      </c>
      <c r="H89">
        <v>0</v>
      </c>
    </row>
    <row r="90" spans="1:8" x14ac:dyDescent="0.25">
      <c r="A90">
        <v>2003</v>
      </c>
      <c r="B90" t="s">
        <v>360</v>
      </c>
      <c r="C90">
        <v>1</v>
      </c>
      <c r="D90">
        <v>7</v>
      </c>
      <c r="E90">
        <v>42</v>
      </c>
      <c r="F90">
        <v>51</v>
      </c>
      <c r="G90">
        <v>46.5</v>
      </c>
      <c r="H90">
        <v>6.3639610309999997</v>
      </c>
    </row>
    <row r="91" spans="1:8" x14ac:dyDescent="0.25">
      <c r="A91">
        <v>2004</v>
      </c>
      <c r="B91" t="s">
        <v>360</v>
      </c>
      <c r="C91">
        <v>1</v>
      </c>
      <c r="D91">
        <v>7</v>
      </c>
      <c r="E91">
        <v>54</v>
      </c>
      <c r="F91">
        <v>37</v>
      </c>
      <c r="G91">
        <v>45.5</v>
      </c>
      <c r="H91">
        <v>12.020815280000001</v>
      </c>
    </row>
    <row r="92" spans="1:8" x14ac:dyDescent="0.25">
      <c r="A92">
        <v>2005</v>
      </c>
      <c r="B92" t="s">
        <v>360</v>
      </c>
      <c r="C92">
        <v>1</v>
      </c>
      <c r="D92">
        <v>7</v>
      </c>
      <c r="E92">
        <v>101</v>
      </c>
      <c r="F92">
        <v>75</v>
      </c>
      <c r="G92">
        <v>88</v>
      </c>
      <c r="H92">
        <v>18.384776309999999</v>
      </c>
    </row>
    <row r="93" spans="1:8" x14ac:dyDescent="0.25">
      <c r="A93">
        <v>2006</v>
      </c>
      <c r="B93" t="s">
        <v>360</v>
      </c>
      <c r="C93">
        <v>1</v>
      </c>
      <c r="D93">
        <v>7</v>
      </c>
      <c r="E93">
        <v>184</v>
      </c>
      <c r="F93">
        <v>172</v>
      </c>
      <c r="G93">
        <v>178</v>
      </c>
      <c r="H93">
        <v>8.4852813739999995</v>
      </c>
    </row>
    <row r="94" spans="1:8" x14ac:dyDescent="0.25">
      <c r="A94">
        <v>2007</v>
      </c>
      <c r="B94" t="s">
        <v>360</v>
      </c>
      <c r="C94">
        <v>1</v>
      </c>
      <c r="D94">
        <v>7</v>
      </c>
      <c r="E94">
        <v>129</v>
      </c>
      <c r="F94">
        <v>105</v>
      </c>
      <c r="G94">
        <v>117</v>
      </c>
      <c r="H94">
        <v>16.970562749999999</v>
      </c>
    </row>
    <row r="95" spans="1:8" x14ac:dyDescent="0.25">
      <c r="A95">
        <v>2008</v>
      </c>
      <c r="B95" t="s">
        <v>360</v>
      </c>
      <c r="C95">
        <v>1</v>
      </c>
      <c r="D95">
        <v>7</v>
      </c>
      <c r="E95">
        <v>204</v>
      </c>
      <c r="F95">
        <v>153</v>
      </c>
      <c r="G95">
        <v>178.5</v>
      </c>
      <c r="H95">
        <v>36.062445840000002</v>
      </c>
    </row>
    <row r="96" spans="1:8" x14ac:dyDescent="0.25">
      <c r="A96">
        <v>2009</v>
      </c>
      <c r="B96" t="s">
        <v>360</v>
      </c>
      <c r="C96">
        <v>1</v>
      </c>
      <c r="D96">
        <v>7</v>
      </c>
      <c r="E96">
        <v>47</v>
      </c>
      <c r="F96">
        <v>66</v>
      </c>
      <c r="G96">
        <v>56.5</v>
      </c>
      <c r="H96">
        <v>13.435028839999999</v>
      </c>
    </row>
    <row r="97" spans="1:8" x14ac:dyDescent="0.25">
      <c r="A97">
        <v>2010</v>
      </c>
      <c r="B97" t="s">
        <v>360</v>
      </c>
      <c r="C97">
        <v>1</v>
      </c>
      <c r="D97">
        <v>7</v>
      </c>
      <c r="E97">
        <v>93</v>
      </c>
      <c r="F97">
        <v>91</v>
      </c>
      <c r="G97">
        <v>92</v>
      </c>
      <c r="H97">
        <v>1.414213562</v>
      </c>
    </row>
    <row r="98" spans="1:8" x14ac:dyDescent="0.25">
      <c r="A98">
        <v>2011</v>
      </c>
      <c r="B98" t="s">
        <v>360</v>
      </c>
      <c r="C98">
        <v>1</v>
      </c>
      <c r="D98">
        <v>7</v>
      </c>
      <c r="E98">
        <v>46</v>
      </c>
      <c r="F98">
        <v>79</v>
      </c>
      <c r="G98">
        <v>62.5</v>
      </c>
      <c r="H98">
        <v>23.334523780000001</v>
      </c>
    </row>
    <row r="99" spans="1:8" x14ac:dyDescent="0.25">
      <c r="A99">
        <v>2012</v>
      </c>
      <c r="B99" t="s">
        <v>360</v>
      </c>
      <c r="C99">
        <v>1</v>
      </c>
      <c r="D99">
        <v>7</v>
      </c>
      <c r="E99">
        <v>85</v>
      </c>
      <c r="F99">
        <v>103</v>
      </c>
      <c r="G99">
        <v>94</v>
      </c>
      <c r="H99">
        <v>12.727922059999999</v>
      </c>
    </row>
    <row r="100" spans="1:8" x14ac:dyDescent="0.25">
      <c r="A100">
        <v>2013</v>
      </c>
      <c r="B100" t="s">
        <v>360</v>
      </c>
      <c r="C100">
        <v>1</v>
      </c>
      <c r="D100">
        <v>7</v>
      </c>
      <c r="E100">
        <v>177</v>
      </c>
      <c r="F100">
        <v>147</v>
      </c>
      <c r="G100">
        <v>162</v>
      </c>
      <c r="H100">
        <v>21.213203440000001</v>
      </c>
    </row>
    <row r="101" spans="1:8" x14ac:dyDescent="0.25">
      <c r="A101">
        <v>2014</v>
      </c>
      <c r="B101" t="s">
        <v>360</v>
      </c>
      <c r="C101">
        <v>1</v>
      </c>
      <c r="D101">
        <v>7</v>
      </c>
      <c r="E101">
        <v>383</v>
      </c>
      <c r="F101">
        <v>272</v>
      </c>
      <c r="G101">
        <v>327.5</v>
      </c>
      <c r="H101">
        <v>78.488852710000003</v>
      </c>
    </row>
    <row r="102" spans="1:8" x14ac:dyDescent="0.25">
      <c r="A102">
        <v>2015</v>
      </c>
      <c r="B102" t="s">
        <v>360</v>
      </c>
      <c r="C102">
        <v>1</v>
      </c>
      <c r="D102">
        <v>7</v>
      </c>
      <c r="E102">
        <v>351</v>
      </c>
      <c r="F102">
        <v>318</v>
      </c>
      <c r="G102">
        <v>334.5</v>
      </c>
      <c r="H102">
        <v>23.334523780000001</v>
      </c>
    </row>
    <row r="103" spans="1:8" x14ac:dyDescent="0.25">
      <c r="A103">
        <v>2016</v>
      </c>
      <c r="B103" t="s">
        <v>360</v>
      </c>
      <c r="C103">
        <v>1</v>
      </c>
      <c r="D103">
        <v>7</v>
      </c>
      <c r="E103">
        <v>484</v>
      </c>
      <c r="F103">
        <v>464</v>
      </c>
      <c r="G103">
        <v>474</v>
      </c>
      <c r="H103">
        <v>14.142135619999999</v>
      </c>
    </row>
    <row r="104" spans="1:8" x14ac:dyDescent="0.25">
      <c r="A104">
        <v>2000</v>
      </c>
      <c r="B104" t="s">
        <v>359</v>
      </c>
      <c r="C104">
        <v>1</v>
      </c>
      <c r="D104">
        <v>8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>
        <v>2001</v>
      </c>
      <c r="B105" t="s">
        <v>359</v>
      </c>
      <c r="C105">
        <v>1</v>
      </c>
      <c r="D105">
        <v>8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>
        <v>2002</v>
      </c>
      <c r="B106" t="s">
        <v>359</v>
      </c>
      <c r="C106">
        <v>1</v>
      </c>
      <c r="D106">
        <v>8</v>
      </c>
      <c r="E106">
        <v>27</v>
      </c>
      <c r="F106">
        <v>28</v>
      </c>
      <c r="G106">
        <v>27.5</v>
      </c>
      <c r="H106">
        <v>0.70710678100000002</v>
      </c>
    </row>
    <row r="107" spans="1:8" x14ac:dyDescent="0.25">
      <c r="A107">
        <v>2003</v>
      </c>
      <c r="B107" t="s">
        <v>359</v>
      </c>
      <c r="C107">
        <v>1</v>
      </c>
      <c r="D107">
        <v>8</v>
      </c>
      <c r="E107">
        <v>43</v>
      </c>
      <c r="F107">
        <v>54</v>
      </c>
      <c r="G107">
        <v>48.5</v>
      </c>
      <c r="H107">
        <v>7.7781745930000001</v>
      </c>
    </row>
    <row r="108" spans="1:8" x14ac:dyDescent="0.25">
      <c r="A108">
        <v>2004</v>
      </c>
      <c r="B108" t="s">
        <v>359</v>
      </c>
      <c r="C108">
        <v>1</v>
      </c>
      <c r="D108">
        <v>8</v>
      </c>
      <c r="E108">
        <v>95</v>
      </c>
      <c r="F108">
        <v>100</v>
      </c>
      <c r="G108">
        <v>97.5</v>
      </c>
      <c r="H108">
        <v>3.5355339059999999</v>
      </c>
    </row>
    <row r="109" spans="1:8" x14ac:dyDescent="0.25">
      <c r="A109">
        <v>2005</v>
      </c>
      <c r="B109" t="s">
        <v>359</v>
      </c>
      <c r="C109">
        <v>1</v>
      </c>
      <c r="D109">
        <v>8</v>
      </c>
      <c r="E109">
        <v>60</v>
      </c>
      <c r="F109">
        <v>38</v>
      </c>
      <c r="G109">
        <v>49</v>
      </c>
      <c r="H109">
        <v>15.556349190000001</v>
      </c>
    </row>
    <row r="110" spans="1:8" x14ac:dyDescent="0.25">
      <c r="A110">
        <v>2006</v>
      </c>
      <c r="B110" t="s">
        <v>359</v>
      </c>
      <c r="C110">
        <v>1</v>
      </c>
      <c r="D110">
        <v>8</v>
      </c>
      <c r="E110">
        <v>61</v>
      </c>
      <c r="F110">
        <v>69</v>
      </c>
      <c r="G110">
        <v>65</v>
      </c>
      <c r="H110">
        <v>5.6568542490000002</v>
      </c>
    </row>
    <row r="111" spans="1:8" x14ac:dyDescent="0.25">
      <c r="A111">
        <v>2007</v>
      </c>
      <c r="B111" t="s">
        <v>359</v>
      </c>
      <c r="C111">
        <v>1</v>
      </c>
      <c r="D111">
        <v>8</v>
      </c>
      <c r="E111">
        <v>55</v>
      </c>
      <c r="F111">
        <v>61</v>
      </c>
      <c r="G111">
        <v>58</v>
      </c>
      <c r="H111">
        <v>4.2426406869999997</v>
      </c>
    </row>
    <row r="112" spans="1:8" x14ac:dyDescent="0.25">
      <c r="A112">
        <v>2008</v>
      </c>
      <c r="B112" t="s">
        <v>359</v>
      </c>
      <c r="C112">
        <v>1</v>
      </c>
      <c r="D112">
        <v>8</v>
      </c>
      <c r="E112">
        <v>94</v>
      </c>
      <c r="F112">
        <v>146</v>
      </c>
      <c r="G112">
        <v>120</v>
      </c>
      <c r="H112">
        <v>36.769552619999999</v>
      </c>
    </row>
    <row r="113" spans="1:8" x14ac:dyDescent="0.25">
      <c r="A113">
        <v>2009</v>
      </c>
      <c r="B113" t="s">
        <v>359</v>
      </c>
      <c r="C113">
        <v>1</v>
      </c>
      <c r="D113">
        <v>8</v>
      </c>
      <c r="E113">
        <v>106</v>
      </c>
      <c r="F113">
        <v>206</v>
      </c>
      <c r="G113">
        <v>156</v>
      </c>
      <c r="H113">
        <v>70.710678119999997</v>
      </c>
    </row>
    <row r="114" spans="1:8" x14ac:dyDescent="0.25">
      <c r="A114">
        <v>2010</v>
      </c>
      <c r="B114" t="s">
        <v>359</v>
      </c>
      <c r="C114">
        <v>1</v>
      </c>
      <c r="D114">
        <v>8</v>
      </c>
      <c r="E114">
        <v>138</v>
      </c>
      <c r="F114">
        <v>275</v>
      </c>
      <c r="G114">
        <v>206.5</v>
      </c>
      <c r="H114">
        <v>96.873629019999996</v>
      </c>
    </row>
    <row r="115" spans="1:8" x14ac:dyDescent="0.25">
      <c r="A115">
        <v>2011</v>
      </c>
      <c r="B115" t="s">
        <v>359</v>
      </c>
      <c r="C115">
        <v>1</v>
      </c>
      <c r="D115">
        <v>8</v>
      </c>
      <c r="E115">
        <v>103</v>
      </c>
      <c r="F115">
        <v>168</v>
      </c>
      <c r="G115">
        <v>135.5</v>
      </c>
      <c r="H115">
        <v>45.961940779999999</v>
      </c>
    </row>
    <row r="116" spans="1:8" x14ac:dyDescent="0.25">
      <c r="A116">
        <v>2012</v>
      </c>
      <c r="B116" t="s">
        <v>359</v>
      </c>
      <c r="C116">
        <v>1</v>
      </c>
      <c r="D116">
        <v>8</v>
      </c>
      <c r="E116">
        <v>86</v>
      </c>
      <c r="F116">
        <v>177</v>
      </c>
      <c r="G116">
        <v>131.5</v>
      </c>
      <c r="H116">
        <v>64.346717089999999</v>
      </c>
    </row>
    <row r="117" spans="1:8" x14ac:dyDescent="0.25">
      <c r="A117">
        <v>2013</v>
      </c>
      <c r="B117" t="s">
        <v>359</v>
      </c>
      <c r="C117">
        <v>1</v>
      </c>
      <c r="D117">
        <v>8</v>
      </c>
      <c r="E117">
        <v>126</v>
      </c>
      <c r="F117">
        <v>272</v>
      </c>
      <c r="G117">
        <v>199</v>
      </c>
      <c r="H117">
        <v>103.23759010000001</v>
      </c>
    </row>
    <row r="118" spans="1:8" x14ac:dyDescent="0.25">
      <c r="A118">
        <v>2014</v>
      </c>
      <c r="B118" t="s">
        <v>359</v>
      </c>
      <c r="C118">
        <v>1</v>
      </c>
      <c r="D118">
        <v>8</v>
      </c>
      <c r="E118">
        <v>192</v>
      </c>
      <c r="F118">
        <v>490</v>
      </c>
      <c r="G118">
        <v>341</v>
      </c>
      <c r="H118">
        <v>210.7178208</v>
      </c>
    </row>
    <row r="119" spans="1:8" x14ac:dyDescent="0.25">
      <c r="A119">
        <v>2015</v>
      </c>
      <c r="B119" t="s">
        <v>359</v>
      </c>
      <c r="C119">
        <v>1</v>
      </c>
      <c r="D119">
        <v>8</v>
      </c>
      <c r="E119">
        <v>188</v>
      </c>
      <c r="F119">
        <v>348</v>
      </c>
      <c r="G119">
        <v>268</v>
      </c>
      <c r="H119">
        <v>113.137085</v>
      </c>
    </row>
    <row r="120" spans="1:8" x14ac:dyDescent="0.25">
      <c r="A120">
        <v>2016</v>
      </c>
      <c r="B120" t="s">
        <v>359</v>
      </c>
      <c r="C120">
        <v>1</v>
      </c>
      <c r="D120">
        <v>8</v>
      </c>
      <c r="E120">
        <v>182</v>
      </c>
      <c r="F120">
        <v>314</v>
      </c>
      <c r="G120">
        <v>248</v>
      </c>
      <c r="H120">
        <v>93.338095120000006</v>
      </c>
    </row>
    <row r="121" spans="1:8" x14ac:dyDescent="0.25">
      <c r="A121">
        <v>2000</v>
      </c>
      <c r="B121" t="s">
        <v>358</v>
      </c>
      <c r="C121">
        <v>1</v>
      </c>
      <c r="D121">
        <v>9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>
        <v>2001</v>
      </c>
      <c r="B122" t="s">
        <v>358</v>
      </c>
      <c r="C122">
        <v>1</v>
      </c>
      <c r="D122">
        <v>9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>
        <v>2002</v>
      </c>
      <c r="B123" t="s">
        <v>358</v>
      </c>
      <c r="C123">
        <v>1</v>
      </c>
      <c r="D123">
        <v>9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>
        <v>2003</v>
      </c>
      <c r="B124" t="s">
        <v>358</v>
      </c>
      <c r="C124">
        <v>1</v>
      </c>
      <c r="D124">
        <v>9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>
        <v>2004</v>
      </c>
      <c r="B125" t="s">
        <v>358</v>
      </c>
      <c r="C125">
        <v>1</v>
      </c>
      <c r="D125">
        <v>9</v>
      </c>
      <c r="E125">
        <v>50</v>
      </c>
      <c r="F125">
        <v>45</v>
      </c>
      <c r="G125">
        <v>47.5</v>
      </c>
      <c r="H125">
        <v>3.5355339059999999</v>
      </c>
    </row>
    <row r="126" spans="1:8" x14ac:dyDescent="0.25">
      <c r="A126">
        <v>2005</v>
      </c>
      <c r="B126" t="s">
        <v>358</v>
      </c>
      <c r="C126">
        <v>1</v>
      </c>
      <c r="D126">
        <v>9</v>
      </c>
      <c r="E126">
        <v>63</v>
      </c>
      <c r="F126">
        <v>58</v>
      </c>
      <c r="G126">
        <v>60.5</v>
      </c>
      <c r="H126">
        <v>3.5355339059999999</v>
      </c>
    </row>
    <row r="127" spans="1:8" x14ac:dyDescent="0.25">
      <c r="A127">
        <v>2006</v>
      </c>
      <c r="B127" t="s">
        <v>358</v>
      </c>
      <c r="C127">
        <v>1</v>
      </c>
      <c r="D127">
        <v>9</v>
      </c>
      <c r="E127">
        <v>40</v>
      </c>
      <c r="F127">
        <v>36</v>
      </c>
      <c r="G127">
        <v>38</v>
      </c>
      <c r="H127">
        <v>2.8284271250000002</v>
      </c>
    </row>
    <row r="128" spans="1:8" x14ac:dyDescent="0.25">
      <c r="A128">
        <v>2007</v>
      </c>
      <c r="B128" t="s">
        <v>358</v>
      </c>
      <c r="C128">
        <v>1</v>
      </c>
      <c r="D128">
        <v>9</v>
      </c>
      <c r="E128">
        <v>66</v>
      </c>
      <c r="F128">
        <v>70</v>
      </c>
      <c r="G128">
        <v>68</v>
      </c>
      <c r="H128">
        <v>2.8284271250000002</v>
      </c>
    </row>
    <row r="129" spans="1:8" x14ac:dyDescent="0.25">
      <c r="A129">
        <v>2008</v>
      </c>
      <c r="B129" t="s">
        <v>358</v>
      </c>
      <c r="C129">
        <v>1</v>
      </c>
      <c r="D129">
        <v>9</v>
      </c>
      <c r="E129">
        <v>80</v>
      </c>
      <c r="F129">
        <v>51</v>
      </c>
      <c r="G129">
        <v>65.5</v>
      </c>
      <c r="H129">
        <v>20.50609665</v>
      </c>
    </row>
    <row r="130" spans="1:8" x14ac:dyDescent="0.25">
      <c r="A130">
        <v>2009</v>
      </c>
      <c r="B130" t="s">
        <v>358</v>
      </c>
      <c r="C130">
        <v>1</v>
      </c>
      <c r="D130">
        <v>9</v>
      </c>
      <c r="E130">
        <v>123</v>
      </c>
      <c r="F130">
        <v>74</v>
      </c>
      <c r="G130">
        <v>98.5</v>
      </c>
      <c r="H130">
        <v>34.648232280000002</v>
      </c>
    </row>
    <row r="131" spans="1:8" x14ac:dyDescent="0.25">
      <c r="A131">
        <v>2010</v>
      </c>
      <c r="B131" t="s">
        <v>358</v>
      </c>
      <c r="C131">
        <v>1</v>
      </c>
      <c r="D131">
        <v>9</v>
      </c>
      <c r="E131">
        <v>211</v>
      </c>
      <c r="F131">
        <v>128</v>
      </c>
      <c r="G131">
        <v>169.5</v>
      </c>
      <c r="H131">
        <v>58.689862840000004</v>
      </c>
    </row>
    <row r="132" spans="1:8" x14ac:dyDescent="0.25">
      <c r="A132">
        <v>2011</v>
      </c>
      <c r="B132" t="s">
        <v>358</v>
      </c>
      <c r="C132">
        <v>1</v>
      </c>
      <c r="D132">
        <v>9</v>
      </c>
      <c r="E132">
        <v>130</v>
      </c>
      <c r="F132">
        <v>115</v>
      </c>
      <c r="G132">
        <v>122.5</v>
      </c>
      <c r="H132">
        <v>10.60660172</v>
      </c>
    </row>
    <row r="133" spans="1:8" x14ac:dyDescent="0.25">
      <c r="A133">
        <v>2012</v>
      </c>
      <c r="B133" t="s">
        <v>358</v>
      </c>
      <c r="C133">
        <v>1</v>
      </c>
      <c r="D133">
        <v>9</v>
      </c>
      <c r="E133">
        <v>74</v>
      </c>
      <c r="F133">
        <v>67</v>
      </c>
      <c r="G133">
        <v>70.5</v>
      </c>
      <c r="H133">
        <v>4.949747468</v>
      </c>
    </row>
    <row r="134" spans="1:8" x14ac:dyDescent="0.25">
      <c r="A134">
        <v>2013</v>
      </c>
      <c r="B134" t="s">
        <v>358</v>
      </c>
      <c r="C134">
        <v>1</v>
      </c>
      <c r="D134">
        <v>9</v>
      </c>
      <c r="E134">
        <v>257</v>
      </c>
      <c r="F134">
        <v>172</v>
      </c>
      <c r="G134">
        <v>214.5</v>
      </c>
      <c r="H134">
        <v>60.104076399999997</v>
      </c>
    </row>
    <row r="135" spans="1:8" x14ac:dyDescent="0.25">
      <c r="A135">
        <v>2014</v>
      </c>
      <c r="B135" t="s">
        <v>358</v>
      </c>
      <c r="C135">
        <v>1</v>
      </c>
      <c r="D135">
        <v>9</v>
      </c>
      <c r="E135">
        <v>480</v>
      </c>
      <c r="F135">
        <v>357</v>
      </c>
      <c r="G135">
        <v>418.5</v>
      </c>
      <c r="H135">
        <v>86.974134090000007</v>
      </c>
    </row>
    <row r="136" spans="1:8" x14ac:dyDescent="0.25">
      <c r="A136">
        <v>2015</v>
      </c>
      <c r="B136" t="s">
        <v>358</v>
      </c>
      <c r="C136">
        <v>1</v>
      </c>
      <c r="D136">
        <v>9</v>
      </c>
      <c r="E136">
        <v>390</v>
      </c>
      <c r="F136">
        <v>435</v>
      </c>
      <c r="G136">
        <v>412.5</v>
      </c>
      <c r="H136">
        <v>31.819805150000001</v>
      </c>
    </row>
    <row r="137" spans="1:8" x14ac:dyDescent="0.25">
      <c r="A137">
        <v>2016</v>
      </c>
      <c r="B137" t="s">
        <v>358</v>
      </c>
      <c r="C137">
        <v>1</v>
      </c>
      <c r="D137">
        <v>9</v>
      </c>
      <c r="E137">
        <v>540</v>
      </c>
      <c r="F137">
        <v>536</v>
      </c>
      <c r="G137">
        <v>538</v>
      </c>
      <c r="H137">
        <v>2.8284271250000002</v>
      </c>
    </row>
    <row r="138" spans="1:8" x14ac:dyDescent="0.25">
      <c r="A138">
        <v>2000</v>
      </c>
      <c r="B138" t="s">
        <v>374</v>
      </c>
      <c r="C138">
        <v>1</v>
      </c>
      <c r="D138">
        <v>10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>
        <v>2001</v>
      </c>
      <c r="B139" t="s">
        <v>374</v>
      </c>
      <c r="C139">
        <v>1</v>
      </c>
      <c r="D139">
        <v>10</v>
      </c>
      <c r="E139">
        <v>21</v>
      </c>
      <c r="F139">
        <v>19</v>
      </c>
      <c r="G139">
        <v>20</v>
      </c>
      <c r="H139">
        <v>1.414213562</v>
      </c>
    </row>
    <row r="140" spans="1:8" x14ac:dyDescent="0.25">
      <c r="A140">
        <v>2002</v>
      </c>
      <c r="B140" t="s">
        <v>374</v>
      </c>
      <c r="C140">
        <v>1</v>
      </c>
      <c r="D140">
        <v>10</v>
      </c>
      <c r="E140">
        <v>39</v>
      </c>
      <c r="F140">
        <v>33</v>
      </c>
      <c r="G140">
        <v>36</v>
      </c>
      <c r="H140">
        <v>4.2426406869999997</v>
      </c>
    </row>
    <row r="141" spans="1:8" x14ac:dyDescent="0.25">
      <c r="A141">
        <v>2003</v>
      </c>
      <c r="B141" t="s">
        <v>374</v>
      </c>
      <c r="C141">
        <v>1</v>
      </c>
      <c r="D141">
        <v>10</v>
      </c>
      <c r="E141">
        <v>47</v>
      </c>
      <c r="F141">
        <v>45</v>
      </c>
      <c r="G141">
        <v>46</v>
      </c>
      <c r="H141">
        <v>1.414213562</v>
      </c>
    </row>
    <row r="142" spans="1:8" x14ac:dyDescent="0.25">
      <c r="A142">
        <v>2004</v>
      </c>
      <c r="B142" t="s">
        <v>374</v>
      </c>
      <c r="C142">
        <v>1</v>
      </c>
      <c r="D142">
        <v>10</v>
      </c>
      <c r="E142">
        <v>103</v>
      </c>
      <c r="F142">
        <v>86</v>
      </c>
      <c r="G142">
        <v>94.5</v>
      </c>
      <c r="H142">
        <v>12.020815280000001</v>
      </c>
    </row>
    <row r="143" spans="1:8" x14ac:dyDescent="0.25">
      <c r="A143">
        <v>2005</v>
      </c>
      <c r="B143" t="s">
        <v>374</v>
      </c>
      <c r="C143">
        <v>1</v>
      </c>
      <c r="D143">
        <v>10</v>
      </c>
      <c r="E143">
        <v>47</v>
      </c>
      <c r="F143">
        <v>43</v>
      </c>
      <c r="G143">
        <v>45</v>
      </c>
      <c r="H143">
        <v>2.8284271250000002</v>
      </c>
    </row>
    <row r="144" spans="1:8" x14ac:dyDescent="0.25">
      <c r="A144">
        <v>2006</v>
      </c>
      <c r="B144" t="s">
        <v>374</v>
      </c>
      <c r="C144">
        <v>1</v>
      </c>
      <c r="D144">
        <v>10</v>
      </c>
      <c r="E144">
        <v>76</v>
      </c>
      <c r="F144">
        <v>85</v>
      </c>
      <c r="G144">
        <v>80.5</v>
      </c>
      <c r="H144">
        <v>6.3639610309999997</v>
      </c>
    </row>
    <row r="145" spans="1:8" x14ac:dyDescent="0.25">
      <c r="A145">
        <v>2007</v>
      </c>
      <c r="B145" t="s">
        <v>374</v>
      </c>
      <c r="C145">
        <v>1</v>
      </c>
      <c r="D145">
        <v>10</v>
      </c>
      <c r="E145">
        <v>33</v>
      </c>
      <c r="F145">
        <v>41</v>
      </c>
      <c r="G145">
        <v>37</v>
      </c>
      <c r="H145">
        <v>5.6568542490000002</v>
      </c>
    </row>
    <row r="146" spans="1:8" x14ac:dyDescent="0.25">
      <c r="A146">
        <v>2008</v>
      </c>
      <c r="B146" t="s">
        <v>374</v>
      </c>
      <c r="C146">
        <v>1</v>
      </c>
      <c r="D146">
        <v>10</v>
      </c>
      <c r="E146">
        <v>84</v>
      </c>
      <c r="F146">
        <v>92</v>
      </c>
      <c r="G146">
        <v>88</v>
      </c>
      <c r="H146">
        <v>5.6568542490000002</v>
      </c>
    </row>
    <row r="147" spans="1:8" x14ac:dyDescent="0.25">
      <c r="A147">
        <v>2009</v>
      </c>
      <c r="B147" t="s">
        <v>374</v>
      </c>
      <c r="C147">
        <v>1</v>
      </c>
      <c r="D147">
        <v>10</v>
      </c>
      <c r="E147">
        <v>147</v>
      </c>
      <c r="F147">
        <v>113</v>
      </c>
      <c r="G147">
        <v>130</v>
      </c>
      <c r="H147">
        <v>24.041630560000002</v>
      </c>
    </row>
    <row r="148" spans="1:8" x14ac:dyDescent="0.25">
      <c r="A148">
        <v>2010</v>
      </c>
      <c r="B148" t="s">
        <v>374</v>
      </c>
      <c r="C148">
        <v>1</v>
      </c>
      <c r="D148">
        <v>10</v>
      </c>
      <c r="E148">
        <v>67</v>
      </c>
      <c r="F148">
        <v>44</v>
      </c>
      <c r="G148">
        <v>55.5</v>
      </c>
      <c r="H148">
        <v>16.263455969999999</v>
      </c>
    </row>
    <row r="149" spans="1:8" x14ac:dyDescent="0.25">
      <c r="A149">
        <v>2011</v>
      </c>
      <c r="B149" t="s">
        <v>374</v>
      </c>
      <c r="C149">
        <v>1</v>
      </c>
      <c r="D149">
        <v>10</v>
      </c>
      <c r="E149">
        <v>139</v>
      </c>
      <c r="F149">
        <v>139</v>
      </c>
      <c r="G149">
        <v>139</v>
      </c>
      <c r="H149">
        <v>0</v>
      </c>
    </row>
    <row r="150" spans="1:8" x14ac:dyDescent="0.25">
      <c r="A150">
        <v>2012</v>
      </c>
      <c r="B150" t="s">
        <v>374</v>
      </c>
      <c r="C150">
        <v>1</v>
      </c>
      <c r="D150">
        <v>10</v>
      </c>
      <c r="E150">
        <v>147</v>
      </c>
      <c r="F150">
        <v>204</v>
      </c>
      <c r="G150">
        <v>175.5</v>
      </c>
      <c r="H150">
        <v>40.305086529999997</v>
      </c>
    </row>
    <row r="151" spans="1:8" x14ac:dyDescent="0.25">
      <c r="A151">
        <v>2013</v>
      </c>
      <c r="B151" t="s">
        <v>374</v>
      </c>
      <c r="C151">
        <v>1</v>
      </c>
      <c r="D151">
        <v>10</v>
      </c>
      <c r="E151">
        <v>39</v>
      </c>
      <c r="F151">
        <v>101</v>
      </c>
      <c r="G151">
        <v>70</v>
      </c>
      <c r="H151">
        <v>43.840620430000001</v>
      </c>
    </row>
    <row r="152" spans="1:8" x14ac:dyDescent="0.25">
      <c r="A152">
        <v>2014</v>
      </c>
      <c r="B152" t="s">
        <v>374</v>
      </c>
      <c r="C152">
        <v>1</v>
      </c>
      <c r="D152">
        <v>10</v>
      </c>
      <c r="E152">
        <v>275</v>
      </c>
      <c r="F152">
        <v>379</v>
      </c>
      <c r="G152">
        <v>327</v>
      </c>
      <c r="H152">
        <v>73.539105239999998</v>
      </c>
    </row>
    <row r="153" spans="1:8" x14ac:dyDescent="0.25">
      <c r="A153">
        <v>2015</v>
      </c>
      <c r="B153" t="s">
        <v>374</v>
      </c>
      <c r="C153">
        <v>1</v>
      </c>
      <c r="D153">
        <v>10</v>
      </c>
      <c r="E153">
        <v>419</v>
      </c>
      <c r="F153">
        <v>442</v>
      </c>
      <c r="G153">
        <v>430.5</v>
      </c>
      <c r="H153">
        <v>16.263455969999999</v>
      </c>
    </row>
    <row r="154" spans="1:8" x14ac:dyDescent="0.25">
      <c r="A154">
        <v>2016</v>
      </c>
      <c r="B154" t="s">
        <v>374</v>
      </c>
      <c r="C154">
        <v>1</v>
      </c>
      <c r="D154">
        <v>10</v>
      </c>
      <c r="E154">
        <v>361</v>
      </c>
      <c r="F154">
        <v>353</v>
      </c>
      <c r="G154">
        <v>357</v>
      </c>
      <c r="H154">
        <v>5.6568542490000002</v>
      </c>
    </row>
    <row r="155" spans="1:8" x14ac:dyDescent="0.25">
      <c r="A155">
        <v>2000</v>
      </c>
      <c r="B155" t="s">
        <v>373</v>
      </c>
      <c r="C155">
        <v>1</v>
      </c>
      <c r="D155">
        <v>11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>
        <v>2001</v>
      </c>
      <c r="B156" t="s">
        <v>373</v>
      </c>
      <c r="C156">
        <v>1</v>
      </c>
      <c r="D156">
        <v>11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>
        <v>2002</v>
      </c>
      <c r="B157" t="s">
        <v>373</v>
      </c>
      <c r="C157">
        <v>1</v>
      </c>
      <c r="D157">
        <v>11</v>
      </c>
      <c r="E157">
        <v>25</v>
      </c>
      <c r="F157">
        <v>29</v>
      </c>
      <c r="G157">
        <v>27</v>
      </c>
      <c r="H157">
        <v>2.8284271250000002</v>
      </c>
    </row>
    <row r="158" spans="1:8" x14ac:dyDescent="0.25">
      <c r="A158">
        <v>2003</v>
      </c>
      <c r="B158" t="s">
        <v>373</v>
      </c>
      <c r="C158">
        <v>1</v>
      </c>
      <c r="D158">
        <v>11</v>
      </c>
      <c r="E158">
        <v>35</v>
      </c>
      <c r="F158">
        <v>36</v>
      </c>
      <c r="G158">
        <v>35.5</v>
      </c>
      <c r="H158">
        <v>0.70710678100000002</v>
      </c>
    </row>
    <row r="159" spans="1:8" x14ac:dyDescent="0.25">
      <c r="A159">
        <v>2004</v>
      </c>
      <c r="B159" t="s">
        <v>373</v>
      </c>
      <c r="C159">
        <v>1</v>
      </c>
      <c r="D159">
        <v>11</v>
      </c>
      <c r="E159">
        <v>39</v>
      </c>
      <c r="F159">
        <v>44</v>
      </c>
      <c r="G159">
        <v>41.5</v>
      </c>
      <c r="H159">
        <v>3.5355339059999999</v>
      </c>
    </row>
    <row r="160" spans="1:8" x14ac:dyDescent="0.25">
      <c r="A160">
        <v>2005</v>
      </c>
      <c r="B160" t="s">
        <v>373</v>
      </c>
      <c r="C160">
        <v>1</v>
      </c>
      <c r="D160">
        <v>11</v>
      </c>
      <c r="E160">
        <v>40</v>
      </c>
      <c r="F160">
        <v>45</v>
      </c>
      <c r="G160">
        <v>42.5</v>
      </c>
      <c r="H160">
        <v>3.5355339059999999</v>
      </c>
    </row>
    <row r="161" spans="1:8" x14ac:dyDescent="0.25">
      <c r="A161">
        <v>2006</v>
      </c>
      <c r="B161" t="s">
        <v>373</v>
      </c>
      <c r="C161">
        <v>1</v>
      </c>
      <c r="D161">
        <v>11</v>
      </c>
      <c r="E161">
        <v>63</v>
      </c>
      <c r="F161">
        <v>72</v>
      </c>
      <c r="G161">
        <v>67.5</v>
      </c>
      <c r="H161">
        <v>6.3639610309999997</v>
      </c>
    </row>
    <row r="162" spans="1:8" x14ac:dyDescent="0.25">
      <c r="A162">
        <v>2007</v>
      </c>
      <c r="B162" t="s">
        <v>373</v>
      </c>
      <c r="C162">
        <v>1</v>
      </c>
      <c r="D162">
        <v>11</v>
      </c>
      <c r="E162">
        <v>64</v>
      </c>
      <c r="F162">
        <v>30</v>
      </c>
      <c r="G162">
        <v>47</v>
      </c>
      <c r="H162">
        <v>24.041630560000002</v>
      </c>
    </row>
    <row r="163" spans="1:8" x14ac:dyDescent="0.25">
      <c r="A163">
        <v>2008</v>
      </c>
      <c r="B163" t="s">
        <v>373</v>
      </c>
      <c r="C163">
        <v>1</v>
      </c>
      <c r="D163">
        <v>11</v>
      </c>
      <c r="E163">
        <v>44</v>
      </c>
      <c r="F163">
        <v>38</v>
      </c>
      <c r="G163">
        <v>41</v>
      </c>
      <c r="H163">
        <v>4.2426406869999997</v>
      </c>
    </row>
    <row r="164" spans="1:8" x14ac:dyDescent="0.25">
      <c r="A164">
        <v>2009</v>
      </c>
      <c r="B164" t="s">
        <v>373</v>
      </c>
      <c r="C164">
        <v>1</v>
      </c>
      <c r="D164">
        <v>11</v>
      </c>
      <c r="E164">
        <v>39</v>
      </c>
      <c r="F164">
        <v>53</v>
      </c>
      <c r="G164">
        <v>46</v>
      </c>
      <c r="H164">
        <v>9.899494937</v>
      </c>
    </row>
    <row r="165" spans="1:8" x14ac:dyDescent="0.25">
      <c r="A165">
        <v>2010</v>
      </c>
      <c r="B165" t="s">
        <v>373</v>
      </c>
      <c r="C165">
        <v>1</v>
      </c>
      <c r="D165">
        <v>11</v>
      </c>
      <c r="E165">
        <v>15</v>
      </c>
      <c r="F165">
        <v>23</v>
      </c>
      <c r="G165">
        <v>19</v>
      </c>
      <c r="H165">
        <v>5.6568542490000002</v>
      </c>
    </row>
    <row r="166" spans="1:8" x14ac:dyDescent="0.25">
      <c r="A166">
        <v>2011</v>
      </c>
      <c r="B166" t="s">
        <v>373</v>
      </c>
      <c r="C166">
        <v>1</v>
      </c>
      <c r="D166">
        <v>11</v>
      </c>
      <c r="E166">
        <v>65</v>
      </c>
      <c r="F166">
        <v>81</v>
      </c>
      <c r="G166">
        <v>73</v>
      </c>
      <c r="H166">
        <v>11.313708500000001</v>
      </c>
    </row>
    <row r="167" spans="1:8" x14ac:dyDescent="0.25">
      <c r="A167">
        <v>2012</v>
      </c>
      <c r="B167" t="s">
        <v>373</v>
      </c>
      <c r="C167">
        <v>1</v>
      </c>
      <c r="D167">
        <v>11</v>
      </c>
      <c r="E167">
        <v>102</v>
      </c>
      <c r="F167">
        <v>121</v>
      </c>
      <c r="G167">
        <v>111.5</v>
      </c>
      <c r="H167">
        <v>13.435028839999999</v>
      </c>
    </row>
    <row r="168" spans="1:8" x14ac:dyDescent="0.25">
      <c r="A168">
        <v>2013</v>
      </c>
      <c r="B168" t="s">
        <v>373</v>
      </c>
      <c r="C168">
        <v>1</v>
      </c>
      <c r="D168">
        <v>11</v>
      </c>
      <c r="E168">
        <v>136</v>
      </c>
      <c r="F168">
        <v>241</v>
      </c>
      <c r="G168">
        <v>188.5</v>
      </c>
      <c r="H168">
        <v>74.246212020000002</v>
      </c>
    </row>
    <row r="169" spans="1:8" x14ac:dyDescent="0.25">
      <c r="A169">
        <v>2014</v>
      </c>
      <c r="B169" t="s">
        <v>373</v>
      </c>
      <c r="C169">
        <v>1</v>
      </c>
      <c r="D169">
        <v>11</v>
      </c>
      <c r="E169">
        <v>237</v>
      </c>
      <c r="F169">
        <v>296</v>
      </c>
      <c r="G169">
        <v>266.5</v>
      </c>
      <c r="H169">
        <v>41.719300089999997</v>
      </c>
    </row>
    <row r="170" spans="1:8" x14ac:dyDescent="0.25">
      <c r="A170">
        <v>2015</v>
      </c>
      <c r="B170" t="s">
        <v>373</v>
      </c>
      <c r="C170">
        <v>1</v>
      </c>
      <c r="D170">
        <v>11</v>
      </c>
      <c r="E170">
        <v>220</v>
      </c>
      <c r="F170">
        <v>282</v>
      </c>
      <c r="G170">
        <v>251</v>
      </c>
      <c r="H170">
        <v>43.840620430000001</v>
      </c>
    </row>
    <row r="171" spans="1:8" x14ac:dyDescent="0.25">
      <c r="A171">
        <v>2016</v>
      </c>
      <c r="B171" t="s">
        <v>373</v>
      </c>
      <c r="C171">
        <v>1</v>
      </c>
      <c r="D171">
        <v>11</v>
      </c>
      <c r="E171">
        <v>222</v>
      </c>
      <c r="F171">
        <v>309</v>
      </c>
      <c r="G171">
        <v>265.5</v>
      </c>
      <c r="H171">
        <v>61.518289959999997</v>
      </c>
    </row>
    <row r="172" spans="1:8" x14ac:dyDescent="0.25">
      <c r="A172">
        <v>2000</v>
      </c>
      <c r="B172" t="s">
        <v>372</v>
      </c>
      <c r="C172">
        <v>1</v>
      </c>
      <c r="D172">
        <v>13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>
        <v>2001</v>
      </c>
      <c r="B173" t="s">
        <v>372</v>
      </c>
      <c r="C173">
        <v>1</v>
      </c>
      <c r="D173">
        <v>13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>
        <v>2002</v>
      </c>
      <c r="B174" t="s">
        <v>372</v>
      </c>
      <c r="C174">
        <v>1</v>
      </c>
      <c r="D174">
        <v>13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>
        <v>2003</v>
      </c>
      <c r="B175" t="s">
        <v>372</v>
      </c>
      <c r="C175">
        <v>1</v>
      </c>
      <c r="D175">
        <v>13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>
        <v>2004</v>
      </c>
      <c r="B176" t="s">
        <v>372</v>
      </c>
      <c r="C176">
        <v>1</v>
      </c>
      <c r="D176">
        <v>13</v>
      </c>
      <c r="E176">
        <v>47</v>
      </c>
      <c r="F176">
        <v>64</v>
      </c>
      <c r="G176">
        <v>55.5</v>
      </c>
      <c r="H176">
        <v>12.020815280000001</v>
      </c>
    </row>
    <row r="177" spans="1:8" x14ac:dyDescent="0.25">
      <c r="A177">
        <v>2005</v>
      </c>
      <c r="B177" t="s">
        <v>372</v>
      </c>
      <c r="C177">
        <v>1</v>
      </c>
      <c r="D177">
        <v>13</v>
      </c>
      <c r="E177">
        <v>50</v>
      </c>
      <c r="F177">
        <v>75</v>
      </c>
      <c r="G177">
        <v>62.5</v>
      </c>
      <c r="H177">
        <v>17.677669529999999</v>
      </c>
    </row>
    <row r="178" spans="1:8" x14ac:dyDescent="0.25">
      <c r="A178">
        <v>2006</v>
      </c>
      <c r="B178" t="s">
        <v>372</v>
      </c>
      <c r="C178">
        <v>1</v>
      </c>
      <c r="D178">
        <v>13</v>
      </c>
      <c r="E178">
        <v>119</v>
      </c>
      <c r="F178">
        <v>166</v>
      </c>
      <c r="G178">
        <v>142.5</v>
      </c>
      <c r="H178">
        <v>33.234018720000002</v>
      </c>
    </row>
    <row r="179" spans="1:8" x14ac:dyDescent="0.25">
      <c r="A179">
        <v>2007</v>
      </c>
      <c r="B179" t="s">
        <v>372</v>
      </c>
      <c r="C179">
        <v>1</v>
      </c>
      <c r="D179">
        <v>13</v>
      </c>
      <c r="E179">
        <v>95</v>
      </c>
      <c r="F179">
        <v>122</v>
      </c>
      <c r="G179">
        <v>108.5</v>
      </c>
      <c r="H179">
        <v>19.09188309</v>
      </c>
    </row>
    <row r="180" spans="1:8" x14ac:dyDescent="0.25">
      <c r="A180">
        <v>2008</v>
      </c>
      <c r="B180" t="s">
        <v>372</v>
      </c>
      <c r="C180">
        <v>1</v>
      </c>
      <c r="D180">
        <v>13</v>
      </c>
      <c r="E180">
        <v>166</v>
      </c>
      <c r="F180">
        <v>180</v>
      </c>
      <c r="G180">
        <v>173</v>
      </c>
      <c r="H180">
        <v>9.899494937</v>
      </c>
    </row>
    <row r="181" spans="1:8" x14ac:dyDescent="0.25">
      <c r="A181">
        <v>2009</v>
      </c>
      <c r="B181" t="s">
        <v>372</v>
      </c>
      <c r="C181">
        <v>1</v>
      </c>
      <c r="D181">
        <v>13</v>
      </c>
      <c r="E181">
        <v>129</v>
      </c>
      <c r="F181">
        <v>204</v>
      </c>
      <c r="G181">
        <v>166.5</v>
      </c>
      <c r="H181">
        <v>53.033008590000001</v>
      </c>
    </row>
    <row r="182" spans="1:8" x14ac:dyDescent="0.25">
      <c r="A182">
        <v>2010</v>
      </c>
      <c r="B182" t="s">
        <v>372</v>
      </c>
      <c r="C182">
        <v>1</v>
      </c>
      <c r="D182">
        <v>13</v>
      </c>
      <c r="E182">
        <v>213</v>
      </c>
      <c r="F182">
        <v>243</v>
      </c>
      <c r="G182">
        <v>228</v>
      </c>
      <c r="H182">
        <v>21.213203440000001</v>
      </c>
    </row>
    <row r="183" spans="1:8" x14ac:dyDescent="0.25">
      <c r="A183">
        <v>2011</v>
      </c>
      <c r="B183" t="s">
        <v>372</v>
      </c>
      <c r="C183">
        <v>1</v>
      </c>
      <c r="D183">
        <v>13</v>
      </c>
      <c r="E183">
        <v>66</v>
      </c>
      <c r="F183">
        <v>85</v>
      </c>
      <c r="G183">
        <v>75.5</v>
      </c>
      <c r="H183">
        <v>13.435028839999999</v>
      </c>
    </row>
    <row r="184" spans="1:8" x14ac:dyDescent="0.25">
      <c r="A184">
        <v>2012</v>
      </c>
      <c r="B184" t="s">
        <v>372</v>
      </c>
      <c r="C184">
        <v>1</v>
      </c>
      <c r="D184">
        <v>13</v>
      </c>
      <c r="E184">
        <v>160</v>
      </c>
      <c r="F184">
        <v>153</v>
      </c>
      <c r="G184">
        <v>156.5</v>
      </c>
      <c r="H184">
        <v>4.949747468</v>
      </c>
    </row>
    <row r="185" spans="1:8" x14ac:dyDescent="0.25">
      <c r="A185">
        <v>2013</v>
      </c>
      <c r="B185" t="s">
        <v>372</v>
      </c>
      <c r="C185">
        <v>1</v>
      </c>
      <c r="D185">
        <v>13</v>
      </c>
      <c r="E185">
        <v>204</v>
      </c>
      <c r="F185">
        <v>239</v>
      </c>
      <c r="G185">
        <v>221.5</v>
      </c>
      <c r="H185">
        <v>24.748737340000002</v>
      </c>
    </row>
    <row r="186" spans="1:8" x14ac:dyDescent="0.25">
      <c r="A186">
        <v>2014</v>
      </c>
      <c r="B186" t="s">
        <v>372</v>
      </c>
      <c r="C186">
        <v>1</v>
      </c>
      <c r="D186">
        <v>13</v>
      </c>
      <c r="E186">
        <v>353</v>
      </c>
      <c r="F186">
        <v>363</v>
      </c>
      <c r="G186">
        <v>358</v>
      </c>
      <c r="H186">
        <v>7.0710678119999999</v>
      </c>
    </row>
    <row r="187" spans="1:8" x14ac:dyDescent="0.25">
      <c r="A187">
        <v>2015</v>
      </c>
      <c r="B187" t="s">
        <v>372</v>
      </c>
      <c r="C187">
        <v>1</v>
      </c>
      <c r="D187">
        <v>13</v>
      </c>
      <c r="E187">
        <v>473</v>
      </c>
      <c r="F187">
        <v>645</v>
      </c>
      <c r="G187">
        <v>559</v>
      </c>
      <c r="H187">
        <v>121.6223664</v>
      </c>
    </row>
    <row r="188" spans="1:8" x14ac:dyDescent="0.25">
      <c r="A188">
        <v>2016</v>
      </c>
      <c r="B188" t="s">
        <v>372</v>
      </c>
      <c r="C188">
        <v>1</v>
      </c>
      <c r="D188">
        <v>13</v>
      </c>
      <c r="E188">
        <v>434</v>
      </c>
      <c r="F188">
        <v>427</v>
      </c>
      <c r="G188">
        <v>430.5</v>
      </c>
      <c r="H188">
        <v>4.949747468</v>
      </c>
    </row>
    <row r="189" spans="1:8" x14ac:dyDescent="0.25">
      <c r="A189">
        <v>2000</v>
      </c>
      <c r="B189" t="s">
        <v>371</v>
      </c>
      <c r="C189">
        <v>1</v>
      </c>
      <c r="D189">
        <v>15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>
        <v>2001</v>
      </c>
      <c r="B190" t="s">
        <v>371</v>
      </c>
      <c r="C190">
        <v>1</v>
      </c>
      <c r="D190">
        <v>15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>
        <v>2002</v>
      </c>
      <c r="B191" t="s">
        <v>371</v>
      </c>
      <c r="C191">
        <v>1</v>
      </c>
      <c r="D191">
        <v>15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>
        <v>2003</v>
      </c>
      <c r="B192" t="s">
        <v>371</v>
      </c>
      <c r="C192">
        <v>1</v>
      </c>
      <c r="D192">
        <v>15</v>
      </c>
      <c r="E192">
        <v>52</v>
      </c>
      <c r="F192">
        <v>50</v>
      </c>
      <c r="G192">
        <v>51</v>
      </c>
      <c r="H192">
        <v>1.414213562</v>
      </c>
    </row>
    <row r="193" spans="1:8" x14ac:dyDescent="0.25">
      <c r="A193">
        <v>2004</v>
      </c>
      <c r="B193" t="s">
        <v>371</v>
      </c>
      <c r="C193">
        <v>1</v>
      </c>
      <c r="D193">
        <v>15</v>
      </c>
      <c r="E193">
        <v>70</v>
      </c>
      <c r="F193">
        <v>58</v>
      </c>
      <c r="G193">
        <v>64</v>
      </c>
      <c r="H193">
        <v>8.4852813739999995</v>
      </c>
    </row>
    <row r="194" spans="1:8" x14ac:dyDescent="0.25">
      <c r="A194">
        <v>2005</v>
      </c>
      <c r="B194" t="s">
        <v>371</v>
      </c>
      <c r="C194">
        <v>1</v>
      </c>
      <c r="D194">
        <v>15</v>
      </c>
      <c r="E194">
        <v>137</v>
      </c>
      <c r="F194">
        <v>108</v>
      </c>
      <c r="G194">
        <v>122.5</v>
      </c>
      <c r="H194">
        <v>20.50609665</v>
      </c>
    </row>
    <row r="195" spans="1:8" x14ac:dyDescent="0.25">
      <c r="A195">
        <v>2006</v>
      </c>
      <c r="B195" t="s">
        <v>371</v>
      </c>
      <c r="C195">
        <v>1</v>
      </c>
      <c r="D195">
        <v>15</v>
      </c>
      <c r="E195">
        <v>97</v>
      </c>
      <c r="F195">
        <v>69</v>
      </c>
      <c r="G195">
        <v>83</v>
      </c>
      <c r="H195">
        <v>19.79898987</v>
      </c>
    </row>
    <row r="196" spans="1:8" x14ac:dyDescent="0.25">
      <c r="A196">
        <v>2007</v>
      </c>
      <c r="B196" t="s">
        <v>371</v>
      </c>
      <c r="C196">
        <v>1</v>
      </c>
      <c r="D196">
        <v>15</v>
      </c>
      <c r="E196">
        <v>133</v>
      </c>
      <c r="F196">
        <v>90</v>
      </c>
      <c r="G196">
        <v>111.5</v>
      </c>
      <c r="H196">
        <v>30.40559159</v>
      </c>
    </row>
    <row r="197" spans="1:8" x14ac:dyDescent="0.25">
      <c r="A197">
        <v>2008</v>
      </c>
      <c r="B197" t="s">
        <v>371</v>
      </c>
      <c r="C197">
        <v>1</v>
      </c>
      <c r="D197">
        <v>15</v>
      </c>
      <c r="E197">
        <v>56</v>
      </c>
      <c r="F197">
        <v>37</v>
      </c>
      <c r="G197">
        <v>46.5</v>
      </c>
      <c r="H197">
        <v>13.435028839999999</v>
      </c>
    </row>
    <row r="198" spans="1:8" x14ac:dyDescent="0.25">
      <c r="A198">
        <v>2009</v>
      </c>
      <c r="B198" t="s">
        <v>371</v>
      </c>
      <c r="C198">
        <v>1</v>
      </c>
      <c r="D198">
        <v>15</v>
      </c>
      <c r="E198">
        <v>64</v>
      </c>
      <c r="F198">
        <v>27</v>
      </c>
      <c r="G198">
        <v>45.5</v>
      </c>
      <c r="H198">
        <v>26.162950899999998</v>
      </c>
    </row>
    <row r="199" spans="1:8" x14ac:dyDescent="0.25">
      <c r="A199">
        <v>2010</v>
      </c>
      <c r="B199" t="s">
        <v>371</v>
      </c>
      <c r="C199">
        <v>1</v>
      </c>
      <c r="D199">
        <v>15</v>
      </c>
      <c r="E199">
        <v>83</v>
      </c>
      <c r="F199">
        <v>34</v>
      </c>
      <c r="G199">
        <v>58.5</v>
      </c>
      <c r="H199">
        <v>34.648232280000002</v>
      </c>
    </row>
    <row r="200" spans="1:8" x14ac:dyDescent="0.25">
      <c r="A200">
        <v>2011</v>
      </c>
      <c r="B200" t="s">
        <v>371</v>
      </c>
      <c r="C200">
        <v>1</v>
      </c>
      <c r="D200">
        <v>15</v>
      </c>
      <c r="E200">
        <v>69</v>
      </c>
      <c r="F200">
        <v>31</v>
      </c>
      <c r="G200">
        <v>50</v>
      </c>
      <c r="H200">
        <v>26.870057689999999</v>
      </c>
    </row>
    <row r="201" spans="1:8" x14ac:dyDescent="0.25">
      <c r="A201">
        <v>2012</v>
      </c>
      <c r="B201" t="s">
        <v>371</v>
      </c>
      <c r="C201">
        <v>1</v>
      </c>
      <c r="D201">
        <v>15</v>
      </c>
      <c r="E201">
        <v>164</v>
      </c>
      <c r="F201">
        <v>59</v>
      </c>
      <c r="G201">
        <v>111.5</v>
      </c>
      <c r="H201">
        <v>74.246212020000002</v>
      </c>
    </row>
    <row r="202" spans="1:8" x14ac:dyDescent="0.25">
      <c r="A202">
        <v>2013</v>
      </c>
      <c r="B202" t="s">
        <v>371</v>
      </c>
      <c r="C202">
        <v>1</v>
      </c>
      <c r="D202">
        <v>15</v>
      </c>
      <c r="E202">
        <v>196</v>
      </c>
      <c r="F202">
        <v>90</v>
      </c>
      <c r="G202">
        <v>143</v>
      </c>
      <c r="H202">
        <v>74.953318809999999</v>
      </c>
    </row>
    <row r="203" spans="1:8" x14ac:dyDescent="0.25">
      <c r="A203">
        <v>2014</v>
      </c>
      <c r="B203" t="s">
        <v>371</v>
      </c>
      <c r="C203">
        <v>1</v>
      </c>
      <c r="D203">
        <v>15</v>
      </c>
      <c r="E203">
        <v>262</v>
      </c>
      <c r="F203">
        <v>106</v>
      </c>
      <c r="G203">
        <v>184</v>
      </c>
      <c r="H203">
        <v>110.3086579</v>
      </c>
    </row>
    <row r="204" spans="1:8" x14ac:dyDescent="0.25">
      <c r="A204">
        <v>2015</v>
      </c>
      <c r="B204" t="s">
        <v>371</v>
      </c>
      <c r="C204">
        <v>1</v>
      </c>
      <c r="D204">
        <v>15</v>
      </c>
      <c r="E204">
        <v>248</v>
      </c>
      <c r="F204">
        <v>158</v>
      </c>
      <c r="G204">
        <v>203</v>
      </c>
      <c r="H204">
        <v>63.639610310000002</v>
      </c>
    </row>
    <row r="205" spans="1:8" x14ac:dyDescent="0.25">
      <c r="A205">
        <v>2016</v>
      </c>
      <c r="B205" t="s">
        <v>371</v>
      </c>
      <c r="C205">
        <v>1</v>
      </c>
      <c r="D205">
        <v>15</v>
      </c>
      <c r="E205">
        <v>257</v>
      </c>
      <c r="F205">
        <v>180</v>
      </c>
      <c r="G205">
        <v>218.5</v>
      </c>
      <c r="H205">
        <v>54.447222150000002</v>
      </c>
    </row>
    <row r="206" spans="1:8" x14ac:dyDescent="0.25">
      <c r="A206">
        <v>2000</v>
      </c>
      <c r="B206" t="s">
        <v>370</v>
      </c>
      <c r="C206">
        <v>1</v>
      </c>
      <c r="D206">
        <v>16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>
        <v>2001</v>
      </c>
      <c r="B207" t="s">
        <v>370</v>
      </c>
      <c r="C207">
        <v>1</v>
      </c>
      <c r="D207">
        <v>16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>
        <v>2002</v>
      </c>
      <c r="B208" t="s">
        <v>370</v>
      </c>
      <c r="C208">
        <v>1</v>
      </c>
      <c r="D208">
        <v>16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>
        <v>2003</v>
      </c>
      <c r="B209" t="s">
        <v>370</v>
      </c>
      <c r="C209">
        <v>1</v>
      </c>
      <c r="D209">
        <v>16</v>
      </c>
      <c r="E209">
        <v>30</v>
      </c>
      <c r="F209">
        <v>26</v>
      </c>
      <c r="G209">
        <v>28</v>
      </c>
      <c r="H209">
        <v>2.8284271250000002</v>
      </c>
    </row>
    <row r="210" spans="1:8" x14ac:dyDescent="0.25">
      <c r="A210">
        <v>2004</v>
      </c>
      <c r="B210" t="s">
        <v>370</v>
      </c>
      <c r="C210">
        <v>1</v>
      </c>
      <c r="D210">
        <v>16</v>
      </c>
      <c r="E210">
        <v>37</v>
      </c>
      <c r="F210">
        <v>34</v>
      </c>
      <c r="G210">
        <v>35.5</v>
      </c>
      <c r="H210">
        <v>2.1213203439999999</v>
      </c>
    </row>
    <row r="211" spans="1:8" x14ac:dyDescent="0.25">
      <c r="A211">
        <v>2005</v>
      </c>
      <c r="B211" t="s">
        <v>370</v>
      </c>
      <c r="C211">
        <v>1</v>
      </c>
      <c r="D211">
        <v>16</v>
      </c>
      <c r="E211">
        <v>45</v>
      </c>
      <c r="F211">
        <v>43</v>
      </c>
      <c r="G211">
        <v>44</v>
      </c>
      <c r="H211">
        <v>1.414213562</v>
      </c>
    </row>
    <row r="212" spans="1:8" x14ac:dyDescent="0.25">
      <c r="A212">
        <v>2006</v>
      </c>
      <c r="B212" t="s">
        <v>370</v>
      </c>
      <c r="C212">
        <v>1</v>
      </c>
      <c r="D212">
        <v>16</v>
      </c>
      <c r="E212">
        <v>67</v>
      </c>
      <c r="F212">
        <v>71</v>
      </c>
      <c r="G212">
        <v>69</v>
      </c>
      <c r="H212">
        <v>2.8284271250000002</v>
      </c>
    </row>
    <row r="213" spans="1:8" x14ac:dyDescent="0.25">
      <c r="A213">
        <v>2007</v>
      </c>
      <c r="B213" t="s">
        <v>370</v>
      </c>
      <c r="C213">
        <v>1</v>
      </c>
      <c r="D213">
        <v>16</v>
      </c>
      <c r="E213">
        <v>68</v>
      </c>
      <c r="F213">
        <v>80</v>
      </c>
      <c r="G213">
        <v>74</v>
      </c>
      <c r="H213">
        <v>8.4852813739999995</v>
      </c>
    </row>
    <row r="214" spans="1:8" x14ac:dyDescent="0.25">
      <c r="A214">
        <v>2008</v>
      </c>
      <c r="B214" t="s">
        <v>370</v>
      </c>
      <c r="C214">
        <v>1</v>
      </c>
      <c r="D214">
        <v>16</v>
      </c>
      <c r="E214">
        <v>106</v>
      </c>
      <c r="F214">
        <v>97</v>
      </c>
      <c r="G214">
        <v>101.5</v>
      </c>
      <c r="H214">
        <v>6.3639610309999997</v>
      </c>
    </row>
    <row r="215" spans="1:8" x14ac:dyDescent="0.25">
      <c r="A215">
        <v>2009</v>
      </c>
      <c r="B215" t="s">
        <v>370</v>
      </c>
      <c r="C215">
        <v>1</v>
      </c>
      <c r="D215">
        <v>16</v>
      </c>
      <c r="E215">
        <v>86</v>
      </c>
      <c r="F215">
        <v>102</v>
      </c>
      <c r="G215">
        <v>94</v>
      </c>
      <c r="H215">
        <v>11.313708500000001</v>
      </c>
    </row>
    <row r="216" spans="1:8" x14ac:dyDescent="0.25">
      <c r="A216">
        <v>2010</v>
      </c>
      <c r="B216" t="s">
        <v>370</v>
      </c>
      <c r="C216">
        <v>1</v>
      </c>
      <c r="D216">
        <v>16</v>
      </c>
      <c r="E216">
        <v>124</v>
      </c>
      <c r="F216">
        <v>97</v>
      </c>
      <c r="G216">
        <v>110.5</v>
      </c>
      <c r="H216">
        <v>19.09188309</v>
      </c>
    </row>
    <row r="217" spans="1:8" x14ac:dyDescent="0.25">
      <c r="A217">
        <v>2011</v>
      </c>
      <c r="B217" t="s">
        <v>370</v>
      </c>
      <c r="C217">
        <v>1</v>
      </c>
      <c r="D217">
        <v>16</v>
      </c>
      <c r="E217">
        <v>109</v>
      </c>
      <c r="F217">
        <v>97</v>
      </c>
      <c r="G217">
        <v>103</v>
      </c>
      <c r="H217">
        <v>8.4852813739999995</v>
      </c>
    </row>
    <row r="218" spans="1:8" x14ac:dyDescent="0.25">
      <c r="A218">
        <v>2012</v>
      </c>
      <c r="B218" t="s">
        <v>370</v>
      </c>
      <c r="C218">
        <v>1</v>
      </c>
      <c r="D218">
        <v>16</v>
      </c>
      <c r="E218">
        <v>112</v>
      </c>
      <c r="F218">
        <v>116</v>
      </c>
      <c r="G218">
        <v>114</v>
      </c>
      <c r="H218">
        <v>2.8284271250000002</v>
      </c>
    </row>
    <row r="219" spans="1:8" x14ac:dyDescent="0.25">
      <c r="A219">
        <v>2013</v>
      </c>
      <c r="B219" t="s">
        <v>370</v>
      </c>
      <c r="C219">
        <v>1</v>
      </c>
      <c r="D219">
        <v>16</v>
      </c>
      <c r="E219">
        <v>149</v>
      </c>
      <c r="F219">
        <v>145</v>
      </c>
      <c r="G219">
        <v>147</v>
      </c>
      <c r="H219">
        <v>2.8284271250000002</v>
      </c>
    </row>
    <row r="220" spans="1:8" x14ac:dyDescent="0.25">
      <c r="A220">
        <v>2014</v>
      </c>
      <c r="B220" t="s">
        <v>370</v>
      </c>
      <c r="C220">
        <v>1</v>
      </c>
      <c r="D220">
        <v>16</v>
      </c>
      <c r="E220">
        <v>132</v>
      </c>
      <c r="F220">
        <v>142</v>
      </c>
      <c r="G220">
        <v>137</v>
      </c>
      <c r="H220">
        <v>7.0710678119999999</v>
      </c>
    </row>
    <row r="221" spans="1:8" x14ac:dyDescent="0.25">
      <c r="A221">
        <v>2015</v>
      </c>
      <c r="B221" t="s">
        <v>370</v>
      </c>
      <c r="C221">
        <v>1</v>
      </c>
      <c r="D221">
        <v>16</v>
      </c>
      <c r="E221">
        <v>148</v>
      </c>
      <c r="F221">
        <v>137</v>
      </c>
      <c r="G221">
        <v>142.5</v>
      </c>
      <c r="H221">
        <v>7.7781745930000001</v>
      </c>
    </row>
    <row r="222" spans="1:8" x14ac:dyDescent="0.25">
      <c r="A222">
        <v>2016</v>
      </c>
      <c r="B222" t="s">
        <v>370</v>
      </c>
      <c r="C222">
        <v>1</v>
      </c>
      <c r="D222">
        <v>16</v>
      </c>
      <c r="E222">
        <v>217</v>
      </c>
      <c r="F222">
        <v>191</v>
      </c>
      <c r="G222">
        <v>204</v>
      </c>
      <c r="H222">
        <v>18.384776309999999</v>
      </c>
    </row>
    <row r="223" spans="1:8" x14ac:dyDescent="0.25">
      <c r="A223">
        <v>2000</v>
      </c>
      <c r="B223" t="s">
        <v>369</v>
      </c>
      <c r="C223">
        <v>1</v>
      </c>
      <c r="D223">
        <v>17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>
        <v>2001</v>
      </c>
      <c r="B224" t="s">
        <v>369</v>
      </c>
      <c r="C224">
        <v>1</v>
      </c>
      <c r="D224">
        <v>17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>
        <v>2002</v>
      </c>
      <c r="B225" t="s">
        <v>369</v>
      </c>
      <c r="C225">
        <v>1</v>
      </c>
      <c r="D225">
        <v>17</v>
      </c>
      <c r="E225">
        <v>55</v>
      </c>
      <c r="F225">
        <v>55</v>
      </c>
      <c r="G225">
        <v>55</v>
      </c>
      <c r="H225">
        <v>0</v>
      </c>
    </row>
    <row r="226" spans="1:8" x14ac:dyDescent="0.25">
      <c r="A226">
        <v>2003</v>
      </c>
      <c r="B226" t="s">
        <v>369</v>
      </c>
      <c r="C226">
        <v>1</v>
      </c>
      <c r="D226">
        <v>17</v>
      </c>
      <c r="E226">
        <v>50</v>
      </c>
      <c r="F226">
        <v>51</v>
      </c>
      <c r="G226">
        <v>50.5</v>
      </c>
      <c r="H226">
        <v>0.70710678100000002</v>
      </c>
    </row>
    <row r="227" spans="1:8" x14ac:dyDescent="0.25">
      <c r="A227">
        <v>2004</v>
      </c>
      <c r="B227" t="s">
        <v>369</v>
      </c>
      <c r="C227">
        <v>1</v>
      </c>
      <c r="D227">
        <v>17</v>
      </c>
      <c r="E227">
        <v>43</v>
      </c>
      <c r="F227">
        <v>49</v>
      </c>
      <c r="G227">
        <v>46</v>
      </c>
      <c r="H227">
        <v>4.2426406869999997</v>
      </c>
    </row>
    <row r="228" spans="1:8" x14ac:dyDescent="0.25">
      <c r="A228">
        <v>2005</v>
      </c>
      <c r="B228" t="s">
        <v>369</v>
      </c>
      <c r="C228">
        <v>1</v>
      </c>
      <c r="D228">
        <v>17</v>
      </c>
      <c r="E228">
        <v>43</v>
      </c>
      <c r="F228">
        <v>38</v>
      </c>
      <c r="G228">
        <v>40.5</v>
      </c>
      <c r="H228">
        <v>3.5355339059999999</v>
      </c>
    </row>
    <row r="229" spans="1:8" x14ac:dyDescent="0.25">
      <c r="A229">
        <v>2006</v>
      </c>
      <c r="B229" t="s">
        <v>369</v>
      </c>
      <c r="C229">
        <v>1</v>
      </c>
      <c r="D229">
        <v>17</v>
      </c>
      <c r="E229">
        <v>67</v>
      </c>
      <c r="F229">
        <v>66</v>
      </c>
      <c r="G229">
        <v>66.5</v>
      </c>
      <c r="H229">
        <v>0.70710678100000002</v>
      </c>
    </row>
    <row r="230" spans="1:8" x14ac:dyDescent="0.25">
      <c r="A230">
        <v>2007</v>
      </c>
      <c r="B230" t="s">
        <v>369</v>
      </c>
      <c r="C230">
        <v>1</v>
      </c>
      <c r="D230">
        <v>17</v>
      </c>
      <c r="E230">
        <v>62</v>
      </c>
      <c r="F230">
        <v>55</v>
      </c>
      <c r="G230">
        <v>58.5</v>
      </c>
      <c r="H230">
        <v>4.949747468</v>
      </c>
    </row>
    <row r="231" spans="1:8" x14ac:dyDescent="0.25">
      <c r="A231">
        <v>2008</v>
      </c>
      <c r="B231" t="s">
        <v>369</v>
      </c>
      <c r="C231">
        <v>1</v>
      </c>
      <c r="D231">
        <v>17</v>
      </c>
      <c r="E231">
        <v>97</v>
      </c>
      <c r="F231">
        <v>86</v>
      </c>
      <c r="G231">
        <v>91.5</v>
      </c>
      <c r="H231">
        <v>7.7781745930000001</v>
      </c>
    </row>
    <row r="232" spans="1:8" x14ac:dyDescent="0.25">
      <c r="A232">
        <v>2009</v>
      </c>
      <c r="B232" t="s">
        <v>369</v>
      </c>
      <c r="C232">
        <v>1</v>
      </c>
      <c r="D232">
        <v>17</v>
      </c>
      <c r="E232">
        <v>106</v>
      </c>
      <c r="F232">
        <v>87</v>
      </c>
      <c r="G232">
        <v>96.5</v>
      </c>
      <c r="H232">
        <v>13.435028839999999</v>
      </c>
    </row>
    <row r="233" spans="1:8" x14ac:dyDescent="0.25">
      <c r="A233">
        <v>2010</v>
      </c>
      <c r="B233" t="s">
        <v>369</v>
      </c>
      <c r="C233">
        <v>1</v>
      </c>
      <c r="D233">
        <v>17</v>
      </c>
      <c r="E233">
        <v>42</v>
      </c>
      <c r="F233">
        <v>46</v>
      </c>
      <c r="G233">
        <v>44</v>
      </c>
      <c r="H233">
        <v>2.8284271250000002</v>
      </c>
    </row>
    <row r="234" spans="1:8" x14ac:dyDescent="0.25">
      <c r="A234">
        <v>2011</v>
      </c>
      <c r="B234" t="s">
        <v>369</v>
      </c>
      <c r="C234">
        <v>1</v>
      </c>
      <c r="D234">
        <v>17</v>
      </c>
      <c r="E234">
        <v>241</v>
      </c>
      <c r="F234">
        <v>147</v>
      </c>
      <c r="G234">
        <v>194</v>
      </c>
      <c r="H234">
        <v>66.468037429999995</v>
      </c>
    </row>
    <row r="235" spans="1:8" x14ac:dyDescent="0.25">
      <c r="A235">
        <v>2012</v>
      </c>
      <c r="B235" t="s">
        <v>369</v>
      </c>
      <c r="C235">
        <v>1</v>
      </c>
      <c r="D235">
        <v>17</v>
      </c>
      <c r="E235">
        <v>288</v>
      </c>
      <c r="F235">
        <v>242</v>
      </c>
      <c r="G235">
        <v>265</v>
      </c>
      <c r="H235">
        <v>32.526911929999997</v>
      </c>
    </row>
    <row r="236" spans="1:8" x14ac:dyDescent="0.25">
      <c r="A236">
        <v>2013</v>
      </c>
      <c r="B236" t="s">
        <v>369</v>
      </c>
      <c r="C236">
        <v>1</v>
      </c>
      <c r="D236">
        <v>17</v>
      </c>
      <c r="E236">
        <v>303</v>
      </c>
      <c r="F236">
        <v>318</v>
      </c>
      <c r="G236">
        <v>310.5</v>
      </c>
      <c r="H236">
        <v>10.60660172</v>
      </c>
    </row>
    <row r="237" spans="1:8" x14ac:dyDescent="0.25">
      <c r="A237">
        <v>2014</v>
      </c>
      <c r="B237" t="s">
        <v>369</v>
      </c>
      <c r="C237">
        <v>1</v>
      </c>
      <c r="D237">
        <v>17</v>
      </c>
      <c r="E237">
        <v>444</v>
      </c>
      <c r="F237">
        <v>358</v>
      </c>
      <c r="G237">
        <v>401</v>
      </c>
      <c r="H237">
        <v>60.81118318</v>
      </c>
    </row>
    <row r="238" spans="1:8" x14ac:dyDescent="0.25">
      <c r="A238">
        <v>2015</v>
      </c>
      <c r="B238" t="s">
        <v>369</v>
      </c>
      <c r="C238">
        <v>1</v>
      </c>
      <c r="D238">
        <v>17</v>
      </c>
      <c r="E238">
        <v>375</v>
      </c>
      <c r="F238">
        <v>398</v>
      </c>
      <c r="G238">
        <v>386.5</v>
      </c>
      <c r="H238">
        <v>16.263455969999999</v>
      </c>
    </row>
    <row r="239" spans="1:8" x14ac:dyDescent="0.25">
      <c r="A239">
        <v>2016</v>
      </c>
      <c r="B239" t="s">
        <v>369</v>
      </c>
      <c r="C239">
        <v>1</v>
      </c>
      <c r="D239">
        <v>17</v>
      </c>
      <c r="E239">
        <v>436</v>
      </c>
      <c r="F239">
        <v>423</v>
      </c>
      <c r="G239">
        <v>429.5</v>
      </c>
      <c r="H239">
        <v>9.1923881549999997</v>
      </c>
    </row>
    <row r="240" spans="1:8" x14ac:dyDescent="0.25">
      <c r="A240">
        <v>2000</v>
      </c>
      <c r="B240" t="s">
        <v>368</v>
      </c>
      <c r="C240">
        <v>1</v>
      </c>
      <c r="D240">
        <v>18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>
        <v>2001</v>
      </c>
      <c r="B241" t="s">
        <v>368</v>
      </c>
      <c r="C241">
        <v>1</v>
      </c>
      <c r="D241">
        <v>18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>
        <v>2002</v>
      </c>
      <c r="B242" t="s">
        <v>368</v>
      </c>
      <c r="C242">
        <v>1</v>
      </c>
      <c r="D242">
        <v>18</v>
      </c>
      <c r="E242">
        <v>33</v>
      </c>
      <c r="F242">
        <v>33</v>
      </c>
      <c r="G242">
        <v>33</v>
      </c>
      <c r="H242">
        <v>0</v>
      </c>
    </row>
    <row r="243" spans="1:8" x14ac:dyDescent="0.25">
      <c r="A243">
        <v>2003</v>
      </c>
      <c r="B243" t="s">
        <v>368</v>
      </c>
      <c r="C243">
        <v>1</v>
      </c>
      <c r="D243">
        <v>18</v>
      </c>
      <c r="E243">
        <v>23</v>
      </c>
      <c r="F243">
        <v>29</v>
      </c>
      <c r="G243">
        <v>26</v>
      </c>
      <c r="H243">
        <v>4.2426406869999997</v>
      </c>
    </row>
    <row r="244" spans="1:8" x14ac:dyDescent="0.25">
      <c r="A244">
        <v>2004</v>
      </c>
      <c r="B244" t="s">
        <v>368</v>
      </c>
      <c r="C244">
        <v>1</v>
      </c>
      <c r="D244">
        <v>18</v>
      </c>
      <c r="E244">
        <v>45</v>
      </c>
      <c r="F244">
        <v>29</v>
      </c>
      <c r="G244">
        <v>37</v>
      </c>
      <c r="H244">
        <v>11.313708500000001</v>
      </c>
    </row>
    <row r="245" spans="1:8" x14ac:dyDescent="0.25">
      <c r="A245">
        <v>2005</v>
      </c>
      <c r="B245" t="s">
        <v>368</v>
      </c>
      <c r="C245">
        <v>1</v>
      </c>
      <c r="D245">
        <v>18</v>
      </c>
      <c r="E245">
        <v>41</v>
      </c>
      <c r="F245">
        <v>36</v>
      </c>
      <c r="G245">
        <v>38.5</v>
      </c>
      <c r="H245">
        <v>3.5355339059999999</v>
      </c>
    </row>
    <row r="246" spans="1:8" x14ac:dyDescent="0.25">
      <c r="A246">
        <v>2006</v>
      </c>
      <c r="B246" t="s">
        <v>368</v>
      </c>
      <c r="C246">
        <v>1</v>
      </c>
      <c r="D246">
        <v>18</v>
      </c>
      <c r="E246">
        <v>78</v>
      </c>
      <c r="F246">
        <v>54</v>
      </c>
      <c r="G246">
        <v>66</v>
      </c>
      <c r="H246">
        <v>16.970562749999999</v>
      </c>
    </row>
    <row r="247" spans="1:8" x14ac:dyDescent="0.25">
      <c r="A247">
        <v>2007</v>
      </c>
      <c r="B247" t="s">
        <v>368</v>
      </c>
      <c r="C247">
        <v>1</v>
      </c>
      <c r="D247">
        <v>18</v>
      </c>
      <c r="E247">
        <v>88</v>
      </c>
      <c r="F247">
        <v>76</v>
      </c>
      <c r="G247">
        <v>82</v>
      </c>
      <c r="H247">
        <v>8.4852813739999995</v>
      </c>
    </row>
    <row r="248" spans="1:8" x14ac:dyDescent="0.25">
      <c r="A248">
        <v>2008</v>
      </c>
      <c r="B248" t="s">
        <v>368</v>
      </c>
      <c r="C248">
        <v>1</v>
      </c>
      <c r="D248">
        <v>18</v>
      </c>
      <c r="E248">
        <v>114</v>
      </c>
      <c r="F248">
        <v>100</v>
      </c>
      <c r="G248">
        <v>107</v>
      </c>
      <c r="H248">
        <v>9.899494937</v>
      </c>
    </row>
    <row r="249" spans="1:8" x14ac:dyDescent="0.25">
      <c r="A249">
        <v>2009</v>
      </c>
      <c r="B249" t="s">
        <v>368</v>
      </c>
      <c r="C249">
        <v>1</v>
      </c>
      <c r="D249">
        <v>18</v>
      </c>
      <c r="E249">
        <v>126</v>
      </c>
      <c r="F249">
        <v>78</v>
      </c>
      <c r="G249">
        <v>102</v>
      </c>
      <c r="H249">
        <v>33.941125499999998</v>
      </c>
    </row>
    <row r="250" spans="1:8" x14ac:dyDescent="0.25">
      <c r="A250">
        <v>2010</v>
      </c>
      <c r="B250" t="s">
        <v>368</v>
      </c>
      <c r="C250">
        <v>1</v>
      </c>
      <c r="D250">
        <v>18</v>
      </c>
      <c r="E250">
        <v>36</v>
      </c>
      <c r="F250">
        <v>23</v>
      </c>
      <c r="G250">
        <v>29.5</v>
      </c>
      <c r="H250">
        <v>9.1923881549999997</v>
      </c>
    </row>
    <row r="251" spans="1:8" x14ac:dyDescent="0.25">
      <c r="A251">
        <v>2011</v>
      </c>
      <c r="B251" t="s">
        <v>368</v>
      </c>
      <c r="C251">
        <v>1</v>
      </c>
      <c r="D251">
        <v>18</v>
      </c>
      <c r="E251">
        <v>61</v>
      </c>
      <c r="F251">
        <v>84</v>
      </c>
      <c r="G251">
        <v>72.5</v>
      </c>
      <c r="H251">
        <v>16.263455969999999</v>
      </c>
    </row>
    <row r="252" spans="1:8" x14ac:dyDescent="0.25">
      <c r="A252">
        <v>2012</v>
      </c>
      <c r="B252" t="s">
        <v>368</v>
      </c>
      <c r="C252">
        <v>1</v>
      </c>
      <c r="D252">
        <v>18</v>
      </c>
      <c r="E252">
        <v>150</v>
      </c>
      <c r="F252">
        <v>132</v>
      </c>
      <c r="G252">
        <v>141</v>
      </c>
      <c r="H252">
        <v>12.727922059999999</v>
      </c>
    </row>
    <row r="253" spans="1:8" x14ac:dyDescent="0.25">
      <c r="A253">
        <v>2013</v>
      </c>
      <c r="B253" t="s">
        <v>368</v>
      </c>
      <c r="C253">
        <v>1</v>
      </c>
      <c r="D253">
        <v>18</v>
      </c>
      <c r="E253">
        <v>206</v>
      </c>
      <c r="F253">
        <v>222</v>
      </c>
      <c r="G253">
        <v>214</v>
      </c>
      <c r="H253">
        <v>11.313708500000001</v>
      </c>
    </row>
    <row r="254" spans="1:8" x14ac:dyDescent="0.25">
      <c r="A254">
        <v>2014</v>
      </c>
      <c r="B254" t="s">
        <v>368</v>
      </c>
      <c r="C254">
        <v>1</v>
      </c>
      <c r="D254">
        <v>18</v>
      </c>
      <c r="E254">
        <v>306</v>
      </c>
      <c r="F254">
        <v>341</v>
      </c>
      <c r="G254">
        <v>323.5</v>
      </c>
      <c r="H254">
        <v>24.748737340000002</v>
      </c>
    </row>
    <row r="255" spans="1:8" x14ac:dyDescent="0.25">
      <c r="A255">
        <v>2015</v>
      </c>
      <c r="B255" t="s">
        <v>368</v>
      </c>
      <c r="C255">
        <v>1</v>
      </c>
      <c r="D255">
        <v>18</v>
      </c>
      <c r="E255">
        <v>338</v>
      </c>
      <c r="F255">
        <v>338</v>
      </c>
      <c r="G255">
        <v>338</v>
      </c>
      <c r="H255">
        <v>0</v>
      </c>
    </row>
    <row r="256" spans="1:8" x14ac:dyDescent="0.25">
      <c r="A256">
        <v>2016</v>
      </c>
      <c r="B256" t="s">
        <v>368</v>
      </c>
      <c r="C256">
        <v>1</v>
      </c>
      <c r="D256">
        <v>18</v>
      </c>
      <c r="E256">
        <v>316</v>
      </c>
      <c r="F256">
        <v>371</v>
      </c>
      <c r="G256">
        <v>343.5</v>
      </c>
      <c r="H256">
        <v>38.890872969999997</v>
      </c>
    </row>
    <row r="257" spans="1:8" x14ac:dyDescent="0.25">
      <c r="A257">
        <v>2000</v>
      </c>
      <c r="B257" t="s">
        <v>366</v>
      </c>
      <c r="C257">
        <v>1</v>
      </c>
      <c r="D257">
        <v>20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>
        <v>2001</v>
      </c>
      <c r="B258" t="s">
        <v>366</v>
      </c>
      <c r="C258">
        <v>1</v>
      </c>
      <c r="D258">
        <v>20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>
        <v>2002</v>
      </c>
      <c r="B259" t="s">
        <v>366</v>
      </c>
      <c r="C259">
        <v>1</v>
      </c>
      <c r="D259">
        <v>20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>
        <v>2003</v>
      </c>
      <c r="B260" t="s">
        <v>366</v>
      </c>
      <c r="C260">
        <v>1</v>
      </c>
      <c r="D260">
        <v>20</v>
      </c>
      <c r="E260">
        <v>33</v>
      </c>
      <c r="F260">
        <v>32</v>
      </c>
      <c r="G260">
        <v>32.5</v>
      </c>
      <c r="H260">
        <v>0.70710678100000002</v>
      </c>
    </row>
    <row r="261" spans="1:8" x14ac:dyDescent="0.25">
      <c r="A261">
        <v>2004</v>
      </c>
      <c r="B261" t="s">
        <v>366</v>
      </c>
      <c r="C261">
        <v>1</v>
      </c>
      <c r="D261">
        <v>20</v>
      </c>
      <c r="E261">
        <v>34</v>
      </c>
      <c r="F261">
        <v>35</v>
      </c>
      <c r="G261">
        <v>34.5</v>
      </c>
      <c r="H261">
        <v>0.70710678100000002</v>
      </c>
    </row>
    <row r="262" spans="1:8" x14ac:dyDescent="0.25">
      <c r="A262">
        <v>2005</v>
      </c>
      <c r="B262" t="s">
        <v>366</v>
      </c>
      <c r="C262">
        <v>1</v>
      </c>
      <c r="D262">
        <v>20</v>
      </c>
      <c r="E262">
        <v>72</v>
      </c>
      <c r="F262">
        <v>41</v>
      </c>
      <c r="G262">
        <v>56.5</v>
      </c>
      <c r="H262">
        <v>21.920310220000001</v>
      </c>
    </row>
    <row r="263" spans="1:8" x14ac:dyDescent="0.25">
      <c r="A263">
        <v>2006</v>
      </c>
      <c r="B263" t="s">
        <v>366</v>
      </c>
      <c r="C263">
        <v>1</v>
      </c>
      <c r="D263">
        <v>20</v>
      </c>
      <c r="E263">
        <v>66</v>
      </c>
      <c r="F263">
        <v>67</v>
      </c>
      <c r="G263">
        <v>66.5</v>
      </c>
      <c r="H263">
        <v>0.70710678100000002</v>
      </c>
    </row>
    <row r="264" spans="1:8" x14ac:dyDescent="0.25">
      <c r="A264">
        <v>2007</v>
      </c>
      <c r="B264" t="s">
        <v>366</v>
      </c>
      <c r="C264">
        <v>1</v>
      </c>
      <c r="D264">
        <v>20</v>
      </c>
      <c r="E264">
        <v>38</v>
      </c>
      <c r="F264">
        <v>37</v>
      </c>
      <c r="G264">
        <v>37.5</v>
      </c>
      <c r="H264">
        <v>0.70710678100000002</v>
      </c>
    </row>
    <row r="265" spans="1:8" x14ac:dyDescent="0.25">
      <c r="A265">
        <v>2008</v>
      </c>
      <c r="B265" t="s">
        <v>366</v>
      </c>
      <c r="C265">
        <v>1</v>
      </c>
      <c r="D265">
        <v>20</v>
      </c>
      <c r="E265">
        <v>61</v>
      </c>
      <c r="F265">
        <v>53</v>
      </c>
      <c r="G265">
        <v>57</v>
      </c>
      <c r="H265">
        <v>5.6568542490000002</v>
      </c>
    </row>
    <row r="266" spans="1:8" x14ac:dyDescent="0.25">
      <c r="A266">
        <v>2009</v>
      </c>
      <c r="B266" t="s">
        <v>366</v>
      </c>
      <c r="C266">
        <v>1</v>
      </c>
      <c r="D266">
        <v>20</v>
      </c>
      <c r="E266">
        <v>51</v>
      </c>
      <c r="F266">
        <v>37</v>
      </c>
      <c r="G266">
        <v>44</v>
      </c>
      <c r="H266">
        <v>9.899494937</v>
      </c>
    </row>
    <row r="267" spans="1:8" x14ac:dyDescent="0.25">
      <c r="A267">
        <v>2010</v>
      </c>
      <c r="B267" t="s">
        <v>366</v>
      </c>
      <c r="C267">
        <v>1</v>
      </c>
      <c r="D267">
        <v>20</v>
      </c>
      <c r="E267">
        <v>75</v>
      </c>
      <c r="F267">
        <v>74</v>
      </c>
      <c r="G267">
        <v>74.5</v>
      </c>
      <c r="H267">
        <v>0.70710678100000002</v>
      </c>
    </row>
    <row r="268" spans="1:8" x14ac:dyDescent="0.25">
      <c r="A268">
        <v>2011</v>
      </c>
      <c r="B268" t="s">
        <v>366</v>
      </c>
      <c r="C268">
        <v>1</v>
      </c>
      <c r="D268">
        <v>20</v>
      </c>
      <c r="E268">
        <v>97</v>
      </c>
      <c r="F268">
        <v>110</v>
      </c>
      <c r="G268">
        <v>103.5</v>
      </c>
      <c r="H268">
        <v>9.1923881549999997</v>
      </c>
    </row>
    <row r="269" spans="1:8" x14ac:dyDescent="0.25">
      <c r="A269">
        <v>2012</v>
      </c>
      <c r="B269" t="s">
        <v>366</v>
      </c>
      <c r="C269">
        <v>1</v>
      </c>
      <c r="D269">
        <v>20</v>
      </c>
      <c r="E269">
        <v>69</v>
      </c>
      <c r="F269">
        <v>94</v>
      </c>
      <c r="G269">
        <v>81.5</v>
      </c>
      <c r="H269">
        <v>17.677669529999999</v>
      </c>
    </row>
    <row r="270" spans="1:8" x14ac:dyDescent="0.25">
      <c r="A270">
        <v>2013</v>
      </c>
      <c r="B270" t="s">
        <v>366</v>
      </c>
      <c r="C270">
        <v>1</v>
      </c>
      <c r="D270">
        <v>20</v>
      </c>
      <c r="E270">
        <v>124</v>
      </c>
      <c r="F270">
        <v>157</v>
      </c>
      <c r="G270">
        <v>140.5</v>
      </c>
      <c r="H270">
        <v>23.334523780000001</v>
      </c>
    </row>
    <row r="271" spans="1:8" x14ac:dyDescent="0.25">
      <c r="A271">
        <v>2014</v>
      </c>
      <c r="B271" t="s">
        <v>366</v>
      </c>
      <c r="C271">
        <v>1</v>
      </c>
      <c r="D271">
        <v>20</v>
      </c>
      <c r="E271">
        <v>269</v>
      </c>
      <c r="F271">
        <v>293</v>
      </c>
      <c r="G271">
        <v>281</v>
      </c>
      <c r="H271">
        <v>16.970562749999999</v>
      </c>
    </row>
    <row r="272" spans="1:8" x14ac:dyDescent="0.25">
      <c r="A272">
        <v>2015</v>
      </c>
      <c r="B272" t="s">
        <v>366</v>
      </c>
      <c r="C272">
        <v>1</v>
      </c>
      <c r="D272">
        <v>20</v>
      </c>
      <c r="E272">
        <v>349</v>
      </c>
      <c r="F272">
        <v>348</v>
      </c>
      <c r="G272">
        <v>348.5</v>
      </c>
      <c r="H272">
        <v>0.70710678100000002</v>
      </c>
    </row>
    <row r="273" spans="1:8" x14ac:dyDescent="0.25">
      <c r="A273">
        <v>2016</v>
      </c>
      <c r="B273" t="s">
        <v>366</v>
      </c>
      <c r="C273">
        <v>1</v>
      </c>
      <c r="D273">
        <v>20</v>
      </c>
      <c r="E273">
        <v>361</v>
      </c>
      <c r="F273">
        <v>365</v>
      </c>
      <c r="G273">
        <v>363</v>
      </c>
      <c r="H273">
        <v>2.8284271250000002</v>
      </c>
    </row>
    <row r="274" spans="1:8" x14ac:dyDescent="0.25">
      <c r="A274">
        <v>2000</v>
      </c>
      <c r="B274" t="s">
        <v>365</v>
      </c>
      <c r="C274">
        <v>1</v>
      </c>
      <c r="D274">
        <v>21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>
        <v>2001</v>
      </c>
      <c r="B275" t="s">
        <v>365</v>
      </c>
      <c r="C275">
        <v>1</v>
      </c>
      <c r="D275">
        <v>21</v>
      </c>
      <c r="E275">
        <v>32</v>
      </c>
      <c r="F275">
        <v>19</v>
      </c>
      <c r="G275">
        <v>25.5</v>
      </c>
      <c r="H275">
        <v>9.1923881549999997</v>
      </c>
    </row>
    <row r="276" spans="1:8" x14ac:dyDescent="0.25">
      <c r="A276">
        <v>2002</v>
      </c>
      <c r="B276" t="s">
        <v>365</v>
      </c>
      <c r="C276">
        <v>1</v>
      </c>
      <c r="D276">
        <v>21</v>
      </c>
      <c r="E276">
        <v>21</v>
      </c>
      <c r="F276">
        <v>27</v>
      </c>
      <c r="G276">
        <v>24</v>
      </c>
      <c r="H276">
        <v>4.2426406869999997</v>
      </c>
    </row>
    <row r="277" spans="1:8" x14ac:dyDescent="0.25">
      <c r="A277">
        <v>2003</v>
      </c>
      <c r="B277" t="s">
        <v>365</v>
      </c>
      <c r="C277">
        <v>1</v>
      </c>
      <c r="D277">
        <v>21</v>
      </c>
      <c r="E277">
        <v>35</v>
      </c>
      <c r="F277">
        <v>57</v>
      </c>
      <c r="G277">
        <v>46</v>
      </c>
      <c r="H277">
        <v>15.556349190000001</v>
      </c>
    </row>
    <row r="278" spans="1:8" x14ac:dyDescent="0.25">
      <c r="A278">
        <v>2004</v>
      </c>
      <c r="B278" t="s">
        <v>365</v>
      </c>
      <c r="C278">
        <v>1</v>
      </c>
      <c r="D278">
        <v>21</v>
      </c>
      <c r="E278">
        <v>103</v>
      </c>
      <c r="F278">
        <v>98</v>
      </c>
      <c r="G278">
        <v>100.5</v>
      </c>
      <c r="H278">
        <v>3.5355339059999999</v>
      </c>
    </row>
    <row r="279" spans="1:8" x14ac:dyDescent="0.25">
      <c r="A279">
        <v>2005</v>
      </c>
      <c r="B279" t="s">
        <v>365</v>
      </c>
      <c r="C279">
        <v>1</v>
      </c>
      <c r="D279">
        <v>21</v>
      </c>
      <c r="E279">
        <v>65</v>
      </c>
      <c r="F279">
        <v>54</v>
      </c>
      <c r="G279">
        <v>59.5</v>
      </c>
      <c r="H279">
        <v>7.7781745930000001</v>
      </c>
    </row>
    <row r="280" spans="1:8" x14ac:dyDescent="0.25">
      <c r="A280">
        <v>2006</v>
      </c>
      <c r="B280" t="s">
        <v>365</v>
      </c>
      <c r="C280">
        <v>1</v>
      </c>
      <c r="D280">
        <v>21</v>
      </c>
      <c r="E280">
        <v>102</v>
      </c>
      <c r="F280">
        <v>114</v>
      </c>
      <c r="G280">
        <v>108</v>
      </c>
      <c r="H280">
        <v>8.4852813739999995</v>
      </c>
    </row>
    <row r="281" spans="1:8" x14ac:dyDescent="0.25">
      <c r="A281">
        <v>2007</v>
      </c>
      <c r="B281" t="s">
        <v>365</v>
      </c>
      <c r="C281">
        <v>1</v>
      </c>
      <c r="D281">
        <v>21</v>
      </c>
      <c r="E281">
        <v>68</v>
      </c>
      <c r="F281">
        <v>65</v>
      </c>
      <c r="G281">
        <v>66.5</v>
      </c>
      <c r="H281">
        <v>2.1213203439999999</v>
      </c>
    </row>
    <row r="282" spans="1:8" x14ac:dyDescent="0.25">
      <c r="A282">
        <v>2008</v>
      </c>
      <c r="B282" t="s">
        <v>365</v>
      </c>
      <c r="C282">
        <v>1</v>
      </c>
      <c r="D282">
        <v>21</v>
      </c>
      <c r="E282">
        <v>152</v>
      </c>
      <c r="F282">
        <v>150</v>
      </c>
      <c r="G282">
        <v>151</v>
      </c>
      <c r="H282">
        <v>1.414213562</v>
      </c>
    </row>
    <row r="283" spans="1:8" x14ac:dyDescent="0.25">
      <c r="A283">
        <v>2009</v>
      </c>
      <c r="B283" t="s">
        <v>365</v>
      </c>
      <c r="C283">
        <v>1</v>
      </c>
      <c r="D283">
        <v>21</v>
      </c>
      <c r="E283">
        <v>76</v>
      </c>
      <c r="F283">
        <v>99</v>
      </c>
      <c r="G283">
        <v>87.5</v>
      </c>
      <c r="H283">
        <v>16.263455969999999</v>
      </c>
    </row>
    <row r="284" spans="1:8" x14ac:dyDescent="0.25">
      <c r="A284">
        <v>2010</v>
      </c>
      <c r="B284" t="s">
        <v>365</v>
      </c>
      <c r="C284">
        <v>1</v>
      </c>
      <c r="D284">
        <v>21</v>
      </c>
      <c r="E284">
        <v>47</v>
      </c>
      <c r="F284">
        <v>76</v>
      </c>
      <c r="G284">
        <v>61.5</v>
      </c>
      <c r="H284">
        <v>20.50609665</v>
      </c>
    </row>
    <row r="285" spans="1:8" x14ac:dyDescent="0.25">
      <c r="A285">
        <v>2011</v>
      </c>
      <c r="B285" t="s">
        <v>365</v>
      </c>
      <c r="C285">
        <v>1</v>
      </c>
      <c r="D285">
        <v>21</v>
      </c>
      <c r="E285">
        <v>48</v>
      </c>
      <c r="F285">
        <v>69</v>
      </c>
      <c r="G285">
        <v>58.5</v>
      </c>
      <c r="H285">
        <v>14.8492424</v>
      </c>
    </row>
    <row r="286" spans="1:8" x14ac:dyDescent="0.25">
      <c r="A286">
        <v>2012</v>
      </c>
      <c r="B286" t="s">
        <v>365</v>
      </c>
      <c r="C286">
        <v>1</v>
      </c>
      <c r="D286">
        <v>21</v>
      </c>
      <c r="E286">
        <v>91</v>
      </c>
      <c r="F286">
        <v>121</v>
      </c>
      <c r="G286">
        <v>106</v>
      </c>
      <c r="H286">
        <v>21.213203440000001</v>
      </c>
    </row>
    <row r="287" spans="1:8" x14ac:dyDescent="0.25">
      <c r="A287">
        <v>2013</v>
      </c>
      <c r="B287" t="s">
        <v>365</v>
      </c>
      <c r="C287">
        <v>1</v>
      </c>
      <c r="D287">
        <v>21</v>
      </c>
      <c r="E287">
        <v>183</v>
      </c>
      <c r="F287">
        <v>261</v>
      </c>
      <c r="G287">
        <v>222</v>
      </c>
      <c r="H287">
        <v>55.154328929999998</v>
      </c>
    </row>
    <row r="288" spans="1:8" x14ac:dyDescent="0.25">
      <c r="A288">
        <v>2014</v>
      </c>
      <c r="B288" t="s">
        <v>365</v>
      </c>
      <c r="C288">
        <v>1</v>
      </c>
      <c r="D288">
        <v>21</v>
      </c>
      <c r="E288">
        <v>345</v>
      </c>
      <c r="F288">
        <v>397</v>
      </c>
      <c r="G288">
        <v>371</v>
      </c>
      <c r="H288">
        <v>36.769552619999999</v>
      </c>
    </row>
    <row r="289" spans="1:8" x14ac:dyDescent="0.25">
      <c r="A289">
        <v>2015</v>
      </c>
      <c r="B289" t="s">
        <v>365</v>
      </c>
      <c r="C289">
        <v>1</v>
      </c>
      <c r="D289">
        <v>21</v>
      </c>
      <c r="E289">
        <v>313</v>
      </c>
      <c r="F289">
        <v>355</v>
      </c>
      <c r="G289">
        <v>334</v>
      </c>
      <c r="H289">
        <v>29.69848481</v>
      </c>
    </row>
    <row r="290" spans="1:8" x14ac:dyDescent="0.25">
      <c r="A290">
        <v>2016</v>
      </c>
      <c r="B290" t="s">
        <v>365</v>
      </c>
      <c r="C290">
        <v>1</v>
      </c>
      <c r="D290">
        <v>21</v>
      </c>
      <c r="E290">
        <v>210</v>
      </c>
      <c r="F290">
        <v>329</v>
      </c>
      <c r="G290">
        <v>269.5</v>
      </c>
      <c r="H290">
        <v>84.145706959999998</v>
      </c>
    </row>
    <row r="291" spans="1:8" x14ac:dyDescent="0.25">
      <c r="A291">
        <v>2000</v>
      </c>
      <c r="B291" t="s">
        <v>364</v>
      </c>
      <c r="C291">
        <v>1</v>
      </c>
      <c r="D291">
        <v>22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>
        <v>2001</v>
      </c>
      <c r="B292" t="s">
        <v>364</v>
      </c>
      <c r="C292">
        <v>1</v>
      </c>
      <c r="D292">
        <v>22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>
        <v>2002</v>
      </c>
      <c r="B293" t="s">
        <v>364</v>
      </c>
      <c r="C293">
        <v>1</v>
      </c>
      <c r="D293">
        <v>22</v>
      </c>
      <c r="E293">
        <v>22</v>
      </c>
      <c r="F293">
        <v>17</v>
      </c>
      <c r="G293">
        <v>19.5</v>
      </c>
      <c r="H293">
        <v>3.5355339059999999</v>
      </c>
    </row>
    <row r="294" spans="1:8" x14ac:dyDescent="0.25">
      <c r="A294">
        <v>2003</v>
      </c>
      <c r="B294" t="s">
        <v>364</v>
      </c>
      <c r="C294">
        <v>1</v>
      </c>
      <c r="D294">
        <v>22</v>
      </c>
      <c r="E294">
        <v>25</v>
      </c>
      <c r="F294">
        <v>33</v>
      </c>
      <c r="G294">
        <v>29</v>
      </c>
      <c r="H294">
        <v>5.6568542490000002</v>
      </c>
    </row>
    <row r="295" spans="1:8" x14ac:dyDescent="0.25">
      <c r="A295">
        <v>2004</v>
      </c>
      <c r="B295" t="s">
        <v>364</v>
      </c>
      <c r="C295">
        <v>1</v>
      </c>
      <c r="D295">
        <v>22</v>
      </c>
      <c r="E295">
        <v>43</v>
      </c>
      <c r="F295">
        <v>35</v>
      </c>
      <c r="G295">
        <v>39</v>
      </c>
      <c r="H295">
        <v>5.6568542490000002</v>
      </c>
    </row>
    <row r="296" spans="1:8" x14ac:dyDescent="0.25">
      <c r="A296">
        <v>2005</v>
      </c>
      <c r="B296" t="s">
        <v>364</v>
      </c>
      <c r="C296">
        <v>1</v>
      </c>
      <c r="D296">
        <v>22</v>
      </c>
      <c r="E296">
        <v>40</v>
      </c>
      <c r="F296">
        <v>29</v>
      </c>
      <c r="G296">
        <v>34.5</v>
      </c>
      <c r="H296">
        <v>7.7781745930000001</v>
      </c>
    </row>
    <row r="297" spans="1:8" x14ac:dyDescent="0.25">
      <c r="A297">
        <v>2006</v>
      </c>
      <c r="B297" t="s">
        <v>364</v>
      </c>
      <c r="C297">
        <v>1</v>
      </c>
      <c r="D297">
        <v>22</v>
      </c>
      <c r="E297">
        <v>83</v>
      </c>
      <c r="F297">
        <v>48</v>
      </c>
      <c r="G297">
        <v>65.5</v>
      </c>
      <c r="H297">
        <v>24.748737340000002</v>
      </c>
    </row>
    <row r="298" spans="1:8" x14ac:dyDescent="0.25">
      <c r="A298">
        <v>2007</v>
      </c>
      <c r="B298" t="s">
        <v>364</v>
      </c>
      <c r="C298">
        <v>1</v>
      </c>
      <c r="D298">
        <v>22</v>
      </c>
      <c r="E298">
        <v>84</v>
      </c>
      <c r="F298">
        <v>68</v>
      </c>
      <c r="G298">
        <v>76</v>
      </c>
      <c r="H298">
        <v>11.313708500000001</v>
      </c>
    </row>
    <row r="299" spans="1:8" x14ac:dyDescent="0.25">
      <c r="A299">
        <v>2008</v>
      </c>
      <c r="B299" t="s">
        <v>364</v>
      </c>
      <c r="C299">
        <v>1</v>
      </c>
      <c r="D299">
        <v>22</v>
      </c>
      <c r="E299">
        <v>136</v>
      </c>
      <c r="F299">
        <v>126</v>
      </c>
      <c r="G299">
        <v>131</v>
      </c>
      <c r="H299">
        <v>7.0710678119999999</v>
      </c>
    </row>
    <row r="300" spans="1:8" x14ac:dyDescent="0.25">
      <c r="A300">
        <v>2009</v>
      </c>
      <c r="B300" t="s">
        <v>364</v>
      </c>
      <c r="C300">
        <v>1</v>
      </c>
      <c r="D300">
        <v>22</v>
      </c>
      <c r="E300">
        <v>158</v>
      </c>
      <c r="F300">
        <v>139</v>
      </c>
      <c r="G300">
        <v>148.5</v>
      </c>
      <c r="H300">
        <v>13.435028839999999</v>
      </c>
    </row>
    <row r="301" spans="1:8" x14ac:dyDescent="0.25">
      <c r="A301">
        <v>2010</v>
      </c>
      <c r="B301" t="s">
        <v>364</v>
      </c>
      <c r="C301">
        <v>1</v>
      </c>
      <c r="D301">
        <v>22</v>
      </c>
      <c r="E301">
        <v>116</v>
      </c>
      <c r="F301">
        <v>89</v>
      </c>
      <c r="G301">
        <v>102.5</v>
      </c>
      <c r="H301">
        <v>19.09188309</v>
      </c>
    </row>
    <row r="302" spans="1:8" x14ac:dyDescent="0.25">
      <c r="A302">
        <v>2011</v>
      </c>
      <c r="B302" t="s">
        <v>364</v>
      </c>
      <c r="C302">
        <v>1</v>
      </c>
      <c r="D302">
        <v>22</v>
      </c>
      <c r="E302">
        <v>152</v>
      </c>
      <c r="F302">
        <v>109</v>
      </c>
      <c r="G302">
        <v>130.5</v>
      </c>
      <c r="H302">
        <v>30.40559159</v>
      </c>
    </row>
    <row r="303" spans="1:8" x14ac:dyDescent="0.25">
      <c r="A303">
        <v>2012</v>
      </c>
      <c r="B303" t="s">
        <v>364</v>
      </c>
      <c r="C303">
        <v>1</v>
      </c>
      <c r="D303">
        <v>22</v>
      </c>
      <c r="E303">
        <v>184</v>
      </c>
      <c r="F303">
        <v>92</v>
      </c>
      <c r="G303">
        <v>138</v>
      </c>
      <c r="H303">
        <v>65.053823870000002</v>
      </c>
    </row>
    <row r="304" spans="1:8" x14ac:dyDescent="0.25">
      <c r="A304">
        <v>2013</v>
      </c>
      <c r="B304" t="s">
        <v>364</v>
      </c>
      <c r="C304">
        <v>1</v>
      </c>
      <c r="D304">
        <v>22</v>
      </c>
      <c r="E304">
        <v>358</v>
      </c>
      <c r="F304">
        <v>86</v>
      </c>
      <c r="G304">
        <v>222</v>
      </c>
      <c r="H304">
        <v>192.3330445</v>
      </c>
    </row>
    <row r="305" spans="1:8" x14ac:dyDescent="0.25">
      <c r="A305">
        <v>2014</v>
      </c>
      <c r="B305" t="s">
        <v>364</v>
      </c>
      <c r="C305">
        <v>1</v>
      </c>
      <c r="D305">
        <v>22</v>
      </c>
      <c r="E305">
        <v>427</v>
      </c>
      <c r="F305">
        <v>130</v>
      </c>
      <c r="G305">
        <v>278.5</v>
      </c>
      <c r="H305">
        <v>210.01071400000001</v>
      </c>
    </row>
    <row r="306" spans="1:8" x14ac:dyDescent="0.25">
      <c r="A306">
        <v>2015</v>
      </c>
      <c r="B306" t="s">
        <v>364</v>
      </c>
      <c r="C306">
        <v>1</v>
      </c>
      <c r="D306">
        <v>22</v>
      </c>
      <c r="E306">
        <v>373</v>
      </c>
      <c r="F306">
        <v>152</v>
      </c>
      <c r="G306">
        <v>262.5</v>
      </c>
      <c r="H306">
        <v>156.2705986</v>
      </c>
    </row>
    <row r="307" spans="1:8" x14ac:dyDescent="0.25">
      <c r="A307">
        <v>2016</v>
      </c>
      <c r="B307" t="s">
        <v>364</v>
      </c>
      <c r="C307">
        <v>1</v>
      </c>
      <c r="D307">
        <v>22</v>
      </c>
      <c r="E307">
        <v>419</v>
      </c>
      <c r="F307">
        <v>200</v>
      </c>
      <c r="G307">
        <v>309.5</v>
      </c>
      <c r="H307">
        <v>154.85638510000001</v>
      </c>
    </row>
    <row r="308" spans="1:8" x14ac:dyDescent="0.25">
      <c r="A308">
        <v>2000</v>
      </c>
      <c r="B308" t="s">
        <v>60</v>
      </c>
      <c r="C308">
        <v>1</v>
      </c>
      <c r="D308">
        <v>23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>
        <v>2001</v>
      </c>
      <c r="B309" t="s">
        <v>60</v>
      </c>
      <c r="C309">
        <v>1</v>
      </c>
      <c r="D309">
        <v>23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>
        <v>2002</v>
      </c>
      <c r="B310" t="s">
        <v>60</v>
      </c>
      <c r="C310">
        <v>1</v>
      </c>
      <c r="D310">
        <v>23</v>
      </c>
      <c r="E310">
        <v>23</v>
      </c>
      <c r="F310">
        <v>23</v>
      </c>
      <c r="G310">
        <v>23</v>
      </c>
      <c r="H310">
        <v>0</v>
      </c>
    </row>
    <row r="311" spans="1:8" x14ac:dyDescent="0.25">
      <c r="A311">
        <v>2003</v>
      </c>
      <c r="B311" t="s">
        <v>60</v>
      </c>
      <c r="C311">
        <v>1</v>
      </c>
      <c r="D311">
        <v>23</v>
      </c>
      <c r="E311">
        <v>26</v>
      </c>
      <c r="F311">
        <v>56</v>
      </c>
      <c r="G311">
        <v>41</v>
      </c>
      <c r="H311">
        <v>21.213203440000001</v>
      </c>
    </row>
    <row r="312" spans="1:8" x14ac:dyDescent="0.25">
      <c r="A312">
        <v>2004</v>
      </c>
      <c r="B312" t="s">
        <v>60</v>
      </c>
      <c r="C312">
        <v>1</v>
      </c>
      <c r="D312">
        <v>23</v>
      </c>
      <c r="E312">
        <v>56</v>
      </c>
      <c r="F312">
        <v>21</v>
      </c>
      <c r="G312">
        <v>38.5</v>
      </c>
      <c r="H312">
        <v>24.748737340000002</v>
      </c>
    </row>
    <row r="313" spans="1:8" x14ac:dyDescent="0.25">
      <c r="A313">
        <v>2005</v>
      </c>
      <c r="B313" t="s">
        <v>60</v>
      </c>
      <c r="C313">
        <v>1</v>
      </c>
      <c r="D313">
        <v>23</v>
      </c>
      <c r="E313">
        <v>35</v>
      </c>
      <c r="F313">
        <v>33</v>
      </c>
      <c r="G313">
        <v>34</v>
      </c>
      <c r="H313">
        <v>1.414213562</v>
      </c>
    </row>
    <row r="314" spans="1:8" x14ac:dyDescent="0.25">
      <c r="A314">
        <v>2006</v>
      </c>
      <c r="B314" t="s">
        <v>60</v>
      </c>
      <c r="C314">
        <v>1</v>
      </c>
      <c r="D314">
        <v>23</v>
      </c>
      <c r="E314">
        <v>32</v>
      </c>
      <c r="F314">
        <v>31</v>
      </c>
      <c r="G314">
        <v>31.5</v>
      </c>
      <c r="H314">
        <v>0.70710678100000002</v>
      </c>
    </row>
    <row r="315" spans="1:8" x14ac:dyDescent="0.25">
      <c r="A315">
        <v>2007</v>
      </c>
      <c r="B315" t="s">
        <v>60</v>
      </c>
      <c r="C315">
        <v>1</v>
      </c>
      <c r="D315">
        <v>23</v>
      </c>
      <c r="E315">
        <v>34</v>
      </c>
      <c r="F315">
        <v>51</v>
      </c>
      <c r="G315">
        <v>42.5</v>
      </c>
      <c r="H315">
        <v>12.020815280000001</v>
      </c>
    </row>
    <row r="316" spans="1:8" x14ac:dyDescent="0.25">
      <c r="A316">
        <v>2008</v>
      </c>
      <c r="B316" t="s">
        <v>60</v>
      </c>
      <c r="C316">
        <v>1</v>
      </c>
      <c r="D316">
        <v>23</v>
      </c>
      <c r="E316">
        <v>29</v>
      </c>
      <c r="F316">
        <v>67</v>
      </c>
      <c r="G316">
        <v>48</v>
      </c>
      <c r="H316">
        <v>26.870057689999999</v>
      </c>
    </row>
    <row r="317" spans="1:8" x14ac:dyDescent="0.25">
      <c r="A317">
        <v>2009</v>
      </c>
      <c r="B317" t="s">
        <v>60</v>
      </c>
      <c r="C317">
        <v>1</v>
      </c>
      <c r="D317">
        <v>23</v>
      </c>
      <c r="E317">
        <v>20</v>
      </c>
      <c r="F317">
        <v>24</v>
      </c>
      <c r="G317">
        <v>22</v>
      </c>
      <c r="H317">
        <v>2.8284271250000002</v>
      </c>
    </row>
    <row r="318" spans="1:8" x14ac:dyDescent="0.25">
      <c r="A318">
        <v>2010</v>
      </c>
      <c r="B318" t="s">
        <v>60</v>
      </c>
      <c r="C318">
        <v>1</v>
      </c>
      <c r="D318">
        <v>23</v>
      </c>
      <c r="E318">
        <v>26</v>
      </c>
      <c r="F318">
        <v>21</v>
      </c>
      <c r="G318">
        <v>23.5</v>
      </c>
      <c r="H318">
        <v>3.5355339059999999</v>
      </c>
    </row>
    <row r="319" spans="1:8" x14ac:dyDescent="0.25">
      <c r="A319">
        <v>2011</v>
      </c>
      <c r="B319" t="s">
        <v>60</v>
      </c>
      <c r="C319">
        <v>1</v>
      </c>
      <c r="D319">
        <v>23</v>
      </c>
      <c r="E319">
        <v>30</v>
      </c>
      <c r="F319">
        <v>18</v>
      </c>
      <c r="G319">
        <v>24</v>
      </c>
      <c r="H319">
        <v>8.4852813739999995</v>
      </c>
    </row>
    <row r="320" spans="1:8" x14ac:dyDescent="0.25">
      <c r="A320">
        <v>2012</v>
      </c>
      <c r="B320" t="s">
        <v>60</v>
      </c>
      <c r="C320">
        <v>1</v>
      </c>
      <c r="D320">
        <v>23</v>
      </c>
      <c r="E320">
        <v>49</v>
      </c>
      <c r="F320">
        <v>36</v>
      </c>
      <c r="G320">
        <v>42.5</v>
      </c>
      <c r="H320">
        <v>9.1923881549999997</v>
      </c>
    </row>
    <row r="321" spans="1:8" x14ac:dyDescent="0.25">
      <c r="A321">
        <v>2013</v>
      </c>
      <c r="B321" t="s">
        <v>60</v>
      </c>
      <c r="C321">
        <v>1</v>
      </c>
      <c r="D321">
        <v>23</v>
      </c>
      <c r="E321">
        <v>74</v>
      </c>
      <c r="F321">
        <v>32</v>
      </c>
      <c r="G321">
        <v>53</v>
      </c>
      <c r="H321">
        <v>29.69848481</v>
      </c>
    </row>
    <row r="322" spans="1:8" x14ac:dyDescent="0.25">
      <c r="A322">
        <v>2014</v>
      </c>
      <c r="B322" t="s">
        <v>60</v>
      </c>
      <c r="C322">
        <v>1</v>
      </c>
      <c r="D322">
        <v>23</v>
      </c>
      <c r="E322">
        <v>119</v>
      </c>
      <c r="F322">
        <v>48</v>
      </c>
      <c r="G322">
        <v>83.5</v>
      </c>
      <c r="H322">
        <v>50.20458146</v>
      </c>
    </row>
    <row r="323" spans="1:8" x14ac:dyDescent="0.25">
      <c r="A323">
        <v>2015</v>
      </c>
      <c r="B323" t="s">
        <v>60</v>
      </c>
      <c r="C323">
        <v>1</v>
      </c>
      <c r="D323">
        <v>23</v>
      </c>
      <c r="E323">
        <v>261</v>
      </c>
      <c r="F323">
        <v>116</v>
      </c>
      <c r="G323">
        <v>188.5</v>
      </c>
      <c r="H323">
        <v>102.5304833</v>
      </c>
    </row>
    <row r="324" spans="1:8" x14ac:dyDescent="0.25">
      <c r="A324">
        <v>2016</v>
      </c>
      <c r="B324" t="s">
        <v>60</v>
      </c>
      <c r="C324">
        <v>1</v>
      </c>
      <c r="D324">
        <v>23</v>
      </c>
      <c r="E324">
        <v>294</v>
      </c>
      <c r="F324">
        <v>207</v>
      </c>
      <c r="G324">
        <v>250.5</v>
      </c>
      <c r="H324">
        <v>61.518289959999997</v>
      </c>
    </row>
    <row r="325" spans="1:8" x14ac:dyDescent="0.25">
      <c r="A325">
        <v>2000</v>
      </c>
      <c r="B325" t="s">
        <v>61</v>
      </c>
      <c r="C325">
        <v>1</v>
      </c>
      <c r="D325">
        <v>24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>
        <v>2001</v>
      </c>
      <c r="B326" t="s">
        <v>61</v>
      </c>
      <c r="C326">
        <v>1</v>
      </c>
      <c r="D326">
        <v>24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>
        <v>2002</v>
      </c>
      <c r="B327" t="s">
        <v>61</v>
      </c>
      <c r="C327">
        <v>1</v>
      </c>
      <c r="D327">
        <v>24</v>
      </c>
      <c r="E327">
        <v>30</v>
      </c>
      <c r="F327">
        <v>28</v>
      </c>
      <c r="G327">
        <v>29</v>
      </c>
      <c r="H327">
        <v>1.414213562</v>
      </c>
    </row>
    <row r="328" spans="1:8" x14ac:dyDescent="0.25">
      <c r="A328">
        <v>2003</v>
      </c>
      <c r="B328" t="s">
        <v>61</v>
      </c>
      <c r="C328">
        <v>1</v>
      </c>
      <c r="D328">
        <v>24</v>
      </c>
      <c r="E328">
        <v>26</v>
      </c>
      <c r="F328">
        <v>24</v>
      </c>
      <c r="G328">
        <v>25</v>
      </c>
      <c r="H328">
        <v>1.414213562</v>
      </c>
    </row>
    <row r="329" spans="1:8" x14ac:dyDescent="0.25">
      <c r="A329">
        <v>2004</v>
      </c>
      <c r="B329" t="s">
        <v>61</v>
      </c>
      <c r="C329">
        <v>1</v>
      </c>
      <c r="D329">
        <v>24</v>
      </c>
      <c r="E329">
        <v>42</v>
      </c>
      <c r="F329">
        <v>53</v>
      </c>
      <c r="G329">
        <v>47.5</v>
      </c>
      <c r="H329">
        <v>7.7781745930000001</v>
      </c>
    </row>
    <row r="330" spans="1:8" x14ac:dyDescent="0.25">
      <c r="A330">
        <v>2005</v>
      </c>
      <c r="B330" t="s">
        <v>61</v>
      </c>
      <c r="C330">
        <v>1</v>
      </c>
      <c r="D330">
        <v>24</v>
      </c>
      <c r="E330">
        <v>69</v>
      </c>
      <c r="F330">
        <v>78</v>
      </c>
      <c r="G330">
        <v>73.5</v>
      </c>
      <c r="H330">
        <v>6.3639610309999997</v>
      </c>
    </row>
    <row r="331" spans="1:8" x14ac:dyDescent="0.25">
      <c r="A331">
        <v>2006</v>
      </c>
      <c r="B331" t="s">
        <v>61</v>
      </c>
      <c r="C331">
        <v>1</v>
      </c>
      <c r="D331">
        <v>24</v>
      </c>
      <c r="E331">
        <v>77</v>
      </c>
      <c r="F331">
        <v>82</v>
      </c>
      <c r="G331">
        <v>79.5</v>
      </c>
      <c r="H331">
        <v>3.5355339059999999</v>
      </c>
    </row>
    <row r="332" spans="1:8" x14ac:dyDescent="0.25">
      <c r="A332">
        <v>2007</v>
      </c>
      <c r="B332" t="s">
        <v>61</v>
      </c>
      <c r="C332">
        <v>1</v>
      </c>
      <c r="D332">
        <v>24</v>
      </c>
      <c r="E332">
        <v>176</v>
      </c>
      <c r="F332">
        <v>121</v>
      </c>
      <c r="G332">
        <v>148.5</v>
      </c>
      <c r="H332">
        <v>38.890872969999997</v>
      </c>
    </row>
    <row r="333" spans="1:8" x14ac:dyDescent="0.25">
      <c r="A333">
        <v>2008</v>
      </c>
      <c r="B333" t="s">
        <v>61</v>
      </c>
      <c r="C333">
        <v>1</v>
      </c>
      <c r="D333">
        <v>24</v>
      </c>
      <c r="E333">
        <v>43</v>
      </c>
      <c r="F333">
        <v>44</v>
      </c>
      <c r="G333">
        <v>43.5</v>
      </c>
      <c r="H333">
        <v>0.70710678100000002</v>
      </c>
    </row>
    <row r="334" spans="1:8" x14ac:dyDescent="0.25">
      <c r="A334">
        <v>2009</v>
      </c>
      <c r="B334" t="s">
        <v>61</v>
      </c>
      <c r="C334">
        <v>1</v>
      </c>
      <c r="D334">
        <v>24</v>
      </c>
      <c r="E334">
        <v>91</v>
      </c>
      <c r="F334">
        <v>48</v>
      </c>
      <c r="G334">
        <v>69.5</v>
      </c>
      <c r="H334">
        <v>30.40559159</v>
      </c>
    </row>
    <row r="335" spans="1:8" x14ac:dyDescent="0.25">
      <c r="A335">
        <v>2010</v>
      </c>
      <c r="B335" t="s">
        <v>61</v>
      </c>
      <c r="C335">
        <v>1</v>
      </c>
      <c r="D335">
        <v>24</v>
      </c>
      <c r="E335">
        <v>94</v>
      </c>
      <c r="F335">
        <v>41</v>
      </c>
      <c r="G335">
        <v>67.5</v>
      </c>
      <c r="H335">
        <v>37.476659400000003</v>
      </c>
    </row>
    <row r="336" spans="1:8" x14ac:dyDescent="0.25">
      <c r="A336">
        <v>2011</v>
      </c>
      <c r="B336" t="s">
        <v>61</v>
      </c>
      <c r="C336">
        <v>1</v>
      </c>
      <c r="D336">
        <v>24</v>
      </c>
      <c r="E336">
        <v>60</v>
      </c>
      <c r="F336">
        <v>29</v>
      </c>
      <c r="G336">
        <v>44.5</v>
      </c>
      <c r="H336">
        <v>21.920310220000001</v>
      </c>
    </row>
    <row r="337" spans="1:8" x14ac:dyDescent="0.25">
      <c r="A337">
        <v>2012</v>
      </c>
      <c r="B337" t="s">
        <v>61</v>
      </c>
      <c r="C337">
        <v>1</v>
      </c>
      <c r="D337">
        <v>24</v>
      </c>
      <c r="E337">
        <v>124</v>
      </c>
      <c r="F337">
        <v>38</v>
      </c>
      <c r="G337">
        <v>81</v>
      </c>
      <c r="H337">
        <v>60.81118318</v>
      </c>
    </row>
    <row r="338" spans="1:8" x14ac:dyDescent="0.25">
      <c r="A338">
        <v>2013</v>
      </c>
      <c r="B338" t="s">
        <v>61</v>
      </c>
      <c r="C338">
        <v>1</v>
      </c>
      <c r="D338">
        <v>24</v>
      </c>
      <c r="E338">
        <v>171</v>
      </c>
      <c r="F338">
        <v>52</v>
      </c>
      <c r="G338">
        <v>111.5</v>
      </c>
      <c r="H338">
        <v>84.145706959999998</v>
      </c>
    </row>
    <row r="339" spans="1:8" x14ac:dyDescent="0.25">
      <c r="A339">
        <v>2014</v>
      </c>
      <c r="B339" t="s">
        <v>61</v>
      </c>
      <c r="C339">
        <v>1</v>
      </c>
      <c r="D339">
        <v>24</v>
      </c>
      <c r="E339">
        <v>180</v>
      </c>
      <c r="F339">
        <v>58</v>
      </c>
      <c r="G339">
        <v>119</v>
      </c>
      <c r="H339">
        <v>86.267027299999995</v>
      </c>
    </row>
    <row r="340" spans="1:8" x14ac:dyDescent="0.25">
      <c r="A340">
        <v>2015</v>
      </c>
      <c r="B340" t="s">
        <v>61</v>
      </c>
      <c r="C340">
        <v>1</v>
      </c>
      <c r="D340">
        <v>24</v>
      </c>
      <c r="E340">
        <v>333</v>
      </c>
      <c r="F340">
        <v>159</v>
      </c>
      <c r="G340">
        <v>246</v>
      </c>
      <c r="H340">
        <v>123.03657990000001</v>
      </c>
    </row>
    <row r="341" spans="1:8" x14ac:dyDescent="0.25">
      <c r="A341">
        <v>2016</v>
      </c>
      <c r="B341" t="s">
        <v>61</v>
      </c>
      <c r="C341">
        <v>1</v>
      </c>
      <c r="D341">
        <v>24</v>
      </c>
      <c r="E341">
        <v>403</v>
      </c>
      <c r="F341">
        <v>166</v>
      </c>
      <c r="G341">
        <v>284.5</v>
      </c>
      <c r="H341">
        <v>167.58430709999999</v>
      </c>
    </row>
    <row r="342" spans="1:8" x14ac:dyDescent="0.25">
      <c r="A342">
        <v>2000</v>
      </c>
      <c r="B342" t="s">
        <v>62</v>
      </c>
      <c r="C342">
        <v>1</v>
      </c>
      <c r="D342">
        <v>25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>
        <v>2001</v>
      </c>
      <c r="B343" t="s">
        <v>62</v>
      </c>
      <c r="C343">
        <v>1</v>
      </c>
      <c r="D343">
        <v>25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>
        <v>2002</v>
      </c>
      <c r="B344" t="s">
        <v>62</v>
      </c>
      <c r="C344">
        <v>1</v>
      </c>
      <c r="D344">
        <v>25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>
        <v>2003</v>
      </c>
      <c r="B345" t="s">
        <v>62</v>
      </c>
      <c r="C345">
        <v>1</v>
      </c>
      <c r="D345">
        <v>25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>
        <v>2004</v>
      </c>
      <c r="B346" t="s">
        <v>62</v>
      </c>
      <c r="C346">
        <v>1</v>
      </c>
      <c r="D346">
        <v>25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>
        <v>2005</v>
      </c>
      <c r="B347" t="s">
        <v>62</v>
      </c>
      <c r="C347">
        <v>1</v>
      </c>
      <c r="D347">
        <v>25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>
        <v>2006</v>
      </c>
      <c r="B348" t="s">
        <v>62</v>
      </c>
      <c r="C348">
        <v>1</v>
      </c>
      <c r="D348">
        <v>25</v>
      </c>
      <c r="E348">
        <v>17</v>
      </c>
      <c r="F348">
        <v>19</v>
      </c>
      <c r="G348">
        <v>18</v>
      </c>
      <c r="H348">
        <v>1.414213562</v>
      </c>
    </row>
    <row r="349" spans="1:8" x14ac:dyDescent="0.25">
      <c r="A349">
        <v>2007</v>
      </c>
      <c r="B349" t="s">
        <v>62</v>
      </c>
      <c r="C349">
        <v>1</v>
      </c>
      <c r="D349">
        <v>25</v>
      </c>
      <c r="E349">
        <v>28</v>
      </c>
      <c r="F349">
        <v>29</v>
      </c>
      <c r="G349">
        <v>28.5</v>
      </c>
      <c r="H349">
        <v>0.70710678100000002</v>
      </c>
    </row>
    <row r="350" spans="1:8" x14ac:dyDescent="0.25">
      <c r="A350">
        <v>2008</v>
      </c>
      <c r="B350" t="s">
        <v>62</v>
      </c>
      <c r="C350">
        <v>1</v>
      </c>
      <c r="D350">
        <v>25</v>
      </c>
      <c r="E350">
        <v>40</v>
      </c>
      <c r="F350">
        <v>45</v>
      </c>
      <c r="G350">
        <v>42.5</v>
      </c>
      <c r="H350">
        <v>3.5355339059999999</v>
      </c>
    </row>
    <row r="351" spans="1:8" x14ac:dyDescent="0.25">
      <c r="A351">
        <v>2009</v>
      </c>
      <c r="B351" t="s">
        <v>62</v>
      </c>
      <c r="C351">
        <v>1</v>
      </c>
      <c r="D351">
        <v>25</v>
      </c>
      <c r="E351">
        <v>69</v>
      </c>
      <c r="F351">
        <v>77</v>
      </c>
      <c r="G351">
        <v>73</v>
      </c>
      <c r="H351">
        <v>5.6568542490000002</v>
      </c>
    </row>
    <row r="352" spans="1:8" x14ac:dyDescent="0.25">
      <c r="A352">
        <v>2010</v>
      </c>
      <c r="B352" t="s">
        <v>62</v>
      </c>
      <c r="C352">
        <v>1</v>
      </c>
      <c r="D352">
        <v>25</v>
      </c>
      <c r="E352">
        <v>44</v>
      </c>
      <c r="F352">
        <v>24</v>
      </c>
      <c r="G352">
        <v>34</v>
      </c>
      <c r="H352">
        <v>14.142135619999999</v>
      </c>
    </row>
    <row r="353" spans="1:8" x14ac:dyDescent="0.25">
      <c r="A353">
        <v>2011</v>
      </c>
      <c r="B353" t="s">
        <v>62</v>
      </c>
      <c r="C353">
        <v>1</v>
      </c>
      <c r="D353">
        <v>25</v>
      </c>
      <c r="E353">
        <v>58</v>
      </c>
      <c r="F353">
        <v>34</v>
      </c>
      <c r="G353">
        <v>46</v>
      </c>
      <c r="H353">
        <v>16.970562749999999</v>
      </c>
    </row>
    <row r="354" spans="1:8" x14ac:dyDescent="0.25">
      <c r="A354">
        <v>2012</v>
      </c>
      <c r="B354" t="s">
        <v>62</v>
      </c>
      <c r="C354">
        <v>1</v>
      </c>
      <c r="D354">
        <v>25</v>
      </c>
      <c r="E354">
        <v>69</v>
      </c>
      <c r="F354">
        <v>51</v>
      </c>
      <c r="G354">
        <v>60</v>
      </c>
      <c r="H354">
        <v>12.727922059999999</v>
      </c>
    </row>
    <row r="355" spans="1:8" x14ac:dyDescent="0.25">
      <c r="A355">
        <v>2013</v>
      </c>
      <c r="B355" t="s">
        <v>62</v>
      </c>
      <c r="C355">
        <v>1</v>
      </c>
      <c r="D355">
        <v>25</v>
      </c>
      <c r="E355">
        <v>88</v>
      </c>
      <c r="F355">
        <v>75</v>
      </c>
      <c r="G355">
        <v>81.5</v>
      </c>
      <c r="H355">
        <v>9.1923881549999997</v>
      </c>
    </row>
    <row r="356" spans="1:8" x14ac:dyDescent="0.25">
      <c r="A356">
        <v>2014</v>
      </c>
      <c r="B356" t="s">
        <v>62</v>
      </c>
      <c r="C356">
        <v>1</v>
      </c>
      <c r="D356">
        <v>25</v>
      </c>
      <c r="E356">
        <v>138</v>
      </c>
      <c r="F356">
        <v>91</v>
      </c>
      <c r="G356">
        <v>114.5</v>
      </c>
      <c r="H356">
        <v>33.234018720000002</v>
      </c>
    </row>
    <row r="357" spans="1:8" x14ac:dyDescent="0.25">
      <c r="A357">
        <v>2015</v>
      </c>
      <c r="B357" t="s">
        <v>62</v>
      </c>
      <c r="C357">
        <v>1</v>
      </c>
      <c r="D357">
        <v>25</v>
      </c>
      <c r="E357">
        <v>232</v>
      </c>
      <c r="F357">
        <v>188</v>
      </c>
      <c r="G357">
        <v>210</v>
      </c>
      <c r="H357">
        <v>31.11269837</v>
      </c>
    </row>
    <row r="358" spans="1:8" x14ac:dyDescent="0.25">
      <c r="A358">
        <v>2016</v>
      </c>
      <c r="B358" t="s">
        <v>62</v>
      </c>
      <c r="C358">
        <v>1</v>
      </c>
      <c r="D358">
        <v>25</v>
      </c>
      <c r="E358">
        <v>302</v>
      </c>
      <c r="F358">
        <v>309</v>
      </c>
      <c r="G358">
        <v>305.5</v>
      </c>
      <c r="H358">
        <v>4.949747468</v>
      </c>
    </row>
    <row r="359" spans="1:8" x14ac:dyDescent="0.25">
      <c r="A359">
        <v>2000</v>
      </c>
      <c r="B359" t="s">
        <v>63</v>
      </c>
      <c r="C359">
        <v>1</v>
      </c>
      <c r="D359">
        <v>26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>
        <v>2001</v>
      </c>
      <c r="B360" t="s">
        <v>63</v>
      </c>
      <c r="C360">
        <v>1</v>
      </c>
      <c r="D360">
        <v>26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>
        <v>2002</v>
      </c>
      <c r="B361" t="s">
        <v>63</v>
      </c>
      <c r="C361">
        <v>1</v>
      </c>
      <c r="D361">
        <v>26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>
        <v>2003</v>
      </c>
      <c r="B362" t="s">
        <v>63</v>
      </c>
      <c r="C362">
        <v>1</v>
      </c>
      <c r="D362">
        <v>26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>
        <v>2004</v>
      </c>
      <c r="B363" t="s">
        <v>63</v>
      </c>
      <c r="C363">
        <v>1</v>
      </c>
      <c r="D363">
        <v>26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>
        <v>2005</v>
      </c>
      <c r="B364" t="s">
        <v>63</v>
      </c>
      <c r="C364">
        <v>1</v>
      </c>
      <c r="D364">
        <v>26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>
        <v>2006</v>
      </c>
      <c r="B365" t="s">
        <v>63</v>
      </c>
      <c r="C365">
        <v>1</v>
      </c>
      <c r="D365">
        <v>26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>
        <v>2007</v>
      </c>
      <c r="B366" t="s">
        <v>63</v>
      </c>
      <c r="C366">
        <v>1</v>
      </c>
      <c r="D366">
        <v>26</v>
      </c>
      <c r="E366">
        <v>25</v>
      </c>
      <c r="F366">
        <v>29</v>
      </c>
      <c r="G366">
        <v>27</v>
      </c>
      <c r="H366">
        <v>2.8284271250000002</v>
      </c>
    </row>
    <row r="367" spans="1:8" x14ac:dyDescent="0.25">
      <c r="A367">
        <v>2008</v>
      </c>
      <c r="B367" t="s">
        <v>63</v>
      </c>
      <c r="C367">
        <v>1</v>
      </c>
      <c r="D367">
        <v>26</v>
      </c>
      <c r="E367">
        <v>10</v>
      </c>
      <c r="F367">
        <v>31</v>
      </c>
      <c r="G367">
        <v>20.5</v>
      </c>
      <c r="H367">
        <v>14.8492424</v>
      </c>
    </row>
    <row r="368" spans="1:8" x14ac:dyDescent="0.25">
      <c r="A368">
        <v>2009</v>
      </c>
      <c r="B368" t="s">
        <v>63</v>
      </c>
      <c r="C368">
        <v>1</v>
      </c>
      <c r="D368">
        <v>26</v>
      </c>
      <c r="E368">
        <v>31</v>
      </c>
      <c r="F368">
        <v>11</v>
      </c>
      <c r="G368">
        <v>21</v>
      </c>
      <c r="H368">
        <v>14.142135619999999</v>
      </c>
    </row>
    <row r="369" spans="1:8" x14ac:dyDescent="0.25">
      <c r="A369">
        <v>2010</v>
      </c>
      <c r="B369" t="s">
        <v>63</v>
      </c>
      <c r="C369">
        <v>1</v>
      </c>
      <c r="D369">
        <v>26</v>
      </c>
      <c r="E369">
        <v>60</v>
      </c>
      <c r="F369">
        <v>19</v>
      </c>
      <c r="G369">
        <v>39.5</v>
      </c>
      <c r="H369">
        <v>28.99137803</v>
      </c>
    </row>
    <row r="370" spans="1:8" x14ac:dyDescent="0.25">
      <c r="A370">
        <v>2011</v>
      </c>
      <c r="B370" t="s">
        <v>63</v>
      </c>
      <c r="C370">
        <v>1</v>
      </c>
      <c r="D370">
        <v>26</v>
      </c>
      <c r="E370">
        <v>52</v>
      </c>
      <c r="F370">
        <v>14</v>
      </c>
      <c r="G370">
        <v>33</v>
      </c>
      <c r="H370">
        <v>26.870057689999999</v>
      </c>
    </row>
    <row r="371" spans="1:8" x14ac:dyDescent="0.25">
      <c r="A371">
        <v>2012</v>
      </c>
      <c r="B371" t="s">
        <v>63</v>
      </c>
      <c r="C371">
        <v>1</v>
      </c>
      <c r="D371">
        <v>26</v>
      </c>
      <c r="E371">
        <v>66</v>
      </c>
      <c r="F371">
        <v>14</v>
      </c>
      <c r="G371">
        <v>40</v>
      </c>
      <c r="H371">
        <v>36.769552619999999</v>
      </c>
    </row>
    <row r="372" spans="1:8" x14ac:dyDescent="0.25">
      <c r="A372">
        <v>2013</v>
      </c>
      <c r="B372" t="s">
        <v>63</v>
      </c>
      <c r="C372">
        <v>1</v>
      </c>
      <c r="D372">
        <v>26</v>
      </c>
      <c r="E372">
        <v>110</v>
      </c>
      <c r="F372">
        <v>28</v>
      </c>
      <c r="G372">
        <v>69</v>
      </c>
      <c r="H372">
        <v>57.98275606</v>
      </c>
    </row>
    <row r="373" spans="1:8" x14ac:dyDescent="0.25">
      <c r="A373">
        <v>2014</v>
      </c>
      <c r="B373" t="s">
        <v>63</v>
      </c>
      <c r="C373">
        <v>1</v>
      </c>
      <c r="D373">
        <v>26</v>
      </c>
      <c r="E373">
        <v>154</v>
      </c>
      <c r="F373">
        <v>23</v>
      </c>
      <c r="G373">
        <v>88.5</v>
      </c>
      <c r="H373">
        <v>92.630988340000002</v>
      </c>
    </row>
    <row r="374" spans="1:8" x14ac:dyDescent="0.25">
      <c r="A374">
        <v>2015</v>
      </c>
      <c r="B374" t="s">
        <v>63</v>
      </c>
      <c r="C374">
        <v>1</v>
      </c>
      <c r="D374">
        <v>26</v>
      </c>
      <c r="E374">
        <v>184</v>
      </c>
      <c r="F374">
        <v>62</v>
      </c>
      <c r="G374">
        <v>123</v>
      </c>
      <c r="H374">
        <v>86.267027299999995</v>
      </c>
    </row>
    <row r="375" spans="1:8" x14ac:dyDescent="0.25">
      <c r="A375">
        <v>2016</v>
      </c>
      <c r="B375" t="s">
        <v>63</v>
      </c>
      <c r="C375">
        <v>1</v>
      </c>
      <c r="D375">
        <v>26</v>
      </c>
      <c r="E375">
        <v>314</v>
      </c>
      <c r="F375">
        <v>153</v>
      </c>
      <c r="G375">
        <v>233.5</v>
      </c>
      <c r="H375">
        <v>113.8441918</v>
      </c>
    </row>
    <row r="376" spans="1:8" x14ac:dyDescent="0.25">
      <c r="A376">
        <v>2000</v>
      </c>
      <c r="B376" t="s">
        <v>65</v>
      </c>
      <c r="C376">
        <v>1</v>
      </c>
      <c r="D376">
        <v>27</v>
      </c>
      <c r="E376">
        <v>22</v>
      </c>
      <c r="F376">
        <v>19</v>
      </c>
      <c r="G376">
        <v>20.5</v>
      </c>
      <c r="H376">
        <v>2.1213203439999999</v>
      </c>
    </row>
    <row r="377" spans="1:8" x14ac:dyDescent="0.25">
      <c r="A377">
        <v>2001</v>
      </c>
      <c r="B377" t="s">
        <v>65</v>
      </c>
      <c r="C377">
        <v>1</v>
      </c>
      <c r="D377">
        <v>27</v>
      </c>
      <c r="E377">
        <v>9</v>
      </c>
      <c r="F377">
        <v>22</v>
      </c>
      <c r="G377">
        <v>15.5</v>
      </c>
      <c r="H377">
        <v>9.1923881549999997</v>
      </c>
    </row>
    <row r="378" spans="1:8" x14ac:dyDescent="0.25">
      <c r="A378">
        <v>2002</v>
      </c>
      <c r="B378" t="s">
        <v>65</v>
      </c>
      <c r="C378">
        <v>1</v>
      </c>
      <c r="D378">
        <v>27</v>
      </c>
      <c r="E378">
        <v>18</v>
      </c>
      <c r="F378">
        <v>10</v>
      </c>
      <c r="G378">
        <v>14</v>
      </c>
      <c r="H378">
        <v>5.6568542490000002</v>
      </c>
    </row>
    <row r="379" spans="1:8" x14ac:dyDescent="0.25">
      <c r="A379">
        <v>2003</v>
      </c>
      <c r="B379" t="s">
        <v>65</v>
      </c>
      <c r="C379">
        <v>1</v>
      </c>
      <c r="D379">
        <v>27</v>
      </c>
      <c r="E379">
        <v>29</v>
      </c>
      <c r="F379">
        <v>26</v>
      </c>
      <c r="G379">
        <v>27.5</v>
      </c>
      <c r="H379">
        <v>2.1213203439999999</v>
      </c>
    </row>
    <row r="380" spans="1:8" x14ac:dyDescent="0.25">
      <c r="A380">
        <v>2004</v>
      </c>
      <c r="B380" t="s">
        <v>65</v>
      </c>
      <c r="C380">
        <v>1</v>
      </c>
      <c r="D380">
        <v>27</v>
      </c>
      <c r="E380">
        <v>141</v>
      </c>
      <c r="F380">
        <v>52</v>
      </c>
      <c r="G380">
        <v>96.5</v>
      </c>
      <c r="H380">
        <v>62.932503529999998</v>
      </c>
    </row>
    <row r="381" spans="1:8" x14ac:dyDescent="0.25">
      <c r="A381">
        <v>2005</v>
      </c>
      <c r="B381" t="s">
        <v>65</v>
      </c>
      <c r="C381">
        <v>1</v>
      </c>
      <c r="D381">
        <v>27</v>
      </c>
      <c r="E381">
        <v>65</v>
      </c>
      <c r="F381">
        <v>46</v>
      </c>
      <c r="G381">
        <v>55.5</v>
      </c>
      <c r="H381">
        <v>13.435028839999999</v>
      </c>
    </row>
    <row r="382" spans="1:8" x14ac:dyDescent="0.25">
      <c r="A382">
        <v>2006</v>
      </c>
      <c r="B382" t="s">
        <v>65</v>
      </c>
      <c r="C382">
        <v>1</v>
      </c>
      <c r="D382">
        <v>27</v>
      </c>
      <c r="E382">
        <v>159</v>
      </c>
      <c r="F382">
        <v>62</v>
      </c>
      <c r="G382">
        <v>110.5</v>
      </c>
      <c r="H382">
        <v>68.58935778</v>
      </c>
    </row>
    <row r="383" spans="1:8" x14ac:dyDescent="0.25">
      <c r="A383">
        <v>2007</v>
      </c>
      <c r="B383" t="s">
        <v>65</v>
      </c>
      <c r="C383">
        <v>1</v>
      </c>
      <c r="D383">
        <v>27</v>
      </c>
      <c r="E383">
        <v>34</v>
      </c>
      <c r="F383">
        <v>19</v>
      </c>
      <c r="G383">
        <v>26.5</v>
      </c>
      <c r="H383">
        <v>10.60660172</v>
      </c>
    </row>
    <row r="384" spans="1:8" x14ac:dyDescent="0.25">
      <c r="A384">
        <v>2008</v>
      </c>
      <c r="B384" t="s">
        <v>65</v>
      </c>
      <c r="C384">
        <v>1</v>
      </c>
      <c r="D384">
        <v>27</v>
      </c>
      <c r="E384">
        <v>69</v>
      </c>
      <c r="F384">
        <v>24</v>
      </c>
      <c r="G384">
        <v>46.5</v>
      </c>
      <c r="H384">
        <v>31.819805150000001</v>
      </c>
    </row>
    <row r="385" spans="1:8" x14ac:dyDescent="0.25">
      <c r="A385">
        <v>2009</v>
      </c>
      <c r="B385" t="s">
        <v>65</v>
      </c>
      <c r="C385">
        <v>1</v>
      </c>
      <c r="D385">
        <v>27</v>
      </c>
      <c r="E385">
        <v>141</v>
      </c>
      <c r="F385">
        <v>40</v>
      </c>
      <c r="G385">
        <v>90.5</v>
      </c>
      <c r="H385">
        <v>71.417784900000001</v>
      </c>
    </row>
    <row r="386" spans="1:8" x14ac:dyDescent="0.25">
      <c r="A386">
        <v>2010</v>
      </c>
      <c r="B386" t="s">
        <v>65</v>
      </c>
      <c r="C386">
        <v>1</v>
      </c>
      <c r="D386">
        <v>27</v>
      </c>
      <c r="E386">
        <v>53</v>
      </c>
      <c r="F386">
        <v>14</v>
      </c>
      <c r="G386">
        <v>33.5</v>
      </c>
      <c r="H386">
        <v>27.57716447</v>
      </c>
    </row>
    <row r="387" spans="1:8" x14ac:dyDescent="0.25">
      <c r="A387">
        <v>2011</v>
      </c>
      <c r="B387" t="s">
        <v>65</v>
      </c>
      <c r="C387">
        <v>1</v>
      </c>
      <c r="D387">
        <v>27</v>
      </c>
      <c r="E387">
        <v>100</v>
      </c>
      <c r="F387">
        <v>56</v>
      </c>
      <c r="G387">
        <v>78</v>
      </c>
      <c r="H387">
        <v>31.11269837</v>
      </c>
    </row>
    <row r="388" spans="1:8" x14ac:dyDescent="0.25">
      <c r="A388">
        <v>2012</v>
      </c>
      <c r="B388" t="s">
        <v>65</v>
      </c>
      <c r="C388">
        <v>1</v>
      </c>
      <c r="D388">
        <v>27</v>
      </c>
      <c r="E388">
        <v>103</v>
      </c>
      <c r="F388">
        <v>66</v>
      </c>
      <c r="G388">
        <v>84.5</v>
      </c>
      <c r="H388">
        <v>26.162950899999998</v>
      </c>
    </row>
    <row r="389" spans="1:8" x14ac:dyDescent="0.25">
      <c r="A389">
        <v>2013</v>
      </c>
      <c r="B389" t="s">
        <v>65</v>
      </c>
      <c r="C389">
        <v>1</v>
      </c>
      <c r="D389">
        <v>27</v>
      </c>
      <c r="E389">
        <v>38</v>
      </c>
      <c r="F389">
        <v>19</v>
      </c>
      <c r="G389">
        <v>28.5</v>
      </c>
      <c r="H389">
        <v>13.435028839999999</v>
      </c>
    </row>
    <row r="390" spans="1:8" x14ac:dyDescent="0.25">
      <c r="A390">
        <v>2014</v>
      </c>
      <c r="B390" t="s">
        <v>65</v>
      </c>
      <c r="C390">
        <v>1</v>
      </c>
      <c r="D390">
        <v>27</v>
      </c>
      <c r="E390">
        <v>140</v>
      </c>
      <c r="F390">
        <v>53</v>
      </c>
      <c r="G390">
        <v>96.5</v>
      </c>
      <c r="H390">
        <v>61.518289959999997</v>
      </c>
    </row>
    <row r="391" spans="1:8" x14ac:dyDescent="0.25">
      <c r="A391">
        <v>2015</v>
      </c>
      <c r="B391" t="s">
        <v>65</v>
      </c>
      <c r="C391">
        <v>1</v>
      </c>
      <c r="D391">
        <v>27</v>
      </c>
      <c r="E391">
        <v>224</v>
      </c>
      <c r="F391">
        <v>91</v>
      </c>
      <c r="G391">
        <v>157.5</v>
      </c>
      <c r="H391">
        <v>94.045201899999995</v>
      </c>
    </row>
    <row r="392" spans="1:8" x14ac:dyDescent="0.25">
      <c r="A392">
        <v>2016</v>
      </c>
      <c r="B392" t="s">
        <v>65</v>
      </c>
      <c r="C392">
        <v>1</v>
      </c>
      <c r="D392">
        <v>27</v>
      </c>
      <c r="E392">
        <v>303</v>
      </c>
      <c r="F392">
        <v>149</v>
      </c>
      <c r="G392">
        <v>226</v>
      </c>
      <c r="H392">
        <v>108.8944443</v>
      </c>
    </row>
    <row r="393" spans="1:8" x14ac:dyDescent="0.25">
      <c r="A393">
        <v>2000</v>
      </c>
      <c r="B393" t="s">
        <v>66</v>
      </c>
      <c r="C393">
        <v>1</v>
      </c>
      <c r="D393">
        <v>28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>
        <v>2001</v>
      </c>
      <c r="B394" t="s">
        <v>66</v>
      </c>
      <c r="C394">
        <v>1</v>
      </c>
      <c r="D394">
        <v>28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>
        <v>2002</v>
      </c>
      <c r="B395" t="s">
        <v>66</v>
      </c>
      <c r="C395">
        <v>1</v>
      </c>
      <c r="D395">
        <v>28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>
        <v>2003</v>
      </c>
      <c r="B396" t="s">
        <v>66</v>
      </c>
      <c r="C396">
        <v>1</v>
      </c>
      <c r="D396">
        <v>28</v>
      </c>
      <c r="E396">
        <v>18</v>
      </c>
      <c r="F396">
        <v>16</v>
      </c>
      <c r="G396">
        <v>17</v>
      </c>
      <c r="H396">
        <v>1.414213562</v>
      </c>
    </row>
    <row r="397" spans="1:8" x14ac:dyDescent="0.25">
      <c r="A397">
        <v>2004</v>
      </c>
      <c r="B397" t="s">
        <v>66</v>
      </c>
      <c r="C397">
        <v>1</v>
      </c>
      <c r="D397">
        <v>28</v>
      </c>
      <c r="E397">
        <v>16</v>
      </c>
      <c r="F397">
        <v>22</v>
      </c>
      <c r="G397">
        <v>19</v>
      </c>
      <c r="H397">
        <v>4.2426406869999997</v>
      </c>
    </row>
    <row r="398" spans="1:8" x14ac:dyDescent="0.25">
      <c r="A398">
        <v>2005</v>
      </c>
      <c r="B398" t="s">
        <v>66</v>
      </c>
      <c r="C398">
        <v>1</v>
      </c>
      <c r="D398">
        <v>28</v>
      </c>
      <c r="E398">
        <v>54</v>
      </c>
      <c r="F398">
        <v>48</v>
      </c>
      <c r="G398">
        <v>51</v>
      </c>
      <c r="H398">
        <v>4.2426406869999997</v>
      </c>
    </row>
    <row r="399" spans="1:8" x14ac:dyDescent="0.25">
      <c r="A399">
        <v>2006</v>
      </c>
      <c r="B399" t="s">
        <v>66</v>
      </c>
      <c r="C399">
        <v>1</v>
      </c>
      <c r="D399">
        <v>28</v>
      </c>
      <c r="E399">
        <v>34</v>
      </c>
      <c r="F399">
        <v>33</v>
      </c>
      <c r="G399">
        <v>33.5</v>
      </c>
      <c r="H399">
        <v>0.70710678100000002</v>
      </c>
    </row>
    <row r="400" spans="1:8" x14ac:dyDescent="0.25">
      <c r="A400">
        <v>2007</v>
      </c>
      <c r="B400" t="s">
        <v>66</v>
      </c>
      <c r="C400">
        <v>1</v>
      </c>
      <c r="D400">
        <v>28</v>
      </c>
      <c r="E400">
        <v>64</v>
      </c>
      <c r="F400">
        <v>48</v>
      </c>
      <c r="G400">
        <v>56</v>
      </c>
      <c r="H400">
        <v>11.313708500000001</v>
      </c>
    </row>
    <row r="401" spans="1:8" x14ac:dyDescent="0.25">
      <c r="A401">
        <v>2008</v>
      </c>
      <c r="B401" t="s">
        <v>66</v>
      </c>
      <c r="C401">
        <v>1</v>
      </c>
      <c r="D401">
        <v>28</v>
      </c>
      <c r="E401">
        <v>27</v>
      </c>
      <c r="F401">
        <v>66</v>
      </c>
      <c r="G401">
        <v>46.5</v>
      </c>
      <c r="H401">
        <v>27.57716447</v>
      </c>
    </row>
    <row r="402" spans="1:8" x14ac:dyDescent="0.25">
      <c r="A402">
        <v>2009</v>
      </c>
      <c r="B402" t="s">
        <v>66</v>
      </c>
      <c r="C402">
        <v>1</v>
      </c>
      <c r="D402">
        <v>28</v>
      </c>
      <c r="E402">
        <v>30</v>
      </c>
      <c r="F402">
        <v>60</v>
      </c>
      <c r="G402">
        <v>45</v>
      </c>
      <c r="H402">
        <v>21.213203440000001</v>
      </c>
    </row>
    <row r="403" spans="1:8" x14ac:dyDescent="0.25">
      <c r="A403">
        <v>2010</v>
      </c>
      <c r="B403" t="s">
        <v>66</v>
      </c>
      <c r="C403">
        <v>1</v>
      </c>
      <c r="D403">
        <v>28</v>
      </c>
      <c r="E403">
        <v>16</v>
      </c>
      <c r="F403">
        <v>42</v>
      </c>
      <c r="G403">
        <v>29</v>
      </c>
      <c r="H403">
        <v>18.384776309999999</v>
      </c>
    </row>
    <row r="404" spans="1:8" x14ac:dyDescent="0.25">
      <c r="A404">
        <v>2011</v>
      </c>
      <c r="B404" t="s">
        <v>66</v>
      </c>
      <c r="C404">
        <v>1</v>
      </c>
      <c r="D404">
        <v>28</v>
      </c>
      <c r="E404">
        <v>46</v>
      </c>
      <c r="F404">
        <v>85</v>
      </c>
      <c r="G404">
        <v>65.5</v>
      </c>
      <c r="H404">
        <v>27.57716447</v>
      </c>
    </row>
    <row r="405" spans="1:8" x14ac:dyDescent="0.25">
      <c r="A405">
        <v>2012</v>
      </c>
      <c r="B405" t="s">
        <v>66</v>
      </c>
      <c r="C405">
        <v>1</v>
      </c>
      <c r="D405">
        <v>28</v>
      </c>
      <c r="E405">
        <v>67</v>
      </c>
      <c r="F405">
        <v>102</v>
      </c>
      <c r="G405">
        <v>84.5</v>
      </c>
      <c r="H405">
        <v>24.748737340000002</v>
      </c>
    </row>
    <row r="406" spans="1:8" x14ac:dyDescent="0.25">
      <c r="A406">
        <v>2013</v>
      </c>
      <c r="B406" t="s">
        <v>66</v>
      </c>
      <c r="C406">
        <v>1</v>
      </c>
      <c r="D406">
        <v>28</v>
      </c>
      <c r="E406">
        <v>45</v>
      </c>
      <c r="F406">
        <v>32</v>
      </c>
      <c r="G406">
        <v>38.5</v>
      </c>
      <c r="H406">
        <v>9.1923881549999997</v>
      </c>
    </row>
    <row r="407" spans="1:8" x14ac:dyDescent="0.25">
      <c r="A407">
        <v>2014</v>
      </c>
      <c r="B407" t="s">
        <v>66</v>
      </c>
      <c r="C407">
        <v>1</v>
      </c>
      <c r="D407">
        <v>28</v>
      </c>
      <c r="E407">
        <v>121</v>
      </c>
      <c r="F407">
        <v>95</v>
      </c>
      <c r="G407">
        <v>108</v>
      </c>
      <c r="H407">
        <v>18.384776309999999</v>
      </c>
    </row>
    <row r="408" spans="1:8" x14ac:dyDescent="0.25">
      <c r="A408">
        <v>2015</v>
      </c>
      <c r="B408" t="s">
        <v>66</v>
      </c>
      <c r="C408">
        <v>1</v>
      </c>
      <c r="D408">
        <v>28</v>
      </c>
      <c r="E408">
        <v>154</v>
      </c>
      <c r="F408">
        <v>110</v>
      </c>
      <c r="G408">
        <v>132</v>
      </c>
      <c r="H408">
        <v>31.11269837</v>
      </c>
    </row>
    <row r="409" spans="1:8" x14ac:dyDescent="0.25">
      <c r="A409">
        <v>2016</v>
      </c>
      <c r="B409" t="s">
        <v>66</v>
      </c>
      <c r="C409">
        <v>1</v>
      </c>
      <c r="D409">
        <v>28</v>
      </c>
      <c r="E409">
        <v>198</v>
      </c>
      <c r="F409">
        <v>154</v>
      </c>
      <c r="G409">
        <v>176</v>
      </c>
      <c r="H409">
        <v>31.11269837</v>
      </c>
    </row>
    <row r="410" spans="1:8" x14ac:dyDescent="0.25">
      <c r="A410">
        <v>2000</v>
      </c>
      <c r="B410" t="s">
        <v>67</v>
      </c>
      <c r="C410">
        <v>1</v>
      </c>
      <c r="D410">
        <v>29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>
        <v>2001</v>
      </c>
      <c r="B411" t="s">
        <v>67</v>
      </c>
      <c r="C411">
        <v>1</v>
      </c>
      <c r="D411">
        <v>29</v>
      </c>
      <c r="E411">
        <v>22</v>
      </c>
      <c r="F411">
        <v>18</v>
      </c>
      <c r="G411">
        <v>20</v>
      </c>
      <c r="H411">
        <v>2.8284271250000002</v>
      </c>
    </row>
    <row r="412" spans="1:8" x14ac:dyDescent="0.25">
      <c r="A412">
        <v>2002</v>
      </c>
      <c r="B412" t="s">
        <v>67</v>
      </c>
      <c r="C412">
        <v>1</v>
      </c>
      <c r="D412">
        <v>29</v>
      </c>
      <c r="E412">
        <v>16</v>
      </c>
      <c r="F412">
        <v>22</v>
      </c>
      <c r="G412">
        <v>19</v>
      </c>
      <c r="H412">
        <v>4.2426406869999997</v>
      </c>
    </row>
    <row r="413" spans="1:8" x14ac:dyDescent="0.25">
      <c r="A413">
        <v>2003</v>
      </c>
      <c r="B413" t="s">
        <v>67</v>
      </c>
      <c r="C413">
        <v>1</v>
      </c>
      <c r="D413">
        <v>29</v>
      </c>
      <c r="E413">
        <v>20</v>
      </c>
      <c r="F413">
        <v>31</v>
      </c>
      <c r="G413">
        <v>25.5</v>
      </c>
      <c r="H413">
        <v>7.7781745930000001</v>
      </c>
    </row>
    <row r="414" spans="1:8" x14ac:dyDescent="0.25">
      <c r="A414">
        <v>2004</v>
      </c>
      <c r="B414" t="s">
        <v>67</v>
      </c>
      <c r="C414">
        <v>1</v>
      </c>
      <c r="D414">
        <v>29</v>
      </c>
      <c r="E414">
        <v>37</v>
      </c>
      <c r="F414">
        <v>66</v>
      </c>
      <c r="G414">
        <v>51.5</v>
      </c>
      <c r="H414">
        <v>20.50609665</v>
      </c>
    </row>
    <row r="415" spans="1:8" x14ac:dyDescent="0.25">
      <c r="A415">
        <v>2005</v>
      </c>
      <c r="B415" t="s">
        <v>67</v>
      </c>
      <c r="C415">
        <v>1</v>
      </c>
      <c r="D415">
        <v>29</v>
      </c>
      <c r="E415">
        <v>21</v>
      </c>
      <c r="F415">
        <v>38</v>
      </c>
      <c r="G415">
        <v>29.5</v>
      </c>
      <c r="H415">
        <v>12.020815280000001</v>
      </c>
    </row>
    <row r="416" spans="1:8" x14ac:dyDescent="0.25">
      <c r="A416">
        <v>2006</v>
      </c>
      <c r="B416" t="s">
        <v>67</v>
      </c>
      <c r="C416">
        <v>1</v>
      </c>
      <c r="D416">
        <v>29</v>
      </c>
      <c r="E416">
        <v>50</v>
      </c>
      <c r="F416">
        <v>73</v>
      </c>
      <c r="G416">
        <v>61.5</v>
      </c>
      <c r="H416">
        <v>16.263455969999999</v>
      </c>
    </row>
    <row r="417" spans="1:8" x14ac:dyDescent="0.25">
      <c r="A417">
        <v>2007</v>
      </c>
      <c r="B417" t="s">
        <v>67</v>
      </c>
      <c r="C417">
        <v>1</v>
      </c>
      <c r="D417">
        <v>29</v>
      </c>
      <c r="E417">
        <v>20</v>
      </c>
      <c r="F417">
        <v>30</v>
      </c>
      <c r="G417">
        <v>25</v>
      </c>
      <c r="H417">
        <v>7.0710678119999999</v>
      </c>
    </row>
    <row r="418" spans="1:8" x14ac:dyDescent="0.25">
      <c r="A418">
        <v>2008</v>
      </c>
      <c r="B418" t="s">
        <v>67</v>
      </c>
      <c r="C418">
        <v>1</v>
      </c>
      <c r="D418">
        <v>29</v>
      </c>
      <c r="E418">
        <v>66</v>
      </c>
      <c r="F418">
        <v>69</v>
      </c>
      <c r="G418">
        <v>67.5</v>
      </c>
      <c r="H418">
        <v>2.1213203439999999</v>
      </c>
    </row>
    <row r="419" spans="1:8" x14ac:dyDescent="0.25">
      <c r="A419">
        <v>2009</v>
      </c>
      <c r="B419" t="s">
        <v>67</v>
      </c>
      <c r="C419">
        <v>1</v>
      </c>
      <c r="D419">
        <v>29</v>
      </c>
      <c r="E419">
        <v>35</v>
      </c>
      <c r="F419">
        <v>96</v>
      </c>
      <c r="G419">
        <v>65.5</v>
      </c>
      <c r="H419">
        <v>43.133513649999998</v>
      </c>
    </row>
    <row r="420" spans="1:8" x14ac:dyDescent="0.25">
      <c r="A420">
        <v>2010</v>
      </c>
      <c r="B420" t="s">
        <v>67</v>
      </c>
      <c r="C420">
        <v>1</v>
      </c>
      <c r="D420">
        <v>29</v>
      </c>
      <c r="E420">
        <v>32</v>
      </c>
      <c r="F420">
        <v>53</v>
      </c>
      <c r="G420">
        <v>42.5</v>
      </c>
      <c r="H420">
        <v>14.8492424</v>
      </c>
    </row>
    <row r="421" spans="1:8" x14ac:dyDescent="0.25">
      <c r="A421">
        <v>2011</v>
      </c>
      <c r="B421" t="s">
        <v>67</v>
      </c>
      <c r="C421">
        <v>1</v>
      </c>
      <c r="D421">
        <v>29</v>
      </c>
      <c r="E421">
        <v>77</v>
      </c>
      <c r="F421">
        <v>140</v>
      </c>
      <c r="G421">
        <v>108.5</v>
      </c>
      <c r="H421">
        <v>44.547727209999998</v>
      </c>
    </row>
    <row r="422" spans="1:8" x14ac:dyDescent="0.25">
      <c r="A422">
        <v>2012</v>
      </c>
      <c r="B422" t="s">
        <v>67</v>
      </c>
      <c r="C422">
        <v>1</v>
      </c>
      <c r="D422">
        <v>29</v>
      </c>
      <c r="E422">
        <v>97</v>
      </c>
      <c r="F422">
        <v>125</v>
      </c>
      <c r="G422">
        <v>111</v>
      </c>
      <c r="H422">
        <v>19.79898987</v>
      </c>
    </row>
    <row r="423" spans="1:8" x14ac:dyDescent="0.25">
      <c r="A423">
        <v>2013</v>
      </c>
      <c r="B423" t="s">
        <v>67</v>
      </c>
      <c r="C423">
        <v>1</v>
      </c>
      <c r="D423">
        <v>29</v>
      </c>
      <c r="E423">
        <v>54</v>
      </c>
      <c r="F423">
        <v>50</v>
      </c>
      <c r="G423">
        <v>52</v>
      </c>
      <c r="H423">
        <v>2.8284271250000002</v>
      </c>
    </row>
    <row r="424" spans="1:8" x14ac:dyDescent="0.25">
      <c r="A424">
        <v>2014</v>
      </c>
      <c r="B424" t="s">
        <v>67</v>
      </c>
      <c r="C424">
        <v>1</v>
      </c>
      <c r="D424">
        <v>29</v>
      </c>
      <c r="E424">
        <v>73</v>
      </c>
      <c r="F424">
        <v>140</v>
      </c>
      <c r="G424">
        <v>106.5</v>
      </c>
      <c r="H424">
        <v>47.376154339999999</v>
      </c>
    </row>
    <row r="425" spans="1:8" x14ac:dyDescent="0.25">
      <c r="A425">
        <v>2015</v>
      </c>
      <c r="B425" t="s">
        <v>67</v>
      </c>
      <c r="C425">
        <v>1</v>
      </c>
      <c r="D425">
        <v>29</v>
      </c>
      <c r="E425">
        <v>147</v>
      </c>
      <c r="F425">
        <v>260</v>
      </c>
      <c r="G425">
        <v>203.5</v>
      </c>
      <c r="H425">
        <v>79.903066269999997</v>
      </c>
    </row>
    <row r="426" spans="1:8" x14ac:dyDescent="0.25">
      <c r="A426">
        <v>2016</v>
      </c>
      <c r="B426" t="s">
        <v>67</v>
      </c>
      <c r="C426">
        <v>1</v>
      </c>
      <c r="D426">
        <v>29</v>
      </c>
      <c r="E426">
        <v>210</v>
      </c>
      <c r="F426">
        <v>245</v>
      </c>
      <c r="G426">
        <v>227.5</v>
      </c>
      <c r="H426">
        <v>24.748737340000002</v>
      </c>
    </row>
    <row r="427" spans="1:8" x14ac:dyDescent="0.25">
      <c r="A427">
        <v>2000</v>
      </c>
      <c r="B427" t="s">
        <v>68</v>
      </c>
      <c r="C427">
        <v>1</v>
      </c>
      <c r="D427">
        <v>30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>
        <v>2001</v>
      </c>
      <c r="B428" t="s">
        <v>68</v>
      </c>
      <c r="C428">
        <v>1</v>
      </c>
      <c r="D428">
        <v>30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>
        <v>2002</v>
      </c>
      <c r="B429" t="s">
        <v>68</v>
      </c>
      <c r="C429">
        <v>1</v>
      </c>
      <c r="D429">
        <v>30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>
        <v>2003</v>
      </c>
      <c r="B430" t="s">
        <v>68</v>
      </c>
      <c r="C430">
        <v>1</v>
      </c>
      <c r="D430">
        <v>30</v>
      </c>
      <c r="E430">
        <v>30</v>
      </c>
      <c r="F430">
        <v>22</v>
      </c>
      <c r="G430">
        <v>26</v>
      </c>
      <c r="H430">
        <v>5.6568542490000002</v>
      </c>
    </row>
    <row r="431" spans="1:8" x14ac:dyDescent="0.25">
      <c r="A431">
        <v>2004</v>
      </c>
      <c r="B431" t="s">
        <v>68</v>
      </c>
      <c r="C431">
        <v>1</v>
      </c>
      <c r="D431">
        <v>30</v>
      </c>
      <c r="E431">
        <v>69</v>
      </c>
      <c r="F431">
        <v>39</v>
      </c>
      <c r="G431">
        <v>54</v>
      </c>
      <c r="H431">
        <v>21.213203440000001</v>
      </c>
    </row>
    <row r="432" spans="1:8" x14ac:dyDescent="0.25">
      <c r="A432">
        <v>2005</v>
      </c>
      <c r="B432" t="s">
        <v>68</v>
      </c>
      <c r="C432">
        <v>1</v>
      </c>
      <c r="D432">
        <v>30</v>
      </c>
      <c r="E432">
        <v>50</v>
      </c>
      <c r="F432">
        <v>55</v>
      </c>
      <c r="G432">
        <v>52.5</v>
      </c>
      <c r="H432">
        <v>3.5355339059999999</v>
      </c>
    </row>
    <row r="433" spans="1:8" x14ac:dyDescent="0.25">
      <c r="A433">
        <v>2006</v>
      </c>
      <c r="B433" t="s">
        <v>68</v>
      </c>
      <c r="C433">
        <v>1</v>
      </c>
      <c r="D433">
        <v>30</v>
      </c>
      <c r="E433">
        <v>65</v>
      </c>
      <c r="F433">
        <v>84</v>
      </c>
      <c r="G433">
        <v>74.5</v>
      </c>
      <c r="H433">
        <v>13.435028839999999</v>
      </c>
    </row>
    <row r="434" spans="1:8" x14ac:dyDescent="0.25">
      <c r="A434">
        <v>2007</v>
      </c>
      <c r="B434" t="s">
        <v>68</v>
      </c>
      <c r="C434">
        <v>1</v>
      </c>
      <c r="D434">
        <v>30</v>
      </c>
      <c r="E434">
        <v>92</v>
      </c>
      <c r="F434">
        <v>96</v>
      </c>
      <c r="G434">
        <v>94</v>
      </c>
      <c r="H434">
        <v>2.8284271250000002</v>
      </c>
    </row>
    <row r="435" spans="1:8" x14ac:dyDescent="0.25">
      <c r="A435">
        <v>2008</v>
      </c>
      <c r="B435" t="s">
        <v>68</v>
      </c>
      <c r="C435">
        <v>1</v>
      </c>
      <c r="D435">
        <v>30</v>
      </c>
      <c r="E435">
        <v>189</v>
      </c>
      <c r="F435">
        <v>75</v>
      </c>
      <c r="G435">
        <v>132</v>
      </c>
      <c r="H435">
        <v>80.610173059999994</v>
      </c>
    </row>
    <row r="436" spans="1:8" x14ac:dyDescent="0.25">
      <c r="A436">
        <v>2009</v>
      </c>
      <c r="B436" t="s">
        <v>68</v>
      </c>
      <c r="C436">
        <v>1</v>
      </c>
      <c r="D436">
        <v>30</v>
      </c>
      <c r="E436">
        <v>68</v>
      </c>
      <c r="F436">
        <v>83</v>
      </c>
      <c r="G436">
        <v>75.5</v>
      </c>
      <c r="H436">
        <v>10.60660172</v>
      </c>
    </row>
    <row r="437" spans="1:8" x14ac:dyDescent="0.25">
      <c r="A437">
        <v>2010</v>
      </c>
      <c r="B437" t="s">
        <v>68</v>
      </c>
      <c r="C437">
        <v>1</v>
      </c>
      <c r="D437">
        <v>30</v>
      </c>
      <c r="E437">
        <v>36</v>
      </c>
      <c r="F437">
        <v>40</v>
      </c>
      <c r="G437">
        <v>38</v>
      </c>
      <c r="H437">
        <v>2.8284271250000002</v>
      </c>
    </row>
    <row r="438" spans="1:8" x14ac:dyDescent="0.25">
      <c r="A438">
        <v>2011</v>
      </c>
      <c r="B438" t="s">
        <v>68</v>
      </c>
      <c r="C438">
        <v>1</v>
      </c>
      <c r="D438">
        <v>30</v>
      </c>
      <c r="E438">
        <v>116</v>
      </c>
      <c r="F438">
        <v>72</v>
      </c>
      <c r="G438">
        <v>94</v>
      </c>
      <c r="H438">
        <v>31.11269837</v>
      </c>
    </row>
    <row r="439" spans="1:8" x14ac:dyDescent="0.25">
      <c r="A439">
        <v>2012</v>
      </c>
      <c r="B439" t="s">
        <v>68</v>
      </c>
      <c r="C439">
        <v>1</v>
      </c>
      <c r="D439">
        <v>30</v>
      </c>
      <c r="E439">
        <v>48</v>
      </c>
      <c r="F439">
        <v>147</v>
      </c>
      <c r="G439">
        <v>97.5</v>
      </c>
      <c r="H439">
        <v>70.003571339999993</v>
      </c>
    </row>
    <row r="440" spans="1:8" x14ac:dyDescent="0.25">
      <c r="A440">
        <v>2013</v>
      </c>
      <c r="B440" t="s">
        <v>68</v>
      </c>
      <c r="C440">
        <v>1</v>
      </c>
      <c r="D440">
        <v>30</v>
      </c>
      <c r="E440">
        <v>73</v>
      </c>
      <c r="F440">
        <v>76</v>
      </c>
      <c r="G440">
        <v>74.5</v>
      </c>
      <c r="H440">
        <v>2.1213203439999999</v>
      </c>
    </row>
    <row r="441" spans="1:8" x14ac:dyDescent="0.25">
      <c r="A441">
        <v>2014</v>
      </c>
      <c r="B441" t="s">
        <v>68</v>
      </c>
      <c r="C441">
        <v>1</v>
      </c>
      <c r="D441">
        <v>30</v>
      </c>
      <c r="E441">
        <v>76</v>
      </c>
      <c r="F441">
        <v>139</v>
      </c>
      <c r="G441">
        <v>107.5</v>
      </c>
      <c r="H441">
        <v>44.547727209999998</v>
      </c>
    </row>
    <row r="442" spans="1:8" x14ac:dyDescent="0.25">
      <c r="A442">
        <v>2015</v>
      </c>
      <c r="B442" t="s">
        <v>68</v>
      </c>
      <c r="C442">
        <v>1</v>
      </c>
      <c r="D442">
        <v>30</v>
      </c>
      <c r="E442">
        <v>47</v>
      </c>
      <c r="F442">
        <v>98</v>
      </c>
      <c r="G442">
        <v>72.5</v>
      </c>
      <c r="H442">
        <v>36.062445840000002</v>
      </c>
    </row>
    <row r="443" spans="1:8" x14ac:dyDescent="0.25">
      <c r="A443">
        <v>2016</v>
      </c>
      <c r="B443" t="s">
        <v>68</v>
      </c>
      <c r="C443">
        <v>1</v>
      </c>
      <c r="D443">
        <v>30</v>
      </c>
      <c r="E443">
        <v>174</v>
      </c>
      <c r="F443">
        <v>239</v>
      </c>
      <c r="G443">
        <v>206.5</v>
      </c>
      <c r="H443">
        <v>45.961940779999999</v>
      </c>
    </row>
    <row r="444" spans="1:8" x14ac:dyDescent="0.25">
      <c r="A444">
        <v>2000</v>
      </c>
      <c r="B444" t="s">
        <v>70</v>
      </c>
      <c r="C444">
        <v>1</v>
      </c>
      <c r="D444">
        <v>31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>
        <v>2001</v>
      </c>
      <c r="B445" t="s">
        <v>70</v>
      </c>
      <c r="C445">
        <v>1</v>
      </c>
      <c r="D445">
        <v>31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>
        <v>2002</v>
      </c>
      <c r="B446" t="s">
        <v>70</v>
      </c>
      <c r="C446">
        <v>1</v>
      </c>
      <c r="D446">
        <v>31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>
        <v>2003</v>
      </c>
      <c r="B447" t="s">
        <v>70</v>
      </c>
      <c r="C447">
        <v>1</v>
      </c>
      <c r="D447">
        <v>31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>
        <v>2004</v>
      </c>
      <c r="B448" t="s">
        <v>70</v>
      </c>
      <c r="C448">
        <v>1</v>
      </c>
      <c r="D448">
        <v>31</v>
      </c>
      <c r="E448">
        <v>23</v>
      </c>
      <c r="F448">
        <v>21</v>
      </c>
      <c r="G448">
        <v>22</v>
      </c>
      <c r="H448">
        <v>1.414213562</v>
      </c>
    </row>
    <row r="449" spans="1:8" x14ac:dyDescent="0.25">
      <c r="A449">
        <v>2005</v>
      </c>
      <c r="B449" t="s">
        <v>70</v>
      </c>
      <c r="C449">
        <v>1</v>
      </c>
      <c r="D449">
        <v>31</v>
      </c>
      <c r="E449">
        <v>23</v>
      </c>
      <c r="F449">
        <v>25</v>
      </c>
      <c r="G449">
        <v>24</v>
      </c>
      <c r="H449">
        <v>1.414213562</v>
      </c>
    </row>
    <row r="450" spans="1:8" x14ac:dyDescent="0.25">
      <c r="A450">
        <v>2006</v>
      </c>
      <c r="B450" t="s">
        <v>70</v>
      </c>
      <c r="C450">
        <v>1</v>
      </c>
      <c r="D450">
        <v>31</v>
      </c>
      <c r="E450">
        <v>37</v>
      </c>
      <c r="F450">
        <v>21</v>
      </c>
      <c r="G450">
        <v>29</v>
      </c>
      <c r="H450">
        <v>11.313708500000001</v>
      </c>
    </row>
    <row r="451" spans="1:8" x14ac:dyDescent="0.25">
      <c r="A451">
        <v>2007</v>
      </c>
      <c r="B451" t="s">
        <v>70</v>
      </c>
      <c r="C451">
        <v>1</v>
      </c>
      <c r="D451">
        <v>31</v>
      </c>
      <c r="E451">
        <v>40</v>
      </c>
      <c r="F451">
        <v>28</v>
      </c>
      <c r="G451">
        <v>34</v>
      </c>
      <c r="H451">
        <v>8.4852813739999995</v>
      </c>
    </row>
    <row r="452" spans="1:8" x14ac:dyDescent="0.25">
      <c r="A452">
        <v>2008</v>
      </c>
      <c r="B452" t="s">
        <v>70</v>
      </c>
      <c r="C452">
        <v>1</v>
      </c>
      <c r="D452">
        <v>31</v>
      </c>
      <c r="E452">
        <v>33</v>
      </c>
      <c r="F452">
        <v>31</v>
      </c>
      <c r="G452">
        <v>32</v>
      </c>
      <c r="H452">
        <v>1.414213562</v>
      </c>
    </row>
    <row r="453" spans="1:8" x14ac:dyDescent="0.25">
      <c r="A453">
        <v>2009</v>
      </c>
      <c r="B453" t="s">
        <v>70</v>
      </c>
      <c r="C453">
        <v>1</v>
      </c>
      <c r="D453">
        <v>31</v>
      </c>
      <c r="E453">
        <v>30</v>
      </c>
      <c r="F453">
        <v>34</v>
      </c>
      <c r="G453">
        <v>32</v>
      </c>
      <c r="H453">
        <v>2.8284271250000002</v>
      </c>
    </row>
    <row r="454" spans="1:8" x14ac:dyDescent="0.25">
      <c r="A454">
        <v>2010</v>
      </c>
      <c r="B454" t="s">
        <v>70</v>
      </c>
      <c r="C454">
        <v>1</v>
      </c>
      <c r="D454">
        <v>31</v>
      </c>
      <c r="E454">
        <v>76</v>
      </c>
      <c r="F454">
        <v>106</v>
      </c>
      <c r="G454">
        <v>91</v>
      </c>
      <c r="H454">
        <v>21.213203440000001</v>
      </c>
    </row>
    <row r="455" spans="1:8" x14ac:dyDescent="0.25">
      <c r="A455">
        <v>2011</v>
      </c>
      <c r="B455" t="s">
        <v>70</v>
      </c>
      <c r="C455">
        <v>1</v>
      </c>
      <c r="D455">
        <v>31</v>
      </c>
      <c r="E455">
        <v>41</v>
      </c>
      <c r="F455">
        <v>104</v>
      </c>
      <c r="G455">
        <v>72.5</v>
      </c>
      <c r="H455">
        <v>44.547727209999998</v>
      </c>
    </row>
    <row r="456" spans="1:8" x14ac:dyDescent="0.25">
      <c r="A456">
        <v>2012</v>
      </c>
      <c r="B456" t="s">
        <v>70</v>
      </c>
      <c r="C456">
        <v>1</v>
      </c>
      <c r="D456">
        <v>31</v>
      </c>
      <c r="E456">
        <v>79</v>
      </c>
      <c r="F456">
        <v>112</v>
      </c>
      <c r="G456">
        <v>95.5</v>
      </c>
      <c r="H456">
        <v>23.334523780000001</v>
      </c>
    </row>
    <row r="457" spans="1:8" x14ac:dyDescent="0.25">
      <c r="A457">
        <v>2013</v>
      </c>
      <c r="B457" t="s">
        <v>70</v>
      </c>
      <c r="C457">
        <v>1</v>
      </c>
      <c r="D457">
        <v>31</v>
      </c>
      <c r="E457">
        <v>41</v>
      </c>
      <c r="F457">
        <v>81</v>
      </c>
      <c r="G457">
        <v>61</v>
      </c>
      <c r="H457">
        <v>28.28427125</v>
      </c>
    </row>
    <row r="458" spans="1:8" x14ac:dyDescent="0.25">
      <c r="A458">
        <v>2014</v>
      </c>
      <c r="B458" t="s">
        <v>70</v>
      </c>
      <c r="C458">
        <v>1</v>
      </c>
      <c r="D458">
        <v>31</v>
      </c>
      <c r="E458">
        <v>138</v>
      </c>
      <c r="F458">
        <v>216</v>
      </c>
      <c r="G458">
        <v>177</v>
      </c>
      <c r="H458">
        <v>55.154328929999998</v>
      </c>
    </row>
    <row r="459" spans="1:8" x14ac:dyDescent="0.25">
      <c r="A459">
        <v>2015</v>
      </c>
      <c r="B459" t="s">
        <v>70</v>
      </c>
      <c r="C459">
        <v>1</v>
      </c>
      <c r="D459">
        <v>31</v>
      </c>
      <c r="E459">
        <v>194</v>
      </c>
      <c r="F459">
        <v>340</v>
      </c>
      <c r="G459">
        <v>267</v>
      </c>
      <c r="H459">
        <v>103.23759010000001</v>
      </c>
    </row>
    <row r="460" spans="1:8" x14ac:dyDescent="0.25">
      <c r="A460">
        <v>2016</v>
      </c>
      <c r="B460" t="s">
        <v>70</v>
      </c>
      <c r="C460">
        <v>1</v>
      </c>
      <c r="D460">
        <v>31</v>
      </c>
      <c r="E460">
        <v>259</v>
      </c>
      <c r="F460">
        <v>340</v>
      </c>
      <c r="G460">
        <v>299.5</v>
      </c>
      <c r="H460">
        <v>57.275649280000003</v>
      </c>
    </row>
    <row r="461" spans="1:8" x14ac:dyDescent="0.25">
      <c r="A461">
        <v>2002</v>
      </c>
      <c r="B461" t="s">
        <v>357</v>
      </c>
      <c r="C461">
        <v>2</v>
      </c>
      <c r="D461">
        <v>1</v>
      </c>
      <c r="E461">
        <v>39</v>
      </c>
      <c r="F461">
        <v>40</v>
      </c>
      <c r="G461">
        <v>39.5</v>
      </c>
      <c r="H461">
        <v>0.70710678100000002</v>
      </c>
    </row>
    <row r="462" spans="1:8" x14ac:dyDescent="0.25">
      <c r="A462">
        <v>2003</v>
      </c>
      <c r="B462" t="s">
        <v>357</v>
      </c>
      <c r="C462">
        <v>2</v>
      </c>
      <c r="D462">
        <v>1</v>
      </c>
      <c r="E462">
        <v>25</v>
      </c>
      <c r="F462">
        <v>39</v>
      </c>
      <c r="G462">
        <v>32</v>
      </c>
      <c r="H462">
        <v>9.899494937</v>
      </c>
    </row>
    <row r="463" spans="1:8" x14ac:dyDescent="0.25">
      <c r="A463">
        <v>2004</v>
      </c>
      <c r="B463" t="s">
        <v>357</v>
      </c>
      <c r="C463">
        <v>2</v>
      </c>
      <c r="D463">
        <v>1</v>
      </c>
      <c r="E463">
        <v>47</v>
      </c>
      <c r="F463">
        <v>51</v>
      </c>
      <c r="G463">
        <v>49</v>
      </c>
      <c r="H463">
        <v>2.8284271250000002</v>
      </c>
    </row>
    <row r="464" spans="1:8" x14ac:dyDescent="0.25">
      <c r="A464">
        <v>2005</v>
      </c>
      <c r="B464" t="s">
        <v>357</v>
      </c>
      <c r="C464">
        <v>2</v>
      </c>
      <c r="D464">
        <v>1</v>
      </c>
      <c r="E464">
        <v>31</v>
      </c>
      <c r="F464">
        <v>25</v>
      </c>
      <c r="G464">
        <v>28</v>
      </c>
      <c r="H464">
        <v>4.2426406869999997</v>
      </c>
    </row>
    <row r="465" spans="1:8" x14ac:dyDescent="0.25">
      <c r="A465">
        <v>2006</v>
      </c>
      <c r="B465" t="s">
        <v>357</v>
      </c>
      <c r="C465">
        <v>2</v>
      </c>
      <c r="D465">
        <v>1</v>
      </c>
      <c r="E465">
        <v>33</v>
      </c>
      <c r="F465">
        <v>21</v>
      </c>
      <c r="G465">
        <v>27</v>
      </c>
      <c r="H465">
        <v>8.4852813739999995</v>
      </c>
    </row>
    <row r="466" spans="1:8" x14ac:dyDescent="0.25">
      <c r="A466">
        <v>2007</v>
      </c>
      <c r="B466" t="s">
        <v>357</v>
      </c>
      <c r="C466">
        <v>2</v>
      </c>
      <c r="D466">
        <v>1</v>
      </c>
      <c r="E466">
        <v>50</v>
      </c>
      <c r="F466">
        <v>35</v>
      </c>
      <c r="G466">
        <v>42.5</v>
      </c>
      <c r="H466">
        <v>10.60660172</v>
      </c>
    </row>
    <row r="467" spans="1:8" x14ac:dyDescent="0.25">
      <c r="A467">
        <v>2008</v>
      </c>
      <c r="B467" t="s">
        <v>357</v>
      </c>
      <c r="C467">
        <v>2</v>
      </c>
      <c r="D467">
        <v>1</v>
      </c>
      <c r="E467">
        <v>77</v>
      </c>
      <c r="F467">
        <v>79</v>
      </c>
      <c r="G467">
        <v>78</v>
      </c>
      <c r="H467">
        <v>1.414213562</v>
      </c>
    </row>
    <row r="468" spans="1:8" x14ac:dyDescent="0.25">
      <c r="A468">
        <v>2009</v>
      </c>
      <c r="B468" t="s">
        <v>357</v>
      </c>
      <c r="C468">
        <v>2</v>
      </c>
      <c r="D468">
        <v>1</v>
      </c>
      <c r="E468">
        <v>100</v>
      </c>
      <c r="F468">
        <v>94</v>
      </c>
      <c r="G468">
        <v>97</v>
      </c>
      <c r="H468">
        <v>4.2426406869999997</v>
      </c>
    </row>
    <row r="469" spans="1:8" x14ac:dyDescent="0.25">
      <c r="A469">
        <v>2010</v>
      </c>
      <c r="B469" t="s">
        <v>357</v>
      </c>
      <c r="C469">
        <v>2</v>
      </c>
      <c r="D469">
        <v>1</v>
      </c>
      <c r="E469">
        <v>187</v>
      </c>
      <c r="F469">
        <v>96</v>
      </c>
      <c r="G469">
        <v>141.5</v>
      </c>
      <c r="H469">
        <v>64.346717089999999</v>
      </c>
    </row>
    <row r="470" spans="1:8" x14ac:dyDescent="0.25">
      <c r="A470">
        <v>2011</v>
      </c>
      <c r="B470" t="s">
        <v>357</v>
      </c>
      <c r="C470">
        <v>2</v>
      </c>
      <c r="D470">
        <v>1</v>
      </c>
      <c r="E470">
        <v>197</v>
      </c>
      <c r="F470">
        <v>81</v>
      </c>
      <c r="G470">
        <v>139</v>
      </c>
      <c r="H470">
        <v>82.024386620000001</v>
      </c>
    </row>
    <row r="471" spans="1:8" x14ac:dyDescent="0.25">
      <c r="A471">
        <v>2012</v>
      </c>
      <c r="B471" t="s">
        <v>357</v>
      </c>
      <c r="C471">
        <v>2</v>
      </c>
      <c r="D471">
        <v>1</v>
      </c>
      <c r="E471">
        <v>150</v>
      </c>
      <c r="F471">
        <v>59</v>
      </c>
      <c r="G471">
        <v>104.5</v>
      </c>
      <c r="H471">
        <v>64.346717089999999</v>
      </c>
    </row>
    <row r="472" spans="1:8" x14ac:dyDescent="0.25">
      <c r="A472">
        <v>2013</v>
      </c>
      <c r="B472" t="s">
        <v>357</v>
      </c>
      <c r="C472">
        <v>2</v>
      </c>
      <c r="D472">
        <v>1</v>
      </c>
      <c r="E472">
        <v>272</v>
      </c>
      <c r="F472">
        <v>107</v>
      </c>
      <c r="G472">
        <v>189.5</v>
      </c>
      <c r="H472">
        <v>116.6726189</v>
      </c>
    </row>
    <row r="473" spans="1:8" x14ac:dyDescent="0.25">
      <c r="A473">
        <v>2014</v>
      </c>
      <c r="B473" t="s">
        <v>357</v>
      </c>
      <c r="C473">
        <v>2</v>
      </c>
      <c r="D473">
        <v>1</v>
      </c>
      <c r="E473">
        <v>306</v>
      </c>
      <c r="F473">
        <v>74</v>
      </c>
      <c r="G473">
        <v>190</v>
      </c>
      <c r="H473">
        <v>164.0487732</v>
      </c>
    </row>
    <row r="474" spans="1:8" x14ac:dyDescent="0.25">
      <c r="A474">
        <v>2015</v>
      </c>
      <c r="B474" t="s">
        <v>357</v>
      </c>
      <c r="C474">
        <v>2</v>
      </c>
      <c r="D474">
        <v>1</v>
      </c>
      <c r="E474">
        <v>487</v>
      </c>
      <c r="F474">
        <v>133</v>
      </c>
      <c r="G474">
        <v>310</v>
      </c>
      <c r="H474">
        <v>250.31580049999999</v>
      </c>
    </row>
    <row r="475" spans="1:8" x14ac:dyDescent="0.25">
      <c r="A475">
        <v>2016</v>
      </c>
      <c r="B475" t="s">
        <v>357</v>
      </c>
      <c r="C475">
        <v>2</v>
      </c>
      <c r="D475">
        <v>1</v>
      </c>
      <c r="E475">
        <v>604</v>
      </c>
      <c r="F475">
        <v>213</v>
      </c>
      <c r="G475">
        <v>408.5</v>
      </c>
      <c r="H475">
        <v>276.47875140000002</v>
      </c>
    </row>
    <row r="476" spans="1:8" x14ac:dyDescent="0.25">
      <c r="A476">
        <v>2002</v>
      </c>
      <c r="B476" t="s">
        <v>74</v>
      </c>
      <c r="C476">
        <v>2</v>
      </c>
      <c r="D476">
        <v>2</v>
      </c>
      <c r="E476">
        <v>29</v>
      </c>
      <c r="F476">
        <v>26</v>
      </c>
      <c r="G476">
        <v>27.5</v>
      </c>
      <c r="H476">
        <v>2.1213203439999999</v>
      </c>
    </row>
    <row r="477" spans="1:8" x14ac:dyDescent="0.25">
      <c r="A477">
        <v>2003</v>
      </c>
      <c r="B477" t="s">
        <v>74</v>
      </c>
      <c r="C477">
        <v>2</v>
      </c>
      <c r="D477">
        <v>2</v>
      </c>
      <c r="E477">
        <v>33</v>
      </c>
      <c r="F477">
        <v>26</v>
      </c>
      <c r="G477">
        <v>29.5</v>
      </c>
      <c r="H477">
        <v>4.949747468</v>
      </c>
    </row>
    <row r="478" spans="1:8" x14ac:dyDescent="0.25">
      <c r="A478">
        <v>2004</v>
      </c>
      <c r="B478" t="s">
        <v>74</v>
      </c>
      <c r="C478">
        <v>2</v>
      </c>
      <c r="D478">
        <v>2</v>
      </c>
      <c r="E478">
        <v>16</v>
      </c>
      <c r="F478">
        <v>13</v>
      </c>
      <c r="G478">
        <v>14.5</v>
      </c>
      <c r="H478">
        <v>2.1213203439999999</v>
      </c>
    </row>
    <row r="479" spans="1:8" x14ac:dyDescent="0.25">
      <c r="A479">
        <v>2005</v>
      </c>
      <c r="B479" t="s">
        <v>74</v>
      </c>
      <c r="C479">
        <v>2</v>
      </c>
      <c r="D479">
        <v>2</v>
      </c>
      <c r="E479">
        <v>12</v>
      </c>
      <c r="F479">
        <v>15</v>
      </c>
      <c r="G479">
        <v>13.5</v>
      </c>
      <c r="H479">
        <v>2.1213203439999999</v>
      </c>
    </row>
    <row r="480" spans="1:8" x14ac:dyDescent="0.25">
      <c r="A480">
        <v>2006</v>
      </c>
      <c r="B480" t="s">
        <v>74</v>
      </c>
      <c r="C480">
        <v>2</v>
      </c>
      <c r="D480">
        <v>2</v>
      </c>
      <c r="E480">
        <v>29</v>
      </c>
      <c r="F480">
        <v>31</v>
      </c>
      <c r="G480">
        <v>30</v>
      </c>
      <c r="H480">
        <v>1.414213562</v>
      </c>
    </row>
    <row r="481" spans="1:8" x14ac:dyDescent="0.25">
      <c r="A481">
        <v>2007</v>
      </c>
      <c r="B481" t="s">
        <v>74</v>
      </c>
      <c r="C481">
        <v>2</v>
      </c>
      <c r="D481">
        <v>2</v>
      </c>
      <c r="E481">
        <v>69</v>
      </c>
      <c r="F481">
        <v>50</v>
      </c>
      <c r="G481">
        <v>59.5</v>
      </c>
      <c r="H481">
        <v>13.435028839999999</v>
      </c>
    </row>
    <row r="482" spans="1:8" x14ac:dyDescent="0.25">
      <c r="A482">
        <v>2008</v>
      </c>
      <c r="B482" t="s">
        <v>74</v>
      </c>
      <c r="C482">
        <v>2</v>
      </c>
      <c r="D482">
        <v>2</v>
      </c>
      <c r="E482">
        <v>104</v>
      </c>
      <c r="F482">
        <v>65</v>
      </c>
      <c r="G482">
        <v>84.5</v>
      </c>
      <c r="H482">
        <v>27.57716447</v>
      </c>
    </row>
    <row r="483" spans="1:8" x14ac:dyDescent="0.25">
      <c r="A483">
        <v>2009</v>
      </c>
      <c r="B483" t="s">
        <v>74</v>
      </c>
      <c r="C483">
        <v>2</v>
      </c>
      <c r="D483">
        <v>2</v>
      </c>
      <c r="E483">
        <v>128</v>
      </c>
      <c r="F483">
        <v>54</v>
      </c>
      <c r="G483">
        <v>91</v>
      </c>
      <c r="H483">
        <v>52.325901809999998</v>
      </c>
    </row>
    <row r="484" spans="1:8" x14ac:dyDescent="0.25">
      <c r="A484">
        <v>2010</v>
      </c>
      <c r="B484" t="s">
        <v>74</v>
      </c>
      <c r="C484">
        <v>2</v>
      </c>
      <c r="D484">
        <v>2</v>
      </c>
      <c r="E484">
        <v>324</v>
      </c>
      <c r="F484">
        <v>148</v>
      </c>
      <c r="G484">
        <v>236</v>
      </c>
      <c r="H484">
        <v>124.4507935</v>
      </c>
    </row>
    <row r="485" spans="1:8" x14ac:dyDescent="0.25">
      <c r="A485">
        <v>2011</v>
      </c>
      <c r="B485" t="s">
        <v>74</v>
      </c>
      <c r="C485">
        <v>2</v>
      </c>
      <c r="D485">
        <v>2</v>
      </c>
      <c r="E485">
        <v>178</v>
      </c>
      <c r="F485">
        <v>124</v>
      </c>
      <c r="G485">
        <v>151</v>
      </c>
      <c r="H485">
        <v>38.183766179999999</v>
      </c>
    </row>
    <row r="486" spans="1:8" x14ac:dyDescent="0.25">
      <c r="A486">
        <v>2012</v>
      </c>
      <c r="B486" t="s">
        <v>74</v>
      </c>
      <c r="C486">
        <v>2</v>
      </c>
      <c r="D486">
        <v>2</v>
      </c>
      <c r="E486">
        <v>158</v>
      </c>
      <c r="F486">
        <v>107</v>
      </c>
      <c r="G486">
        <v>132.5</v>
      </c>
      <c r="H486">
        <v>36.062445840000002</v>
      </c>
    </row>
    <row r="487" spans="1:8" x14ac:dyDescent="0.25">
      <c r="A487">
        <v>2013</v>
      </c>
      <c r="B487" t="s">
        <v>74</v>
      </c>
      <c r="C487">
        <v>2</v>
      </c>
      <c r="D487">
        <v>2</v>
      </c>
      <c r="E487">
        <v>382</v>
      </c>
      <c r="F487">
        <v>284</v>
      </c>
      <c r="G487">
        <v>333</v>
      </c>
      <c r="H487">
        <v>69.296464560000004</v>
      </c>
    </row>
    <row r="488" spans="1:8" x14ac:dyDescent="0.25">
      <c r="A488">
        <v>2014</v>
      </c>
      <c r="B488" t="s">
        <v>74</v>
      </c>
      <c r="C488">
        <v>2</v>
      </c>
      <c r="D488">
        <v>2</v>
      </c>
      <c r="E488">
        <v>397</v>
      </c>
      <c r="F488">
        <v>230</v>
      </c>
      <c r="G488">
        <v>313.5</v>
      </c>
      <c r="H488">
        <v>118.0868325</v>
      </c>
    </row>
    <row r="489" spans="1:8" x14ac:dyDescent="0.25">
      <c r="A489">
        <v>2015</v>
      </c>
      <c r="B489" t="s">
        <v>74</v>
      </c>
      <c r="C489">
        <v>2</v>
      </c>
      <c r="D489">
        <v>2</v>
      </c>
      <c r="E489">
        <v>325</v>
      </c>
      <c r="F489">
        <v>211</v>
      </c>
      <c r="G489">
        <v>268</v>
      </c>
      <c r="H489">
        <v>80.610173059999994</v>
      </c>
    </row>
    <row r="490" spans="1:8" x14ac:dyDescent="0.25">
      <c r="A490">
        <v>2016</v>
      </c>
      <c r="B490" t="s">
        <v>74</v>
      </c>
      <c r="C490">
        <v>2</v>
      </c>
      <c r="D490">
        <v>2</v>
      </c>
      <c r="E490">
        <v>517</v>
      </c>
      <c r="F490">
        <v>352</v>
      </c>
      <c r="G490">
        <v>434.5</v>
      </c>
      <c r="H490">
        <v>116.6726189</v>
      </c>
    </row>
    <row r="491" spans="1:8" x14ac:dyDescent="0.25">
      <c r="A491">
        <v>2002</v>
      </c>
      <c r="B491" t="s">
        <v>75</v>
      </c>
      <c r="C491">
        <v>2</v>
      </c>
      <c r="D491">
        <v>3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>
        <v>2003</v>
      </c>
      <c r="B492" t="s">
        <v>75</v>
      </c>
      <c r="C492">
        <v>2</v>
      </c>
      <c r="D492">
        <v>3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>
        <v>2004</v>
      </c>
      <c r="B493" t="s">
        <v>75</v>
      </c>
      <c r="C493">
        <v>2</v>
      </c>
      <c r="D493">
        <v>3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>
        <v>2005</v>
      </c>
      <c r="B494" t="s">
        <v>75</v>
      </c>
      <c r="C494">
        <v>2</v>
      </c>
      <c r="D494">
        <v>3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>
        <v>2006</v>
      </c>
      <c r="B495" t="s">
        <v>75</v>
      </c>
      <c r="C495">
        <v>2</v>
      </c>
      <c r="D495">
        <v>3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>
        <v>2007</v>
      </c>
      <c r="B496" t="s">
        <v>75</v>
      </c>
      <c r="C496">
        <v>2</v>
      </c>
      <c r="D496">
        <v>3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>
        <v>2008</v>
      </c>
      <c r="B497" t="s">
        <v>75</v>
      </c>
      <c r="C497">
        <v>2</v>
      </c>
      <c r="D497">
        <v>3</v>
      </c>
      <c r="E497">
        <v>46</v>
      </c>
      <c r="F497">
        <v>47</v>
      </c>
      <c r="G497">
        <v>46.5</v>
      </c>
      <c r="H497">
        <v>0.70710678100000002</v>
      </c>
    </row>
    <row r="498" spans="1:8" x14ac:dyDescent="0.25">
      <c r="A498">
        <v>2009</v>
      </c>
      <c r="B498" t="s">
        <v>75</v>
      </c>
      <c r="C498">
        <v>2</v>
      </c>
      <c r="D498">
        <v>3</v>
      </c>
      <c r="E498">
        <v>19</v>
      </c>
      <c r="F498">
        <v>43</v>
      </c>
      <c r="G498">
        <v>31</v>
      </c>
      <c r="H498">
        <v>16.970562749999999</v>
      </c>
    </row>
    <row r="499" spans="1:8" x14ac:dyDescent="0.25">
      <c r="A499">
        <v>2010</v>
      </c>
      <c r="B499" t="s">
        <v>75</v>
      </c>
      <c r="C499">
        <v>2</v>
      </c>
      <c r="D499">
        <v>3</v>
      </c>
      <c r="E499">
        <v>12</v>
      </c>
      <c r="F499">
        <v>82</v>
      </c>
      <c r="G499">
        <v>47</v>
      </c>
      <c r="H499">
        <v>49.497474680000003</v>
      </c>
    </row>
    <row r="500" spans="1:8" x14ac:dyDescent="0.25">
      <c r="A500">
        <v>2011</v>
      </c>
      <c r="B500" t="s">
        <v>75</v>
      </c>
      <c r="C500">
        <v>2</v>
      </c>
      <c r="D500">
        <v>3</v>
      </c>
      <c r="E500">
        <v>25</v>
      </c>
      <c r="F500">
        <v>112</v>
      </c>
      <c r="G500">
        <v>68.5</v>
      </c>
      <c r="H500">
        <v>61.518289959999997</v>
      </c>
    </row>
    <row r="501" spans="1:8" x14ac:dyDescent="0.25">
      <c r="A501">
        <v>2012</v>
      </c>
      <c r="B501" t="s">
        <v>75</v>
      </c>
      <c r="C501">
        <v>2</v>
      </c>
      <c r="D501">
        <v>3</v>
      </c>
      <c r="E501">
        <v>32</v>
      </c>
      <c r="F501">
        <v>93</v>
      </c>
      <c r="G501">
        <v>62.5</v>
      </c>
      <c r="H501">
        <v>43.133513649999998</v>
      </c>
    </row>
    <row r="502" spans="1:8" x14ac:dyDescent="0.25">
      <c r="A502">
        <v>2013</v>
      </c>
      <c r="B502" t="s">
        <v>75</v>
      </c>
      <c r="C502">
        <v>2</v>
      </c>
      <c r="D502">
        <v>3</v>
      </c>
      <c r="E502">
        <v>39</v>
      </c>
      <c r="F502">
        <v>77</v>
      </c>
      <c r="G502">
        <v>58</v>
      </c>
      <c r="H502">
        <v>26.870057689999999</v>
      </c>
    </row>
    <row r="503" spans="1:8" x14ac:dyDescent="0.25">
      <c r="A503">
        <v>2014</v>
      </c>
      <c r="B503" t="s">
        <v>75</v>
      </c>
      <c r="C503">
        <v>2</v>
      </c>
      <c r="D503">
        <v>3</v>
      </c>
      <c r="E503">
        <v>84</v>
      </c>
      <c r="F503">
        <v>118</v>
      </c>
      <c r="G503">
        <v>101</v>
      </c>
      <c r="H503">
        <v>24.041630560000002</v>
      </c>
    </row>
    <row r="504" spans="1:8" x14ac:dyDescent="0.25">
      <c r="A504">
        <v>2015</v>
      </c>
      <c r="B504" t="s">
        <v>75</v>
      </c>
      <c r="C504">
        <v>2</v>
      </c>
      <c r="D504">
        <v>3</v>
      </c>
      <c r="E504">
        <v>75</v>
      </c>
      <c r="F504">
        <v>159</v>
      </c>
      <c r="G504">
        <v>117</v>
      </c>
      <c r="H504">
        <v>59.39696962</v>
      </c>
    </row>
    <row r="505" spans="1:8" x14ac:dyDescent="0.25">
      <c r="A505">
        <v>2016</v>
      </c>
      <c r="B505" t="s">
        <v>75</v>
      </c>
      <c r="C505">
        <v>2</v>
      </c>
      <c r="D505">
        <v>3</v>
      </c>
      <c r="E505">
        <v>109</v>
      </c>
      <c r="F505">
        <v>198</v>
      </c>
      <c r="G505">
        <v>153.5</v>
      </c>
      <c r="H505">
        <v>62.932503529999998</v>
      </c>
    </row>
    <row r="506" spans="1:8" x14ac:dyDescent="0.25">
      <c r="A506">
        <v>2002</v>
      </c>
      <c r="B506" t="s">
        <v>76</v>
      </c>
      <c r="C506">
        <v>2</v>
      </c>
      <c r="D506">
        <v>4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>
        <v>2003</v>
      </c>
      <c r="B507" t="s">
        <v>76</v>
      </c>
      <c r="C507">
        <v>2</v>
      </c>
      <c r="D507">
        <v>4</v>
      </c>
      <c r="E507">
        <v>20</v>
      </c>
      <c r="F507">
        <v>20</v>
      </c>
      <c r="G507">
        <v>20</v>
      </c>
      <c r="H507">
        <v>0</v>
      </c>
    </row>
    <row r="508" spans="1:8" x14ac:dyDescent="0.25">
      <c r="A508">
        <v>2004</v>
      </c>
      <c r="B508" t="s">
        <v>76</v>
      </c>
      <c r="C508">
        <v>2</v>
      </c>
      <c r="D508">
        <v>4</v>
      </c>
      <c r="E508">
        <v>37</v>
      </c>
      <c r="F508">
        <v>19</v>
      </c>
      <c r="G508">
        <v>28</v>
      </c>
      <c r="H508">
        <v>12.727922059999999</v>
      </c>
    </row>
    <row r="509" spans="1:8" x14ac:dyDescent="0.25">
      <c r="A509">
        <v>2005</v>
      </c>
      <c r="B509" t="s">
        <v>76</v>
      </c>
      <c r="C509">
        <v>2</v>
      </c>
      <c r="D509">
        <v>4</v>
      </c>
      <c r="E509">
        <v>18</v>
      </c>
      <c r="F509">
        <v>33</v>
      </c>
      <c r="G509">
        <v>25.5</v>
      </c>
      <c r="H509">
        <v>10.60660172</v>
      </c>
    </row>
    <row r="510" spans="1:8" x14ac:dyDescent="0.25">
      <c r="A510">
        <v>2006</v>
      </c>
      <c r="B510" t="s">
        <v>76</v>
      </c>
      <c r="C510">
        <v>2</v>
      </c>
      <c r="D510">
        <v>4</v>
      </c>
      <c r="E510">
        <v>16</v>
      </c>
      <c r="F510">
        <v>41</v>
      </c>
      <c r="G510">
        <v>28.5</v>
      </c>
      <c r="H510">
        <v>17.677669529999999</v>
      </c>
    </row>
    <row r="511" spans="1:8" x14ac:dyDescent="0.25">
      <c r="A511">
        <v>2007</v>
      </c>
      <c r="B511" t="s">
        <v>76</v>
      </c>
      <c r="C511">
        <v>2</v>
      </c>
      <c r="D511">
        <v>4</v>
      </c>
      <c r="E511">
        <v>10</v>
      </c>
      <c r="F511">
        <v>39</v>
      </c>
      <c r="G511">
        <v>24.5</v>
      </c>
      <c r="H511">
        <v>20.50609665</v>
      </c>
    </row>
    <row r="512" spans="1:8" x14ac:dyDescent="0.25">
      <c r="A512">
        <v>2008</v>
      </c>
      <c r="B512" t="s">
        <v>76</v>
      </c>
      <c r="C512">
        <v>2</v>
      </c>
      <c r="D512">
        <v>4</v>
      </c>
      <c r="E512">
        <v>36</v>
      </c>
      <c r="F512">
        <v>73</v>
      </c>
      <c r="G512">
        <v>54.5</v>
      </c>
      <c r="H512">
        <v>26.162950899999998</v>
      </c>
    </row>
    <row r="513" spans="1:8" x14ac:dyDescent="0.25">
      <c r="A513">
        <v>2009</v>
      </c>
      <c r="B513" t="s">
        <v>76</v>
      </c>
      <c r="C513">
        <v>2</v>
      </c>
      <c r="D513">
        <v>4</v>
      </c>
      <c r="E513">
        <v>26</v>
      </c>
      <c r="F513">
        <v>37</v>
      </c>
      <c r="G513">
        <v>31.5</v>
      </c>
      <c r="H513">
        <v>7.7781745930000001</v>
      </c>
    </row>
    <row r="514" spans="1:8" x14ac:dyDescent="0.25">
      <c r="A514">
        <v>2010</v>
      </c>
      <c r="B514" t="s">
        <v>76</v>
      </c>
      <c r="C514">
        <v>2</v>
      </c>
      <c r="D514">
        <v>4</v>
      </c>
      <c r="E514">
        <v>38</v>
      </c>
      <c r="F514">
        <v>53</v>
      </c>
      <c r="G514">
        <v>45.5</v>
      </c>
      <c r="H514">
        <v>10.60660172</v>
      </c>
    </row>
    <row r="515" spans="1:8" x14ac:dyDescent="0.25">
      <c r="A515">
        <v>2011</v>
      </c>
      <c r="B515" t="s">
        <v>76</v>
      </c>
      <c r="C515">
        <v>2</v>
      </c>
      <c r="D515">
        <v>4</v>
      </c>
      <c r="E515">
        <v>64</v>
      </c>
      <c r="F515">
        <v>70</v>
      </c>
      <c r="G515">
        <v>67</v>
      </c>
      <c r="H515">
        <v>4.2426406869999997</v>
      </c>
    </row>
    <row r="516" spans="1:8" x14ac:dyDescent="0.25">
      <c r="A516">
        <v>2012</v>
      </c>
      <c r="B516" t="s">
        <v>76</v>
      </c>
      <c r="C516">
        <v>2</v>
      </c>
      <c r="D516">
        <v>4</v>
      </c>
      <c r="E516">
        <v>61</v>
      </c>
      <c r="F516">
        <v>79</v>
      </c>
      <c r="G516">
        <v>70</v>
      </c>
      <c r="H516">
        <v>12.727922059999999</v>
      </c>
    </row>
    <row r="517" spans="1:8" x14ac:dyDescent="0.25">
      <c r="A517">
        <v>2013</v>
      </c>
      <c r="B517" t="s">
        <v>76</v>
      </c>
      <c r="C517">
        <v>2</v>
      </c>
      <c r="D517">
        <v>4</v>
      </c>
      <c r="E517">
        <v>158</v>
      </c>
      <c r="F517">
        <v>188</v>
      </c>
      <c r="G517">
        <v>173</v>
      </c>
      <c r="H517">
        <v>21.213203440000001</v>
      </c>
    </row>
    <row r="518" spans="1:8" x14ac:dyDescent="0.25">
      <c r="A518">
        <v>2014</v>
      </c>
      <c r="B518" t="s">
        <v>76</v>
      </c>
      <c r="C518">
        <v>2</v>
      </c>
      <c r="D518">
        <v>4</v>
      </c>
      <c r="E518">
        <v>163</v>
      </c>
      <c r="F518">
        <v>165</v>
      </c>
      <c r="G518">
        <v>164</v>
      </c>
      <c r="H518">
        <v>1.414213562</v>
      </c>
    </row>
    <row r="519" spans="1:8" x14ac:dyDescent="0.25">
      <c r="A519">
        <v>2015</v>
      </c>
      <c r="B519" t="s">
        <v>76</v>
      </c>
      <c r="C519">
        <v>2</v>
      </c>
      <c r="D519">
        <v>4</v>
      </c>
      <c r="E519">
        <v>113</v>
      </c>
      <c r="F519">
        <v>162</v>
      </c>
      <c r="G519">
        <v>137.5</v>
      </c>
      <c r="H519">
        <v>34.648232280000002</v>
      </c>
    </row>
    <row r="520" spans="1:8" x14ac:dyDescent="0.25">
      <c r="A520">
        <v>2016</v>
      </c>
      <c r="B520" t="s">
        <v>76</v>
      </c>
      <c r="C520">
        <v>2</v>
      </c>
      <c r="D520">
        <v>4</v>
      </c>
      <c r="E520">
        <v>233</v>
      </c>
      <c r="F520">
        <v>217</v>
      </c>
      <c r="G520">
        <v>225</v>
      </c>
      <c r="H520">
        <v>11.313708500000001</v>
      </c>
    </row>
    <row r="521" spans="1:8" x14ac:dyDescent="0.25">
      <c r="A521">
        <v>2002</v>
      </c>
      <c r="B521" t="s">
        <v>77</v>
      </c>
      <c r="C521">
        <v>2</v>
      </c>
      <c r="D521">
        <v>5</v>
      </c>
      <c r="E521">
        <v>33</v>
      </c>
      <c r="F521">
        <v>36</v>
      </c>
      <c r="G521">
        <v>34.5</v>
      </c>
      <c r="H521">
        <v>2.1213203439999999</v>
      </c>
    </row>
    <row r="522" spans="1:8" x14ac:dyDescent="0.25">
      <c r="A522">
        <v>2003</v>
      </c>
      <c r="B522" t="s">
        <v>77</v>
      </c>
      <c r="C522">
        <v>2</v>
      </c>
      <c r="D522">
        <v>5</v>
      </c>
      <c r="E522">
        <v>28</v>
      </c>
      <c r="F522">
        <v>40</v>
      </c>
      <c r="G522">
        <v>34</v>
      </c>
      <c r="H522">
        <v>8.4852813739999995</v>
      </c>
    </row>
    <row r="523" spans="1:8" x14ac:dyDescent="0.25">
      <c r="A523">
        <v>2004</v>
      </c>
      <c r="B523" t="s">
        <v>77</v>
      </c>
      <c r="C523">
        <v>2</v>
      </c>
      <c r="D523">
        <v>5</v>
      </c>
      <c r="E523">
        <v>21</v>
      </c>
      <c r="F523">
        <v>16</v>
      </c>
      <c r="G523">
        <v>18.5</v>
      </c>
      <c r="H523">
        <v>3.5355339059999999</v>
      </c>
    </row>
    <row r="524" spans="1:8" x14ac:dyDescent="0.25">
      <c r="A524">
        <v>2005</v>
      </c>
      <c r="B524" t="s">
        <v>77</v>
      </c>
      <c r="C524">
        <v>2</v>
      </c>
      <c r="D524">
        <v>5</v>
      </c>
      <c r="E524">
        <v>24</v>
      </c>
      <c r="F524">
        <v>22</v>
      </c>
      <c r="G524">
        <v>23</v>
      </c>
      <c r="H524">
        <v>1.414213562</v>
      </c>
    </row>
    <row r="525" spans="1:8" x14ac:dyDescent="0.25">
      <c r="A525">
        <v>2006</v>
      </c>
      <c r="B525" t="s">
        <v>77</v>
      </c>
      <c r="C525">
        <v>2</v>
      </c>
      <c r="D525">
        <v>5</v>
      </c>
      <c r="E525">
        <v>28</v>
      </c>
      <c r="F525">
        <v>23</v>
      </c>
      <c r="G525">
        <v>25.5</v>
      </c>
      <c r="H525">
        <v>3.5355339059999999</v>
      </c>
    </row>
    <row r="526" spans="1:8" x14ac:dyDescent="0.25">
      <c r="A526">
        <v>2007</v>
      </c>
      <c r="B526" t="s">
        <v>77</v>
      </c>
      <c r="C526">
        <v>2</v>
      </c>
      <c r="D526">
        <v>5</v>
      </c>
      <c r="E526">
        <v>33</v>
      </c>
      <c r="F526">
        <v>40</v>
      </c>
      <c r="G526">
        <v>36.5</v>
      </c>
      <c r="H526">
        <v>4.949747468</v>
      </c>
    </row>
    <row r="527" spans="1:8" x14ac:dyDescent="0.25">
      <c r="A527">
        <v>2008</v>
      </c>
      <c r="B527" t="s">
        <v>77</v>
      </c>
      <c r="C527">
        <v>2</v>
      </c>
      <c r="D527">
        <v>5</v>
      </c>
      <c r="E527">
        <v>108</v>
      </c>
      <c r="F527">
        <v>58</v>
      </c>
      <c r="G527">
        <v>83</v>
      </c>
      <c r="H527">
        <v>35.355339059999999</v>
      </c>
    </row>
    <row r="528" spans="1:8" x14ac:dyDescent="0.25">
      <c r="A528">
        <v>2009</v>
      </c>
      <c r="B528" t="s">
        <v>77</v>
      </c>
      <c r="C528">
        <v>2</v>
      </c>
      <c r="D528">
        <v>5</v>
      </c>
      <c r="E528">
        <v>115</v>
      </c>
      <c r="F528">
        <v>71</v>
      </c>
      <c r="G528">
        <v>93</v>
      </c>
      <c r="H528">
        <v>31.11269837</v>
      </c>
    </row>
    <row r="529" spans="1:8" x14ac:dyDescent="0.25">
      <c r="A529">
        <v>2010</v>
      </c>
      <c r="B529" t="s">
        <v>77</v>
      </c>
      <c r="C529">
        <v>2</v>
      </c>
      <c r="D529">
        <v>5</v>
      </c>
      <c r="E529">
        <v>126</v>
      </c>
      <c r="F529">
        <v>109</v>
      </c>
      <c r="G529">
        <v>117.5</v>
      </c>
      <c r="H529">
        <v>12.020815280000001</v>
      </c>
    </row>
    <row r="530" spans="1:8" x14ac:dyDescent="0.25">
      <c r="A530">
        <v>2011</v>
      </c>
      <c r="B530" t="s">
        <v>77</v>
      </c>
      <c r="C530">
        <v>2</v>
      </c>
      <c r="D530">
        <v>5</v>
      </c>
      <c r="E530">
        <v>42</v>
      </c>
      <c r="F530">
        <v>52</v>
      </c>
      <c r="G530">
        <v>47</v>
      </c>
      <c r="H530">
        <v>7.0710678119999999</v>
      </c>
    </row>
    <row r="531" spans="1:8" x14ac:dyDescent="0.25">
      <c r="A531">
        <v>2012</v>
      </c>
      <c r="B531" t="s">
        <v>77</v>
      </c>
      <c r="C531">
        <v>2</v>
      </c>
      <c r="D531">
        <v>5</v>
      </c>
      <c r="E531">
        <v>59</v>
      </c>
      <c r="F531">
        <v>42</v>
      </c>
      <c r="G531">
        <v>50.5</v>
      </c>
      <c r="H531">
        <v>12.020815280000001</v>
      </c>
    </row>
    <row r="532" spans="1:8" x14ac:dyDescent="0.25">
      <c r="A532">
        <v>2013</v>
      </c>
      <c r="B532" t="s">
        <v>77</v>
      </c>
      <c r="C532">
        <v>2</v>
      </c>
      <c r="D532">
        <v>5</v>
      </c>
      <c r="E532">
        <v>130</v>
      </c>
      <c r="F532">
        <v>127</v>
      </c>
      <c r="G532">
        <v>128.5</v>
      </c>
      <c r="H532">
        <v>2.1213203439999999</v>
      </c>
    </row>
    <row r="533" spans="1:8" x14ac:dyDescent="0.25">
      <c r="A533">
        <v>2014</v>
      </c>
      <c r="B533" t="s">
        <v>77</v>
      </c>
      <c r="C533">
        <v>2</v>
      </c>
      <c r="D533">
        <v>5</v>
      </c>
      <c r="E533">
        <v>215</v>
      </c>
      <c r="F533">
        <v>216</v>
      </c>
      <c r="G533">
        <v>215.5</v>
      </c>
      <c r="H533">
        <v>0.70710678100000002</v>
      </c>
    </row>
    <row r="534" spans="1:8" x14ac:dyDescent="0.25">
      <c r="A534">
        <v>2015</v>
      </c>
      <c r="B534" t="s">
        <v>77</v>
      </c>
      <c r="C534">
        <v>2</v>
      </c>
      <c r="D534">
        <v>5</v>
      </c>
      <c r="E534">
        <v>213</v>
      </c>
      <c r="F534">
        <v>184</v>
      </c>
      <c r="G534">
        <v>198.5</v>
      </c>
      <c r="H534">
        <v>20.50609665</v>
      </c>
    </row>
    <row r="535" spans="1:8" x14ac:dyDescent="0.25">
      <c r="A535">
        <v>2016</v>
      </c>
      <c r="B535" t="s">
        <v>77</v>
      </c>
      <c r="C535">
        <v>2</v>
      </c>
      <c r="D535">
        <v>5</v>
      </c>
      <c r="E535">
        <v>174</v>
      </c>
      <c r="F535">
        <v>220</v>
      </c>
      <c r="G535">
        <v>197</v>
      </c>
      <c r="H535">
        <v>32.526911929999997</v>
      </c>
    </row>
    <row r="536" spans="1:8" x14ac:dyDescent="0.25">
      <c r="A536">
        <v>2002</v>
      </c>
      <c r="B536" t="s">
        <v>78</v>
      </c>
      <c r="C536">
        <v>2</v>
      </c>
      <c r="D536">
        <v>6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>
        <v>2003</v>
      </c>
      <c r="B537" t="s">
        <v>78</v>
      </c>
      <c r="C537">
        <v>2</v>
      </c>
      <c r="D537">
        <v>6</v>
      </c>
      <c r="E537">
        <v>13</v>
      </c>
      <c r="F537">
        <v>19</v>
      </c>
      <c r="G537">
        <v>16</v>
      </c>
      <c r="H537">
        <v>4.2426406869999997</v>
      </c>
    </row>
    <row r="538" spans="1:8" x14ac:dyDescent="0.25">
      <c r="A538">
        <v>2004</v>
      </c>
      <c r="B538" t="s">
        <v>78</v>
      </c>
      <c r="C538">
        <v>2</v>
      </c>
      <c r="D538">
        <v>6</v>
      </c>
      <c r="E538">
        <v>24</v>
      </c>
      <c r="F538">
        <v>37</v>
      </c>
      <c r="G538">
        <v>30.5</v>
      </c>
      <c r="H538">
        <v>9.1923881549999997</v>
      </c>
    </row>
    <row r="539" spans="1:8" x14ac:dyDescent="0.25">
      <c r="A539">
        <v>2005</v>
      </c>
      <c r="B539" t="s">
        <v>78</v>
      </c>
      <c r="C539">
        <v>2</v>
      </c>
      <c r="D539">
        <v>6</v>
      </c>
      <c r="E539">
        <v>13</v>
      </c>
      <c r="F539">
        <v>5</v>
      </c>
      <c r="G539">
        <v>9</v>
      </c>
      <c r="H539">
        <v>5.6568542490000002</v>
      </c>
    </row>
    <row r="540" spans="1:8" x14ac:dyDescent="0.25">
      <c r="A540">
        <v>2006</v>
      </c>
      <c r="B540" t="s">
        <v>78</v>
      </c>
      <c r="C540">
        <v>2</v>
      </c>
      <c r="D540">
        <v>6</v>
      </c>
      <c r="E540">
        <v>23</v>
      </c>
      <c r="F540">
        <v>12</v>
      </c>
      <c r="G540">
        <v>17.5</v>
      </c>
      <c r="H540">
        <v>7.7781745930000001</v>
      </c>
    </row>
    <row r="541" spans="1:8" x14ac:dyDescent="0.25">
      <c r="A541">
        <v>2007</v>
      </c>
      <c r="B541" t="s">
        <v>78</v>
      </c>
      <c r="C541">
        <v>2</v>
      </c>
      <c r="D541">
        <v>6</v>
      </c>
      <c r="E541">
        <v>33</v>
      </c>
      <c r="F541">
        <v>20</v>
      </c>
      <c r="G541">
        <v>26.5</v>
      </c>
      <c r="H541">
        <v>9.1923881549999997</v>
      </c>
    </row>
    <row r="542" spans="1:8" x14ac:dyDescent="0.25">
      <c r="A542">
        <v>2008</v>
      </c>
      <c r="B542" t="s">
        <v>78</v>
      </c>
      <c r="C542">
        <v>2</v>
      </c>
      <c r="D542">
        <v>6</v>
      </c>
      <c r="E542">
        <v>61</v>
      </c>
      <c r="F542">
        <v>30</v>
      </c>
      <c r="G542">
        <v>45.5</v>
      </c>
      <c r="H542">
        <v>21.920310220000001</v>
      </c>
    </row>
    <row r="543" spans="1:8" x14ac:dyDescent="0.25">
      <c r="A543">
        <v>2009</v>
      </c>
      <c r="B543" t="s">
        <v>78</v>
      </c>
      <c r="C543">
        <v>2</v>
      </c>
      <c r="D543">
        <v>6</v>
      </c>
      <c r="E543">
        <v>107</v>
      </c>
      <c r="F543">
        <v>61</v>
      </c>
      <c r="G543">
        <v>84</v>
      </c>
      <c r="H543">
        <v>32.526911929999997</v>
      </c>
    </row>
    <row r="544" spans="1:8" x14ac:dyDescent="0.25">
      <c r="A544">
        <v>2010</v>
      </c>
      <c r="B544" t="s">
        <v>78</v>
      </c>
      <c r="C544">
        <v>2</v>
      </c>
      <c r="D544">
        <v>6</v>
      </c>
      <c r="E544">
        <v>100</v>
      </c>
      <c r="F544">
        <v>108</v>
      </c>
      <c r="G544">
        <v>104</v>
      </c>
      <c r="H544">
        <v>5.6568542490000002</v>
      </c>
    </row>
    <row r="545" spans="1:8" x14ac:dyDescent="0.25">
      <c r="A545">
        <v>2011</v>
      </c>
      <c r="B545" t="s">
        <v>78</v>
      </c>
      <c r="C545">
        <v>2</v>
      </c>
      <c r="D545">
        <v>6</v>
      </c>
      <c r="E545">
        <v>143</v>
      </c>
      <c r="F545">
        <v>99</v>
      </c>
      <c r="G545">
        <v>121</v>
      </c>
      <c r="H545">
        <v>31.11269837</v>
      </c>
    </row>
    <row r="546" spans="1:8" x14ac:dyDescent="0.25">
      <c r="A546">
        <v>2012</v>
      </c>
      <c r="B546" t="s">
        <v>78</v>
      </c>
      <c r="C546">
        <v>2</v>
      </c>
      <c r="D546">
        <v>6</v>
      </c>
      <c r="E546">
        <v>153</v>
      </c>
      <c r="F546">
        <v>104</v>
      </c>
      <c r="G546">
        <v>128.5</v>
      </c>
      <c r="H546">
        <v>34.648232280000002</v>
      </c>
    </row>
    <row r="547" spans="1:8" x14ac:dyDescent="0.25">
      <c r="A547">
        <v>2013</v>
      </c>
      <c r="B547" t="s">
        <v>78</v>
      </c>
      <c r="C547">
        <v>2</v>
      </c>
      <c r="D547">
        <v>6</v>
      </c>
      <c r="E547">
        <v>315</v>
      </c>
      <c r="F547">
        <v>170</v>
      </c>
      <c r="G547">
        <v>242.5</v>
      </c>
      <c r="H547">
        <v>102.5304833</v>
      </c>
    </row>
    <row r="548" spans="1:8" x14ac:dyDescent="0.25">
      <c r="A548">
        <v>2014</v>
      </c>
      <c r="B548" t="s">
        <v>78</v>
      </c>
      <c r="C548">
        <v>2</v>
      </c>
      <c r="D548">
        <v>6</v>
      </c>
      <c r="E548">
        <v>343</v>
      </c>
      <c r="F548">
        <v>179</v>
      </c>
      <c r="G548">
        <v>261</v>
      </c>
      <c r="H548">
        <v>115.9655121</v>
      </c>
    </row>
    <row r="549" spans="1:8" x14ac:dyDescent="0.25">
      <c r="A549">
        <v>2015</v>
      </c>
      <c r="B549" t="s">
        <v>78</v>
      </c>
      <c r="C549">
        <v>2</v>
      </c>
      <c r="D549">
        <v>6</v>
      </c>
      <c r="E549">
        <v>225</v>
      </c>
      <c r="F549">
        <v>193</v>
      </c>
      <c r="G549">
        <v>209</v>
      </c>
      <c r="H549">
        <v>22.627417000000001</v>
      </c>
    </row>
    <row r="550" spans="1:8" x14ac:dyDescent="0.25">
      <c r="A550">
        <v>2016</v>
      </c>
      <c r="B550" t="s">
        <v>78</v>
      </c>
      <c r="C550">
        <v>2</v>
      </c>
      <c r="D550">
        <v>6</v>
      </c>
      <c r="E550">
        <v>265</v>
      </c>
      <c r="F550">
        <v>201</v>
      </c>
      <c r="G550">
        <v>233</v>
      </c>
      <c r="H550">
        <v>45.254834000000002</v>
      </c>
    </row>
    <row r="551" spans="1:8" x14ac:dyDescent="0.25">
      <c r="A551">
        <v>2002</v>
      </c>
      <c r="B551" t="s">
        <v>79</v>
      </c>
      <c r="C551">
        <v>2</v>
      </c>
      <c r="D551">
        <v>7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>
        <v>2003</v>
      </c>
      <c r="B552" t="s">
        <v>79</v>
      </c>
      <c r="C552">
        <v>2</v>
      </c>
      <c r="D552">
        <v>7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>
        <v>2004</v>
      </c>
      <c r="B553" t="s">
        <v>79</v>
      </c>
      <c r="C553">
        <v>2</v>
      </c>
      <c r="D553">
        <v>7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>
        <v>2005</v>
      </c>
      <c r="B554" t="s">
        <v>79</v>
      </c>
      <c r="C554">
        <v>2</v>
      </c>
      <c r="D554">
        <v>7</v>
      </c>
      <c r="E554">
        <v>39</v>
      </c>
      <c r="F554">
        <v>30</v>
      </c>
      <c r="G554">
        <v>34.5</v>
      </c>
      <c r="H554">
        <v>6.3639610309999997</v>
      </c>
    </row>
    <row r="555" spans="1:8" x14ac:dyDescent="0.25">
      <c r="A555">
        <v>2006</v>
      </c>
      <c r="B555" t="s">
        <v>79</v>
      </c>
      <c r="C555">
        <v>2</v>
      </c>
      <c r="D555">
        <v>7</v>
      </c>
      <c r="E555">
        <v>28</v>
      </c>
      <c r="F555">
        <v>31</v>
      </c>
      <c r="G555">
        <v>29.5</v>
      </c>
      <c r="H555">
        <v>2.1213203439999999</v>
      </c>
    </row>
    <row r="556" spans="1:8" x14ac:dyDescent="0.25">
      <c r="A556">
        <v>2007</v>
      </c>
      <c r="B556" t="s">
        <v>79</v>
      </c>
      <c r="C556">
        <v>2</v>
      </c>
      <c r="D556">
        <v>7</v>
      </c>
      <c r="E556">
        <v>36</v>
      </c>
      <c r="F556">
        <v>30</v>
      </c>
      <c r="G556">
        <v>33</v>
      </c>
      <c r="H556">
        <v>4.2426406869999997</v>
      </c>
    </row>
    <row r="557" spans="1:8" x14ac:dyDescent="0.25">
      <c r="A557">
        <v>2008</v>
      </c>
      <c r="B557" t="s">
        <v>79</v>
      </c>
      <c r="C557">
        <v>2</v>
      </c>
      <c r="D557">
        <v>7</v>
      </c>
      <c r="E557">
        <v>52</v>
      </c>
      <c r="F557">
        <v>35</v>
      </c>
      <c r="G557">
        <v>43.5</v>
      </c>
      <c r="H557">
        <v>12.020815280000001</v>
      </c>
    </row>
    <row r="558" spans="1:8" x14ac:dyDescent="0.25">
      <c r="A558">
        <v>2009</v>
      </c>
      <c r="B558" t="s">
        <v>79</v>
      </c>
      <c r="C558">
        <v>2</v>
      </c>
      <c r="D558">
        <v>7</v>
      </c>
      <c r="E558">
        <v>66</v>
      </c>
      <c r="F558">
        <v>47</v>
      </c>
      <c r="G558">
        <v>56.5</v>
      </c>
      <c r="H558">
        <v>13.435028839999999</v>
      </c>
    </row>
    <row r="559" spans="1:8" x14ac:dyDescent="0.25">
      <c r="A559">
        <v>2010</v>
      </c>
      <c r="B559" t="s">
        <v>79</v>
      </c>
      <c r="C559">
        <v>2</v>
      </c>
      <c r="D559">
        <v>7</v>
      </c>
      <c r="E559">
        <v>129</v>
      </c>
      <c r="F559">
        <v>70</v>
      </c>
      <c r="G559">
        <v>99.5</v>
      </c>
      <c r="H559">
        <v>41.719300089999997</v>
      </c>
    </row>
    <row r="560" spans="1:8" x14ac:dyDescent="0.25">
      <c r="A560">
        <v>2011</v>
      </c>
      <c r="B560" t="s">
        <v>79</v>
      </c>
      <c r="C560">
        <v>2</v>
      </c>
      <c r="D560">
        <v>7</v>
      </c>
      <c r="E560">
        <v>161</v>
      </c>
      <c r="F560">
        <v>58</v>
      </c>
      <c r="G560">
        <v>109.5</v>
      </c>
      <c r="H560">
        <v>72.831998459999994</v>
      </c>
    </row>
    <row r="561" spans="1:8" x14ac:dyDescent="0.25">
      <c r="A561">
        <v>2012</v>
      </c>
      <c r="B561" t="s">
        <v>79</v>
      </c>
      <c r="C561">
        <v>2</v>
      </c>
      <c r="D561">
        <v>7</v>
      </c>
      <c r="E561">
        <v>176</v>
      </c>
      <c r="F561">
        <v>108</v>
      </c>
      <c r="G561">
        <v>142</v>
      </c>
      <c r="H561">
        <v>48.083261120000003</v>
      </c>
    </row>
    <row r="562" spans="1:8" x14ac:dyDescent="0.25">
      <c r="A562">
        <v>2013</v>
      </c>
      <c r="B562" t="s">
        <v>79</v>
      </c>
      <c r="C562">
        <v>2</v>
      </c>
      <c r="D562">
        <v>7</v>
      </c>
      <c r="E562">
        <v>305</v>
      </c>
      <c r="F562">
        <v>176</v>
      </c>
      <c r="G562">
        <v>240.5</v>
      </c>
      <c r="H562">
        <v>91.216774770000001</v>
      </c>
    </row>
    <row r="563" spans="1:8" x14ac:dyDescent="0.25">
      <c r="A563">
        <v>2014</v>
      </c>
      <c r="B563" t="s">
        <v>79</v>
      </c>
      <c r="C563">
        <v>2</v>
      </c>
      <c r="D563">
        <v>7</v>
      </c>
      <c r="E563">
        <v>385</v>
      </c>
      <c r="F563">
        <v>263</v>
      </c>
      <c r="G563">
        <v>324</v>
      </c>
      <c r="H563">
        <v>86.267027299999995</v>
      </c>
    </row>
    <row r="564" spans="1:8" x14ac:dyDescent="0.25">
      <c r="A564">
        <v>2015</v>
      </c>
      <c r="B564" t="s">
        <v>79</v>
      </c>
      <c r="C564">
        <v>2</v>
      </c>
      <c r="D564">
        <v>7</v>
      </c>
      <c r="E564">
        <v>376</v>
      </c>
      <c r="F564">
        <v>265</v>
      </c>
      <c r="G564">
        <v>320.5</v>
      </c>
      <c r="H564">
        <v>78.488852710000003</v>
      </c>
    </row>
    <row r="565" spans="1:8" x14ac:dyDescent="0.25">
      <c r="A565">
        <v>2016</v>
      </c>
      <c r="B565" t="s">
        <v>79</v>
      </c>
      <c r="C565">
        <v>2</v>
      </c>
      <c r="D565">
        <v>7</v>
      </c>
      <c r="E565">
        <v>327</v>
      </c>
      <c r="F565">
        <v>309</v>
      </c>
      <c r="G565">
        <v>318</v>
      </c>
      <c r="H565">
        <v>12.727922059999999</v>
      </c>
    </row>
    <row r="566" spans="1:8" x14ac:dyDescent="0.25">
      <c r="A566">
        <v>2002</v>
      </c>
      <c r="B566" t="s">
        <v>80</v>
      </c>
      <c r="C566">
        <v>2</v>
      </c>
      <c r="D566">
        <v>8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>
        <v>2003</v>
      </c>
      <c r="B567" t="s">
        <v>80</v>
      </c>
      <c r="C567">
        <v>2</v>
      </c>
      <c r="D567">
        <v>8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>
        <v>2004</v>
      </c>
      <c r="B568" t="s">
        <v>80</v>
      </c>
      <c r="C568">
        <v>2</v>
      </c>
      <c r="D568">
        <v>8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>
        <v>2005</v>
      </c>
      <c r="B569" t="s">
        <v>80</v>
      </c>
      <c r="C569">
        <v>2</v>
      </c>
      <c r="D569">
        <v>8</v>
      </c>
      <c r="E569">
        <v>30</v>
      </c>
      <c r="F569">
        <v>45</v>
      </c>
      <c r="G569">
        <v>37.5</v>
      </c>
      <c r="H569">
        <v>10.60660172</v>
      </c>
    </row>
    <row r="570" spans="1:8" x14ac:dyDescent="0.25">
      <c r="A570">
        <v>2006</v>
      </c>
      <c r="B570" t="s">
        <v>80</v>
      </c>
      <c r="C570">
        <v>2</v>
      </c>
      <c r="D570">
        <v>8</v>
      </c>
      <c r="E570">
        <v>22</v>
      </c>
      <c r="F570">
        <v>13</v>
      </c>
      <c r="G570">
        <v>17.5</v>
      </c>
      <c r="H570">
        <v>6.3639610309999997</v>
      </c>
    </row>
    <row r="571" spans="1:8" x14ac:dyDescent="0.25">
      <c r="A571">
        <v>2007</v>
      </c>
      <c r="B571" t="s">
        <v>80</v>
      </c>
      <c r="C571">
        <v>2</v>
      </c>
      <c r="D571">
        <v>8</v>
      </c>
      <c r="E571">
        <v>20</v>
      </c>
      <c r="F571">
        <v>13</v>
      </c>
      <c r="G571">
        <v>16.5</v>
      </c>
      <c r="H571">
        <v>4.949747468</v>
      </c>
    </row>
    <row r="572" spans="1:8" x14ac:dyDescent="0.25">
      <c r="A572">
        <v>2008</v>
      </c>
      <c r="B572" t="s">
        <v>80</v>
      </c>
      <c r="C572">
        <v>2</v>
      </c>
      <c r="D572">
        <v>8</v>
      </c>
      <c r="E572">
        <v>21</v>
      </c>
      <c r="F572">
        <v>15</v>
      </c>
      <c r="G572">
        <v>18</v>
      </c>
      <c r="H572">
        <v>4.2426406869999997</v>
      </c>
    </row>
    <row r="573" spans="1:8" x14ac:dyDescent="0.25">
      <c r="A573">
        <v>2009</v>
      </c>
      <c r="B573" t="s">
        <v>80</v>
      </c>
      <c r="C573">
        <v>2</v>
      </c>
      <c r="D573">
        <v>8</v>
      </c>
      <c r="E573">
        <v>18</v>
      </c>
      <c r="F573">
        <v>20</v>
      </c>
      <c r="G573">
        <v>19</v>
      </c>
      <c r="H573">
        <v>1.414213562</v>
      </c>
    </row>
    <row r="574" spans="1:8" x14ac:dyDescent="0.25">
      <c r="A574">
        <v>2010</v>
      </c>
      <c r="B574" t="s">
        <v>80</v>
      </c>
      <c r="C574">
        <v>2</v>
      </c>
      <c r="D574">
        <v>8</v>
      </c>
      <c r="E574">
        <v>13</v>
      </c>
      <c r="F574">
        <v>18</v>
      </c>
      <c r="G574">
        <v>15.5</v>
      </c>
      <c r="H574">
        <v>3.5355339059999999</v>
      </c>
    </row>
    <row r="575" spans="1:8" x14ac:dyDescent="0.25">
      <c r="A575">
        <v>2011</v>
      </c>
      <c r="B575" t="s">
        <v>80</v>
      </c>
      <c r="C575">
        <v>2</v>
      </c>
      <c r="D575">
        <v>8</v>
      </c>
      <c r="E575">
        <v>53</v>
      </c>
      <c r="F575">
        <v>49</v>
      </c>
      <c r="G575">
        <v>51</v>
      </c>
      <c r="H575">
        <v>2.8284271250000002</v>
      </c>
    </row>
    <row r="576" spans="1:8" x14ac:dyDescent="0.25">
      <c r="A576">
        <v>2012</v>
      </c>
      <c r="B576" t="s">
        <v>80</v>
      </c>
      <c r="C576">
        <v>2</v>
      </c>
      <c r="D576">
        <v>8</v>
      </c>
      <c r="E576">
        <v>65</v>
      </c>
      <c r="F576">
        <v>51</v>
      </c>
      <c r="G576">
        <v>58</v>
      </c>
      <c r="H576">
        <v>9.899494937</v>
      </c>
    </row>
    <row r="577" spans="1:8" x14ac:dyDescent="0.25">
      <c r="A577">
        <v>2013</v>
      </c>
      <c r="B577" t="s">
        <v>80</v>
      </c>
      <c r="C577">
        <v>2</v>
      </c>
      <c r="D577">
        <v>8</v>
      </c>
      <c r="E577">
        <v>81</v>
      </c>
      <c r="F577">
        <v>71</v>
      </c>
      <c r="G577">
        <v>76</v>
      </c>
      <c r="H577">
        <v>7.0710678119999999</v>
      </c>
    </row>
    <row r="578" spans="1:8" x14ac:dyDescent="0.25">
      <c r="A578">
        <v>2014</v>
      </c>
      <c r="B578" t="s">
        <v>80</v>
      </c>
      <c r="C578">
        <v>2</v>
      </c>
      <c r="D578">
        <v>8</v>
      </c>
      <c r="E578">
        <v>137</v>
      </c>
      <c r="F578">
        <v>110</v>
      </c>
      <c r="G578">
        <v>123.5</v>
      </c>
      <c r="H578">
        <v>19.09188309</v>
      </c>
    </row>
    <row r="579" spans="1:8" x14ac:dyDescent="0.25">
      <c r="A579">
        <v>2015</v>
      </c>
      <c r="B579" t="s">
        <v>80</v>
      </c>
      <c r="C579">
        <v>2</v>
      </c>
      <c r="D579">
        <v>8</v>
      </c>
      <c r="E579">
        <v>161</v>
      </c>
      <c r="F579">
        <v>147</v>
      </c>
      <c r="G579">
        <v>154</v>
      </c>
      <c r="H579">
        <v>9.899494937</v>
      </c>
    </row>
    <row r="580" spans="1:8" x14ac:dyDescent="0.25">
      <c r="A580">
        <v>2016</v>
      </c>
      <c r="B580" t="s">
        <v>80</v>
      </c>
      <c r="C580">
        <v>2</v>
      </c>
      <c r="D580">
        <v>8</v>
      </c>
      <c r="E580">
        <v>224</v>
      </c>
      <c r="F580">
        <v>247</v>
      </c>
      <c r="G580">
        <v>235.5</v>
      </c>
      <c r="H580">
        <v>16.263455969999999</v>
      </c>
    </row>
    <row r="581" spans="1:8" x14ac:dyDescent="0.25">
      <c r="A581">
        <v>2002</v>
      </c>
      <c r="B581" t="s">
        <v>81</v>
      </c>
      <c r="C581">
        <v>2</v>
      </c>
      <c r="D581">
        <v>9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>
        <v>2003</v>
      </c>
      <c r="B582" t="s">
        <v>81</v>
      </c>
      <c r="C582">
        <v>2</v>
      </c>
      <c r="D582">
        <v>9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>
        <v>2004</v>
      </c>
      <c r="B583" t="s">
        <v>81</v>
      </c>
      <c r="C583">
        <v>2</v>
      </c>
      <c r="D583">
        <v>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>
        <v>2005</v>
      </c>
      <c r="B584" t="s">
        <v>81</v>
      </c>
      <c r="C584">
        <v>2</v>
      </c>
      <c r="D584">
        <v>9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>
        <v>2006</v>
      </c>
      <c r="B585" t="s">
        <v>81</v>
      </c>
      <c r="C585">
        <v>2</v>
      </c>
      <c r="D585">
        <v>9</v>
      </c>
      <c r="E585">
        <v>25</v>
      </c>
      <c r="F585">
        <v>25</v>
      </c>
      <c r="G585">
        <v>25</v>
      </c>
      <c r="H585">
        <v>0</v>
      </c>
    </row>
    <row r="586" spans="1:8" x14ac:dyDescent="0.25">
      <c r="A586">
        <v>2007</v>
      </c>
      <c r="B586" t="s">
        <v>81</v>
      </c>
      <c r="C586">
        <v>2</v>
      </c>
      <c r="D586">
        <v>9</v>
      </c>
      <c r="E586">
        <v>22</v>
      </c>
      <c r="F586">
        <v>8</v>
      </c>
      <c r="G586">
        <v>15</v>
      </c>
      <c r="H586">
        <v>9.899494937</v>
      </c>
    </row>
    <row r="587" spans="1:8" x14ac:dyDescent="0.25">
      <c r="A587">
        <v>2008</v>
      </c>
      <c r="B587" t="s">
        <v>81</v>
      </c>
      <c r="C587">
        <v>2</v>
      </c>
      <c r="D587">
        <v>9</v>
      </c>
      <c r="E587">
        <v>7</v>
      </c>
      <c r="F587">
        <v>11</v>
      </c>
      <c r="G587">
        <v>9</v>
      </c>
      <c r="H587">
        <v>2.8284271250000002</v>
      </c>
    </row>
    <row r="588" spans="1:8" x14ac:dyDescent="0.25">
      <c r="A588">
        <v>2009</v>
      </c>
      <c r="B588" t="s">
        <v>81</v>
      </c>
      <c r="C588">
        <v>2</v>
      </c>
      <c r="D588">
        <v>9</v>
      </c>
      <c r="E588">
        <v>10</v>
      </c>
      <c r="F588">
        <v>16</v>
      </c>
      <c r="G588">
        <v>13</v>
      </c>
      <c r="H588">
        <v>4.2426406869999997</v>
      </c>
    </row>
    <row r="589" spans="1:8" x14ac:dyDescent="0.25">
      <c r="A589">
        <v>2010</v>
      </c>
      <c r="B589" t="s">
        <v>81</v>
      </c>
      <c r="C589">
        <v>2</v>
      </c>
      <c r="D589">
        <v>9</v>
      </c>
      <c r="E589">
        <v>21</v>
      </c>
      <c r="F589">
        <v>19</v>
      </c>
      <c r="G589">
        <v>20</v>
      </c>
      <c r="H589">
        <v>1.414213562</v>
      </c>
    </row>
    <row r="590" spans="1:8" x14ac:dyDescent="0.25">
      <c r="A590">
        <v>2011</v>
      </c>
      <c r="B590" t="s">
        <v>81</v>
      </c>
      <c r="C590">
        <v>2</v>
      </c>
      <c r="D590">
        <v>9</v>
      </c>
      <c r="E590">
        <v>44</v>
      </c>
      <c r="F590">
        <v>44</v>
      </c>
      <c r="G590">
        <v>44</v>
      </c>
      <c r="H590">
        <v>0</v>
      </c>
    </row>
    <row r="591" spans="1:8" x14ac:dyDescent="0.25">
      <c r="A591">
        <v>2012</v>
      </c>
      <c r="B591" t="s">
        <v>81</v>
      </c>
      <c r="C591">
        <v>2</v>
      </c>
      <c r="D591">
        <v>9</v>
      </c>
      <c r="E591">
        <v>55</v>
      </c>
      <c r="F591">
        <v>53</v>
      </c>
      <c r="G591">
        <v>54</v>
      </c>
      <c r="H591">
        <v>1.414213562</v>
      </c>
    </row>
    <row r="592" spans="1:8" x14ac:dyDescent="0.25">
      <c r="A592">
        <v>2013</v>
      </c>
      <c r="B592" t="s">
        <v>81</v>
      </c>
      <c r="C592">
        <v>2</v>
      </c>
      <c r="D592">
        <v>9</v>
      </c>
      <c r="E592">
        <v>103</v>
      </c>
      <c r="F592">
        <v>93</v>
      </c>
      <c r="G592">
        <v>98</v>
      </c>
      <c r="H592">
        <v>7.0710678119999999</v>
      </c>
    </row>
    <row r="593" spans="1:8" x14ac:dyDescent="0.25">
      <c r="A593">
        <v>2014</v>
      </c>
      <c r="B593" t="s">
        <v>81</v>
      </c>
      <c r="C593">
        <v>2</v>
      </c>
      <c r="D593">
        <v>9</v>
      </c>
      <c r="E593">
        <v>86</v>
      </c>
      <c r="F593">
        <v>116</v>
      </c>
      <c r="G593">
        <v>101</v>
      </c>
      <c r="H593">
        <v>21.213203440000001</v>
      </c>
    </row>
    <row r="594" spans="1:8" x14ac:dyDescent="0.25">
      <c r="A594">
        <v>2015</v>
      </c>
      <c r="B594" t="s">
        <v>81</v>
      </c>
      <c r="C594">
        <v>2</v>
      </c>
      <c r="D594">
        <v>9</v>
      </c>
      <c r="E594">
        <v>142</v>
      </c>
      <c r="F594">
        <v>138</v>
      </c>
      <c r="G594">
        <v>140</v>
      </c>
      <c r="H594">
        <v>2.8284271250000002</v>
      </c>
    </row>
    <row r="595" spans="1:8" x14ac:dyDescent="0.25">
      <c r="A595">
        <v>2016</v>
      </c>
      <c r="B595" t="s">
        <v>81</v>
      </c>
      <c r="C595">
        <v>2</v>
      </c>
      <c r="D595">
        <v>9</v>
      </c>
      <c r="E595">
        <v>213</v>
      </c>
      <c r="F595">
        <v>261</v>
      </c>
      <c r="G595">
        <v>237</v>
      </c>
      <c r="H595">
        <v>33.941125499999998</v>
      </c>
    </row>
    <row r="596" spans="1:8" x14ac:dyDescent="0.25">
      <c r="A596">
        <v>2002</v>
      </c>
      <c r="B596" t="s">
        <v>82</v>
      </c>
      <c r="C596">
        <v>2</v>
      </c>
      <c r="D596">
        <v>10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>
        <v>2003</v>
      </c>
      <c r="B597" t="s">
        <v>82</v>
      </c>
      <c r="C597">
        <v>2</v>
      </c>
      <c r="D597">
        <v>10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>
        <v>2004</v>
      </c>
      <c r="B598" t="s">
        <v>82</v>
      </c>
      <c r="C598">
        <v>2</v>
      </c>
      <c r="D598">
        <v>10</v>
      </c>
      <c r="E598">
        <v>18</v>
      </c>
      <c r="F598">
        <v>15</v>
      </c>
      <c r="G598">
        <v>16.5</v>
      </c>
      <c r="H598">
        <v>2.1213203439999999</v>
      </c>
    </row>
    <row r="599" spans="1:8" x14ac:dyDescent="0.25">
      <c r="A599">
        <v>2005</v>
      </c>
      <c r="B599" t="s">
        <v>82</v>
      </c>
      <c r="C599">
        <v>2</v>
      </c>
      <c r="D599">
        <v>10</v>
      </c>
      <c r="E599">
        <v>13</v>
      </c>
      <c r="F599">
        <v>11</v>
      </c>
      <c r="G599">
        <v>12</v>
      </c>
      <c r="H599">
        <v>1.414213562</v>
      </c>
    </row>
    <row r="600" spans="1:8" x14ac:dyDescent="0.25">
      <c r="A600">
        <v>2006</v>
      </c>
      <c r="B600" t="s">
        <v>82</v>
      </c>
      <c r="C600">
        <v>2</v>
      </c>
      <c r="D600">
        <v>10</v>
      </c>
      <c r="E600">
        <v>11</v>
      </c>
      <c r="F600">
        <v>11</v>
      </c>
      <c r="G600">
        <v>11</v>
      </c>
      <c r="H600">
        <v>0</v>
      </c>
    </row>
    <row r="601" spans="1:8" x14ac:dyDescent="0.25">
      <c r="A601">
        <v>2007</v>
      </c>
      <c r="B601" t="s">
        <v>82</v>
      </c>
      <c r="C601">
        <v>2</v>
      </c>
      <c r="D601">
        <v>10</v>
      </c>
      <c r="E601">
        <v>9</v>
      </c>
      <c r="F601">
        <v>13</v>
      </c>
      <c r="G601">
        <v>11</v>
      </c>
      <c r="H601">
        <v>2.8284271250000002</v>
      </c>
    </row>
    <row r="602" spans="1:8" x14ac:dyDescent="0.25">
      <c r="A602">
        <v>2008</v>
      </c>
      <c r="B602" t="s">
        <v>82</v>
      </c>
      <c r="C602">
        <v>2</v>
      </c>
      <c r="D602">
        <v>10</v>
      </c>
      <c r="E602">
        <v>13</v>
      </c>
      <c r="F602">
        <v>10</v>
      </c>
      <c r="G602">
        <v>11.5</v>
      </c>
      <c r="H602">
        <v>2.1213203439999999</v>
      </c>
    </row>
    <row r="603" spans="1:8" x14ac:dyDescent="0.25">
      <c r="A603">
        <v>2009</v>
      </c>
      <c r="B603" t="s">
        <v>82</v>
      </c>
      <c r="C603">
        <v>2</v>
      </c>
      <c r="D603">
        <v>10</v>
      </c>
      <c r="E603">
        <v>11</v>
      </c>
      <c r="F603">
        <v>9</v>
      </c>
      <c r="G603">
        <v>10</v>
      </c>
      <c r="H603">
        <v>1.414213562</v>
      </c>
    </row>
    <row r="604" spans="1:8" x14ac:dyDescent="0.25">
      <c r="A604">
        <v>2010</v>
      </c>
      <c r="B604" t="s">
        <v>82</v>
      </c>
      <c r="C604">
        <v>2</v>
      </c>
      <c r="D604">
        <v>10</v>
      </c>
      <c r="E604">
        <v>68</v>
      </c>
      <c r="F604">
        <v>28</v>
      </c>
      <c r="G604">
        <v>48</v>
      </c>
      <c r="H604">
        <v>28.28427125</v>
      </c>
    </row>
    <row r="605" spans="1:8" x14ac:dyDescent="0.25">
      <c r="A605">
        <v>2011</v>
      </c>
      <c r="B605" t="s">
        <v>82</v>
      </c>
      <c r="C605">
        <v>2</v>
      </c>
      <c r="D605">
        <v>10</v>
      </c>
      <c r="E605">
        <v>45</v>
      </c>
      <c r="F605">
        <v>43</v>
      </c>
      <c r="G605">
        <v>44</v>
      </c>
      <c r="H605">
        <v>1.414213562</v>
      </c>
    </row>
    <row r="606" spans="1:8" x14ac:dyDescent="0.25">
      <c r="A606">
        <v>2012</v>
      </c>
      <c r="B606" t="s">
        <v>82</v>
      </c>
      <c r="C606">
        <v>2</v>
      </c>
      <c r="D606">
        <v>10</v>
      </c>
      <c r="E606">
        <v>48</v>
      </c>
      <c r="F606">
        <v>42</v>
      </c>
      <c r="G606">
        <v>45</v>
      </c>
      <c r="H606">
        <v>4.2426406869999997</v>
      </c>
    </row>
    <row r="607" spans="1:8" x14ac:dyDescent="0.25">
      <c r="A607">
        <v>2013</v>
      </c>
      <c r="B607" t="s">
        <v>82</v>
      </c>
      <c r="C607">
        <v>2</v>
      </c>
      <c r="D607">
        <v>10</v>
      </c>
      <c r="E607">
        <v>145</v>
      </c>
      <c r="F607">
        <v>78</v>
      </c>
      <c r="G607">
        <v>111.5</v>
      </c>
      <c r="H607">
        <v>47.376154339999999</v>
      </c>
    </row>
    <row r="608" spans="1:8" x14ac:dyDescent="0.25">
      <c r="A608">
        <v>2014</v>
      </c>
      <c r="B608" t="s">
        <v>82</v>
      </c>
      <c r="C608">
        <v>2</v>
      </c>
      <c r="D608">
        <v>10</v>
      </c>
      <c r="E608">
        <v>112</v>
      </c>
      <c r="F608">
        <v>81</v>
      </c>
      <c r="G608">
        <v>96.5</v>
      </c>
      <c r="H608">
        <v>21.920310220000001</v>
      </c>
    </row>
    <row r="609" spans="1:8" x14ac:dyDescent="0.25">
      <c r="A609">
        <v>2015</v>
      </c>
      <c r="B609" t="s">
        <v>82</v>
      </c>
      <c r="C609">
        <v>2</v>
      </c>
      <c r="D609">
        <v>10</v>
      </c>
      <c r="E609">
        <v>132</v>
      </c>
      <c r="F609">
        <v>139</v>
      </c>
      <c r="G609">
        <v>135.5</v>
      </c>
      <c r="H609">
        <v>4.949747468</v>
      </c>
    </row>
    <row r="610" spans="1:8" x14ac:dyDescent="0.25">
      <c r="A610">
        <v>2016</v>
      </c>
      <c r="B610" t="s">
        <v>82</v>
      </c>
      <c r="C610">
        <v>2</v>
      </c>
      <c r="D610">
        <v>10</v>
      </c>
      <c r="E610">
        <v>194</v>
      </c>
      <c r="F610">
        <v>203</v>
      </c>
      <c r="G610">
        <v>198.5</v>
      </c>
      <c r="H610">
        <v>6.3639610309999997</v>
      </c>
    </row>
    <row r="611" spans="1:8" x14ac:dyDescent="0.25">
      <c r="A611">
        <v>2002</v>
      </c>
      <c r="B611" t="s">
        <v>83</v>
      </c>
      <c r="C611">
        <v>2</v>
      </c>
      <c r="D611">
        <v>11</v>
      </c>
      <c r="E611">
        <v>30</v>
      </c>
      <c r="F611">
        <v>33</v>
      </c>
      <c r="G611">
        <v>31.5</v>
      </c>
      <c r="H611">
        <v>2.1213203439999999</v>
      </c>
    </row>
    <row r="612" spans="1:8" x14ac:dyDescent="0.25">
      <c r="A612">
        <v>2003</v>
      </c>
      <c r="B612" t="s">
        <v>83</v>
      </c>
      <c r="C612">
        <v>2</v>
      </c>
      <c r="D612">
        <v>11</v>
      </c>
      <c r="E612">
        <v>56</v>
      </c>
      <c r="F612">
        <v>45</v>
      </c>
      <c r="G612">
        <v>50.5</v>
      </c>
      <c r="H612">
        <v>7.7781745930000001</v>
      </c>
    </row>
    <row r="613" spans="1:8" x14ac:dyDescent="0.25">
      <c r="A613">
        <v>2004</v>
      </c>
      <c r="B613" t="s">
        <v>83</v>
      </c>
      <c r="C613">
        <v>2</v>
      </c>
      <c r="D613">
        <v>11</v>
      </c>
      <c r="E613">
        <v>92</v>
      </c>
      <c r="F613">
        <v>64</v>
      </c>
      <c r="G613">
        <v>78</v>
      </c>
      <c r="H613">
        <v>19.79898987</v>
      </c>
    </row>
    <row r="614" spans="1:8" x14ac:dyDescent="0.25">
      <c r="A614">
        <v>2005</v>
      </c>
      <c r="B614" t="s">
        <v>83</v>
      </c>
      <c r="C614">
        <v>2</v>
      </c>
      <c r="D614">
        <v>11</v>
      </c>
      <c r="E614">
        <v>39</v>
      </c>
      <c r="F614">
        <v>30</v>
      </c>
      <c r="G614">
        <v>34.5</v>
      </c>
      <c r="H614">
        <v>6.3639610309999997</v>
      </c>
    </row>
    <row r="615" spans="1:8" x14ac:dyDescent="0.25">
      <c r="A615">
        <v>2006</v>
      </c>
      <c r="B615" t="s">
        <v>83</v>
      </c>
      <c r="C615">
        <v>2</v>
      </c>
      <c r="D615">
        <v>11</v>
      </c>
      <c r="E615">
        <v>105</v>
      </c>
      <c r="F615">
        <v>77</v>
      </c>
      <c r="G615">
        <v>91</v>
      </c>
      <c r="H615">
        <v>19.79898987</v>
      </c>
    </row>
    <row r="616" spans="1:8" x14ac:dyDescent="0.25">
      <c r="A616">
        <v>2007</v>
      </c>
      <c r="B616" t="s">
        <v>83</v>
      </c>
      <c r="C616">
        <v>2</v>
      </c>
      <c r="D616">
        <v>11</v>
      </c>
      <c r="E616">
        <v>98</v>
      </c>
      <c r="F616">
        <v>84</v>
      </c>
      <c r="G616">
        <v>91</v>
      </c>
      <c r="H616">
        <v>9.899494937</v>
      </c>
    </row>
    <row r="617" spans="1:8" x14ac:dyDescent="0.25">
      <c r="A617">
        <v>2008</v>
      </c>
      <c r="B617" t="s">
        <v>83</v>
      </c>
      <c r="C617">
        <v>2</v>
      </c>
      <c r="D617">
        <v>11</v>
      </c>
      <c r="E617">
        <v>149</v>
      </c>
      <c r="F617">
        <v>141</v>
      </c>
      <c r="G617">
        <v>145</v>
      </c>
      <c r="H617">
        <v>5.6568542490000002</v>
      </c>
    </row>
    <row r="618" spans="1:8" x14ac:dyDescent="0.25">
      <c r="A618">
        <v>2009</v>
      </c>
      <c r="B618" t="s">
        <v>83</v>
      </c>
      <c r="C618">
        <v>2</v>
      </c>
      <c r="D618">
        <v>11</v>
      </c>
      <c r="E618">
        <v>198</v>
      </c>
      <c r="F618">
        <v>192</v>
      </c>
      <c r="G618">
        <v>195</v>
      </c>
      <c r="H618">
        <v>4.2426406869999997</v>
      </c>
    </row>
    <row r="619" spans="1:8" x14ac:dyDescent="0.25">
      <c r="A619">
        <v>2010</v>
      </c>
      <c r="B619" t="s">
        <v>83</v>
      </c>
      <c r="C619">
        <v>2</v>
      </c>
      <c r="D619">
        <v>11</v>
      </c>
      <c r="E619">
        <v>260</v>
      </c>
      <c r="F619">
        <v>214</v>
      </c>
      <c r="G619">
        <v>237</v>
      </c>
      <c r="H619">
        <v>32.526911929999997</v>
      </c>
    </row>
    <row r="620" spans="1:8" x14ac:dyDescent="0.25">
      <c r="A620">
        <v>2011</v>
      </c>
      <c r="B620" t="s">
        <v>83</v>
      </c>
      <c r="C620">
        <v>2</v>
      </c>
      <c r="D620">
        <v>11</v>
      </c>
      <c r="E620">
        <v>230</v>
      </c>
      <c r="F620">
        <v>217</v>
      </c>
      <c r="G620">
        <v>223.5</v>
      </c>
      <c r="H620">
        <v>9.1923881549999997</v>
      </c>
    </row>
    <row r="621" spans="1:8" x14ac:dyDescent="0.25">
      <c r="A621">
        <v>2012</v>
      </c>
      <c r="B621" t="s">
        <v>83</v>
      </c>
      <c r="C621">
        <v>2</v>
      </c>
      <c r="D621">
        <v>11</v>
      </c>
      <c r="E621">
        <v>139</v>
      </c>
      <c r="F621">
        <v>80</v>
      </c>
      <c r="G621">
        <v>109.5</v>
      </c>
      <c r="H621">
        <v>41.719300089999997</v>
      </c>
    </row>
    <row r="622" spans="1:8" x14ac:dyDescent="0.25">
      <c r="A622">
        <v>2013</v>
      </c>
      <c r="B622" t="s">
        <v>83</v>
      </c>
      <c r="C622">
        <v>2</v>
      </c>
      <c r="D622">
        <v>11</v>
      </c>
      <c r="E622">
        <v>113</v>
      </c>
      <c r="F622">
        <v>100</v>
      </c>
      <c r="G622">
        <v>106.5</v>
      </c>
      <c r="H622">
        <v>9.1923881549999997</v>
      </c>
    </row>
    <row r="623" spans="1:8" x14ac:dyDescent="0.25">
      <c r="A623">
        <v>2014</v>
      </c>
      <c r="B623" t="s">
        <v>83</v>
      </c>
      <c r="C623">
        <v>2</v>
      </c>
      <c r="D623">
        <v>11</v>
      </c>
      <c r="E623">
        <v>74</v>
      </c>
      <c r="F623">
        <v>54</v>
      </c>
      <c r="G623">
        <v>64</v>
      </c>
      <c r="H623">
        <v>14.142135619999999</v>
      </c>
    </row>
    <row r="624" spans="1:8" x14ac:dyDescent="0.25">
      <c r="A624">
        <v>2015</v>
      </c>
      <c r="B624" t="s">
        <v>83</v>
      </c>
      <c r="C624">
        <v>2</v>
      </c>
      <c r="D624">
        <v>11</v>
      </c>
      <c r="E624">
        <v>85</v>
      </c>
      <c r="F624">
        <v>86</v>
      </c>
      <c r="G624">
        <v>85.5</v>
      </c>
      <c r="H624">
        <v>0.70710678100000002</v>
      </c>
    </row>
    <row r="625" spans="1:8" x14ac:dyDescent="0.25">
      <c r="A625">
        <v>2016</v>
      </c>
      <c r="B625" t="s">
        <v>83</v>
      </c>
      <c r="C625">
        <v>2</v>
      </c>
      <c r="D625">
        <v>11</v>
      </c>
      <c r="E625">
        <v>203</v>
      </c>
      <c r="F625">
        <v>218</v>
      </c>
      <c r="G625">
        <v>210.5</v>
      </c>
      <c r="H625">
        <v>10.60660172</v>
      </c>
    </row>
    <row r="626" spans="1:8" x14ac:dyDescent="0.25">
      <c r="A626">
        <v>2002</v>
      </c>
      <c r="B626" t="s">
        <v>84</v>
      </c>
      <c r="C626">
        <v>2</v>
      </c>
      <c r="D626">
        <v>12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>
        <v>2003</v>
      </c>
      <c r="B627" t="s">
        <v>84</v>
      </c>
      <c r="C627">
        <v>2</v>
      </c>
      <c r="D627">
        <v>12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>
        <v>2004</v>
      </c>
      <c r="B628" t="s">
        <v>84</v>
      </c>
      <c r="C628">
        <v>2</v>
      </c>
      <c r="D628">
        <v>12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>
        <v>2005</v>
      </c>
      <c r="B629" t="s">
        <v>84</v>
      </c>
      <c r="C629">
        <v>2</v>
      </c>
      <c r="D629">
        <v>12</v>
      </c>
      <c r="E629">
        <v>24</v>
      </c>
      <c r="F629">
        <v>27</v>
      </c>
      <c r="G629">
        <v>25.5</v>
      </c>
      <c r="H629">
        <v>2.1213203439999999</v>
      </c>
    </row>
    <row r="630" spans="1:8" x14ac:dyDescent="0.25">
      <c r="A630">
        <v>2006</v>
      </c>
      <c r="B630" t="s">
        <v>84</v>
      </c>
      <c r="C630">
        <v>2</v>
      </c>
      <c r="D630">
        <v>12</v>
      </c>
      <c r="E630">
        <v>14</v>
      </c>
      <c r="F630">
        <v>13</v>
      </c>
      <c r="G630">
        <v>13.5</v>
      </c>
      <c r="H630">
        <v>0.70710678100000002</v>
      </c>
    </row>
    <row r="631" spans="1:8" x14ac:dyDescent="0.25">
      <c r="A631">
        <v>2007</v>
      </c>
      <c r="B631" t="s">
        <v>84</v>
      </c>
      <c r="C631">
        <v>2</v>
      </c>
      <c r="D631">
        <v>12</v>
      </c>
      <c r="E631">
        <v>21</v>
      </c>
      <c r="F631">
        <v>10</v>
      </c>
      <c r="G631">
        <v>15.5</v>
      </c>
      <c r="H631">
        <v>7.7781745930000001</v>
      </c>
    </row>
    <row r="632" spans="1:8" x14ac:dyDescent="0.25">
      <c r="A632">
        <v>2008</v>
      </c>
      <c r="B632" t="s">
        <v>84</v>
      </c>
      <c r="C632">
        <v>2</v>
      </c>
      <c r="D632">
        <v>12</v>
      </c>
      <c r="E632">
        <v>13</v>
      </c>
      <c r="F632">
        <v>26</v>
      </c>
      <c r="G632">
        <v>19.5</v>
      </c>
      <c r="H632">
        <v>9.1923881549999997</v>
      </c>
    </row>
    <row r="633" spans="1:8" x14ac:dyDescent="0.25">
      <c r="A633">
        <v>2009</v>
      </c>
      <c r="B633" t="s">
        <v>84</v>
      </c>
      <c r="C633">
        <v>2</v>
      </c>
      <c r="D633">
        <v>12</v>
      </c>
      <c r="E633">
        <v>38</v>
      </c>
      <c r="F633">
        <v>83</v>
      </c>
      <c r="G633">
        <v>60.5</v>
      </c>
      <c r="H633">
        <v>31.819805150000001</v>
      </c>
    </row>
    <row r="634" spans="1:8" x14ac:dyDescent="0.25">
      <c r="A634">
        <v>2010</v>
      </c>
      <c r="B634" t="s">
        <v>84</v>
      </c>
      <c r="C634">
        <v>2</v>
      </c>
      <c r="D634">
        <v>12</v>
      </c>
      <c r="E634">
        <v>59</v>
      </c>
      <c r="F634">
        <v>63</v>
      </c>
      <c r="G634">
        <v>61</v>
      </c>
      <c r="H634">
        <v>2.8284271250000002</v>
      </c>
    </row>
    <row r="635" spans="1:8" x14ac:dyDescent="0.25">
      <c r="A635">
        <v>2011</v>
      </c>
      <c r="B635" t="s">
        <v>84</v>
      </c>
      <c r="C635">
        <v>2</v>
      </c>
      <c r="D635">
        <v>12</v>
      </c>
      <c r="E635">
        <v>67</v>
      </c>
      <c r="F635">
        <v>62</v>
      </c>
      <c r="G635">
        <v>64.5</v>
      </c>
      <c r="H635">
        <v>3.5355339059999999</v>
      </c>
    </row>
    <row r="636" spans="1:8" x14ac:dyDescent="0.25">
      <c r="A636">
        <v>2012</v>
      </c>
      <c r="B636" t="s">
        <v>84</v>
      </c>
      <c r="C636">
        <v>2</v>
      </c>
      <c r="D636">
        <v>12</v>
      </c>
      <c r="E636">
        <v>79</v>
      </c>
      <c r="F636">
        <v>102</v>
      </c>
      <c r="G636">
        <v>90.5</v>
      </c>
      <c r="H636">
        <v>16.263455969999999</v>
      </c>
    </row>
    <row r="637" spans="1:8" x14ac:dyDescent="0.25">
      <c r="A637">
        <v>2013</v>
      </c>
      <c r="B637" t="s">
        <v>84</v>
      </c>
      <c r="C637">
        <v>2</v>
      </c>
      <c r="D637">
        <v>12</v>
      </c>
      <c r="E637">
        <v>170</v>
      </c>
      <c r="F637">
        <v>216</v>
      </c>
      <c r="G637">
        <v>193</v>
      </c>
      <c r="H637">
        <v>32.526911929999997</v>
      </c>
    </row>
    <row r="638" spans="1:8" x14ac:dyDescent="0.25">
      <c r="A638">
        <v>2014</v>
      </c>
      <c r="B638" t="s">
        <v>84</v>
      </c>
      <c r="C638">
        <v>2</v>
      </c>
      <c r="D638">
        <v>12</v>
      </c>
      <c r="E638">
        <v>171</v>
      </c>
      <c r="F638">
        <v>209</v>
      </c>
      <c r="G638">
        <v>190</v>
      </c>
      <c r="H638">
        <v>26.870057689999999</v>
      </c>
    </row>
    <row r="639" spans="1:8" x14ac:dyDescent="0.25">
      <c r="A639">
        <v>2015</v>
      </c>
      <c r="B639" t="s">
        <v>84</v>
      </c>
      <c r="C639">
        <v>2</v>
      </c>
      <c r="D639">
        <v>12</v>
      </c>
      <c r="E639">
        <v>262</v>
      </c>
      <c r="F639">
        <v>335</v>
      </c>
      <c r="G639">
        <v>298.5</v>
      </c>
      <c r="H639">
        <v>51.618795030000001</v>
      </c>
    </row>
    <row r="640" spans="1:8" x14ac:dyDescent="0.25">
      <c r="A640">
        <v>2016</v>
      </c>
      <c r="B640" t="s">
        <v>84</v>
      </c>
      <c r="C640">
        <v>2</v>
      </c>
      <c r="D640">
        <v>12</v>
      </c>
      <c r="E640">
        <v>326</v>
      </c>
      <c r="F640">
        <v>415</v>
      </c>
      <c r="G640">
        <v>370.5</v>
      </c>
      <c r="H640">
        <v>62.932503529999998</v>
      </c>
    </row>
    <row r="641" spans="1:8" x14ac:dyDescent="0.25">
      <c r="A641">
        <v>2002</v>
      </c>
      <c r="B641" t="s">
        <v>85</v>
      </c>
      <c r="C641">
        <v>2</v>
      </c>
      <c r="D641">
        <v>13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>
        <v>2003</v>
      </c>
      <c r="B642" t="s">
        <v>85</v>
      </c>
      <c r="C642">
        <v>2</v>
      </c>
      <c r="D642">
        <v>13</v>
      </c>
      <c r="E642">
        <v>37</v>
      </c>
      <c r="F642">
        <v>35</v>
      </c>
      <c r="G642">
        <v>36</v>
      </c>
      <c r="H642">
        <v>1.414213562</v>
      </c>
    </row>
    <row r="643" spans="1:8" x14ac:dyDescent="0.25">
      <c r="A643">
        <v>2004</v>
      </c>
      <c r="B643" t="s">
        <v>85</v>
      </c>
      <c r="C643">
        <v>2</v>
      </c>
      <c r="D643">
        <v>13</v>
      </c>
      <c r="E643">
        <v>28</v>
      </c>
      <c r="F643">
        <v>20</v>
      </c>
      <c r="G643">
        <v>24</v>
      </c>
      <c r="H643">
        <v>5.6568542490000002</v>
      </c>
    </row>
    <row r="644" spans="1:8" x14ac:dyDescent="0.25">
      <c r="A644">
        <v>2005</v>
      </c>
      <c r="B644" t="s">
        <v>85</v>
      </c>
      <c r="C644">
        <v>2</v>
      </c>
      <c r="D644">
        <v>13</v>
      </c>
      <c r="E644">
        <v>31</v>
      </c>
      <c r="F644">
        <v>81</v>
      </c>
      <c r="G644">
        <v>56</v>
      </c>
      <c r="H644">
        <v>35.355339059999999</v>
      </c>
    </row>
    <row r="645" spans="1:8" x14ac:dyDescent="0.25">
      <c r="A645">
        <v>2006</v>
      </c>
      <c r="B645" t="s">
        <v>85</v>
      </c>
      <c r="C645">
        <v>2</v>
      </c>
      <c r="D645">
        <v>13</v>
      </c>
      <c r="E645">
        <v>13</v>
      </c>
      <c r="F645">
        <v>17</v>
      </c>
      <c r="G645">
        <v>15</v>
      </c>
      <c r="H645">
        <v>2.8284271250000002</v>
      </c>
    </row>
    <row r="646" spans="1:8" x14ac:dyDescent="0.25">
      <c r="A646">
        <v>2007</v>
      </c>
      <c r="B646" t="s">
        <v>85</v>
      </c>
      <c r="C646">
        <v>2</v>
      </c>
      <c r="D646">
        <v>13</v>
      </c>
      <c r="E646">
        <v>30</v>
      </c>
      <c r="F646">
        <v>66</v>
      </c>
      <c r="G646">
        <v>48</v>
      </c>
      <c r="H646">
        <v>25.455844119999998</v>
      </c>
    </row>
    <row r="647" spans="1:8" x14ac:dyDescent="0.25">
      <c r="A647">
        <v>2008</v>
      </c>
      <c r="B647" t="s">
        <v>85</v>
      </c>
      <c r="C647">
        <v>2</v>
      </c>
      <c r="D647">
        <v>13</v>
      </c>
      <c r="E647">
        <v>39</v>
      </c>
      <c r="F647">
        <v>93</v>
      </c>
      <c r="G647">
        <v>66</v>
      </c>
      <c r="H647">
        <v>38.183766179999999</v>
      </c>
    </row>
    <row r="648" spans="1:8" x14ac:dyDescent="0.25">
      <c r="A648">
        <v>2009</v>
      </c>
      <c r="B648" t="s">
        <v>85</v>
      </c>
      <c r="C648">
        <v>2</v>
      </c>
      <c r="D648">
        <v>13</v>
      </c>
      <c r="E648">
        <v>19</v>
      </c>
      <c r="F648">
        <v>64</v>
      </c>
      <c r="G648">
        <v>41.5</v>
      </c>
      <c r="H648">
        <v>31.819805150000001</v>
      </c>
    </row>
    <row r="649" spans="1:8" x14ac:dyDescent="0.25">
      <c r="A649">
        <v>2010</v>
      </c>
      <c r="B649" t="s">
        <v>85</v>
      </c>
      <c r="C649">
        <v>2</v>
      </c>
      <c r="D649">
        <v>13</v>
      </c>
      <c r="E649">
        <v>30</v>
      </c>
      <c r="F649">
        <v>171</v>
      </c>
      <c r="G649">
        <v>100.5</v>
      </c>
      <c r="H649">
        <v>99.702056150000004</v>
      </c>
    </row>
    <row r="650" spans="1:8" x14ac:dyDescent="0.25">
      <c r="A650">
        <v>2011</v>
      </c>
      <c r="B650" t="s">
        <v>85</v>
      </c>
      <c r="C650">
        <v>2</v>
      </c>
      <c r="D650">
        <v>13</v>
      </c>
      <c r="E650">
        <v>102</v>
      </c>
      <c r="F650">
        <v>127</v>
      </c>
      <c r="G650">
        <v>114.5</v>
      </c>
      <c r="H650">
        <v>17.677669529999999</v>
      </c>
    </row>
    <row r="651" spans="1:8" x14ac:dyDescent="0.25">
      <c r="A651">
        <v>2012</v>
      </c>
      <c r="B651" t="s">
        <v>85</v>
      </c>
      <c r="C651">
        <v>2</v>
      </c>
      <c r="D651">
        <v>13</v>
      </c>
      <c r="E651">
        <v>96</v>
      </c>
      <c r="F651">
        <v>356</v>
      </c>
      <c r="G651">
        <v>226</v>
      </c>
      <c r="H651">
        <v>183.84776310000001</v>
      </c>
    </row>
    <row r="652" spans="1:8" x14ac:dyDescent="0.25">
      <c r="A652">
        <v>2013</v>
      </c>
      <c r="B652" t="s">
        <v>85</v>
      </c>
      <c r="C652">
        <v>2</v>
      </c>
      <c r="D652">
        <v>13</v>
      </c>
      <c r="E652">
        <v>223</v>
      </c>
      <c r="F652">
        <v>330</v>
      </c>
      <c r="G652">
        <v>276.5</v>
      </c>
      <c r="H652">
        <v>75.660425590000003</v>
      </c>
    </row>
    <row r="653" spans="1:8" x14ac:dyDescent="0.25">
      <c r="A653">
        <v>2014</v>
      </c>
      <c r="B653" t="s">
        <v>85</v>
      </c>
      <c r="C653">
        <v>2</v>
      </c>
      <c r="D653">
        <v>13</v>
      </c>
      <c r="E653">
        <v>309</v>
      </c>
      <c r="F653">
        <v>232</v>
      </c>
      <c r="G653">
        <v>270.5</v>
      </c>
      <c r="H653">
        <v>54.447222150000002</v>
      </c>
    </row>
    <row r="654" spans="1:8" x14ac:dyDescent="0.25">
      <c r="A654">
        <v>2015</v>
      </c>
      <c r="B654" t="s">
        <v>85</v>
      </c>
      <c r="C654">
        <v>2</v>
      </c>
      <c r="D654">
        <v>13</v>
      </c>
      <c r="E654">
        <v>359</v>
      </c>
      <c r="F654">
        <v>431</v>
      </c>
      <c r="G654">
        <v>395</v>
      </c>
      <c r="H654">
        <v>50.911688249999997</v>
      </c>
    </row>
    <row r="655" spans="1:8" x14ac:dyDescent="0.25">
      <c r="A655">
        <v>2016</v>
      </c>
      <c r="B655" t="s">
        <v>85</v>
      </c>
      <c r="C655">
        <v>2</v>
      </c>
      <c r="D655">
        <v>13</v>
      </c>
      <c r="E655">
        <v>281</v>
      </c>
      <c r="F655">
        <v>425</v>
      </c>
      <c r="G655">
        <v>353</v>
      </c>
      <c r="H655">
        <v>101.82337649999999</v>
      </c>
    </row>
    <row r="656" spans="1:8" x14ac:dyDescent="0.25">
      <c r="A656">
        <v>2002</v>
      </c>
      <c r="B656" t="s">
        <v>86</v>
      </c>
      <c r="C656">
        <v>2</v>
      </c>
      <c r="D656">
        <v>14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>
        <v>2003</v>
      </c>
      <c r="B657" t="s">
        <v>86</v>
      </c>
      <c r="C657">
        <v>2</v>
      </c>
      <c r="D657">
        <v>14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>
        <v>2004</v>
      </c>
      <c r="B658" t="s">
        <v>86</v>
      </c>
      <c r="C658">
        <v>2</v>
      </c>
      <c r="D658">
        <v>14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>
        <v>2005</v>
      </c>
      <c r="B659" t="s">
        <v>86</v>
      </c>
      <c r="C659">
        <v>2</v>
      </c>
      <c r="D659">
        <v>14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>
        <v>2006</v>
      </c>
      <c r="B660" t="s">
        <v>86</v>
      </c>
      <c r="C660">
        <v>2</v>
      </c>
      <c r="D660">
        <v>14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>
        <v>2007</v>
      </c>
      <c r="B661" t="s">
        <v>86</v>
      </c>
      <c r="C661">
        <v>2</v>
      </c>
      <c r="D661">
        <v>14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>
        <v>2008</v>
      </c>
      <c r="B662" t="s">
        <v>86</v>
      </c>
      <c r="C662">
        <v>2</v>
      </c>
      <c r="D662">
        <v>14</v>
      </c>
      <c r="E662">
        <v>28</v>
      </c>
      <c r="F662">
        <v>30</v>
      </c>
      <c r="G662">
        <v>29</v>
      </c>
      <c r="H662">
        <v>1.414213562</v>
      </c>
    </row>
    <row r="663" spans="1:8" x14ac:dyDescent="0.25">
      <c r="A663">
        <v>2009</v>
      </c>
      <c r="B663" t="s">
        <v>86</v>
      </c>
      <c r="C663">
        <v>2</v>
      </c>
      <c r="D663">
        <v>14</v>
      </c>
      <c r="E663">
        <v>12</v>
      </c>
      <c r="F663">
        <v>18</v>
      </c>
      <c r="G663">
        <v>15</v>
      </c>
      <c r="H663">
        <v>4.2426406869999997</v>
      </c>
    </row>
    <row r="664" spans="1:8" x14ac:dyDescent="0.25">
      <c r="A664">
        <v>2010</v>
      </c>
      <c r="B664" t="s">
        <v>86</v>
      </c>
      <c r="C664">
        <v>2</v>
      </c>
      <c r="D664">
        <v>14</v>
      </c>
      <c r="E664">
        <v>8</v>
      </c>
      <c r="F664">
        <v>33</v>
      </c>
      <c r="G664">
        <v>20.5</v>
      </c>
      <c r="H664">
        <v>17.677669529999999</v>
      </c>
    </row>
    <row r="665" spans="1:8" x14ac:dyDescent="0.25">
      <c r="A665">
        <v>2011</v>
      </c>
      <c r="B665" t="s">
        <v>86</v>
      </c>
      <c r="C665">
        <v>2</v>
      </c>
      <c r="D665">
        <v>14</v>
      </c>
      <c r="E665">
        <v>36</v>
      </c>
      <c r="F665">
        <v>38</v>
      </c>
      <c r="G665">
        <v>37</v>
      </c>
      <c r="H665">
        <v>1.414213562</v>
      </c>
    </row>
    <row r="666" spans="1:8" x14ac:dyDescent="0.25">
      <c r="A666">
        <v>2012</v>
      </c>
      <c r="B666" t="s">
        <v>86</v>
      </c>
      <c r="C666">
        <v>2</v>
      </c>
      <c r="D666">
        <v>14</v>
      </c>
      <c r="E666">
        <v>32</v>
      </c>
      <c r="F666">
        <v>29</v>
      </c>
      <c r="G666">
        <v>30.5</v>
      </c>
      <c r="H666">
        <v>2.1213203439999999</v>
      </c>
    </row>
    <row r="667" spans="1:8" x14ac:dyDescent="0.25">
      <c r="A667">
        <v>2013</v>
      </c>
      <c r="B667" t="s">
        <v>86</v>
      </c>
      <c r="C667">
        <v>2</v>
      </c>
      <c r="D667">
        <v>14</v>
      </c>
      <c r="E667">
        <v>51</v>
      </c>
      <c r="F667">
        <v>45</v>
      </c>
      <c r="G667">
        <v>48</v>
      </c>
      <c r="H667">
        <v>4.2426406869999997</v>
      </c>
    </row>
    <row r="668" spans="1:8" x14ac:dyDescent="0.25">
      <c r="A668">
        <v>2014</v>
      </c>
      <c r="B668" t="s">
        <v>86</v>
      </c>
      <c r="C668">
        <v>2</v>
      </c>
      <c r="D668">
        <v>14</v>
      </c>
      <c r="E668">
        <v>181</v>
      </c>
      <c r="F668">
        <v>123</v>
      </c>
      <c r="G668">
        <v>152</v>
      </c>
      <c r="H668">
        <v>41.012193310000001</v>
      </c>
    </row>
    <row r="669" spans="1:8" x14ac:dyDescent="0.25">
      <c r="A669">
        <v>2015</v>
      </c>
      <c r="B669" t="s">
        <v>86</v>
      </c>
      <c r="C669">
        <v>2</v>
      </c>
      <c r="D669">
        <v>14</v>
      </c>
      <c r="E669">
        <v>215</v>
      </c>
      <c r="F669">
        <v>180</v>
      </c>
      <c r="G669">
        <v>197.5</v>
      </c>
      <c r="H669">
        <v>24.748737340000002</v>
      </c>
    </row>
    <row r="670" spans="1:8" x14ac:dyDescent="0.25">
      <c r="A670">
        <v>2016</v>
      </c>
      <c r="B670" t="s">
        <v>86</v>
      </c>
      <c r="C670">
        <v>2</v>
      </c>
      <c r="D670">
        <v>14</v>
      </c>
      <c r="E670">
        <v>273</v>
      </c>
      <c r="F670">
        <v>225</v>
      </c>
      <c r="G670">
        <v>249</v>
      </c>
      <c r="H670">
        <v>33.941125499999998</v>
      </c>
    </row>
    <row r="671" spans="1:8" x14ac:dyDescent="0.25">
      <c r="A671">
        <v>2002</v>
      </c>
      <c r="B671" t="s">
        <v>87</v>
      </c>
      <c r="C671">
        <v>2</v>
      </c>
      <c r="D671">
        <v>15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>
        <v>2003</v>
      </c>
      <c r="B672" t="s">
        <v>87</v>
      </c>
      <c r="C672">
        <v>2</v>
      </c>
      <c r="D672">
        <v>15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>
        <v>2004</v>
      </c>
      <c r="B673" t="s">
        <v>87</v>
      </c>
      <c r="C673">
        <v>2</v>
      </c>
      <c r="D673">
        <v>15</v>
      </c>
      <c r="E673">
        <v>38</v>
      </c>
      <c r="F673">
        <v>38</v>
      </c>
      <c r="G673">
        <v>38</v>
      </c>
      <c r="H673">
        <v>0</v>
      </c>
    </row>
    <row r="674" spans="1:8" x14ac:dyDescent="0.25">
      <c r="A674">
        <v>2005</v>
      </c>
      <c r="B674" t="s">
        <v>87</v>
      </c>
      <c r="C674">
        <v>2</v>
      </c>
      <c r="D674">
        <v>15</v>
      </c>
      <c r="E674">
        <v>30</v>
      </c>
      <c r="F674">
        <v>18</v>
      </c>
      <c r="G674">
        <v>24</v>
      </c>
      <c r="H674">
        <v>8.4852813739999995</v>
      </c>
    </row>
    <row r="675" spans="1:8" x14ac:dyDescent="0.25">
      <c r="A675">
        <v>2006</v>
      </c>
      <c r="B675" t="s">
        <v>87</v>
      </c>
      <c r="C675">
        <v>2</v>
      </c>
      <c r="D675">
        <v>15</v>
      </c>
      <c r="E675">
        <v>29</v>
      </c>
      <c r="F675">
        <v>16</v>
      </c>
      <c r="G675">
        <v>22.5</v>
      </c>
      <c r="H675">
        <v>9.1923881549999997</v>
      </c>
    </row>
    <row r="676" spans="1:8" x14ac:dyDescent="0.25">
      <c r="A676">
        <v>2007</v>
      </c>
      <c r="B676" t="s">
        <v>87</v>
      </c>
      <c r="C676">
        <v>2</v>
      </c>
      <c r="D676">
        <v>15</v>
      </c>
      <c r="E676">
        <v>31</v>
      </c>
      <c r="F676">
        <v>29</v>
      </c>
      <c r="G676">
        <v>30</v>
      </c>
      <c r="H676">
        <v>1.414213562</v>
      </c>
    </row>
    <row r="677" spans="1:8" x14ac:dyDescent="0.25">
      <c r="A677">
        <v>2008</v>
      </c>
      <c r="B677" t="s">
        <v>87</v>
      </c>
      <c r="C677">
        <v>2</v>
      </c>
      <c r="D677">
        <v>15</v>
      </c>
      <c r="E677">
        <v>50</v>
      </c>
      <c r="F677">
        <v>43</v>
      </c>
      <c r="G677">
        <v>46.5</v>
      </c>
      <c r="H677">
        <v>4.949747468</v>
      </c>
    </row>
    <row r="678" spans="1:8" x14ac:dyDescent="0.25">
      <c r="A678">
        <v>2009</v>
      </c>
      <c r="B678" t="s">
        <v>87</v>
      </c>
      <c r="C678">
        <v>2</v>
      </c>
      <c r="D678">
        <v>15</v>
      </c>
      <c r="E678">
        <v>66</v>
      </c>
      <c r="F678">
        <v>50</v>
      </c>
      <c r="G678">
        <v>58</v>
      </c>
      <c r="H678">
        <v>11.313708500000001</v>
      </c>
    </row>
    <row r="679" spans="1:8" x14ac:dyDescent="0.25">
      <c r="A679">
        <v>2010</v>
      </c>
      <c r="B679" t="s">
        <v>87</v>
      </c>
      <c r="C679">
        <v>2</v>
      </c>
      <c r="D679">
        <v>15</v>
      </c>
      <c r="E679">
        <v>52</v>
      </c>
      <c r="F679">
        <v>48</v>
      </c>
      <c r="G679">
        <v>50</v>
      </c>
      <c r="H679">
        <v>2.8284271250000002</v>
      </c>
    </row>
    <row r="680" spans="1:8" x14ac:dyDescent="0.25">
      <c r="A680">
        <v>2011</v>
      </c>
      <c r="B680" t="s">
        <v>87</v>
      </c>
      <c r="C680">
        <v>2</v>
      </c>
      <c r="D680">
        <v>15</v>
      </c>
      <c r="E680">
        <v>106</v>
      </c>
      <c r="F680">
        <v>92</v>
      </c>
      <c r="G680">
        <v>99</v>
      </c>
      <c r="H680">
        <v>9.899494937</v>
      </c>
    </row>
    <row r="681" spans="1:8" x14ac:dyDescent="0.25">
      <c r="A681">
        <v>2012</v>
      </c>
      <c r="B681" t="s">
        <v>87</v>
      </c>
      <c r="C681">
        <v>2</v>
      </c>
      <c r="D681">
        <v>15</v>
      </c>
      <c r="E681">
        <v>164</v>
      </c>
      <c r="F681">
        <v>119</v>
      </c>
      <c r="G681">
        <v>141.5</v>
      </c>
      <c r="H681">
        <v>31.819805150000001</v>
      </c>
    </row>
    <row r="682" spans="1:8" x14ac:dyDescent="0.25">
      <c r="A682">
        <v>2013</v>
      </c>
      <c r="B682" t="s">
        <v>87</v>
      </c>
      <c r="C682">
        <v>2</v>
      </c>
      <c r="D682">
        <v>15</v>
      </c>
      <c r="E682">
        <v>277</v>
      </c>
      <c r="F682">
        <v>225</v>
      </c>
      <c r="G682">
        <v>251</v>
      </c>
      <c r="H682">
        <v>36.769552619999999</v>
      </c>
    </row>
    <row r="683" spans="1:8" x14ac:dyDescent="0.25">
      <c r="A683">
        <v>2014</v>
      </c>
      <c r="B683" t="s">
        <v>87</v>
      </c>
      <c r="C683">
        <v>2</v>
      </c>
      <c r="D683">
        <v>15</v>
      </c>
      <c r="E683">
        <v>332</v>
      </c>
      <c r="F683">
        <v>301</v>
      </c>
      <c r="G683">
        <v>316.5</v>
      </c>
      <c r="H683">
        <v>21.920310220000001</v>
      </c>
    </row>
    <row r="684" spans="1:8" x14ac:dyDescent="0.25">
      <c r="A684">
        <v>2015</v>
      </c>
      <c r="B684" t="s">
        <v>87</v>
      </c>
      <c r="C684">
        <v>2</v>
      </c>
      <c r="D684">
        <v>15</v>
      </c>
      <c r="E684">
        <v>257</v>
      </c>
      <c r="F684">
        <v>212</v>
      </c>
      <c r="G684">
        <v>234.5</v>
      </c>
      <c r="H684">
        <v>31.819805150000001</v>
      </c>
    </row>
    <row r="685" spans="1:8" x14ac:dyDescent="0.25">
      <c r="A685">
        <v>2016</v>
      </c>
      <c r="B685" t="s">
        <v>87</v>
      </c>
      <c r="C685">
        <v>2</v>
      </c>
      <c r="D685">
        <v>15</v>
      </c>
      <c r="E685">
        <v>376</v>
      </c>
      <c r="F685">
        <v>370</v>
      </c>
      <c r="G685">
        <v>373</v>
      </c>
      <c r="H685">
        <v>4.2426406869999997</v>
      </c>
    </row>
    <row r="686" spans="1:8" x14ac:dyDescent="0.25">
      <c r="A686">
        <v>2002</v>
      </c>
      <c r="B686" t="s">
        <v>88</v>
      </c>
      <c r="C686">
        <v>2</v>
      </c>
      <c r="D686">
        <v>16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>
        <v>2003</v>
      </c>
      <c r="B687" t="s">
        <v>88</v>
      </c>
      <c r="C687">
        <v>2</v>
      </c>
      <c r="D687">
        <v>16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>
        <v>2004</v>
      </c>
      <c r="B688" t="s">
        <v>88</v>
      </c>
      <c r="C688">
        <v>2</v>
      </c>
      <c r="D688">
        <v>16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>
        <v>2005</v>
      </c>
      <c r="B689" t="s">
        <v>88</v>
      </c>
      <c r="C689">
        <v>2</v>
      </c>
      <c r="D689">
        <v>16</v>
      </c>
      <c r="E689">
        <v>37</v>
      </c>
      <c r="F689">
        <v>28</v>
      </c>
      <c r="G689">
        <v>32.5</v>
      </c>
      <c r="H689">
        <v>6.3639610309999997</v>
      </c>
    </row>
    <row r="690" spans="1:8" x14ac:dyDescent="0.25">
      <c r="A690">
        <v>2006</v>
      </c>
      <c r="B690" t="s">
        <v>88</v>
      </c>
      <c r="C690">
        <v>2</v>
      </c>
      <c r="D690">
        <v>16</v>
      </c>
      <c r="E690">
        <v>21</v>
      </c>
      <c r="F690">
        <v>21</v>
      </c>
      <c r="G690">
        <v>21</v>
      </c>
      <c r="H690">
        <v>0</v>
      </c>
    </row>
    <row r="691" spans="1:8" x14ac:dyDescent="0.25">
      <c r="A691">
        <v>2007</v>
      </c>
      <c r="B691" t="s">
        <v>88</v>
      </c>
      <c r="C691">
        <v>2</v>
      </c>
      <c r="D691">
        <v>16</v>
      </c>
      <c r="E691">
        <v>18</v>
      </c>
      <c r="F691">
        <v>15</v>
      </c>
      <c r="G691">
        <v>16.5</v>
      </c>
      <c r="H691">
        <v>2.1213203439999999</v>
      </c>
    </row>
    <row r="692" spans="1:8" x14ac:dyDescent="0.25">
      <c r="A692">
        <v>2008</v>
      </c>
      <c r="B692" t="s">
        <v>88</v>
      </c>
      <c r="C692">
        <v>2</v>
      </c>
      <c r="D692">
        <v>16</v>
      </c>
      <c r="E692">
        <v>43</v>
      </c>
      <c r="F692">
        <v>29</v>
      </c>
      <c r="G692">
        <v>36</v>
      </c>
      <c r="H692">
        <v>9.899494937</v>
      </c>
    </row>
    <row r="693" spans="1:8" x14ac:dyDescent="0.25">
      <c r="A693">
        <v>2009</v>
      </c>
      <c r="B693" t="s">
        <v>88</v>
      </c>
      <c r="C693">
        <v>2</v>
      </c>
      <c r="D693">
        <v>16</v>
      </c>
      <c r="E693">
        <v>54</v>
      </c>
      <c r="F693">
        <v>51</v>
      </c>
      <c r="G693">
        <v>52.5</v>
      </c>
      <c r="H693">
        <v>2.1213203439999999</v>
      </c>
    </row>
    <row r="694" spans="1:8" x14ac:dyDescent="0.25">
      <c r="A694">
        <v>2010</v>
      </c>
      <c r="B694" t="s">
        <v>88</v>
      </c>
      <c r="C694">
        <v>2</v>
      </c>
      <c r="D694">
        <v>16</v>
      </c>
      <c r="E694">
        <v>94</v>
      </c>
      <c r="F694">
        <v>77</v>
      </c>
      <c r="G694">
        <v>85.5</v>
      </c>
      <c r="H694">
        <v>12.020815280000001</v>
      </c>
    </row>
    <row r="695" spans="1:8" x14ac:dyDescent="0.25">
      <c r="A695">
        <v>2011</v>
      </c>
      <c r="B695" t="s">
        <v>88</v>
      </c>
      <c r="C695">
        <v>2</v>
      </c>
      <c r="D695">
        <v>16</v>
      </c>
      <c r="E695">
        <v>151</v>
      </c>
      <c r="F695">
        <v>124</v>
      </c>
      <c r="G695">
        <v>137.5</v>
      </c>
      <c r="H695">
        <v>19.09188309</v>
      </c>
    </row>
    <row r="696" spans="1:8" x14ac:dyDescent="0.25">
      <c r="A696">
        <v>2012</v>
      </c>
      <c r="B696" t="s">
        <v>88</v>
      </c>
      <c r="C696">
        <v>2</v>
      </c>
      <c r="D696">
        <v>16</v>
      </c>
      <c r="E696">
        <v>180</v>
      </c>
      <c r="F696">
        <v>117</v>
      </c>
      <c r="G696">
        <v>148.5</v>
      </c>
      <c r="H696">
        <v>44.547727209999998</v>
      </c>
    </row>
    <row r="697" spans="1:8" x14ac:dyDescent="0.25">
      <c r="A697">
        <v>2013</v>
      </c>
      <c r="B697" t="s">
        <v>88</v>
      </c>
      <c r="C697">
        <v>2</v>
      </c>
      <c r="D697">
        <v>16</v>
      </c>
      <c r="E697">
        <v>295</v>
      </c>
      <c r="F697">
        <v>252</v>
      </c>
      <c r="G697">
        <v>273.5</v>
      </c>
      <c r="H697">
        <v>30.40559159</v>
      </c>
    </row>
    <row r="698" spans="1:8" x14ac:dyDescent="0.25">
      <c r="A698">
        <v>2014</v>
      </c>
      <c r="B698" t="s">
        <v>88</v>
      </c>
      <c r="C698">
        <v>2</v>
      </c>
      <c r="D698">
        <v>16</v>
      </c>
      <c r="E698">
        <v>341</v>
      </c>
      <c r="F698">
        <v>278</v>
      </c>
      <c r="G698">
        <v>309.5</v>
      </c>
      <c r="H698">
        <v>44.547727209999998</v>
      </c>
    </row>
    <row r="699" spans="1:8" x14ac:dyDescent="0.25">
      <c r="A699">
        <v>2015</v>
      </c>
      <c r="B699" t="s">
        <v>88</v>
      </c>
      <c r="C699">
        <v>2</v>
      </c>
      <c r="D699">
        <v>16</v>
      </c>
      <c r="E699">
        <v>265</v>
      </c>
      <c r="F699">
        <v>220</v>
      </c>
      <c r="G699">
        <v>242.5</v>
      </c>
      <c r="H699">
        <v>31.819805150000001</v>
      </c>
    </row>
    <row r="700" spans="1:8" x14ac:dyDescent="0.25">
      <c r="A700">
        <v>2016</v>
      </c>
      <c r="B700" t="s">
        <v>88</v>
      </c>
      <c r="C700">
        <v>2</v>
      </c>
      <c r="D700">
        <v>16</v>
      </c>
      <c r="E700">
        <v>371</v>
      </c>
      <c r="F700">
        <v>359</v>
      </c>
      <c r="G700">
        <v>365</v>
      </c>
      <c r="H700">
        <v>8.4852813739999995</v>
      </c>
    </row>
    <row r="701" spans="1:8" x14ac:dyDescent="0.25">
      <c r="A701">
        <v>2002</v>
      </c>
      <c r="B701" t="s">
        <v>89</v>
      </c>
      <c r="C701">
        <v>2</v>
      </c>
      <c r="D701">
        <v>17</v>
      </c>
      <c r="E701">
        <v>38</v>
      </c>
      <c r="F701">
        <v>44</v>
      </c>
      <c r="G701">
        <v>41</v>
      </c>
      <c r="H701">
        <v>4.2426406869999997</v>
      </c>
    </row>
    <row r="702" spans="1:8" x14ac:dyDescent="0.25">
      <c r="A702">
        <v>2003</v>
      </c>
      <c r="B702" t="s">
        <v>89</v>
      </c>
      <c r="C702">
        <v>2</v>
      </c>
      <c r="D702">
        <v>17</v>
      </c>
      <c r="E702">
        <v>46</v>
      </c>
      <c r="F702">
        <v>38</v>
      </c>
      <c r="G702">
        <v>42</v>
      </c>
      <c r="H702">
        <v>5.6568542490000002</v>
      </c>
    </row>
    <row r="703" spans="1:8" x14ac:dyDescent="0.25">
      <c r="A703">
        <v>2004</v>
      </c>
      <c r="B703" t="s">
        <v>89</v>
      </c>
      <c r="C703">
        <v>2</v>
      </c>
      <c r="D703">
        <v>17</v>
      </c>
      <c r="E703">
        <v>27</v>
      </c>
      <c r="F703">
        <v>26</v>
      </c>
      <c r="G703">
        <v>26.5</v>
      </c>
      <c r="H703">
        <v>0.70710678100000002</v>
      </c>
    </row>
    <row r="704" spans="1:8" x14ac:dyDescent="0.25">
      <c r="A704">
        <v>2005</v>
      </c>
      <c r="B704" t="s">
        <v>89</v>
      </c>
      <c r="C704">
        <v>2</v>
      </c>
      <c r="D704">
        <v>17</v>
      </c>
      <c r="E704">
        <v>25</v>
      </c>
      <c r="F704">
        <v>19</v>
      </c>
      <c r="G704">
        <v>22</v>
      </c>
      <c r="H704">
        <v>4.2426406869999997</v>
      </c>
    </row>
    <row r="705" spans="1:8" x14ac:dyDescent="0.25">
      <c r="A705">
        <v>2006</v>
      </c>
      <c r="B705" t="s">
        <v>89</v>
      </c>
      <c r="C705">
        <v>2</v>
      </c>
      <c r="D705">
        <v>17</v>
      </c>
      <c r="E705">
        <v>31</v>
      </c>
      <c r="F705">
        <v>31</v>
      </c>
      <c r="G705">
        <v>31</v>
      </c>
      <c r="H705">
        <v>0</v>
      </c>
    </row>
    <row r="706" spans="1:8" x14ac:dyDescent="0.25">
      <c r="A706">
        <v>2007</v>
      </c>
      <c r="B706" t="s">
        <v>89</v>
      </c>
      <c r="C706">
        <v>2</v>
      </c>
      <c r="D706">
        <v>17</v>
      </c>
      <c r="E706">
        <v>55</v>
      </c>
      <c r="F706">
        <v>51</v>
      </c>
      <c r="G706">
        <v>53</v>
      </c>
      <c r="H706">
        <v>2.8284271250000002</v>
      </c>
    </row>
    <row r="707" spans="1:8" x14ac:dyDescent="0.25">
      <c r="A707">
        <v>2008</v>
      </c>
      <c r="B707" t="s">
        <v>89</v>
      </c>
      <c r="C707">
        <v>2</v>
      </c>
      <c r="D707">
        <v>17</v>
      </c>
      <c r="E707">
        <v>141</v>
      </c>
      <c r="F707">
        <v>111</v>
      </c>
      <c r="G707">
        <v>126</v>
      </c>
      <c r="H707">
        <v>21.213203440000001</v>
      </c>
    </row>
    <row r="708" spans="1:8" x14ac:dyDescent="0.25">
      <c r="A708">
        <v>2009</v>
      </c>
      <c r="B708" t="s">
        <v>89</v>
      </c>
      <c r="C708">
        <v>2</v>
      </c>
      <c r="D708">
        <v>17</v>
      </c>
      <c r="E708">
        <v>128</v>
      </c>
      <c r="F708">
        <v>100</v>
      </c>
      <c r="G708">
        <v>114</v>
      </c>
      <c r="H708">
        <v>19.79898987</v>
      </c>
    </row>
    <row r="709" spans="1:8" x14ac:dyDescent="0.25">
      <c r="A709">
        <v>2010</v>
      </c>
      <c r="B709" t="s">
        <v>89</v>
      </c>
      <c r="C709">
        <v>2</v>
      </c>
      <c r="D709">
        <v>17</v>
      </c>
      <c r="E709">
        <v>141</v>
      </c>
      <c r="F709">
        <v>105</v>
      </c>
      <c r="G709">
        <v>123</v>
      </c>
      <c r="H709">
        <v>25.455844119999998</v>
      </c>
    </row>
    <row r="710" spans="1:8" x14ac:dyDescent="0.25">
      <c r="A710">
        <v>2011</v>
      </c>
      <c r="B710" t="s">
        <v>89</v>
      </c>
      <c r="C710">
        <v>2</v>
      </c>
      <c r="D710">
        <v>17</v>
      </c>
      <c r="E710">
        <v>43</v>
      </c>
      <c r="F710">
        <v>66</v>
      </c>
      <c r="G710">
        <v>54.5</v>
      </c>
      <c r="H710">
        <v>16.263455969999999</v>
      </c>
    </row>
    <row r="711" spans="1:8" x14ac:dyDescent="0.25">
      <c r="A711">
        <v>2012</v>
      </c>
      <c r="B711" t="s">
        <v>89</v>
      </c>
      <c r="C711">
        <v>2</v>
      </c>
      <c r="D711">
        <v>17</v>
      </c>
      <c r="E711">
        <v>56</v>
      </c>
      <c r="F711">
        <v>74</v>
      </c>
      <c r="G711">
        <v>65</v>
      </c>
      <c r="H711">
        <v>12.727922059999999</v>
      </c>
    </row>
    <row r="712" spans="1:8" x14ac:dyDescent="0.25">
      <c r="A712">
        <v>2013</v>
      </c>
      <c r="B712" t="s">
        <v>89</v>
      </c>
      <c r="C712">
        <v>2</v>
      </c>
      <c r="D712">
        <v>17</v>
      </c>
      <c r="E712">
        <v>124</v>
      </c>
      <c r="F712">
        <v>91</v>
      </c>
      <c r="G712">
        <v>107.5</v>
      </c>
      <c r="H712">
        <v>23.334523780000001</v>
      </c>
    </row>
    <row r="713" spans="1:8" x14ac:dyDescent="0.25">
      <c r="A713">
        <v>2014</v>
      </c>
      <c r="B713" t="s">
        <v>89</v>
      </c>
      <c r="C713">
        <v>2</v>
      </c>
      <c r="D713">
        <v>17</v>
      </c>
      <c r="E713">
        <v>145</v>
      </c>
      <c r="F713">
        <v>117</v>
      </c>
      <c r="G713">
        <v>131</v>
      </c>
      <c r="H713">
        <v>19.79898987</v>
      </c>
    </row>
    <row r="714" spans="1:8" x14ac:dyDescent="0.25">
      <c r="A714">
        <v>2015</v>
      </c>
      <c r="B714" t="s">
        <v>89</v>
      </c>
      <c r="C714">
        <v>2</v>
      </c>
      <c r="D714">
        <v>17</v>
      </c>
      <c r="E714">
        <v>305</v>
      </c>
      <c r="F714">
        <v>254</v>
      </c>
      <c r="G714">
        <v>279.5</v>
      </c>
      <c r="H714">
        <v>36.062445840000002</v>
      </c>
    </row>
    <row r="715" spans="1:8" x14ac:dyDescent="0.25">
      <c r="A715">
        <v>2016</v>
      </c>
      <c r="B715" t="s">
        <v>89</v>
      </c>
      <c r="C715">
        <v>2</v>
      </c>
      <c r="D715">
        <v>17</v>
      </c>
      <c r="E715">
        <v>338</v>
      </c>
      <c r="F715">
        <v>319</v>
      </c>
      <c r="G715">
        <v>328.5</v>
      </c>
      <c r="H715">
        <v>13.435028839999999</v>
      </c>
    </row>
    <row r="716" spans="1:8" x14ac:dyDescent="0.25">
      <c r="A716">
        <v>2002</v>
      </c>
      <c r="B716" t="s">
        <v>90</v>
      </c>
      <c r="C716">
        <v>2</v>
      </c>
      <c r="D716">
        <v>18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>
        <v>2003</v>
      </c>
      <c r="B717" t="s">
        <v>90</v>
      </c>
      <c r="C717">
        <v>2</v>
      </c>
      <c r="D717">
        <v>18</v>
      </c>
      <c r="E717">
        <v>21</v>
      </c>
      <c r="F717">
        <v>21</v>
      </c>
      <c r="G717">
        <v>21</v>
      </c>
      <c r="H717">
        <v>0</v>
      </c>
    </row>
    <row r="718" spans="1:8" x14ac:dyDescent="0.25">
      <c r="A718">
        <v>2004</v>
      </c>
      <c r="B718" t="s">
        <v>90</v>
      </c>
      <c r="C718">
        <v>2</v>
      </c>
      <c r="D718">
        <v>18</v>
      </c>
      <c r="E718">
        <v>14</v>
      </c>
      <c r="F718">
        <v>18</v>
      </c>
      <c r="G718">
        <v>16</v>
      </c>
      <c r="H718">
        <v>2.8284271250000002</v>
      </c>
    </row>
    <row r="719" spans="1:8" x14ac:dyDescent="0.25">
      <c r="A719">
        <v>2005</v>
      </c>
      <c r="B719" t="s">
        <v>90</v>
      </c>
      <c r="C719">
        <v>2</v>
      </c>
      <c r="D719">
        <v>18</v>
      </c>
      <c r="E719">
        <v>27</v>
      </c>
      <c r="F719">
        <v>45</v>
      </c>
      <c r="G719">
        <v>36</v>
      </c>
      <c r="H719">
        <v>12.727922059999999</v>
      </c>
    </row>
    <row r="720" spans="1:8" x14ac:dyDescent="0.25">
      <c r="A720">
        <v>2006</v>
      </c>
      <c r="B720" t="s">
        <v>90</v>
      </c>
      <c r="C720">
        <v>2</v>
      </c>
      <c r="D720">
        <v>18</v>
      </c>
      <c r="E720">
        <v>57</v>
      </c>
      <c r="F720">
        <v>36</v>
      </c>
      <c r="G720">
        <v>46.5</v>
      </c>
      <c r="H720">
        <v>14.8492424</v>
      </c>
    </row>
    <row r="721" spans="1:8" x14ac:dyDescent="0.25">
      <c r="A721">
        <v>2007</v>
      </c>
      <c r="B721" t="s">
        <v>90</v>
      </c>
      <c r="C721">
        <v>2</v>
      </c>
      <c r="D721">
        <v>18</v>
      </c>
      <c r="E721">
        <v>37</v>
      </c>
      <c r="F721">
        <v>26</v>
      </c>
      <c r="G721">
        <v>31.5</v>
      </c>
      <c r="H721">
        <v>7.7781745930000001</v>
      </c>
    </row>
    <row r="722" spans="1:8" x14ac:dyDescent="0.25">
      <c r="A722">
        <v>2008</v>
      </c>
      <c r="B722" t="s">
        <v>90</v>
      </c>
      <c r="C722">
        <v>2</v>
      </c>
      <c r="D722">
        <v>18</v>
      </c>
      <c r="E722">
        <v>41</v>
      </c>
      <c r="F722">
        <v>38</v>
      </c>
      <c r="G722">
        <v>39.5</v>
      </c>
      <c r="H722">
        <v>2.1213203439999999</v>
      </c>
    </row>
    <row r="723" spans="1:8" x14ac:dyDescent="0.25">
      <c r="A723">
        <v>2009</v>
      </c>
      <c r="B723" t="s">
        <v>90</v>
      </c>
      <c r="C723">
        <v>2</v>
      </c>
      <c r="D723">
        <v>18</v>
      </c>
      <c r="E723">
        <v>55</v>
      </c>
      <c r="F723">
        <v>39</v>
      </c>
      <c r="G723">
        <v>47</v>
      </c>
      <c r="H723">
        <v>11.313708500000001</v>
      </c>
    </row>
    <row r="724" spans="1:8" x14ac:dyDescent="0.25">
      <c r="A724">
        <v>2010</v>
      </c>
      <c r="B724" t="s">
        <v>90</v>
      </c>
      <c r="C724">
        <v>2</v>
      </c>
      <c r="D724">
        <v>18</v>
      </c>
      <c r="E724">
        <v>85</v>
      </c>
      <c r="F724">
        <v>67</v>
      </c>
      <c r="G724">
        <v>76</v>
      </c>
      <c r="H724">
        <v>12.727922059999999</v>
      </c>
    </row>
    <row r="725" spans="1:8" x14ac:dyDescent="0.25">
      <c r="A725">
        <v>2011</v>
      </c>
      <c r="B725" t="s">
        <v>90</v>
      </c>
      <c r="C725">
        <v>2</v>
      </c>
      <c r="D725">
        <v>18</v>
      </c>
      <c r="E725">
        <v>114</v>
      </c>
      <c r="F725">
        <v>104</v>
      </c>
      <c r="G725">
        <v>109</v>
      </c>
      <c r="H725">
        <v>7.0710678119999999</v>
      </c>
    </row>
    <row r="726" spans="1:8" x14ac:dyDescent="0.25">
      <c r="A726">
        <v>2012</v>
      </c>
      <c r="B726" t="s">
        <v>90</v>
      </c>
      <c r="C726">
        <v>2</v>
      </c>
      <c r="D726">
        <v>18</v>
      </c>
      <c r="E726">
        <v>137</v>
      </c>
      <c r="F726">
        <v>159</v>
      </c>
      <c r="G726">
        <v>148</v>
      </c>
      <c r="H726">
        <v>15.556349190000001</v>
      </c>
    </row>
    <row r="727" spans="1:8" x14ac:dyDescent="0.25">
      <c r="A727">
        <v>2013</v>
      </c>
      <c r="B727" t="s">
        <v>90</v>
      </c>
      <c r="C727">
        <v>2</v>
      </c>
      <c r="D727">
        <v>18</v>
      </c>
      <c r="E727">
        <v>181</v>
      </c>
      <c r="F727">
        <v>235</v>
      </c>
      <c r="G727">
        <v>208</v>
      </c>
      <c r="H727">
        <v>38.183766179999999</v>
      </c>
    </row>
    <row r="728" spans="1:8" x14ac:dyDescent="0.25">
      <c r="A728">
        <v>2014</v>
      </c>
      <c r="B728" t="s">
        <v>90</v>
      </c>
      <c r="C728">
        <v>2</v>
      </c>
      <c r="D728">
        <v>18</v>
      </c>
      <c r="E728">
        <v>252</v>
      </c>
      <c r="F728">
        <v>241</v>
      </c>
      <c r="G728">
        <v>246.5</v>
      </c>
      <c r="H728">
        <v>7.7781745930000001</v>
      </c>
    </row>
    <row r="729" spans="1:8" x14ac:dyDescent="0.25">
      <c r="A729">
        <v>2015</v>
      </c>
      <c r="B729" t="s">
        <v>90</v>
      </c>
      <c r="C729">
        <v>2</v>
      </c>
      <c r="D729">
        <v>18</v>
      </c>
      <c r="E729">
        <v>307</v>
      </c>
      <c r="F729">
        <v>302</v>
      </c>
      <c r="G729">
        <v>304.5</v>
      </c>
      <c r="H729">
        <v>3.5355339059999999</v>
      </c>
    </row>
    <row r="730" spans="1:8" x14ac:dyDescent="0.25">
      <c r="A730">
        <v>2016</v>
      </c>
      <c r="B730" t="s">
        <v>90</v>
      </c>
      <c r="C730">
        <v>2</v>
      </c>
      <c r="D730">
        <v>18</v>
      </c>
      <c r="E730">
        <v>420</v>
      </c>
      <c r="F730">
        <v>362</v>
      </c>
      <c r="G730">
        <v>391</v>
      </c>
      <c r="H730">
        <v>41.012193310000001</v>
      </c>
    </row>
    <row r="731" spans="1:8" x14ac:dyDescent="0.25">
      <c r="A731">
        <v>2002</v>
      </c>
      <c r="B731" t="s">
        <v>91</v>
      </c>
      <c r="C731">
        <v>2</v>
      </c>
      <c r="D731">
        <v>19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>
        <v>2003</v>
      </c>
      <c r="B732" t="s">
        <v>91</v>
      </c>
      <c r="C732">
        <v>2</v>
      </c>
      <c r="D732">
        <v>19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>
        <v>2004</v>
      </c>
      <c r="B733" t="s">
        <v>91</v>
      </c>
      <c r="C733">
        <v>2</v>
      </c>
      <c r="D733">
        <v>19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>
        <v>2005</v>
      </c>
      <c r="B734" t="s">
        <v>91</v>
      </c>
      <c r="C734">
        <v>2</v>
      </c>
      <c r="D734">
        <v>19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>
        <v>2006</v>
      </c>
      <c r="B735" t="s">
        <v>91</v>
      </c>
      <c r="C735">
        <v>2</v>
      </c>
      <c r="D735">
        <v>19</v>
      </c>
      <c r="E735">
        <v>19</v>
      </c>
      <c r="F735">
        <v>25</v>
      </c>
      <c r="G735">
        <v>22</v>
      </c>
      <c r="H735">
        <v>4.2426406869999997</v>
      </c>
    </row>
    <row r="736" spans="1:8" x14ac:dyDescent="0.25">
      <c r="A736">
        <v>2007</v>
      </c>
      <c r="B736" t="s">
        <v>91</v>
      </c>
      <c r="C736">
        <v>2</v>
      </c>
      <c r="D736">
        <v>19</v>
      </c>
      <c r="E736">
        <v>15</v>
      </c>
      <c r="F736">
        <v>21</v>
      </c>
      <c r="G736">
        <v>18</v>
      </c>
      <c r="H736">
        <v>4.2426406869999997</v>
      </c>
    </row>
    <row r="737" spans="1:8" x14ac:dyDescent="0.25">
      <c r="A737">
        <v>2008</v>
      </c>
      <c r="B737" t="s">
        <v>91</v>
      </c>
      <c r="C737">
        <v>2</v>
      </c>
      <c r="D737">
        <v>19</v>
      </c>
      <c r="E737">
        <v>26</v>
      </c>
      <c r="F737">
        <v>23</v>
      </c>
      <c r="G737">
        <v>24.5</v>
      </c>
      <c r="H737">
        <v>2.1213203439999999</v>
      </c>
    </row>
    <row r="738" spans="1:8" x14ac:dyDescent="0.25">
      <c r="A738">
        <v>2009</v>
      </c>
      <c r="B738" t="s">
        <v>91</v>
      </c>
      <c r="C738">
        <v>2</v>
      </c>
      <c r="D738">
        <v>19</v>
      </c>
      <c r="E738">
        <v>18</v>
      </c>
      <c r="F738">
        <v>15</v>
      </c>
      <c r="G738">
        <v>16.5</v>
      </c>
      <c r="H738">
        <v>2.1213203439999999</v>
      </c>
    </row>
    <row r="739" spans="1:8" x14ac:dyDescent="0.25">
      <c r="A739">
        <v>2010</v>
      </c>
      <c r="B739" t="s">
        <v>91</v>
      </c>
      <c r="C739">
        <v>2</v>
      </c>
      <c r="D739">
        <v>19</v>
      </c>
      <c r="E739">
        <v>20</v>
      </c>
      <c r="F739">
        <v>62</v>
      </c>
      <c r="G739">
        <v>41</v>
      </c>
      <c r="H739">
        <v>29.69848481</v>
      </c>
    </row>
    <row r="740" spans="1:8" x14ac:dyDescent="0.25">
      <c r="A740">
        <v>2011</v>
      </c>
      <c r="B740" t="s">
        <v>91</v>
      </c>
      <c r="C740">
        <v>2</v>
      </c>
      <c r="D740">
        <v>19</v>
      </c>
      <c r="E740">
        <v>28</v>
      </c>
      <c r="F740">
        <v>80</v>
      </c>
      <c r="G740">
        <v>54</v>
      </c>
      <c r="H740">
        <v>36.769552619999999</v>
      </c>
    </row>
    <row r="741" spans="1:8" x14ac:dyDescent="0.25">
      <c r="A741">
        <v>2012</v>
      </c>
      <c r="B741" t="s">
        <v>91</v>
      </c>
      <c r="C741">
        <v>2</v>
      </c>
      <c r="D741">
        <v>19</v>
      </c>
      <c r="E741">
        <v>31</v>
      </c>
      <c r="F741">
        <v>94</v>
      </c>
      <c r="G741">
        <v>62.5</v>
      </c>
      <c r="H741">
        <v>44.547727209999998</v>
      </c>
    </row>
    <row r="742" spans="1:8" x14ac:dyDescent="0.25">
      <c r="A742">
        <v>2013</v>
      </c>
      <c r="B742" t="s">
        <v>91</v>
      </c>
      <c r="C742">
        <v>2</v>
      </c>
      <c r="D742">
        <v>19</v>
      </c>
      <c r="E742">
        <v>89</v>
      </c>
      <c r="F742">
        <v>160</v>
      </c>
      <c r="G742">
        <v>124.5</v>
      </c>
      <c r="H742">
        <v>50.20458146</v>
      </c>
    </row>
    <row r="743" spans="1:8" x14ac:dyDescent="0.25">
      <c r="A743">
        <v>2014</v>
      </c>
      <c r="B743" t="s">
        <v>91</v>
      </c>
      <c r="C743">
        <v>2</v>
      </c>
      <c r="D743">
        <v>19</v>
      </c>
      <c r="E743">
        <v>130</v>
      </c>
      <c r="F743">
        <v>200</v>
      </c>
      <c r="G743">
        <v>165</v>
      </c>
      <c r="H743">
        <v>49.497474680000003</v>
      </c>
    </row>
    <row r="744" spans="1:8" x14ac:dyDescent="0.25">
      <c r="A744">
        <v>2015</v>
      </c>
      <c r="B744" t="s">
        <v>91</v>
      </c>
      <c r="C744">
        <v>2</v>
      </c>
      <c r="D744">
        <v>19</v>
      </c>
      <c r="E744">
        <v>140</v>
      </c>
      <c r="F744">
        <v>241</v>
      </c>
      <c r="G744">
        <v>190.5</v>
      </c>
      <c r="H744">
        <v>71.417784900000001</v>
      </c>
    </row>
    <row r="745" spans="1:8" x14ac:dyDescent="0.25">
      <c r="A745">
        <v>2016</v>
      </c>
      <c r="B745" t="s">
        <v>91</v>
      </c>
      <c r="C745">
        <v>2</v>
      </c>
      <c r="D745">
        <v>19</v>
      </c>
      <c r="E745">
        <v>104</v>
      </c>
      <c r="F745">
        <v>238</v>
      </c>
      <c r="G745">
        <v>171</v>
      </c>
      <c r="H745">
        <v>94.752308679999999</v>
      </c>
    </row>
    <row r="746" spans="1:8" x14ac:dyDescent="0.25">
      <c r="A746">
        <v>2002</v>
      </c>
      <c r="B746" t="s">
        <v>92</v>
      </c>
      <c r="C746">
        <v>2</v>
      </c>
      <c r="D746">
        <v>20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>
        <v>2003</v>
      </c>
      <c r="B747" t="s">
        <v>92</v>
      </c>
      <c r="C747">
        <v>2</v>
      </c>
      <c r="D747">
        <v>20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>
        <v>2004</v>
      </c>
      <c r="B748" t="s">
        <v>92</v>
      </c>
      <c r="C748">
        <v>2</v>
      </c>
      <c r="D748">
        <v>20</v>
      </c>
      <c r="E748">
        <v>28</v>
      </c>
      <c r="F748">
        <v>28</v>
      </c>
      <c r="G748">
        <v>28</v>
      </c>
      <c r="H748">
        <v>0</v>
      </c>
    </row>
    <row r="749" spans="1:8" x14ac:dyDescent="0.25">
      <c r="A749">
        <v>2005</v>
      </c>
      <c r="B749" t="s">
        <v>92</v>
      </c>
      <c r="C749">
        <v>2</v>
      </c>
      <c r="D749">
        <v>20</v>
      </c>
      <c r="E749">
        <v>12</v>
      </c>
      <c r="F749">
        <v>15</v>
      </c>
      <c r="G749">
        <v>13.5</v>
      </c>
      <c r="H749">
        <v>2.1213203439999999</v>
      </c>
    </row>
    <row r="750" spans="1:8" x14ac:dyDescent="0.25">
      <c r="A750">
        <v>2006</v>
      </c>
      <c r="B750" t="s">
        <v>92</v>
      </c>
      <c r="C750">
        <v>2</v>
      </c>
      <c r="D750">
        <v>20</v>
      </c>
      <c r="E750">
        <v>11</v>
      </c>
      <c r="F750">
        <v>11</v>
      </c>
      <c r="G750">
        <v>11</v>
      </c>
      <c r="H750">
        <v>0</v>
      </c>
    </row>
    <row r="751" spans="1:8" x14ac:dyDescent="0.25">
      <c r="A751">
        <v>2007</v>
      </c>
      <c r="B751" t="s">
        <v>92</v>
      </c>
      <c r="C751">
        <v>2</v>
      </c>
      <c r="D751">
        <v>20</v>
      </c>
      <c r="E751">
        <v>20</v>
      </c>
      <c r="F751">
        <v>15</v>
      </c>
      <c r="G751">
        <v>17.5</v>
      </c>
      <c r="H751">
        <v>3.5355339059999999</v>
      </c>
    </row>
    <row r="752" spans="1:8" x14ac:dyDescent="0.25">
      <c r="A752">
        <v>2008</v>
      </c>
      <c r="B752" t="s">
        <v>92</v>
      </c>
      <c r="C752">
        <v>2</v>
      </c>
      <c r="D752">
        <v>20</v>
      </c>
      <c r="E752">
        <v>28</v>
      </c>
      <c r="F752">
        <v>29</v>
      </c>
      <c r="G752">
        <v>28.5</v>
      </c>
      <c r="H752">
        <v>0.70710678100000002</v>
      </c>
    </row>
    <row r="753" spans="1:8" x14ac:dyDescent="0.25">
      <c r="A753">
        <v>2009</v>
      </c>
      <c r="B753" t="s">
        <v>92</v>
      </c>
      <c r="C753">
        <v>2</v>
      </c>
      <c r="D753">
        <v>20</v>
      </c>
      <c r="E753">
        <v>32</v>
      </c>
      <c r="F753">
        <v>39</v>
      </c>
      <c r="G753">
        <v>35.5</v>
      </c>
      <c r="H753">
        <v>4.949747468</v>
      </c>
    </row>
    <row r="754" spans="1:8" x14ac:dyDescent="0.25">
      <c r="A754">
        <v>2010</v>
      </c>
      <c r="B754" t="s">
        <v>92</v>
      </c>
      <c r="C754">
        <v>2</v>
      </c>
      <c r="D754">
        <v>20</v>
      </c>
      <c r="E754">
        <v>37</v>
      </c>
      <c r="F754">
        <v>46</v>
      </c>
      <c r="G754">
        <v>41.5</v>
      </c>
      <c r="H754">
        <v>6.3639610309999997</v>
      </c>
    </row>
    <row r="755" spans="1:8" x14ac:dyDescent="0.25">
      <c r="A755">
        <v>2011</v>
      </c>
      <c r="B755" t="s">
        <v>92</v>
      </c>
      <c r="C755">
        <v>2</v>
      </c>
      <c r="D755">
        <v>20</v>
      </c>
      <c r="E755">
        <v>55</v>
      </c>
      <c r="F755">
        <v>70</v>
      </c>
      <c r="G755">
        <v>62.5</v>
      </c>
      <c r="H755">
        <v>10.60660172</v>
      </c>
    </row>
    <row r="756" spans="1:8" x14ac:dyDescent="0.25">
      <c r="A756">
        <v>2012</v>
      </c>
      <c r="B756" t="s">
        <v>92</v>
      </c>
      <c r="C756">
        <v>2</v>
      </c>
      <c r="D756">
        <v>20</v>
      </c>
      <c r="E756">
        <v>73</v>
      </c>
      <c r="F756">
        <v>63</v>
      </c>
      <c r="G756">
        <v>68</v>
      </c>
      <c r="H756">
        <v>7.0710678119999999</v>
      </c>
    </row>
    <row r="757" spans="1:8" x14ac:dyDescent="0.25">
      <c r="A757">
        <v>2013</v>
      </c>
      <c r="B757" t="s">
        <v>92</v>
      </c>
      <c r="C757">
        <v>2</v>
      </c>
      <c r="D757">
        <v>20</v>
      </c>
      <c r="E757">
        <v>91</v>
      </c>
      <c r="F757">
        <v>96</v>
      </c>
      <c r="G757">
        <v>93.5</v>
      </c>
      <c r="H757">
        <v>3.5355339059999999</v>
      </c>
    </row>
    <row r="758" spans="1:8" x14ac:dyDescent="0.25">
      <c r="A758">
        <v>2014</v>
      </c>
      <c r="B758" t="s">
        <v>92</v>
      </c>
      <c r="C758">
        <v>2</v>
      </c>
      <c r="D758">
        <v>20</v>
      </c>
      <c r="E758">
        <v>102</v>
      </c>
      <c r="F758">
        <v>103</v>
      </c>
      <c r="G758">
        <v>102.5</v>
      </c>
      <c r="H758">
        <v>0.70710678100000002</v>
      </c>
    </row>
    <row r="759" spans="1:8" x14ac:dyDescent="0.25">
      <c r="A759">
        <v>2015</v>
      </c>
      <c r="B759" t="s">
        <v>92</v>
      </c>
      <c r="C759">
        <v>2</v>
      </c>
      <c r="D759">
        <v>20</v>
      </c>
      <c r="E759">
        <v>146</v>
      </c>
      <c r="F759">
        <v>127</v>
      </c>
      <c r="G759">
        <v>136.5</v>
      </c>
      <c r="H759">
        <v>13.435028839999999</v>
      </c>
    </row>
    <row r="760" spans="1:8" x14ac:dyDescent="0.25">
      <c r="A760">
        <v>2016</v>
      </c>
      <c r="B760" t="s">
        <v>92</v>
      </c>
      <c r="C760">
        <v>2</v>
      </c>
      <c r="D760">
        <v>20</v>
      </c>
      <c r="E760">
        <v>127</v>
      </c>
      <c r="F760">
        <v>131</v>
      </c>
      <c r="G760">
        <v>129</v>
      </c>
      <c r="H760">
        <v>2.8284271250000002</v>
      </c>
    </row>
    <row r="761" spans="1:8" x14ac:dyDescent="0.25">
      <c r="A761">
        <v>2001</v>
      </c>
      <c r="B761" t="s">
        <v>94</v>
      </c>
      <c r="C761">
        <v>3</v>
      </c>
      <c r="D761">
        <v>1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>
        <v>2002</v>
      </c>
      <c r="B762" t="s">
        <v>94</v>
      </c>
      <c r="C762">
        <v>3</v>
      </c>
      <c r="D762">
        <v>1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>
        <v>2003</v>
      </c>
      <c r="B763" t="s">
        <v>94</v>
      </c>
      <c r="C763">
        <v>3</v>
      </c>
      <c r="D763">
        <v>1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>
        <v>2004</v>
      </c>
      <c r="B764" t="s">
        <v>94</v>
      </c>
      <c r="C764">
        <v>3</v>
      </c>
      <c r="D764">
        <v>1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>
        <v>2005</v>
      </c>
      <c r="B765" t="s">
        <v>94</v>
      </c>
      <c r="C765">
        <v>3</v>
      </c>
      <c r="D765">
        <v>1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>
        <v>2006</v>
      </c>
      <c r="B766" t="s">
        <v>94</v>
      </c>
      <c r="C766">
        <v>3</v>
      </c>
      <c r="D766">
        <v>1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>
        <v>2007</v>
      </c>
      <c r="B767" t="s">
        <v>94</v>
      </c>
      <c r="C767">
        <v>3</v>
      </c>
      <c r="D767">
        <v>1</v>
      </c>
      <c r="E767">
        <v>16</v>
      </c>
      <c r="F767">
        <v>27</v>
      </c>
      <c r="G767">
        <v>21.5</v>
      </c>
      <c r="H767">
        <v>7.7781745930000001</v>
      </c>
    </row>
    <row r="768" spans="1:8" x14ac:dyDescent="0.25">
      <c r="A768">
        <v>2008</v>
      </c>
      <c r="B768" t="s">
        <v>94</v>
      </c>
      <c r="C768">
        <v>3</v>
      </c>
      <c r="D768">
        <v>1</v>
      </c>
      <c r="E768">
        <v>15</v>
      </c>
      <c r="F768">
        <v>10</v>
      </c>
      <c r="G768">
        <v>12.5</v>
      </c>
      <c r="H768">
        <v>3.5355339059999999</v>
      </c>
    </row>
    <row r="769" spans="1:8" x14ac:dyDescent="0.25">
      <c r="A769">
        <v>2009</v>
      </c>
      <c r="B769" t="s">
        <v>94</v>
      </c>
      <c r="C769">
        <v>3</v>
      </c>
      <c r="D769">
        <v>1</v>
      </c>
      <c r="E769">
        <v>13</v>
      </c>
      <c r="F769">
        <v>16</v>
      </c>
      <c r="G769">
        <v>14.5</v>
      </c>
      <c r="H769">
        <v>2.1213203439999999</v>
      </c>
    </row>
    <row r="770" spans="1:8" x14ac:dyDescent="0.25">
      <c r="A770">
        <v>2010</v>
      </c>
      <c r="B770" t="s">
        <v>94</v>
      </c>
      <c r="C770">
        <v>3</v>
      </c>
      <c r="D770">
        <v>1</v>
      </c>
      <c r="E770">
        <v>16</v>
      </c>
      <c r="F770">
        <v>26</v>
      </c>
      <c r="G770">
        <v>21</v>
      </c>
      <c r="H770">
        <v>7.0710678119999999</v>
      </c>
    </row>
    <row r="771" spans="1:8" x14ac:dyDescent="0.25">
      <c r="A771">
        <v>2011</v>
      </c>
      <c r="B771" t="s">
        <v>94</v>
      </c>
      <c r="C771">
        <v>3</v>
      </c>
      <c r="D771">
        <v>1</v>
      </c>
      <c r="E771">
        <v>32</v>
      </c>
      <c r="F771">
        <v>53</v>
      </c>
      <c r="G771">
        <v>42.5</v>
      </c>
      <c r="H771">
        <v>14.8492424</v>
      </c>
    </row>
    <row r="772" spans="1:8" x14ac:dyDescent="0.25">
      <c r="A772">
        <v>2012</v>
      </c>
      <c r="B772" t="s">
        <v>94</v>
      </c>
      <c r="C772">
        <v>3</v>
      </c>
      <c r="D772">
        <v>1</v>
      </c>
      <c r="E772">
        <v>33</v>
      </c>
      <c r="F772">
        <v>70</v>
      </c>
      <c r="G772">
        <v>51.5</v>
      </c>
      <c r="H772">
        <v>26.162950899999998</v>
      </c>
    </row>
    <row r="773" spans="1:8" x14ac:dyDescent="0.25">
      <c r="A773">
        <v>2013</v>
      </c>
      <c r="B773" t="s">
        <v>94</v>
      </c>
      <c r="C773">
        <v>3</v>
      </c>
      <c r="D773">
        <v>1</v>
      </c>
      <c r="E773">
        <v>91</v>
      </c>
      <c r="F773">
        <v>146</v>
      </c>
      <c r="G773">
        <v>118.5</v>
      </c>
      <c r="H773">
        <v>38.890872969999997</v>
      </c>
    </row>
    <row r="774" spans="1:8" x14ac:dyDescent="0.25">
      <c r="A774">
        <v>2014</v>
      </c>
      <c r="B774" t="s">
        <v>94</v>
      </c>
      <c r="C774">
        <v>3</v>
      </c>
      <c r="D774">
        <v>1</v>
      </c>
      <c r="E774">
        <v>143</v>
      </c>
      <c r="F774">
        <v>249</v>
      </c>
      <c r="G774">
        <v>196</v>
      </c>
      <c r="H774">
        <v>74.953318809999999</v>
      </c>
    </row>
    <row r="775" spans="1:8" x14ac:dyDescent="0.25">
      <c r="A775">
        <v>2015</v>
      </c>
      <c r="B775" t="s">
        <v>94</v>
      </c>
      <c r="C775">
        <v>3</v>
      </c>
      <c r="D775">
        <v>1</v>
      </c>
      <c r="E775">
        <v>232</v>
      </c>
      <c r="F775">
        <v>295</v>
      </c>
      <c r="G775">
        <v>263.5</v>
      </c>
      <c r="H775">
        <v>44.547727209999998</v>
      </c>
    </row>
    <row r="776" spans="1:8" x14ac:dyDescent="0.25">
      <c r="A776">
        <v>2016</v>
      </c>
      <c r="B776" t="s">
        <v>94</v>
      </c>
      <c r="C776">
        <v>3</v>
      </c>
      <c r="D776">
        <v>1</v>
      </c>
      <c r="E776">
        <v>265</v>
      </c>
      <c r="F776">
        <v>349</v>
      </c>
      <c r="G776">
        <v>307</v>
      </c>
      <c r="H776">
        <v>59.39696962</v>
      </c>
    </row>
    <row r="777" spans="1:8" x14ac:dyDescent="0.25">
      <c r="A777">
        <v>2001</v>
      </c>
      <c r="B777" t="s">
        <v>95</v>
      </c>
      <c r="C777">
        <v>3</v>
      </c>
      <c r="D777">
        <v>2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>
        <v>2002</v>
      </c>
      <c r="B778" t="s">
        <v>95</v>
      </c>
      <c r="C778">
        <v>3</v>
      </c>
      <c r="D778">
        <v>2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>
        <v>2003</v>
      </c>
      <c r="B779" t="s">
        <v>95</v>
      </c>
      <c r="C779">
        <v>3</v>
      </c>
      <c r="D779">
        <v>2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>
        <v>2004</v>
      </c>
      <c r="B780" t="s">
        <v>95</v>
      </c>
      <c r="C780">
        <v>3</v>
      </c>
      <c r="D780">
        <v>2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>
        <v>2005</v>
      </c>
      <c r="B781" t="s">
        <v>95</v>
      </c>
      <c r="C781">
        <v>3</v>
      </c>
      <c r="D781">
        <v>2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>
        <v>2006</v>
      </c>
      <c r="B782" t="s">
        <v>95</v>
      </c>
      <c r="C782">
        <v>3</v>
      </c>
      <c r="D782">
        <v>2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>
        <v>2007</v>
      </c>
      <c r="B783" t="s">
        <v>95</v>
      </c>
      <c r="C783">
        <v>3</v>
      </c>
      <c r="D783">
        <v>2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>
        <v>2008</v>
      </c>
      <c r="B784" t="s">
        <v>95</v>
      </c>
      <c r="C784">
        <v>3</v>
      </c>
      <c r="D784">
        <v>2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>
        <v>2009</v>
      </c>
      <c r="B785" t="s">
        <v>95</v>
      </c>
      <c r="C785">
        <v>3</v>
      </c>
      <c r="D785">
        <v>2</v>
      </c>
      <c r="E785">
        <v>34</v>
      </c>
      <c r="F785">
        <v>25</v>
      </c>
      <c r="G785">
        <v>29.5</v>
      </c>
      <c r="H785">
        <v>6.3639610309999997</v>
      </c>
    </row>
    <row r="786" spans="1:8" x14ac:dyDescent="0.25">
      <c r="A786">
        <v>2010</v>
      </c>
      <c r="B786" t="s">
        <v>95</v>
      </c>
      <c r="C786">
        <v>3</v>
      </c>
      <c r="D786">
        <v>2</v>
      </c>
      <c r="E786">
        <v>13</v>
      </c>
      <c r="F786">
        <v>14</v>
      </c>
      <c r="G786">
        <v>13.5</v>
      </c>
      <c r="H786">
        <v>0.70710678100000002</v>
      </c>
    </row>
    <row r="787" spans="1:8" x14ac:dyDescent="0.25">
      <c r="A787">
        <v>2011</v>
      </c>
      <c r="B787" t="s">
        <v>95</v>
      </c>
      <c r="C787">
        <v>3</v>
      </c>
      <c r="D787">
        <v>2</v>
      </c>
      <c r="E787">
        <v>20</v>
      </c>
      <c r="F787">
        <v>15</v>
      </c>
      <c r="G787">
        <v>17.5</v>
      </c>
      <c r="H787">
        <v>3.5355339059999999</v>
      </c>
    </row>
    <row r="788" spans="1:8" x14ac:dyDescent="0.25">
      <c r="A788">
        <v>2012</v>
      </c>
      <c r="B788" t="s">
        <v>95</v>
      </c>
      <c r="C788">
        <v>3</v>
      </c>
      <c r="D788">
        <v>2</v>
      </c>
      <c r="E788">
        <v>15</v>
      </c>
      <c r="F788">
        <v>12</v>
      </c>
      <c r="G788">
        <v>13.5</v>
      </c>
      <c r="H788">
        <v>2.1213203439999999</v>
      </c>
    </row>
    <row r="789" spans="1:8" x14ac:dyDescent="0.25">
      <c r="A789">
        <v>2013</v>
      </c>
      <c r="B789" t="s">
        <v>95</v>
      </c>
      <c r="C789">
        <v>3</v>
      </c>
      <c r="D789">
        <v>2</v>
      </c>
      <c r="E789">
        <v>43</v>
      </c>
      <c r="F789">
        <v>27</v>
      </c>
      <c r="G789">
        <v>35</v>
      </c>
      <c r="H789">
        <v>11.313708500000001</v>
      </c>
    </row>
    <row r="790" spans="1:8" x14ac:dyDescent="0.25">
      <c r="A790">
        <v>2014</v>
      </c>
      <c r="B790" t="s">
        <v>95</v>
      </c>
      <c r="C790">
        <v>3</v>
      </c>
      <c r="D790">
        <v>2</v>
      </c>
      <c r="E790">
        <v>121</v>
      </c>
      <c r="F790">
        <v>75</v>
      </c>
      <c r="G790">
        <v>98</v>
      </c>
      <c r="H790">
        <v>32.526911929999997</v>
      </c>
    </row>
    <row r="791" spans="1:8" x14ac:dyDescent="0.25">
      <c r="A791">
        <v>2015</v>
      </c>
      <c r="B791" t="s">
        <v>95</v>
      </c>
      <c r="C791">
        <v>3</v>
      </c>
      <c r="D791">
        <v>2</v>
      </c>
      <c r="E791">
        <v>118</v>
      </c>
      <c r="F791">
        <v>91</v>
      </c>
      <c r="G791">
        <v>104.5</v>
      </c>
      <c r="H791">
        <v>19.09188309</v>
      </c>
    </row>
    <row r="792" spans="1:8" x14ac:dyDescent="0.25">
      <c r="A792">
        <v>2016</v>
      </c>
      <c r="B792" t="s">
        <v>95</v>
      </c>
      <c r="C792">
        <v>3</v>
      </c>
      <c r="D792">
        <v>2</v>
      </c>
      <c r="E792">
        <v>123</v>
      </c>
      <c r="F792">
        <v>104</v>
      </c>
      <c r="G792">
        <v>113.5</v>
      </c>
      <c r="H792">
        <v>13.435028839999999</v>
      </c>
    </row>
    <row r="793" spans="1:8" x14ac:dyDescent="0.25">
      <c r="A793">
        <v>2001</v>
      </c>
      <c r="B793" t="s">
        <v>96</v>
      </c>
      <c r="C793">
        <v>3</v>
      </c>
      <c r="D793">
        <v>3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>
        <v>2002</v>
      </c>
      <c r="B794" t="s">
        <v>96</v>
      </c>
      <c r="C794">
        <v>3</v>
      </c>
      <c r="D794">
        <v>3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>
        <v>2003</v>
      </c>
      <c r="B795" t="s">
        <v>96</v>
      </c>
      <c r="C795">
        <v>3</v>
      </c>
      <c r="D795">
        <v>3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>
        <v>2004</v>
      </c>
      <c r="B796" t="s">
        <v>96</v>
      </c>
      <c r="C796">
        <v>3</v>
      </c>
      <c r="D796">
        <v>3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>
        <v>2005</v>
      </c>
      <c r="B797" t="s">
        <v>96</v>
      </c>
      <c r="C797">
        <v>3</v>
      </c>
      <c r="D797">
        <v>3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>
        <v>2006</v>
      </c>
      <c r="B798" t="s">
        <v>96</v>
      </c>
      <c r="C798">
        <v>3</v>
      </c>
      <c r="D798">
        <v>3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>
        <v>2007</v>
      </c>
      <c r="B799" t="s">
        <v>96</v>
      </c>
      <c r="C799">
        <v>3</v>
      </c>
      <c r="D799">
        <v>3</v>
      </c>
      <c r="E799">
        <v>49</v>
      </c>
      <c r="F799">
        <v>48</v>
      </c>
      <c r="G799">
        <v>48.5</v>
      </c>
      <c r="H799">
        <v>0.70710678100000002</v>
      </c>
    </row>
    <row r="800" spans="1:8" x14ac:dyDescent="0.25">
      <c r="A800">
        <v>2008</v>
      </c>
      <c r="B800" t="s">
        <v>96</v>
      </c>
      <c r="C800">
        <v>3</v>
      </c>
      <c r="D800">
        <v>3</v>
      </c>
      <c r="E800">
        <v>32</v>
      </c>
      <c r="F800">
        <v>31</v>
      </c>
      <c r="G800">
        <v>31.5</v>
      </c>
      <c r="H800">
        <v>0.70710678100000002</v>
      </c>
    </row>
    <row r="801" spans="1:8" x14ac:dyDescent="0.25">
      <c r="A801">
        <v>2009</v>
      </c>
      <c r="B801" t="s">
        <v>96</v>
      </c>
      <c r="C801">
        <v>3</v>
      </c>
      <c r="D801">
        <v>3</v>
      </c>
      <c r="E801">
        <v>41</v>
      </c>
      <c r="F801">
        <v>24</v>
      </c>
      <c r="G801">
        <v>32.5</v>
      </c>
      <c r="H801">
        <v>12.020815280000001</v>
      </c>
    </row>
    <row r="802" spans="1:8" x14ac:dyDescent="0.25">
      <c r="A802">
        <v>2010</v>
      </c>
      <c r="B802" t="s">
        <v>96</v>
      </c>
      <c r="C802">
        <v>3</v>
      </c>
      <c r="D802">
        <v>3</v>
      </c>
      <c r="E802">
        <v>40</v>
      </c>
      <c r="F802">
        <v>27</v>
      </c>
      <c r="G802">
        <v>33.5</v>
      </c>
      <c r="H802">
        <v>9.1923881549999997</v>
      </c>
    </row>
    <row r="803" spans="1:8" x14ac:dyDescent="0.25">
      <c r="A803">
        <v>2011</v>
      </c>
      <c r="B803" t="s">
        <v>96</v>
      </c>
      <c r="C803">
        <v>3</v>
      </c>
      <c r="D803">
        <v>3</v>
      </c>
      <c r="E803">
        <v>59</v>
      </c>
      <c r="F803">
        <v>46</v>
      </c>
      <c r="G803">
        <v>52.5</v>
      </c>
      <c r="H803">
        <v>9.1923881549999997</v>
      </c>
    </row>
    <row r="804" spans="1:8" x14ac:dyDescent="0.25">
      <c r="A804">
        <v>2012</v>
      </c>
      <c r="B804" t="s">
        <v>96</v>
      </c>
      <c r="C804">
        <v>3</v>
      </c>
      <c r="D804">
        <v>3</v>
      </c>
      <c r="E804">
        <v>76</v>
      </c>
      <c r="F804">
        <v>62</v>
      </c>
      <c r="G804">
        <v>69</v>
      </c>
      <c r="H804">
        <v>9.899494937</v>
      </c>
    </row>
    <row r="805" spans="1:8" x14ac:dyDescent="0.25">
      <c r="A805">
        <v>2013</v>
      </c>
      <c r="B805" t="s">
        <v>96</v>
      </c>
      <c r="C805">
        <v>3</v>
      </c>
      <c r="D805">
        <v>3</v>
      </c>
      <c r="E805">
        <v>171</v>
      </c>
      <c r="F805">
        <v>140</v>
      </c>
      <c r="G805">
        <v>155.5</v>
      </c>
      <c r="H805">
        <v>21.920310220000001</v>
      </c>
    </row>
    <row r="806" spans="1:8" x14ac:dyDescent="0.25">
      <c r="A806">
        <v>2014</v>
      </c>
      <c r="B806" t="s">
        <v>96</v>
      </c>
      <c r="C806">
        <v>3</v>
      </c>
      <c r="D806">
        <v>3</v>
      </c>
      <c r="E806">
        <v>201</v>
      </c>
      <c r="F806">
        <v>142</v>
      </c>
      <c r="G806">
        <v>171.5</v>
      </c>
      <c r="H806">
        <v>41.719300089999997</v>
      </c>
    </row>
    <row r="807" spans="1:8" x14ac:dyDescent="0.25">
      <c r="A807">
        <v>2015</v>
      </c>
      <c r="B807" t="s">
        <v>96</v>
      </c>
      <c r="C807">
        <v>3</v>
      </c>
      <c r="D807">
        <v>3</v>
      </c>
      <c r="E807">
        <v>230</v>
      </c>
      <c r="F807">
        <v>152</v>
      </c>
      <c r="G807">
        <v>191</v>
      </c>
      <c r="H807">
        <v>55.154328929999998</v>
      </c>
    </row>
    <row r="808" spans="1:8" x14ac:dyDescent="0.25">
      <c r="A808">
        <v>2016</v>
      </c>
      <c r="B808" t="s">
        <v>96</v>
      </c>
      <c r="C808">
        <v>3</v>
      </c>
      <c r="D808">
        <v>3</v>
      </c>
      <c r="E808">
        <v>208</v>
      </c>
      <c r="F808">
        <v>174</v>
      </c>
      <c r="G808">
        <v>191</v>
      </c>
      <c r="H808">
        <v>24.041630560000002</v>
      </c>
    </row>
    <row r="809" spans="1:8" x14ac:dyDescent="0.25">
      <c r="A809">
        <v>2001</v>
      </c>
      <c r="B809" t="s">
        <v>97</v>
      </c>
      <c r="C809">
        <v>3</v>
      </c>
      <c r="D809">
        <v>4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>
        <v>2002</v>
      </c>
      <c r="B810" t="s">
        <v>97</v>
      </c>
      <c r="C810">
        <v>3</v>
      </c>
      <c r="D810">
        <v>4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>
        <v>2003</v>
      </c>
      <c r="B811" t="s">
        <v>97</v>
      </c>
      <c r="C811">
        <v>3</v>
      </c>
      <c r="D811">
        <v>4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>
        <v>2004</v>
      </c>
      <c r="B812" t="s">
        <v>97</v>
      </c>
      <c r="C812">
        <v>3</v>
      </c>
      <c r="D812">
        <v>4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>
        <v>2005</v>
      </c>
      <c r="B813" t="s">
        <v>97</v>
      </c>
      <c r="C813">
        <v>3</v>
      </c>
      <c r="D813">
        <v>4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>
        <v>2006</v>
      </c>
      <c r="B814" t="s">
        <v>97</v>
      </c>
      <c r="C814">
        <v>3</v>
      </c>
      <c r="D814">
        <v>4</v>
      </c>
      <c r="E814">
        <v>25</v>
      </c>
      <c r="F814">
        <v>19</v>
      </c>
      <c r="G814">
        <v>22</v>
      </c>
      <c r="H814">
        <v>4.2426406869999997</v>
      </c>
    </row>
    <row r="815" spans="1:8" x14ac:dyDescent="0.25">
      <c r="A815">
        <v>2007</v>
      </c>
      <c r="B815" t="s">
        <v>97</v>
      </c>
      <c r="C815">
        <v>3</v>
      </c>
      <c r="D815">
        <v>4</v>
      </c>
      <c r="E815">
        <v>22</v>
      </c>
      <c r="F815">
        <v>10</v>
      </c>
      <c r="G815">
        <v>16</v>
      </c>
      <c r="H815">
        <v>8.4852813739999995</v>
      </c>
    </row>
    <row r="816" spans="1:8" x14ac:dyDescent="0.25">
      <c r="A816">
        <v>2008</v>
      </c>
      <c r="B816" t="s">
        <v>97</v>
      </c>
      <c r="C816">
        <v>3</v>
      </c>
      <c r="D816">
        <v>4</v>
      </c>
      <c r="E816">
        <v>26</v>
      </c>
      <c r="F816">
        <v>14</v>
      </c>
      <c r="G816">
        <v>20</v>
      </c>
      <c r="H816">
        <v>8.4852813739999995</v>
      </c>
    </row>
    <row r="817" spans="1:8" x14ac:dyDescent="0.25">
      <c r="A817">
        <v>2009</v>
      </c>
      <c r="B817" t="s">
        <v>97</v>
      </c>
      <c r="C817">
        <v>3</v>
      </c>
      <c r="D817">
        <v>4</v>
      </c>
      <c r="E817">
        <v>22</v>
      </c>
      <c r="F817">
        <v>46</v>
      </c>
      <c r="G817">
        <v>34</v>
      </c>
      <c r="H817">
        <v>16.970562749999999</v>
      </c>
    </row>
    <row r="818" spans="1:8" x14ac:dyDescent="0.25">
      <c r="A818">
        <v>2010</v>
      </c>
      <c r="B818" t="s">
        <v>97</v>
      </c>
      <c r="C818">
        <v>3</v>
      </c>
      <c r="D818">
        <v>4</v>
      </c>
      <c r="E818">
        <v>37</v>
      </c>
      <c r="F818">
        <v>37</v>
      </c>
      <c r="G818">
        <v>37</v>
      </c>
      <c r="H818">
        <v>0</v>
      </c>
    </row>
    <row r="819" spans="1:8" x14ac:dyDescent="0.25">
      <c r="A819">
        <v>2011</v>
      </c>
      <c r="B819" t="s">
        <v>97</v>
      </c>
      <c r="C819">
        <v>3</v>
      </c>
      <c r="D819">
        <v>4</v>
      </c>
      <c r="E819">
        <v>89</v>
      </c>
      <c r="F819">
        <v>65</v>
      </c>
      <c r="G819">
        <v>77</v>
      </c>
      <c r="H819">
        <v>16.970562749999999</v>
      </c>
    </row>
    <row r="820" spans="1:8" x14ac:dyDescent="0.25">
      <c r="A820">
        <v>2012</v>
      </c>
      <c r="B820" t="s">
        <v>97</v>
      </c>
      <c r="C820">
        <v>3</v>
      </c>
      <c r="D820">
        <v>4</v>
      </c>
      <c r="E820">
        <v>59</v>
      </c>
      <c r="F820">
        <v>41</v>
      </c>
      <c r="G820">
        <v>50</v>
      </c>
      <c r="H820">
        <v>12.727922059999999</v>
      </c>
    </row>
    <row r="821" spans="1:8" x14ac:dyDescent="0.25">
      <c r="A821">
        <v>2013</v>
      </c>
      <c r="B821" t="s">
        <v>97</v>
      </c>
      <c r="C821">
        <v>3</v>
      </c>
      <c r="D821">
        <v>4</v>
      </c>
      <c r="E821">
        <v>185</v>
      </c>
      <c r="F821">
        <v>148</v>
      </c>
      <c r="G821">
        <v>166.5</v>
      </c>
      <c r="H821">
        <v>26.162950899999998</v>
      </c>
    </row>
    <row r="822" spans="1:8" x14ac:dyDescent="0.25">
      <c r="A822">
        <v>2014</v>
      </c>
      <c r="B822" t="s">
        <v>97</v>
      </c>
      <c r="C822">
        <v>3</v>
      </c>
      <c r="D822">
        <v>4</v>
      </c>
      <c r="E822">
        <v>266</v>
      </c>
      <c r="F822">
        <v>215</v>
      </c>
      <c r="G822">
        <v>240.5</v>
      </c>
      <c r="H822">
        <v>36.062445840000002</v>
      </c>
    </row>
    <row r="823" spans="1:8" x14ac:dyDescent="0.25">
      <c r="A823">
        <v>2015</v>
      </c>
      <c r="B823" t="s">
        <v>97</v>
      </c>
      <c r="C823">
        <v>3</v>
      </c>
      <c r="D823">
        <v>4</v>
      </c>
      <c r="E823">
        <v>135</v>
      </c>
      <c r="F823">
        <v>117</v>
      </c>
      <c r="G823">
        <v>126</v>
      </c>
      <c r="H823">
        <v>12.727922059999999</v>
      </c>
    </row>
    <row r="824" spans="1:8" x14ac:dyDescent="0.25">
      <c r="A824">
        <v>2016</v>
      </c>
      <c r="B824" t="s">
        <v>97</v>
      </c>
      <c r="C824">
        <v>3</v>
      </c>
      <c r="D824">
        <v>4</v>
      </c>
      <c r="E824">
        <v>280</v>
      </c>
      <c r="F824">
        <v>230</v>
      </c>
      <c r="G824">
        <v>255</v>
      </c>
      <c r="H824">
        <v>35.355339059999999</v>
      </c>
    </row>
    <row r="825" spans="1:8" x14ac:dyDescent="0.25">
      <c r="A825">
        <v>2001</v>
      </c>
      <c r="B825" t="s">
        <v>98</v>
      </c>
      <c r="C825">
        <v>3</v>
      </c>
      <c r="D825">
        <v>5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>
        <v>2002</v>
      </c>
      <c r="B826" t="s">
        <v>98</v>
      </c>
      <c r="C826">
        <v>3</v>
      </c>
      <c r="D826">
        <v>5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>
        <v>2003</v>
      </c>
      <c r="B827" t="s">
        <v>98</v>
      </c>
      <c r="C827">
        <v>3</v>
      </c>
      <c r="D827">
        <v>5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>
        <v>2004</v>
      </c>
      <c r="B828" t="s">
        <v>98</v>
      </c>
      <c r="C828">
        <v>3</v>
      </c>
      <c r="D828">
        <v>5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>
        <v>2005</v>
      </c>
      <c r="B829" t="s">
        <v>98</v>
      </c>
      <c r="C829">
        <v>3</v>
      </c>
      <c r="D829">
        <v>5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>
        <v>2006</v>
      </c>
      <c r="B830" t="s">
        <v>98</v>
      </c>
      <c r="C830">
        <v>3</v>
      </c>
      <c r="D830">
        <v>5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>
        <v>2007</v>
      </c>
      <c r="B831" t="s">
        <v>98</v>
      </c>
      <c r="C831">
        <v>3</v>
      </c>
      <c r="D831">
        <v>5</v>
      </c>
      <c r="E831">
        <v>40</v>
      </c>
      <c r="F831">
        <v>31</v>
      </c>
      <c r="G831">
        <v>35.5</v>
      </c>
      <c r="H831">
        <v>6.3639610309999997</v>
      </c>
    </row>
    <row r="832" spans="1:8" x14ac:dyDescent="0.25">
      <c r="A832">
        <v>2008</v>
      </c>
      <c r="B832" t="s">
        <v>98</v>
      </c>
      <c r="C832">
        <v>3</v>
      </c>
      <c r="D832">
        <v>5</v>
      </c>
      <c r="E832">
        <v>20</v>
      </c>
      <c r="F832">
        <v>18</v>
      </c>
      <c r="G832">
        <v>19</v>
      </c>
      <c r="H832">
        <v>1.414213562</v>
      </c>
    </row>
    <row r="833" spans="1:8" x14ac:dyDescent="0.25">
      <c r="A833">
        <v>2009</v>
      </c>
      <c r="B833" t="s">
        <v>98</v>
      </c>
      <c r="C833">
        <v>3</v>
      </c>
      <c r="D833">
        <v>5</v>
      </c>
      <c r="E833">
        <v>24</v>
      </c>
      <c r="F833">
        <v>31</v>
      </c>
      <c r="G833">
        <v>27.5</v>
      </c>
      <c r="H833">
        <v>4.949747468</v>
      </c>
    </row>
    <row r="834" spans="1:8" x14ac:dyDescent="0.25">
      <c r="A834">
        <v>2010</v>
      </c>
      <c r="B834" t="s">
        <v>98</v>
      </c>
      <c r="C834">
        <v>3</v>
      </c>
      <c r="D834">
        <v>5</v>
      </c>
      <c r="E834">
        <v>32</v>
      </c>
      <c r="F834">
        <v>34</v>
      </c>
      <c r="G834">
        <v>33</v>
      </c>
      <c r="H834">
        <v>1.414213562</v>
      </c>
    </row>
    <row r="835" spans="1:8" x14ac:dyDescent="0.25">
      <c r="A835">
        <v>2011</v>
      </c>
      <c r="B835" t="s">
        <v>98</v>
      </c>
      <c r="C835">
        <v>3</v>
      </c>
      <c r="D835">
        <v>5</v>
      </c>
      <c r="E835">
        <v>71</v>
      </c>
      <c r="F835">
        <v>48</v>
      </c>
      <c r="G835">
        <v>59.5</v>
      </c>
      <c r="H835">
        <v>16.263455969999999</v>
      </c>
    </row>
    <row r="836" spans="1:8" x14ac:dyDescent="0.25">
      <c r="A836">
        <v>2012</v>
      </c>
      <c r="B836" t="s">
        <v>98</v>
      </c>
      <c r="C836">
        <v>3</v>
      </c>
      <c r="D836">
        <v>5</v>
      </c>
      <c r="E836">
        <v>66</v>
      </c>
      <c r="F836">
        <v>43</v>
      </c>
      <c r="G836">
        <v>54.5</v>
      </c>
      <c r="H836">
        <v>16.263455969999999</v>
      </c>
    </row>
    <row r="837" spans="1:8" x14ac:dyDescent="0.25">
      <c r="A837">
        <v>2013</v>
      </c>
      <c r="B837" t="s">
        <v>98</v>
      </c>
      <c r="C837">
        <v>3</v>
      </c>
      <c r="D837">
        <v>5</v>
      </c>
      <c r="E837">
        <v>107</v>
      </c>
      <c r="F837">
        <v>89</v>
      </c>
      <c r="G837">
        <v>98</v>
      </c>
      <c r="H837">
        <v>12.727922059999999</v>
      </c>
    </row>
    <row r="838" spans="1:8" x14ac:dyDescent="0.25">
      <c r="A838">
        <v>2014</v>
      </c>
      <c r="B838" t="s">
        <v>98</v>
      </c>
      <c r="C838">
        <v>3</v>
      </c>
      <c r="D838">
        <v>5</v>
      </c>
      <c r="E838">
        <v>104</v>
      </c>
      <c r="F838">
        <v>83</v>
      </c>
      <c r="G838">
        <v>93.5</v>
      </c>
      <c r="H838">
        <v>14.8492424</v>
      </c>
    </row>
    <row r="839" spans="1:8" x14ac:dyDescent="0.25">
      <c r="A839">
        <v>2015</v>
      </c>
      <c r="B839" t="s">
        <v>98</v>
      </c>
      <c r="C839">
        <v>3</v>
      </c>
      <c r="D839">
        <v>5</v>
      </c>
      <c r="E839">
        <v>95</v>
      </c>
      <c r="F839">
        <v>112</v>
      </c>
      <c r="G839">
        <v>103.5</v>
      </c>
      <c r="H839">
        <v>12.020815280000001</v>
      </c>
    </row>
    <row r="840" spans="1:8" x14ac:dyDescent="0.25">
      <c r="A840">
        <v>2016</v>
      </c>
      <c r="B840" t="s">
        <v>98</v>
      </c>
      <c r="C840">
        <v>3</v>
      </c>
      <c r="D840">
        <v>5</v>
      </c>
      <c r="E840">
        <v>150</v>
      </c>
      <c r="F840">
        <v>79</v>
      </c>
      <c r="G840">
        <v>114.5</v>
      </c>
      <c r="H840">
        <v>50.20458146</v>
      </c>
    </row>
    <row r="841" spans="1:8" x14ac:dyDescent="0.25">
      <c r="A841">
        <v>2001</v>
      </c>
      <c r="B841" t="s">
        <v>99</v>
      </c>
      <c r="C841">
        <v>3</v>
      </c>
      <c r="D841">
        <v>6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>
        <v>2002</v>
      </c>
      <c r="B842" t="s">
        <v>99</v>
      </c>
      <c r="C842">
        <v>3</v>
      </c>
      <c r="D842">
        <v>6</v>
      </c>
      <c r="E842">
        <v>54</v>
      </c>
      <c r="F842">
        <v>36</v>
      </c>
      <c r="G842">
        <v>45</v>
      </c>
      <c r="H842">
        <v>12.727922059999999</v>
      </c>
    </row>
    <row r="843" spans="1:8" x14ac:dyDescent="0.25">
      <c r="A843">
        <v>2003</v>
      </c>
      <c r="B843" t="s">
        <v>99</v>
      </c>
      <c r="C843">
        <v>3</v>
      </c>
      <c r="D843">
        <v>6</v>
      </c>
      <c r="E843">
        <v>29</v>
      </c>
      <c r="F843">
        <v>18</v>
      </c>
      <c r="G843">
        <v>23.5</v>
      </c>
      <c r="H843">
        <v>7.7781745930000001</v>
      </c>
    </row>
    <row r="844" spans="1:8" x14ac:dyDescent="0.25">
      <c r="A844">
        <v>2004</v>
      </c>
      <c r="B844" t="s">
        <v>99</v>
      </c>
      <c r="C844">
        <v>3</v>
      </c>
      <c r="D844">
        <v>6</v>
      </c>
      <c r="E844">
        <v>46</v>
      </c>
      <c r="F844">
        <v>40</v>
      </c>
      <c r="G844">
        <v>43</v>
      </c>
      <c r="H844">
        <v>4.2426406869999997</v>
      </c>
    </row>
    <row r="845" spans="1:8" x14ac:dyDescent="0.25">
      <c r="A845">
        <v>2005</v>
      </c>
      <c r="B845" t="s">
        <v>99</v>
      </c>
      <c r="C845">
        <v>3</v>
      </c>
      <c r="D845">
        <v>6</v>
      </c>
      <c r="E845">
        <v>43</v>
      </c>
      <c r="F845">
        <v>44</v>
      </c>
      <c r="G845">
        <v>43.5</v>
      </c>
      <c r="H845">
        <v>0.70710678100000002</v>
      </c>
    </row>
    <row r="846" spans="1:8" x14ac:dyDescent="0.25">
      <c r="A846">
        <v>2006</v>
      </c>
      <c r="B846" t="s">
        <v>99</v>
      </c>
      <c r="C846">
        <v>3</v>
      </c>
      <c r="D846">
        <v>6</v>
      </c>
      <c r="E846">
        <v>25</v>
      </c>
      <c r="F846">
        <v>36</v>
      </c>
      <c r="G846">
        <v>30.5</v>
      </c>
      <c r="H846">
        <v>7.7781745930000001</v>
      </c>
    </row>
    <row r="847" spans="1:8" x14ac:dyDescent="0.25">
      <c r="A847">
        <v>2007</v>
      </c>
      <c r="B847" t="s">
        <v>99</v>
      </c>
      <c r="C847">
        <v>3</v>
      </c>
      <c r="D847">
        <v>6</v>
      </c>
      <c r="E847">
        <v>62</v>
      </c>
      <c r="F847">
        <v>81</v>
      </c>
      <c r="G847">
        <v>71.5</v>
      </c>
      <c r="H847">
        <v>13.435028839999999</v>
      </c>
    </row>
    <row r="848" spans="1:8" x14ac:dyDescent="0.25">
      <c r="A848">
        <v>2008</v>
      </c>
      <c r="B848" t="s">
        <v>99</v>
      </c>
      <c r="C848">
        <v>3</v>
      </c>
      <c r="D848">
        <v>6</v>
      </c>
      <c r="E848">
        <v>55</v>
      </c>
      <c r="F848">
        <v>79</v>
      </c>
      <c r="G848">
        <v>67</v>
      </c>
      <c r="H848">
        <v>16.970562749999999</v>
      </c>
    </row>
    <row r="849" spans="1:8" x14ac:dyDescent="0.25">
      <c r="A849">
        <v>2009</v>
      </c>
      <c r="B849" t="s">
        <v>99</v>
      </c>
      <c r="C849">
        <v>3</v>
      </c>
      <c r="D849">
        <v>6</v>
      </c>
      <c r="E849">
        <v>16</v>
      </c>
      <c r="F849">
        <v>30</v>
      </c>
      <c r="G849">
        <v>23</v>
      </c>
      <c r="H849">
        <v>9.899494937</v>
      </c>
    </row>
    <row r="850" spans="1:8" x14ac:dyDescent="0.25">
      <c r="A850">
        <v>2010</v>
      </c>
      <c r="B850" t="s">
        <v>99</v>
      </c>
      <c r="C850">
        <v>3</v>
      </c>
      <c r="D850">
        <v>6</v>
      </c>
      <c r="E850">
        <v>29</v>
      </c>
      <c r="F850">
        <v>36</v>
      </c>
      <c r="G850">
        <v>32.5</v>
      </c>
      <c r="H850">
        <v>4.949747468</v>
      </c>
    </row>
    <row r="851" spans="1:8" x14ac:dyDescent="0.25">
      <c r="A851">
        <v>2011</v>
      </c>
      <c r="B851" t="s">
        <v>99</v>
      </c>
      <c r="C851">
        <v>3</v>
      </c>
      <c r="D851">
        <v>6</v>
      </c>
      <c r="E851">
        <v>93</v>
      </c>
      <c r="F851">
        <v>89</v>
      </c>
      <c r="G851">
        <v>91</v>
      </c>
      <c r="H851">
        <v>2.8284271250000002</v>
      </c>
    </row>
    <row r="852" spans="1:8" x14ac:dyDescent="0.25">
      <c r="A852">
        <v>2012</v>
      </c>
      <c r="B852" t="s">
        <v>99</v>
      </c>
      <c r="C852">
        <v>3</v>
      </c>
      <c r="D852">
        <v>6</v>
      </c>
      <c r="E852">
        <v>66</v>
      </c>
      <c r="F852">
        <v>53</v>
      </c>
      <c r="G852">
        <v>59.5</v>
      </c>
      <c r="H852">
        <v>9.1923881549999997</v>
      </c>
    </row>
    <row r="853" spans="1:8" x14ac:dyDescent="0.25">
      <c r="A853">
        <v>2013</v>
      </c>
      <c r="B853" t="s">
        <v>99</v>
      </c>
      <c r="C853">
        <v>3</v>
      </c>
      <c r="D853">
        <v>6</v>
      </c>
      <c r="E853">
        <v>144</v>
      </c>
      <c r="F853">
        <v>133</v>
      </c>
      <c r="G853">
        <v>138.5</v>
      </c>
      <c r="H853">
        <v>7.7781745930000001</v>
      </c>
    </row>
    <row r="854" spans="1:8" x14ac:dyDescent="0.25">
      <c r="A854">
        <v>2014</v>
      </c>
      <c r="B854" t="s">
        <v>99</v>
      </c>
      <c r="C854">
        <v>3</v>
      </c>
      <c r="D854">
        <v>6</v>
      </c>
      <c r="E854">
        <v>126</v>
      </c>
      <c r="F854">
        <v>98</v>
      </c>
      <c r="G854">
        <v>112</v>
      </c>
      <c r="H854">
        <v>19.79898987</v>
      </c>
    </row>
    <row r="855" spans="1:8" x14ac:dyDescent="0.25">
      <c r="A855">
        <v>2015</v>
      </c>
      <c r="B855" t="s">
        <v>99</v>
      </c>
      <c r="C855">
        <v>3</v>
      </c>
      <c r="D855">
        <v>6</v>
      </c>
      <c r="E855">
        <v>122</v>
      </c>
      <c r="F855">
        <v>94</v>
      </c>
      <c r="G855">
        <v>108</v>
      </c>
      <c r="H855">
        <v>19.79898987</v>
      </c>
    </row>
    <row r="856" spans="1:8" x14ac:dyDescent="0.25">
      <c r="A856">
        <v>2016</v>
      </c>
      <c r="B856" t="s">
        <v>99</v>
      </c>
      <c r="C856">
        <v>3</v>
      </c>
      <c r="D856">
        <v>6</v>
      </c>
      <c r="E856">
        <v>163</v>
      </c>
      <c r="F856">
        <v>134</v>
      </c>
      <c r="G856">
        <v>148.5</v>
      </c>
      <c r="H856">
        <v>20.50609665</v>
      </c>
    </row>
    <row r="857" spans="1:8" x14ac:dyDescent="0.25">
      <c r="A857">
        <v>2001</v>
      </c>
      <c r="B857" t="s">
        <v>100</v>
      </c>
      <c r="C857">
        <v>3</v>
      </c>
      <c r="D857">
        <v>7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>
        <v>2002</v>
      </c>
      <c r="B858" t="s">
        <v>100</v>
      </c>
      <c r="C858">
        <v>3</v>
      </c>
      <c r="D858">
        <v>7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>
        <v>2003</v>
      </c>
      <c r="B859" t="s">
        <v>100</v>
      </c>
      <c r="C859">
        <v>3</v>
      </c>
      <c r="D859">
        <v>7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>
        <v>2004</v>
      </c>
      <c r="B860" t="s">
        <v>100</v>
      </c>
      <c r="C860">
        <v>3</v>
      </c>
      <c r="D860">
        <v>7</v>
      </c>
      <c r="E860">
        <v>32</v>
      </c>
      <c r="F860">
        <v>27</v>
      </c>
      <c r="G860">
        <v>29.5</v>
      </c>
      <c r="H860">
        <v>3.5355339059999999</v>
      </c>
    </row>
    <row r="861" spans="1:8" x14ac:dyDescent="0.25">
      <c r="A861">
        <v>2005</v>
      </c>
      <c r="B861" t="s">
        <v>100</v>
      </c>
      <c r="C861">
        <v>3</v>
      </c>
      <c r="D861">
        <v>7</v>
      </c>
      <c r="E861">
        <v>29</v>
      </c>
      <c r="F861">
        <v>31</v>
      </c>
      <c r="G861">
        <v>30</v>
      </c>
      <c r="H861">
        <v>1.414213562</v>
      </c>
    </row>
    <row r="862" spans="1:8" x14ac:dyDescent="0.25">
      <c r="A862">
        <v>2006</v>
      </c>
      <c r="B862" t="s">
        <v>100</v>
      </c>
      <c r="C862">
        <v>3</v>
      </c>
      <c r="D862">
        <v>7</v>
      </c>
      <c r="E862">
        <v>33</v>
      </c>
      <c r="F862">
        <v>36</v>
      </c>
      <c r="G862">
        <v>34.5</v>
      </c>
      <c r="H862">
        <v>2.1213203439999999</v>
      </c>
    </row>
    <row r="863" spans="1:8" x14ac:dyDescent="0.25">
      <c r="A863">
        <v>2007</v>
      </c>
      <c r="B863" t="s">
        <v>100</v>
      </c>
      <c r="C863">
        <v>3</v>
      </c>
      <c r="D863">
        <v>7</v>
      </c>
      <c r="E863">
        <v>35</v>
      </c>
      <c r="F863">
        <v>29</v>
      </c>
      <c r="G863">
        <v>32</v>
      </c>
      <c r="H863">
        <v>4.2426406869999997</v>
      </c>
    </row>
    <row r="864" spans="1:8" x14ac:dyDescent="0.25">
      <c r="A864">
        <v>2008</v>
      </c>
      <c r="B864" t="s">
        <v>100</v>
      </c>
      <c r="C864">
        <v>3</v>
      </c>
      <c r="D864">
        <v>7</v>
      </c>
      <c r="E864">
        <v>64</v>
      </c>
      <c r="F864">
        <v>48</v>
      </c>
      <c r="G864">
        <v>56</v>
      </c>
      <c r="H864">
        <v>11.313708500000001</v>
      </c>
    </row>
    <row r="865" spans="1:8" x14ac:dyDescent="0.25">
      <c r="A865">
        <v>2009</v>
      </c>
      <c r="B865" t="s">
        <v>100</v>
      </c>
      <c r="C865">
        <v>3</v>
      </c>
      <c r="D865">
        <v>7</v>
      </c>
      <c r="E865">
        <v>49</v>
      </c>
      <c r="F865">
        <v>53</v>
      </c>
      <c r="G865">
        <v>51</v>
      </c>
      <c r="H865">
        <v>2.8284271250000002</v>
      </c>
    </row>
    <row r="866" spans="1:8" x14ac:dyDescent="0.25">
      <c r="A866">
        <v>2010</v>
      </c>
      <c r="B866" t="s">
        <v>100</v>
      </c>
      <c r="C866">
        <v>3</v>
      </c>
      <c r="D866">
        <v>7</v>
      </c>
      <c r="E866">
        <v>52</v>
      </c>
      <c r="F866">
        <v>54</v>
      </c>
      <c r="G866">
        <v>53</v>
      </c>
      <c r="H866">
        <v>1.414213562</v>
      </c>
    </row>
    <row r="867" spans="1:8" x14ac:dyDescent="0.25">
      <c r="A867">
        <v>2011</v>
      </c>
      <c r="B867" t="s">
        <v>100</v>
      </c>
      <c r="C867">
        <v>3</v>
      </c>
      <c r="D867">
        <v>7</v>
      </c>
      <c r="E867">
        <v>103</v>
      </c>
      <c r="F867">
        <v>111</v>
      </c>
      <c r="G867">
        <v>107</v>
      </c>
      <c r="H867">
        <v>5.6568542490000002</v>
      </c>
    </row>
    <row r="868" spans="1:8" x14ac:dyDescent="0.25">
      <c r="A868">
        <v>2012</v>
      </c>
      <c r="B868" t="s">
        <v>100</v>
      </c>
      <c r="C868">
        <v>3</v>
      </c>
      <c r="D868">
        <v>7</v>
      </c>
      <c r="E868">
        <v>101</v>
      </c>
      <c r="F868">
        <v>106</v>
      </c>
      <c r="G868">
        <v>103.5</v>
      </c>
      <c r="H868">
        <v>3.5355339059999999</v>
      </c>
    </row>
    <row r="869" spans="1:8" x14ac:dyDescent="0.25">
      <c r="A869">
        <v>2013</v>
      </c>
      <c r="B869" t="s">
        <v>100</v>
      </c>
      <c r="C869">
        <v>3</v>
      </c>
      <c r="D869">
        <v>7</v>
      </c>
      <c r="E869">
        <v>273</v>
      </c>
      <c r="F869">
        <v>226</v>
      </c>
      <c r="G869">
        <v>249.5</v>
      </c>
      <c r="H869">
        <v>33.234018720000002</v>
      </c>
    </row>
    <row r="870" spans="1:8" x14ac:dyDescent="0.25">
      <c r="A870">
        <v>2014</v>
      </c>
      <c r="B870" t="s">
        <v>100</v>
      </c>
      <c r="C870">
        <v>3</v>
      </c>
      <c r="D870">
        <v>7</v>
      </c>
      <c r="E870">
        <v>226</v>
      </c>
      <c r="F870">
        <v>221</v>
      </c>
      <c r="G870">
        <v>223.5</v>
      </c>
      <c r="H870">
        <v>3.5355339059999999</v>
      </c>
    </row>
    <row r="871" spans="1:8" x14ac:dyDescent="0.25">
      <c r="A871">
        <v>2015</v>
      </c>
      <c r="B871" t="s">
        <v>100</v>
      </c>
      <c r="C871">
        <v>3</v>
      </c>
      <c r="D871">
        <v>7</v>
      </c>
      <c r="E871">
        <v>175</v>
      </c>
      <c r="F871">
        <v>196</v>
      </c>
      <c r="G871">
        <v>185.5</v>
      </c>
      <c r="H871">
        <v>14.8492424</v>
      </c>
    </row>
    <row r="872" spans="1:8" x14ac:dyDescent="0.25">
      <c r="A872">
        <v>2016</v>
      </c>
      <c r="B872" t="s">
        <v>100</v>
      </c>
      <c r="C872">
        <v>3</v>
      </c>
      <c r="D872">
        <v>7</v>
      </c>
      <c r="E872">
        <v>262</v>
      </c>
      <c r="F872">
        <v>252</v>
      </c>
      <c r="G872">
        <v>257</v>
      </c>
      <c r="H872">
        <v>7.0710678119999999</v>
      </c>
    </row>
    <row r="873" spans="1:8" x14ac:dyDescent="0.25">
      <c r="A873">
        <v>2001</v>
      </c>
      <c r="B873" t="s">
        <v>101</v>
      </c>
      <c r="C873">
        <v>3</v>
      </c>
      <c r="D873">
        <v>8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>
        <v>2002</v>
      </c>
      <c r="B874" t="s">
        <v>101</v>
      </c>
      <c r="C874">
        <v>3</v>
      </c>
      <c r="D874">
        <v>8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>
        <v>2003</v>
      </c>
      <c r="B875" t="s">
        <v>101</v>
      </c>
      <c r="C875">
        <v>3</v>
      </c>
      <c r="D875">
        <v>8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>
        <v>2004</v>
      </c>
      <c r="B876" t="s">
        <v>101</v>
      </c>
      <c r="C876">
        <v>3</v>
      </c>
      <c r="D876">
        <v>8</v>
      </c>
      <c r="E876">
        <v>50</v>
      </c>
      <c r="F876">
        <v>27</v>
      </c>
      <c r="G876">
        <v>38.5</v>
      </c>
      <c r="H876">
        <v>16.263455969999999</v>
      </c>
    </row>
    <row r="877" spans="1:8" x14ac:dyDescent="0.25">
      <c r="A877">
        <v>2005</v>
      </c>
      <c r="B877" t="s">
        <v>101</v>
      </c>
      <c r="C877">
        <v>3</v>
      </c>
      <c r="D877">
        <v>8</v>
      </c>
      <c r="E877">
        <v>81</v>
      </c>
      <c r="F877">
        <v>46</v>
      </c>
      <c r="G877">
        <v>63.5</v>
      </c>
      <c r="H877">
        <v>24.748737340000002</v>
      </c>
    </row>
    <row r="878" spans="1:8" x14ac:dyDescent="0.25">
      <c r="A878">
        <v>2006</v>
      </c>
      <c r="B878" t="s">
        <v>101</v>
      </c>
      <c r="C878">
        <v>3</v>
      </c>
      <c r="D878">
        <v>8</v>
      </c>
      <c r="E878">
        <v>45</v>
      </c>
      <c r="F878">
        <v>53</v>
      </c>
      <c r="G878">
        <v>49</v>
      </c>
      <c r="H878">
        <v>5.6568542490000002</v>
      </c>
    </row>
    <row r="879" spans="1:8" x14ac:dyDescent="0.25">
      <c r="A879">
        <v>2007</v>
      </c>
      <c r="B879" t="s">
        <v>101</v>
      </c>
      <c r="C879">
        <v>3</v>
      </c>
      <c r="D879">
        <v>8</v>
      </c>
      <c r="E879">
        <v>61</v>
      </c>
      <c r="F879">
        <v>42</v>
      </c>
      <c r="G879">
        <v>51.5</v>
      </c>
      <c r="H879">
        <v>13.435028839999999</v>
      </c>
    </row>
    <row r="880" spans="1:8" x14ac:dyDescent="0.25">
      <c r="A880">
        <v>2008</v>
      </c>
      <c r="B880" t="s">
        <v>101</v>
      </c>
      <c r="C880">
        <v>3</v>
      </c>
      <c r="D880">
        <v>8</v>
      </c>
      <c r="E880">
        <v>160</v>
      </c>
      <c r="F880">
        <v>60</v>
      </c>
      <c r="G880">
        <v>110</v>
      </c>
      <c r="H880">
        <v>70.710678119999997</v>
      </c>
    </row>
    <row r="881" spans="1:8" x14ac:dyDescent="0.25">
      <c r="A881">
        <v>2009</v>
      </c>
      <c r="B881" t="s">
        <v>101</v>
      </c>
      <c r="C881">
        <v>3</v>
      </c>
      <c r="D881">
        <v>8</v>
      </c>
      <c r="E881">
        <v>241</v>
      </c>
      <c r="F881">
        <v>122</v>
      </c>
      <c r="G881">
        <v>181.5</v>
      </c>
      <c r="H881">
        <v>84.145706959999998</v>
      </c>
    </row>
    <row r="882" spans="1:8" x14ac:dyDescent="0.25">
      <c r="A882">
        <v>2010</v>
      </c>
      <c r="B882" t="s">
        <v>101</v>
      </c>
      <c r="C882">
        <v>3</v>
      </c>
      <c r="D882">
        <v>8</v>
      </c>
      <c r="E882">
        <v>25</v>
      </c>
      <c r="F882">
        <v>168</v>
      </c>
      <c r="G882">
        <v>96.5</v>
      </c>
      <c r="H882">
        <v>101.1162697</v>
      </c>
    </row>
    <row r="883" spans="1:8" x14ac:dyDescent="0.25">
      <c r="A883">
        <v>2011</v>
      </c>
      <c r="B883" t="s">
        <v>101</v>
      </c>
      <c r="C883">
        <v>3</v>
      </c>
      <c r="D883">
        <v>8</v>
      </c>
      <c r="E883">
        <v>66</v>
      </c>
      <c r="F883">
        <v>30</v>
      </c>
      <c r="G883">
        <v>48</v>
      </c>
      <c r="H883">
        <v>25.455844119999998</v>
      </c>
    </row>
    <row r="884" spans="1:8" x14ac:dyDescent="0.25">
      <c r="A884">
        <v>2012</v>
      </c>
      <c r="B884" t="s">
        <v>101</v>
      </c>
      <c r="C884">
        <v>3</v>
      </c>
      <c r="D884">
        <v>8</v>
      </c>
      <c r="E884">
        <v>46</v>
      </c>
      <c r="F884">
        <v>38</v>
      </c>
      <c r="G884">
        <v>42</v>
      </c>
      <c r="H884">
        <v>5.6568542490000002</v>
      </c>
    </row>
    <row r="885" spans="1:8" x14ac:dyDescent="0.25">
      <c r="A885">
        <v>2013</v>
      </c>
      <c r="B885" t="s">
        <v>101</v>
      </c>
      <c r="C885">
        <v>3</v>
      </c>
      <c r="D885">
        <v>8</v>
      </c>
      <c r="E885">
        <v>116</v>
      </c>
      <c r="F885">
        <v>77</v>
      </c>
      <c r="G885">
        <v>96.5</v>
      </c>
      <c r="H885">
        <v>27.57716447</v>
      </c>
    </row>
    <row r="886" spans="1:8" x14ac:dyDescent="0.25">
      <c r="A886">
        <v>2014</v>
      </c>
      <c r="B886" t="s">
        <v>101</v>
      </c>
      <c r="C886">
        <v>3</v>
      </c>
      <c r="D886">
        <v>8</v>
      </c>
      <c r="E886">
        <v>136</v>
      </c>
      <c r="F886">
        <v>54</v>
      </c>
      <c r="G886">
        <v>95</v>
      </c>
      <c r="H886">
        <v>57.98275606</v>
      </c>
    </row>
    <row r="887" spans="1:8" x14ac:dyDescent="0.25">
      <c r="A887">
        <v>2015</v>
      </c>
      <c r="B887" t="s">
        <v>101</v>
      </c>
      <c r="C887">
        <v>3</v>
      </c>
      <c r="D887">
        <v>8</v>
      </c>
      <c r="E887">
        <v>238</v>
      </c>
      <c r="F887">
        <v>159</v>
      </c>
      <c r="G887">
        <v>198.5</v>
      </c>
      <c r="H887">
        <v>55.861435710000002</v>
      </c>
    </row>
    <row r="888" spans="1:8" x14ac:dyDescent="0.25">
      <c r="A888">
        <v>2016</v>
      </c>
      <c r="B888" t="s">
        <v>101</v>
      </c>
      <c r="C888">
        <v>3</v>
      </c>
      <c r="D888">
        <v>8</v>
      </c>
      <c r="E888">
        <v>292</v>
      </c>
      <c r="F888">
        <v>182</v>
      </c>
      <c r="G888">
        <v>237</v>
      </c>
      <c r="H888">
        <v>77.78174593</v>
      </c>
    </row>
    <row r="889" spans="1:8" x14ac:dyDescent="0.25">
      <c r="A889">
        <v>2001</v>
      </c>
      <c r="B889" t="s">
        <v>102</v>
      </c>
      <c r="C889">
        <v>3</v>
      </c>
      <c r="D889">
        <v>9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>
        <v>2002</v>
      </c>
      <c r="B890" t="s">
        <v>102</v>
      </c>
      <c r="C890">
        <v>3</v>
      </c>
      <c r="D890">
        <v>9</v>
      </c>
      <c r="E890">
        <v>35</v>
      </c>
      <c r="F890">
        <v>32</v>
      </c>
      <c r="G890">
        <v>33.5</v>
      </c>
      <c r="H890">
        <v>2.1213203439999999</v>
      </c>
    </row>
    <row r="891" spans="1:8" x14ac:dyDescent="0.25">
      <c r="A891">
        <v>2003</v>
      </c>
      <c r="B891" t="s">
        <v>102</v>
      </c>
      <c r="C891">
        <v>3</v>
      </c>
      <c r="D891">
        <v>9</v>
      </c>
      <c r="E891">
        <v>27</v>
      </c>
      <c r="F891">
        <v>33</v>
      </c>
      <c r="G891">
        <v>30</v>
      </c>
      <c r="H891">
        <v>4.2426406869999997</v>
      </c>
    </row>
    <row r="892" spans="1:8" x14ac:dyDescent="0.25">
      <c r="A892">
        <v>2004</v>
      </c>
      <c r="B892" t="s">
        <v>102</v>
      </c>
      <c r="C892">
        <v>3</v>
      </c>
      <c r="D892">
        <v>9</v>
      </c>
      <c r="E892">
        <v>47</v>
      </c>
      <c r="F892">
        <v>35</v>
      </c>
      <c r="G892">
        <v>41</v>
      </c>
      <c r="H892">
        <v>8.4852813739999995</v>
      </c>
    </row>
    <row r="893" spans="1:8" x14ac:dyDescent="0.25">
      <c r="A893">
        <v>2005</v>
      </c>
      <c r="B893" t="s">
        <v>102</v>
      </c>
      <c r="C893">
        <v>3</v>
      </c>
      <c r="D893">
        <v>9</v>
      </c>
      <c r="E893">
        <v>32</v>
      </c>
      <c r="F893">
        <v>36</v>
      </c>
      <c r="G893">
        <v>34</v>
      </c>
      <c r="H893">
        <v>2.8284271250000002</v>
      </c>
    </row>
    <row r="894" spans="1:8" x14ac:dyDescent="0.25">
      <c r="A894">
        <v>2006</v>
      </c>
      <c r="B894" t="s">
        <v>102</v>
      </c>
      <c r="C894">
        <v>3</v>
      </c>
      <c r="D894">
        <v>9</v>
      </c>
      <c r="E894">
        <v>44</v>
      </c>
      <c r="F894">
        <v>23</v>
      </c>
      <c r="G894">
        <v>33.5</v>
      </c>
      <c r="H894">
        <v>14.8492424</v>
      </c>
    </row>
    <row r="895" spans="1:8" x14ac:dyDescent="0.25">
      <c r="A895">
        <v>2007</v>
      </c>
      <c r="B895" t="s">
        <v>102</v>
      </c>
      <c r="C895">
        <v>3</v>
      </c>
      <c r="D895">
        <v>9</v>
      </c>
      <c r="E895">
        <v>63</v>
      </c>
      <c r="F895">
        <v>34</v>
      </c>
      <c r="G895">
        <v>48.5</v>
      </c>
      <c r="H895">
        <v>20.50609665</v>
      </c>
    </row>
    <row r="896" spans="1:8" x14ac:dyDescent="0.25">
      <c r="A896">
        <v>2008</v>
      </c>
      <c r="B896" t="s">
        <v>102</v>
      </c>
      <c r="C896">
        <v>3</v>
      </c>
      <c r="D896">
        <v>9</v>
      </c>
      <c r="E896">
        <v>81</v>
      </c>
      <c r="F896">
        <v>69</v>
      </c>
      <c r="G896">
        <v>75</v>
      </c>
      <c r="H896">
        <v>8.4852813739999995</v>
      </c>
    </row>
    <row r="897" spans="1:8" x14ac:dyDescent="0.25">
      <c r="A897">
        <v>2009</v>
      </c>
      <c r="B897" t="s">
        <v>102</v>
      </c>
      <c r="C897">
        <v>3</v>
      </c>
      <c r="D897">
        <v>9</v>
      </c>
      <c r="E897">
        <v>59</v>
      </c>
      <c r="F897">
        <v>50</v>
      </c>
      <c r="G897">
        <v>54.5</v>
      </c>
      <c r="H897">
        <v>6.3639610309999997</v>
      </c>
    </row>
    <row r="898" spans="1:8" x14ac:dyDescent="0.25">
      <c r="A898">
        <v>2010</v>
      </c>
      <c r="B898" t="s">
        <v>102</v>
      </c>
      <c r="C898">
        <v>3</v>
      </c>
      <c r="D898">
        <v>9</v>
      </c>
      <c r="E898">
        <v>91</v>
      </c>
      <c r="F898">
        <v>93</v>
      </c>
      <c r="G898">
        <v>92</v>
      </c>
      <c r="H898">
        <v>1.414213562</v>
      </c>
    </row>
    <row r="899" spans="1:8" x14ac:dyDescent="0.25">
      <c r="A899">
        <v>2011</v>
      </c>
      <c r="B899" t="s">
        <v>102</v>
      </c>
      <c r="C899">
        <v>3</v>
      </c>
      <c r="D899">
        <v>9</v>
      </c>
      <c r="E899">
        <v>134</v>
      </c>
      <c r="F899">
        <v>158</v>
      </c>
      <c r="G899">
        <v>146</v>
      </c>
      <c r="H899">
        <v>16.970562749999999</v>
      </c>
    </row>
    <row r="900" spans="1:8" x14ac:dyDescent="0.25">
      <c r="A900">
        <v>2012</v>
      </c>
      <c r="B900" t="s">
        <v>102</v>
      </c>
      <c r="C900">
        <v>3</v>
      </c>
      <c r="D900">
        <v>9</v>
      </c>
      <c r="E900">
        <v>118</v>
      </c>
      <c r="F900">
        <v>138</v>
      </c>
      <c r="G900">
        <v>128</v>
      </c>
      <c r="H900">
        <v>14.142135619999999</v>
      </c>
    </row>
    <row r="901" spans="1:8" x14ac:dyDescent="0.25">
      <c r="A901">
        <v>2013</v>
      </c>
      <c r="B901" t="s">
        <v>102</v>
      </c>
      <c r="C901">
        <v>3</v>
      </c>
      <c r="D901">
        <v>9</v>
      </c>
      <c r="E901">
        <v>243</v>
      </c>
      <c r="F901">
        <v>323</v>
      </c>
      <c r="G901">
        <v>283</v>
      </c>
      <c r="H901">
        <v>56.568542489999999</v>
      </c>
    </row>
    <row r="902" spans="1:8" x14ac:dyDescent="0.25">
      <c r="A902">
        <v>2014</v>
      </c>
      <c r="B902" t="s">
        <v>102</v>
      </c>
      <c r="C902">
        <v>3</v>
      </c>
      <c r="D902">
        <v>9</v>
      </c>
      <c r="E902">
        <v>320</v>
      </c>
      <c r="F902">
        <v>360</v>
      </c>
      <c r="G902">
        <v>340</v>
      </c>
      <c r="H902">
        <v>28.28427125</v>
      </c>
    </row>
    <row r="903" spans="1:8" x14ac:dyDescent="0.25">
      <c r="A903">
        <v>2015</v>
      </c>
      <c r="B903" t="s">
        <v>102</v>
      </c>
      <c r="C903">
        <v>3</v>
      </c>
      <c r="D903">
        <v>9</v>
      </c>
      <c r="E903">
        <v>236</v>
      </c>
      <c r="F903">
        <v>335</v>
      </c>
      <c r="G903">
        <v>285.5</v>
      </c>
      <c r="H903">
        <v>70.003571339999993</v>
      </c>
    </row>
    <row r="904" spans="1:8" x14ac:dyDescent="0.25">
      <c r="A904">
        <v>2016</v>
      </c>
      <c r="B904" t="s">
        <v>102</v>
      </c>
      <c r="C904">
        <v>3</v>
      </c>
      <c r="D904">
        <v>9</v>
      </c>
      <c r="E904">
        <v>267</v>
      </c>
      <c r="F904">
        <v>284</v>
      </c>
      <c r="G904">
        <v>275.5</v>
      </c>
      <c r="H904">
        <v>12.020815280000001</v>
      </c>
    </row>
    <row r="905" spans="1:8" x14ac:dyDescent="0.25">
      <c r="A905">
        <v>2001</v>
      </c>
      <c r="B905" t="s">
        <v>103</v>
      </c>
      <c r="C905">
        <v>3</v>
      </c>
      <c r="D905">
        <v>10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>
        <v>2002</v>
      </c>
      <c r="B906" t="s">
        <v>103</v>
      </c>
      <c r="C906">
        <v>3</v>
      </c>
      <c r="D906">
        <v>10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>
        <v>2003</v>
      </c>
      <c r="B907" t="s">
        <v>103</v>
      </c>
      <c r="C907">
        <v>3</v>
      </c>
      <c r="D907">
        <v>10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>
        <v>2004</v>
      </c>
      <c r="B908" t="s">
        <v>103</v>
      </c>
      <c r="C908">
        <v>3</v>
      </c>
      <c r="D908">
        <v>10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>
        <v>2005</v>
      </c>
      <c r="B909" t="s">
        <v>103</v>
      </c>
      <c r="C909">
        <v>3</v>
      </c>
      <c r="D909">
        <v>10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>
        <v>2006</v>
      </c>
      <c r="B910" t="s">
        <v>103</v>
      </c>
      <c r="C910">
        <v>3</v>
      </c>
      <c r="D910">
        <v>10</v>
      </c>
      <c r="E910">
        <v>28</v>
      </c>
      <c r="F910">
        <v>33</v>
      </c>
      <c r="G910">
        <v>30.5</v>
      </c>
      <c r="H910">
        <v>3.5355339059999999</v>
      </c>
    </row>
    <row r="911" spans="1:8" x14ac:dyDescent="0.25">
      <c r="A911">
        <v>2007</v>
      </c>
      <c r="B911" t="s">
        <v>103</v>
      </c>
      <c r="C911">
        <v>3</v>
      </c>
      <c r="D911">
        <v>10</v>
      </c>
      <c r="E911">
        <v>24</v>
      </c>
      <c r="F911">
        <v>23</v>
      </c>
      <c r="G911">
        <v>23.5</v>
      </c>
      <c r="H911">
        <v>0.70710678100000002</v>
      </c>
    </row>
    <row r="912" spans="1:8" x14ac:dyDescent="0.25">
      <c r="A912">
        <v>2008</v>
      </c>
      <c r="B912" t="s">
        <v>103</v>
      </c>
      <c r="C912">
        <v>3</v>
      </c>
      <c r="D912">
        <v>10</v>
      </c>
      <c r="E912">
        <v>23</v>
      </c>
      <c r="F912">
        <v>23</v>
      </c>
      <c r="G912">
        <v>23</v>
      </c>
      <c r="H912">
        <v>0</v>
      </c>
    </row>
    <row r="913" spans="1:8" x14ac:dyDescent="0.25">
      <c r="A913">
        <v>2009</v>
      </c>
      <c r="B913" t="s">
        <v>103</v>
      </c>
      <c r="C913">
        <v>3</v>
      </c>
      <c r="D913">
        <v>10</v>
      </c>
      <c r="E913">
        <v>21</v>
      </c>
      <c r="F913">
        <v>34</v>
      </c>
      <c r="G913">
        <v>27.5</v>
      </c>
      <c r="H913">
        <v>9.1923881549999997</v>
      </c>
    </row>
    <row r="914" spans="1:8" x14ac:dyDescent="0.25">
      <c r="A914">
        <v>2010</v>
      </c>
      <c r="B914" t="s">
        <v>103</v>
      </c>
      <c r="C914">
        <v>3</v>
      </c>
      <c r="D914">
        <v>10</v>
      </c>
      <c r="E914">
        <v>39</v>
      </c>
      <c r="F914">
        <v>39</v>
      </c>
      <c r="G914">
        <v>39</v>
      </c>
      <c r="H914">
        <v>0</v>
      </c>
    </row>
    <row r="915" spans="1:8" x14ac:dyDescent="0.25">
      <c r="A915">
        <v>2011</v>
      </c>
      <c r="B915" t="s">
        <v>103</v>
      </c>
      <c r="C915">
        <v>3</v>
      </c>
      <c r="D915">
        <v>10</v>
      </c>
      <c r="E915">
        <v>54</v>
      </c>
      <c r="F915">
        <v>39</v>
      </c>
      <c r="G915">
        <v>46.5</v>
      </c>
      <c r="H915">
        <v>10.60660172</v>
      </c>
    </row>
    <row r="916" spans="1:8" x14ac:dyDescent="0.25">
      <c r="A916">
        <v>2012</v>
      </c>
      <c r="B916" t="s">
        <v>103</v>
      </c>
      <c r="C916">
        <v>3</v>
      </c>
      <c r="D916">
        <v>10</v>
      </c>
      <c r="E916">
        <v>62</v>
      </c>
      <c r="F916">
        <v>46</v>
      </c>
      <c r="G916">
        <v>54</v>
      </c>
      <c r="H916">
        <v>11.313708500000001</v>
      </c>
    </row>
    <row r="917" spans="1:8" x14ac:dyDescent="0.25">
      <c r="A917">
        <v>2013</v>
      </c>
      <c r="B917" t="s">
        <v>103</v>
      </c>
      <c r="C917">
        <v>3</v>
      </c>
      <c r="D917">
        <v>10</v>
      </c>
      <c r="E917">
        <v>71</v>
      </c>
      <c r="F917">
        <v>58</v>
      </c>
      <c r="G917">
        <v>64.5</v>
      </c>
      <c r="H917">
        <v>9.1923881549999997</v>
      </c>
    </row>
    <row r="918" spans="1:8" x14ac:dyDescent="0.25">
      <c r="A918">
        <v>2014</v>
      </c>
      <c r="B918" t="s">
        <v>103</v>
      </c>
      <c r="C918">
        <v>3</v>
      </c>
      <c r="D918">
        <v>10</v>
      </c>
      <c r="E918">
        <v>96</v>
      </c>
      <c r="F918">
        <v>72</v>
      </c>
      <c r="G918">
        <v>84</v>
      </c>
      <c r="H918">
        <v>16.970562749999999</v>
      </c>
    </row>
    <row r="919" spans="1:8" x14ac:dyDescent="0.25">
      <c r="A919">
        <v>2015</v>
      </c>
      <c r="B919" t="s">
        <v>103</v>
      </c>
      <c r="C919">
        <v>3</v>
      </c>
      <c r="D919">
        <v>10</v>
      </c>
      <c r="E919">
        <v>103</v>
      </c>
      <c r="F919">
        <v>87</v>
      </c>
      <c r="G919">
        <v>95</v>
      </c>
      <c r="H919">
        <v>11.313708500000001</v>
      </c>
    </row>
    <row r="920" spans="1:8" x14ac:dyDescent="0.25">
      <c r="A920">
        <v>2016</v>
      </c>
      <c r="B920" t="s">
        <v>103</v>
      </c>
      <c r="C920">
        <v>3</v>
      </c>
      <c r="D920">
        <v>10</v>
      </c>
      <c r="E920">
        <v>139</v>
      </c>
      <c r="F920">
        <v>110</v>
      </c>
      <c r="G920">
        <v>124.5</v>
      </c>
      <c r="H920">
        <v>20.50609665</v>
      </c>
    </row>
    <row r="921" spans="1:8" x14ac:dyDescent="0.25">
      <c r="A921">
        <v>2001</v>
      </c>
      <c r="B921" t="s">
        <v>104</v>
      </c>
      <c r="C921">
        <v>3</v>
      </c>
      <c r="D921">
        <v>11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>
        <v>2002</v>
      </c>
      <c r="B922" t="s">
        <v>104</v>
      </c>
      <c r="C922">
        <v>3</v>
      </c>
      <c r="D922">
        <v>11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>
        <v>2003</v>
      </c>
      <c r="B923" t="s">
        <v>104</v>
      </c>
      <c r="C923">
        <v>3</v>
      </c>
      <c r="D923">
        <v>11</v>
      </c>
      <c r="E923">
        <v>47</v>
      </c>
      <c r="F923">
        <v>45</v>
      </c>
      <c r="G923">
        <v>46</v>
      </c>
      <c r="H923">
        <v>1.414213562</v>
      </c>
    </row>
    <row r="924" spans="1:8" x14ac:dyDescent="0.25">
      <c r="A924">
        <v>2004</v>
      </c>
      <c r="B924" t="s">
        <v>104</v>
      </c>
      <c r="C924">
        <v>3</v>
      </c>
      <c r="D924">
        <v>11</v>
      </c>
      <c r="E924">
        <v>50</v>
      </c>
      <c r="F924">
        <v>34</v>
      </c>
      <c r="G924">
        <v>42</v>
      </c>
      <c r="H924">
        <v>11.313708500000001</v>
      </c>
    </row>
    <row r="925" spans="1:8" x14ac:dyDescent="0.25">
      <c r="A925">
        <v>2005</v>
      </c>
      <c r="B925" t="s">
        <v>104</v>
      </c>
      <c r="C925">
        <v>3</v>
      </c>
      <c r="D925">
        <v>11</v>
      </c>
      <c r="E925">
        <v>20</v>
      </c>
      <c r="F925">
        <v>26</v>
      </c>
      <c r="G925">
        <v>23</v>
      </c>
      <c r="H925">
        <v>4.2426406869999997</v>
      </c>
    </row>
    <row r="926" spans="1:8" x14ac:dyDescent="0.25">
      <c r="A926">
        <v>2006</v>
      </c>
      <c r="B926" t="s">
        <v>104</v>
      </c>
      <c r="C926">
        <v>3</v>
      </c>
      <c r="D926">
        <v>11</v>
      </c>
      <c r="E926">
        <v>29</v>
      </c>
      <c r="F926">
        <v>41</v>
      </c>
      <c r="G926">
        <v>35</v>
      </c>
      <c r="H926">
        <v>8.4852813739999995</v>
      </c>
    </row>
    <row r="927" spans="1:8" x14ac:dyDescent="0.25">
      <c r="A927">
        <v>2007</v>
      </c>
      <c r="B927" t="s">
        <v>104</v>
      </c>
      <c r="C927">
        <v>3</v>
      </c>
      <c r="D927">
        <v>11</v>
      </c>
      <c r="E927">
        <v>53</v>
      </c>
      <c r="F927">
        <v>63</v>
      </c>
      <c r="G927">
        <v>58</v>
      </c>
      <c r="H927">
        <v>7.0710678119999999</v>
      </c>
    </row>
    <row r="928" spans="1:8" x14ac:dyDescent="0.25">
      <c r="A928">
        <v>2008</v>
      </c>
      <c r="B928" t="s">
        <v>104</v>
      </c>
      <c r="C928">
        <v>3</v>
      </c>
      <c r="D928">
        <v>11</v>
      </c>
      <c r="E928">
        <v>24</v>
      </c>
      <c r="F928">
        <v>23</v>
      </c>
      <c r="G928">
        <v>23.5</v>
      </c>
      <c r="H928">
        <v>0.70710678100000002</v>
      </c>
    </row>
    <row r="929" spans="1:8" x14ac:dyDescent="0.25">
      <c r="A929">
        <v>2009</v>
      </c>
      <c r="B929" t="s">
        <v>104</v>
      </c>
      <c r="C929">
        <v>3</v>
      </c>
      <c r="D929">
        <v>11</v>
      </c>
      <c r="E929">
        <v>28</v>
      </c>
      <c r="F929">
        <v>26</v>
      </c>
      <c r="G929">
        <v>27</v>
      </c>
      <c r="H929">
        <v>1.414213562</v>
      </c>
    </row>
    <row r="930" spans="1:8" x14ac:dyDescent="0.25">
      <c r="A930">
        <v>2010</v>
      </c>
      <c r="B930" t="s">
        <v>104</v>
      </c>
      <c r="C930">
        <v>3</v>
      </c>
      <c r="D930">
        <v>11</v>
      </c>
      <c r="E930">
        <v>37</v>
      </c>
      <c r="F930">
        <v>66</v>
      </c>
      <c r="G930">
        <v>51.5</v>
      </c>
      <c r="H930">
        <v>20.50609665</v>
      </c>
    </row>
    <row r="931" spans="1:8" x14ac:dyDescent="0.25">
      <c r="A931">
        <v>2011</v>
      </c>
      <c r="B931" t="s">
        <v>104</v>
      </c>
      <c r="C931">
        <v>3</v>
      </c>
      <c r="D931">
        <v>11</v>
      </c>
      <c r="E931">
        <v>77</v>
      </c>
      <c r="F931">
        <v>71</v>
      </c>
      <c r="G931">
        <v>74</v>
      </c>
      <c r="H931">
        <v>4.2426406869999997</v>
      </c>
    </row>
    <row r="932" spans="1:8" x14ac:dyDescent="0.25">
      <c r="A932">
        <v>2012</v>
      </c>
      <c r="B932" t="s">
        <v>104</v>
      </c>
      <c r="C932">
        <v>3</v>
      </c>
      <c r="D932">
        <v>11</v>
      </c>
      <c r="E932">
        <v>41</v>
      </c>
      <c r="F932">
        <v>90</v>
      </c>
      <c r="G932">
        <v>65.5</v>
      </c>
      <c r="H932">
        <v>34.648232280000002</v>
      </c>
    </row>
    <row r="933" spans="1:8" x14ac:dyDescent="0.25">
      <c r="A933">
        <v>2013</v>
      </c>
      <c r="B933" t="s">
        <v>104</v>
      </c>
      <c r="C933">
        <v>3</v>
      </c>
      <c r="D933">
        <v>11</v>
      </c>
      <c r="E933">
        <v>113</v>
      </c>
      <c r="F933">
        <v>140</v>
      </c>
      <c r="G933">
        <v>126.5</v>
      </c>
      <c r="H933">
        <v>19.09188309</v>
      </c>
    </row>
    <row r="934" spans="1:8" x14ac:dyDescent="0.25">
      <c r="A934">
        <v>2014</v>
      </c>
      <c r="B934" t="s">
        <v>104</v>
      </c>
      <c r="C934">
        <v>3</v>
      </c>
      <c r="D934">
        <v>11</v>
      </c>
      <c r="E934">
        <v>99</v>
      </c>
      <c r="F934">
        <v>169</v>
      </c>
      <c r="G934">
        <v>134</v>
      </c>
      <c r="H934">
        <v>49.497474680000003</v>
      </c>
    </row>
    <row r="935" spans="1:8" x14ac:dyDescent="0.25">
      <c r="A935">
        <v>2015</v>
      </c>
      <c r="B935" t="s">
        <v>104</v>
      </c>
      <c r="C935">
        <v>3</v>
      </c>
      <c r="D935">
        <v>11</v>
      </c>
      <c r="E935">
        <v>114</v>
      </c>
      <c r="F935">
        <v>106</v>
      </c>
      <c r="G935">
        <v>110</v>
      </c>
      <c r="H935">
        <v>5.6568542490000002</v>
      </c>
    </row>
    <row r="936" spans="1:8" x14ac:dyDescent="0.25">
      <c r="A936">
        <v>2016</v>
      </c>
      <c r="B936" t="s">
        <v>104</v>
      </c>
      <c r="C936">
        <v>3</v>
      </c>
      <c r="D936">
        <v>11</v>
      </c>
      <c r="E936">
        <v>101</v>
      </c>
      <c r="F936">
        <v>146</v>
      </c>
      <c r="G936">
        <v>123.5</v>
      </c>
      <c r="H936">
        <v>31.819805150000001</v>
      </c>
    </row>
    <row r="937" spans="1:8" x14ac:dyDescent="0.25">
      <c r="A937">
        <v>2001</v>
      </c>
      <c r="B937" t="s">
        <v>105</v>
      </c>
      <c r="C937">
        <v>3</v>
      </c>
      <c r="D937">
        <v>12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>
        <v>2002</v>
      </c>
      <c r="B938" t="s">
        <v>105</v>
      </c>
      <c r="C938">
        <v>3</v>
      </c>
      <c r="D938">
        <v>12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>
        <v>2003</v>
      </c>
      <c r="B939" t="s">
        <v>105</v>
      </c>
      <c r="C939">
        <v>3</v>
      </c>
      <c r="D939">
        <v>12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>
        <v>2004</v>
      </c>
      <c r="B940" t="s">
        <v>105</v>
      </c>
      <c r="C940">
        <v>3</v>
      </c>
      <c r="D940">
        <v>12</v>
      </c>
      <c r="E940">
        <v>49</v>
      </c>
      <c r="F940">
        <v>71</v>
      </c>
      <c r="G940">
        <v>60</v>
      </c>
      <c r="H940">
        <v>15.556349190000001</v>
      </c>
    </row>
    <row r="941" spans="1:8" x14ac:dyDescent="0.25">
      <c r="A941">
        <v>2005</v>
      </c>
      <c r="B941" t="s">
        <v>105</v>
      </c>
      <c r="C941">
        <v>3</v>
      </c>
      <c r="D941">
        <v>12</v>
      </c>
      <c r="E941">
        <v>44</v>
      </c>
      <c r="F941">
        <v>30</v>
      </c>
      <c r="G941">
        <v>37</v>
      </c>
      <c r="H941">
        <v>9.899494937</v>
      </c>
    </row>
    <row r="942" spans="1:8" x14ac:dyDescent="0.25">
      <c r="A942">
        <v>2006</v>
      </c>
      <c r="B942" t="s">
        <v>105</v>
      </c>
      <c r="C942">
        <v>3</v>
      </c>
      <c r="D942">
        <v>12</v>
      </c>
      <c r="E942">
        <v>26</v>
      </c>
      <c r="F942">
        <v>44</v>
      </c>
      <c r="G942">
        <v>35</v>
      </c>
      <c r="H942">
        <v>12.727922059999999</v>
      </c>
    </row>
    <row r="943" spans="1:8" x14ac:dyDescent="0.25">
      <c r="A943">
        <v>2007</v>
      </c>
      <c r="B943" t="s">
        <v>105</v>
      </c>
      <c r="C943">
        <v>3</v>
      </c>
      <c r="D943">
        <v>12</v>
      </c>
      <c r="E943">
        <v>56</v>
      </c>
      <c r="F943">
        <v>84</v>
      </c>
      <c r="G943">
        <v>70</v>
      </c>
      <c r="H943">
        <v>19.79898987</v>
      </c>
    </row>
    <row r="944" spans="1:8" x14ac:dyDescent="0.25">
      <c r="A944">
        <v>2008</v>
      </c>
      <c r="B944" t="s">
        <v>105</v>
      </c>
      <c r="C944">
        <v>3</v>
      </c>
      <c r="D944">
        <v>12</v>
      </c>
      <c r="E944">
        <v>66</v>
      </c>
      <c r="F944">
        <v>37</v>
      </c>
      <c r="G944">
        <v>51.5</v>
      </c>
      <c r="H944">
        <v>20.50609665</v>
      </c>
    </row>
    <row r="945" spans="1:8" x14ac:dyDescent="0.25">
      <c r="A945">
        <v>2009</v>
      </c>
      <c r="B945" t="s">
        <v>105</v>
      </c>
      <c r="C945">
        <v>3</v>
      </c>
      <c r="D945">
        <v>12</v>
      </c>
      <c r="E945">
        <v>54</v>
      </c>
      <c r="F945">
        <v>27</v>
      </c>
      <c r="G945">
        <v>40.5</v>
      </c>
      <c r="H945">
        <v>19.09188309</v>
      </c>
    </row>
    <row r="946" spans="1:8" x14ac:dyDescent="0.25">
      <c r="A946">
        <v>2010</v>
      </c>
      <c r="B946" t="s">
        <v>105</v>
      </c>
      <c r="C946">
        <v>3</v>
      </c>
      <c r="D946">
        <v>12</v>
      </c>
      <c r="E946">
        <v>52</v>
      </c>
      <c r="F946">
        <v>28</v>
      </c>
      <c r="G946">
        <v>40</v>
      </c>
      <c r="H946">
        <v>16.970562749999999</v>
      </c>
    </row>
    <row r="947" spans="1:8" x14ac:dyDescent="0.25">
      <c r="A947">
        <v>2011</v>
      </c>
      <c r="B947" t="s">
        <v>105</v>
      </c>
      <c r="C947">
        <v>3</v>
      </c>
      <c r="D947">
        <v>12</v>
      </c>
      <c r="E947">
        <v>94</v>
      </c>
      <c r="F947">
        <v>62</v>
      </c>
      <c r="G947">
        <v>78</v>
      </c>
      <c r="H947">
        <v>22.627417000000001</v>
      </c>
    </row>
    <row r="948" spans="1:8" x14ac:dyDescent="0.25">
      <c r="A948">
        <v>2012</v>
      </c>
      <c r="B948" t="s">
        <v>105</v>
      </c>
      <c r="C948">
        <v>3</v>
      </c>
      <c r="D948">
        <v>12</v>
      </c>
      <c r="E948">
        <v>131</v>
      </c>
      <c r="F948">
        <v>76</v>
      </c>
      <c r="G948">
        <v>103.5</v>
      </c>
      <c r="H948">
        <v>38.890872969999997</v>
      </c>
    </row>
    <row r="949" spans="1:8" x14ac:dyDescent="0.25">
      <c r="A949">
        <v>2013</v>
      </c>
      <c r="B949" t="s">
        <v>105</v>
      </c>
      <c r="C949">
        <v>3</v>
      </c>
      <c r="D949">
        <v>12</v>
      </c>
      <c r="E949">
        <v>269</v>
      </c>
      <c r="F949">
        <v>207</v>
      </c>
      <c r="G949">
        <v>238</v>
      </c>
      <c r="H949">
        <v>43.840620430000001</v>
      </c>
    </row>
    <row r="950" spans="1:8" x14ac:dyDescent="0.25">
      <c r="A950">
        <v>2014</v>
      </c>
      <c r="B950" t="s">
        <v>105</v>
      </c>
      <c r="C950">
        <v>3</v>
      </c>
      <c r="D950">
        <v>12</v>
      </c>
      <c r="E950">
        <v>315</v>
      </c>
      <c r="F950">
        <v>191</v>
      </c>
      <c r="G950">
        <v>253</v>
      </c>
      <c r="H950">
        <v>87.681240869999996</v>
      </c>
    </row>
    <row r="951" spans="1:8" x14ac:dyDescent="0.25">
      <c r="A951">
        <v>2015</v>
      </c>
      <c r="B951" t="s">
        <v>105</v>
      </c>
      <c r="C951">
        <v>3</v>
      </c>
      <c r="D951">
        <v>12</v>
      </c>
      <c r="E951">
        <v>274</v>
      </c>
      <c r="F951">
        <v>229</v>
      </c>
      <c r="G951">
        <v>251.5</v>
      </c>
      <c r="H951">
        <v>31.819805150000001</v>
      </c>
    </row>
    <row r="952" spans="1:8" x14ac:dyDescent="0.25">
      <c r="A952">
        <v>2016</v>
      </c>
      <c r="B952" t="s">
        <v>105</v>
      </c>
      <c r="C952">
        <v>3</v>
      </c>
      <c r="D952">
        <v>12</v>
      </c>
      <c r="E952">
        <v>403</v>
      </c>
      <c r="F952">
        <v>298</v>
      </c>
      <c r="G952">
        <v>350.5</v>
      </c>
      <c r="H952">
        <v>74.246212020000002</v>
      </c>
    </row>
    <row r="953" spans="1:8" x14ac:dyDescent="0.25">
      <c r="A953">
        <v>2001</v>
      </c>
      <c r="B953" t="s">
        <v>106</v>
      </c>
      <c r="C953">
        <v>3</v>
      </c>
      <c r="D953">
        <v>13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>
        <v>2002</v>
      </c>
      <c r="B954" t="s">
        <v>106</v>
      </c>
      <c r="C954">
        <v>3</v>
      </c>
      <c r="D954">
        <v>13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>
        <v>2003</v>
      </c>
      <c r="B955" t="s">
        <v>106</v>
      </c>
      <c r="C955">
        <v>3</v>
      </c>
      <c r="D955">
        <v>13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>
        <v>2004</v>
      </c>
      <c r="B956" t="s">
        <v>106</v>
      </c>
      <c r="C956">
        <v>3</v>
      </c>
      <c r="D956">
        <v>13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>
        <v>2005</v>
      </c>
      <c r="B957" t="s">
        <v>106</v>
      </c>
      <c r="C957">
        <v>3</v>
      </c>
      <c r="D957">
        <v>13</v>
      </c>
      <c r="E957">
        <v>33</v>
      </c>
      <c r="F957">
        <v>36</v>
      </c>
      <c r="G957">
        <v>34.5</v>
      </c>
      <c r="H957">
        <v>2.1213203439999999</v>
      </c>
    </row>
    <row r="958" spans="1:8" x14ac:dyDescent="0.25">
      <c r="A958">
        <v>2006</v>
      </c>
      <c r="B958" t="s">
        <v>106</v>
      </c>
      <c r="C958">
        <v>3</v>
      </c>
      <c r="D958">
        <v>13</v>
      </c>
      <c r="E958">
        <v>17</v>
      </c>
      <c r="F958">
        <v>31</v>
      </c>
      <c r="G958">
        <v>24</v>
      </c>
      <c r="H958">
        <v>9.899494937</v>
      </c>
    </row>
    <row r="959" spans="1:8" x14ac:dyDescent="0.25">
      <c r="A959">
        <v>2007</v>
      </c>
      <c r="B959" t="s">
        <v>106</v>
      </c>
      <c r="C959">
        <v>3</v>
      </c>
      <c r="D959">
        <v>13</v>
      </c>
      <c r="E959">
        <v>29</v>
      </c>
      <c r="F959">
        <v>29</v>
      </c>
      <c r="G959">
        <v>29</v>
      </c>
      <c r="H959">
        <v>0</v>
      </c>
    </row>
    <row r="960" spans="1:8" x14ac:dyDescent="0.25">
      <c r="A960">
        <v>2008</v>
      </c>
      <c r="B960" t="s">
        <v>106</v>
      </c>
      <c r="C960">
        <v>3</v>
      </c>
      <c r="D960">
        <v>13</v>
      </c>
      <c r="E960">
        <v>41</v>
      </c>
      <c r="F960">
        <v>46</v>
      </c>
      <c r="G960">
        <v>43.5</v>
      </c>
      <c r="H960">
        <v>3.5355339059999999</v>
      </c>
    </row>
    <row r="961" spans="1:8" x14ac:dyDescent="0.25">
      <c r="A961">
        <v>2009</v>
      </c>
      <c r="B961" t="s">
        <v>106</v>
      </c>
      <c r="C961">
        <v>3</v>
      </c>
      <c r="D961">
        <v>13</v>
      </c>
      <c r="E961">
        <v>15</v>
      </c>
      <c r="F961">
        <v>8</v>
      </c>
      <c r="G961">
        <v>11.5</v>
      </c>
      <c r="H961">
        <v>4.949747468</v>
      </c>
    </row>
    <row r="962" spans="1:8" x14ac:dyDescent="0.25">
      <c r="A962">
        <v>2010</v>
      </c>
      <c r="B962" t="s">
        <v>106</v>
      </c>
      <c r="C962">
        <v>3</v>
      </c>
      <c r="D962">
        <v>13</v>
      </c>
      <c r="E962">
        <v>13</v>
      </c>
      <c r="F962">
        <v>11</v>
      </c>
      <c r="G962">
        <v>12</v>
      </c>
      <c r="H962">
        <v>1.414213562</v>
      </c>
    </row>
    <row r="963" spans="1:8" x14ac:dyDescent="0.25">
      <c r="A963">
        <v>2011</v>
      </c>
      <c r="B963" t="s">
        <v>106</v>
      </c>
      <c r="C963">
        <v>3</v>
      </c>
      <c r="D963">
        <v>13</v>
      </c>
      <c r="E963">
        <v>28</v>
      </c>
      <c r="F963">
        <v>31</v>
      </c>
      <c r="G963">
        <v>29.5</v>
      </c>
      <c r="H963">
        <v>2.1213203439999999</v>
      </c>
    </row>
    <row r="964" spans="1:8" x14ac:dyDescent="0.25">
      <c r="A964">
        <v>2012</v>
      </c>
      <c r="B964" t="s">
        <v>106</v>
      </c>
      <c r="C964">
        <v>3</v>
      </c>
      <c r="D964">
        <v>13</v>
      </c>
      <c r="E964">
        <v>41</v>
      </c>
      <c r="F964">
        <v>48</v>
      </c>
      <c r="G964">
        <v>44.5</v>
      </c>
      <c r="H964">
        <v>4.949747468</v>
      </c>
    </row>
    <row r="965" spans="1:8" x14ac:dyDescent="0.25">
      <c r="A965">
        <v>2013</v>
      </c>
      <c r="B965" t="s">
        <v>106</v>
      </c>
      <c r="C965">
        <v>3</v>
      </c>
      <c r="D965">
        <v>13</v>
      </c>
      <c r="E965">
        <v>73</v>
      </c>
      <c r="F965">
        <v>65</v>
      </c>
      <c r="G965">
        <v>69</v>
      </c>
      <c r="H965">
        <v>5.6568542490000002</v>
      </c>
    </row>
    <row r="966" spans="1:8" x14ac:dyDescent="0.25">
      <c r="A966">
        <v>2014</v>
      </c>
      <c r="B966" t="s">
        <v>106</v>
      </c>
      <c r="C966">
        <v>3</v>
      </c>
      <c r="D966">
        <v>13</v>
      </c>
      <c r="E966">
        <v>90</v>
      </c>
      <c r="F966">
        <v>57</v>
      </c>
      <c r="G966">
        <v>73.5</v>
      </c>
      <c r="H966">
        <v>23.334523780000001</v>
      </c>
    </row>
    <row r="967" spans="1:8" x14ac:dyDescent="0.25">
      <c r="A967">
        <v>2015</v>
      </c>
      <c r="B967" t="s">
        <v>106</v>
      </c>
      <c r="C967">
        <v>3</v>
      </c>
      <c r="D967">
        <v>13</v>
      </c>
      <c r="E967">
        <v>148</v>
      </c>
      <c r="F967">
        <v>77</v>
      </c>
      <c r="G967">
        <v>112.5</v>
      </c>
      <c r="H967">
        <v>50.20458146</v>
      </c>
    </row>
    <row r="968" spans="1:8" x14ac:dyDescent="0.25">
      <c r="A968">
        <v>2016</v>
      </c>
      <c r="B968" t="s">
        <v>106</v>
      </c>
      <c r="C968">
        <v>3</v>
      </c>
      <c r="D968">
        <v>13</v>
      </c>
      <c r="E968">
        <v>198</v>
      </c>
      <c r="F968">
        <v>110</v>
      </c>
      <c r="G968">
        <v>154</v>
      </c>
      <c r="H968">
        <v>62.225396740000001</v>
      </c>
    </row>
    <row r="969" spans="1:8" x14ac:dyDescent="0.25">
      <c r="A969">
        <v>2001</v>
      </c>
      <c r="B969" t="s">
        <v>107</v>
      </c>
      <c r="C969">
        <v>3</v>
      </c>
      <c r="D969">
        <v>14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>
        <v>2002</v>
      </c>
      <c r="B970" t="s">
        <v>107</v>
      </c>
      <c r="C970">
        <v>3</v>
      </c>
      <c r="D970">
        <v>14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>
        <v>2003</v>
      </c>
      <c r="B971" t="s">
        <v>107</v>
      </c>
      <c r="C971">
        <v>3</v>
      </c>
      <c r="D971">
        <v>14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>
        <v>2004</v>
      </c>
      <c r="B972" t="s">
        <v>107</v>
      </c>
      <c r="C972">
        <v>3</v>
      </c>
      <c r="D972">
        <v>14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>
        <v>2005</v>
      </c>
      <c r="B973" t="s">
        <v>107</v>
      </c>
      <c r="C973">
        <v>3</v>
      </c>
      <c r="D973">
        <v>14</v>
      </c>
      <c r="E973">
        <v>31</v>
      </c>
      <c r="F973">
        <v>27</v>
      </c>
      <c r="G973">
        <v>29</v>
      </c>
      <c r="H973">
        <v>2.8284271250000002</v>
      </c>
    </row>
    <row r="974" spans="1:8" x14ac:dyDescent="0.25">
      <c r="A974">
        <v>2006</v>
      </c>
      <c r="B974" t="s">
        <v>107</v>
      </c>
      <c r="C974">
        <v>3</v>
      </c>
      <c r="D974">
        <v>14</v>
      </c>
      <c r="E974">
        <v>38</v>
      </c>
      <c r="F974">
        <v>45</v>
      </c>
      <c r="G974">
        <v>41.5</v>
      </c>
      <c r="H974">
        <v>4.949747468</v>
      </c>
    </row>
    <row r="975" spans="1:8" x14ac:dyDescent="0.25">
      <c r="A975">
        <v>2007</v>
      </c>
      <c r="B975" t="s">
        <v>107</v>
      </c>
      <c r="C975">
        <v>3</v>
      </c>
      <c r="D975">
        <v>14</v>
      </c>
      <c r="E975">
        <v>55</v>
      </c>
      <c r="F975">
        <v>60</v>
      </c>
      <c r="G975">
        <v>57.5</v>
      </c>
      <c r="H975">
        <v>3.5355339059999999</v>
      </c>
    </row>
    <row r="976" spans="1:8" x14ac:dyDescent="0.25">
      <c r="A976">
        <v>2008</v>
      </c>
      <c r="B976" t="s">
        <v>107</v>
      </c>
      <c r="C976">
        <v>3</v>
      </c>
      <c r="D976">
        <v>14</v>
      </c>
      <c r="E976">
        <v>71</v>
      </c>
      <c r="F976">
        <v>69</v>
      </c>
      <c r="G976">
        <v>70</v>
      </c>
      <c r="H976">
        <v>1.414213562</v>
      </c>
    </row>
    <row r="977" spans="1:8" x14ac:dyDescent="0.25">
      <c r="A977">
        <v>2009</v>
      </c>
      <c r="B977" t="s">
        <v>107</v>
      </c>
      <c r="C977">
        <v>3</v>
      </c>
      <c r="D977">
        <v>14</v>
      </c>
      <c r="E977">
        <v>30</v>
      </c>
      <c r="F977">
        <v>25</v>
      </c>
      <c r="G977">
        <v>27.5</v>
      </c>
      <c r="H977">
        <v>3.5355339059999999</v>
      </c>
    </row>
    <row r="978" spans="1:8" x14ac:dyDescent="0.25">
      <c r="A978">
        <v>2010</v>
      </c>
      <c r="B978" t="s">
        <v>107</v>
      </c>
      <c r="C978">
        <v>3</v>
      </c>
      <c r="D978">
        <v>14</v>
      </c>
      <c r="E978">
        <v>26</v>
      </c>
      <c r="F978">
        <v>28</v>
      </c>
      <c r="G978">
        <v>27</v>
      </c>
      <c r="H978">
        <v>1.414213562</v>
      </c>
    </row>
    <row r="979" spans="1:8" x14ac:dyDescent="0.25">
      <c r="A979">
        <v>2011</v>
      </c>
      <c r="B979" t="s">
        <v>107</v>
      </c>
      <c r="C979">
        <v>3</v>
      </c>
      <c r="D979">
        <v>14</v>
      </c>
      <c r="E979">
        <v>56</v>
      </c>
      <c r="F979">
        <v>76</v>
      </c>
      <c r="G979">
        <v>66</v>
      </c>
      <c r="H979">
        <v>14.142135619999999</v>
      </c>
    </row>
    <row r="980" spans="1:8" x14ac:dyDescent="0.25">
      <c r="A980">
        <v>2012</v>
      </c>
      <c r="B980" t="s">
        <v>107</v>
      </c>
      <c r="C980">
        <v>3</v>
      </c>
      <c r="D980">
        <v>14</v>
      </c>
      <c r="E980">
        <v>45</v>
      </c>
      <c r="F980">
        <v>44</v>
      </c>
      <c r="G980">
        <v>44.5</v>
      </c>
      <c r="H980">
        <v>0.70710678100000002</v>
      </c>
    </row>
    <row r="981" spans="1:8" x14ac:dyDescent="0.25">
      <c r="A981">
        <v>2013</v>
      </c>
      <c r="B981" t="s">
        <v>107</v>
      </c>
      <c r="C981">
        <v>3</v>
      </c>
      <c r="D981">
        <v>14</v>
      </c>
      <c r="E981">
        <v>73</v>
      </c>
      <c r="F981">
        <v>81</v>
      </c>
      <c r="G981">
        <v>77</v>
      </c>
      <c r="H981">
        <v>5.6568542490000002</v>
      </c>
    </row>
    <row r="982" spans="1:8" x14ac:dyDescent="0.25">
      <c r="A982">
        <v>2014</v>
      </c>
      <c r="B982" t="s">
        <v>107</v>
      </c>
      <c r="C982">
        <v>3</v>
      </c>
      <c r="D982">
        <v>14</v>
      </c>
      <c r="E982">
        <v>94</v>
      </c>
      <c r="F982">
        <v>103</v>
      </c>
      <c r="G982">
        <v>98.5</v>
      </c>
      <c r="H982">
        <v>6.3639610309999997</v>
      </c>
    </row>
    <row r="983" spans="1:8" x14ac:dyDescent="0.25">
      <c r="A983">
        <v>2015</v>
      </c>
      <c r="B983" t="s">
        <v>107</v>
      </c>
      <c r="C983">
        <v>3</v>
      </c>
      <c r="D983">
        <v>14</v>
      </c>
      <c r="E983">
        <v>129</v>
      </c>
      <c r="F983">
        <v>144</v>
      </c>
      <c r="G983">
        <v>136.5</v>
      </c>
      <c r="H983">
        <v>10.60660172</v>
      </c>
    </row>
    <row r="984" spans="1:8" x14ac:dyDescent="0.25">
      <c r="A984">
        <v>2016</v>
      </c>
      <c r="B984" t="s">
        <v>107</v>
      </c>
      <c r="C984">
        <v>3</v>
      </c>
      <c r="D984">
        <v>14</v>
      </c>
      <c r="E984">
        <v>148</v>
      </c>
      <c r="F984">
        <v>225</v>
      </c>
      <c r="G984">
        <v>186.5</v>
      </c>
      <c r="H984">
        <v>54.447222150000002</v>
      </c>
    </row>
    <row r="985" spans="1:8" x14ac:dyDescent="0.25">
      <c r="A985">
        <v>2001</v>
      </c>
      <c r="B985" t="s">
        <v>108</v>
      </c>
      <c r="C985">
        <v>3</v>
      </c>
      <c r="D985">
        <v>15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>
        <v>2002</v>
      </c>
      <c r="B986" t="s">
        <v>108</v>
      </c>
      <c r="C986">
        <v>3</v>
      </c>
      <c r="D986">
        <v>15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>
        <v>2003</v>
      </c>
      <c r="B987" t="s">
        <v>108</v>
      </c>
      <c r="C987">
        <v>3</v>
      </c>
      <c r="D987">
        <v>15</v>
      </c>
      <c r="E987">
        <v>24</v>
      </c>
      <c r="F987">
        <v>26</v>
      </c>
      <c r="G987">
        <v>25</v>
      </c>
      <c r="H987">
        <v>1.414213562</v>
      </c>
    </row>
    <row r="988" spans="1:8" x14ac:dyDescent="0.25">
      <c r="A988">
        <v>2004</v>
      </c>
      <c r="B988" t="s">
        <v>108</v>
      </c>
      <c r="C988">
        <v>3</v>
      </c>
      <c r="D988">
        <v>15</v>
      </c>
      <c r="E988">
        <v>30</v>
      </c>
      <c r="F988">
        <v>32</v>
      </c>
      <c r="G988">
        <v>31</v>
      </c>
      <c r="H988">
        <v>1.414213562</v>
      </c>
    </row>
    <row r="989" spans="1:8" x14ac:dyDescent="0.25">
      <c r="A989">
        <v>2005</v>
      </c>
      <c r="B989" t="s">
        <v>108</v>
      </c>
      <c r="C989">
        <v>3</v>
      </c>
      <c r="D989">
        <v>15</v>
      </c>
      <c r="E989">
        <v>27</v>
      </c>
      <c r="F989">
        <v>28</v>
      </c>
      <c r="G989">
        <v>27.5</v>
      </c>
      <c r="H989">
        <v>0.70710678100000002</v>
      </c>
    </row>
    <row r="990" spans="1:8" x14ac:dyDescent="0.25">
      <c r="A990">
        <v>2006</v>
      </c>
      <c r="B990" t="s">
        <v>108</v>
      </c>
      <c r="C990">
        <v>3</v>
      </c>
      <c r="D990">
        <v>15</v>
      </c>
      <c r="E990">
        <v>47</v>
      </c>
      <c r="F990">
        <v>30</v>
      </c>
      <c r="G990">
        <v>38.5</v>
      </c>
      <c r="H990">
        <v>12.020815280000001</v>
      </c>
    </row>
    <row r="991" spans="1:8" x14ac:dyDescent="0.25">
      <c r="A991">
        <v>2007</v>
      </c>
      <c r="B991" t="s">
        <v>108</v>
      </c>
      <c r="C991">
        <v>3</v>
      </c>
      <c r="D991">
        <v>15</v>
      </c>
      <c r="E991">
        <v>32</v>
      </c>
      <c r="F991">
        <v>35</v>
      </c>
      <c r="G991">
        <v>33.5</v>
      </c>
      <c r="H991">
        <v>2.1213203439999999</v>
      </c>
    </row>
    <row r="992" spans="1:8" x14ac:dyDescent="0.25">
      <c r="A992">
        <v>2008</v>
      </c>
      <c r="B992" t="s">
        <v>108</v>
      </c>
      <c r="C992">
        <v>3</v>
      </c>
      <c r="D992">
        <v>15</v>
      </c>
      <c r="E992">
        <v>69</v>
      </c>
      <c r="F992">
        <v>57</v>
      </c>
      <c r="G992">
        <v>63</v>
      </c>
      <c r="H992">
        <v>8.4852813739999995</v>
      </c>
    </row>
    <row r="993" spans="1:8" x14ac:dyDescent="0.25">
      <c r="A993">
        <v>2009</v>
      </c>
      <c r="B993" t="s">
        <v>108</v>
      </c>
      <c r="C993">
        <v>3</v>
      </c>
      <c r="D993">
        <v>15</v>
      </c>
      <c r="E993">
        <v>17</v>
      </c>
      <c r="F993">
        <v>14</v>
      </c>
      <c r="G993">
        <v>15.5</v>
      </c>
      <c r="H993">
        <v>2.1213203439999999</v>
      </c>
    </row>
    <row r="994" spans="1:8" x14ac:dyDescent="0.25">
      <c r="A994">
        <v>2010</v>
      </c>
      <c r="B994" t="s">
        <v>108</v>
      </c>
      <c r="C994">
        <v>3</v>
      </c>
      <c r="D994">
        <v>15</v>
      </c>
      <c r="E994">
        <v>28</v>
      </c>
      <c r="F994">
        <v>21</v>
      </c>
      <c r="G994">
        <v>24.5</v>
      </c>
      <c r="H994">
        <v>4.949747468</v>
      </c>
    </row>
    <row r="995" spans="1:8" x14ac:dyDescent="0.25">
      <c r="A995">
        <v>2011</v>
      </c>
      <c r="B995" t="s">
        <v>108</v>
      </c>
      <c r="C995">
        <v>3</v>
      </c>
      <c r="D995">
        <v>15</v>
      </c>
      <c r="E995">
        <v>62</v>
      </c>
      <c r="F995">
        <v>26</v>
      </c>
      <c r="G995">
        <v>44</v>
      </c>
      <c r="H995">
        <v>25.455844119999998</v>
      </c>
    </row>
    <row r="996" spans="1:8" x14ac:dyDescent="0.25">
      <c r="A996">
        <v>2012</v>
      </c>
      <c r="B996" t="s">
        <v>108</v>
      </c>
      <c r="C996">
        <v>3</v>
      </c>
      <c r="D996">
        <v>15</v>
      </c>
      <c r="E996">
        <v>157</v>
      </c>
      <c r="F996">
        <v>82</v>
      </c>
      <c r="G996">
        <v>119.5</v>
      </c>
      <c r="H996">
        <v>53.033008590000001</v>
      </c>
    </row>
    <row r="997" spans="1:8" x14ac:dyDescent="0.25">
      <c r="A997">
        <v>2013</v>
      </c>
      <c r="B997" t="s">
        <v>108</v>
      </c>
      <c r="C997">
        <v>3</v>
      </c>
      <c r="D997">
        <v>15</v>
      </c>
      <c r="E997">
        <v>190</v>
      </c>
      <c r="F997">
        <v>136</v>
      </c>
      <c r="G997">
        <v>163</v>
      </c>
      <c r="H997">
        <v>38.183766179999999</v>
      </c>
    </row>
    <row r="998" spans="1:8" x14ac:dyDescent="0.25">
      <c r="A998">
        <v>2014</v>
      </c>
      <c r="B998" t="s">
        <v>108</v>
      </c>
      <c r="C998">
        <v>3</v>
      </c>
      <c r="D998">
        <v>15</v>
      </c>
      <c r="E998">
        <v>336</v>
      </c>
      <c r="F998">
        <v>212</v>
      </c>
      <c r="G998">
        <v>274</v>
      </c>
      <c r="H998">
        <v>87.681240869999996</v>
      </c>
    </row>
    <row r="999" spans="1:8" x14ac:dyDescent="0.25">
      <c r="A999">
        <v>2015</v>
      </c>
      <c r="B999" t="s">
        <v>108</v>
      </c>
      <c r="C999">
        <v>3</v>
      </c>
      <c r="D999">
        <v>15</v>
      </c>
      <c r="E999">
        <v>340</v>
      </c>
      <c r="F999">
        <v>203</v>
      </c>
      <c r="G999">
        <v>271.5</v>
      </c>
      <c r="H999">
        <v>96.873629019999996</v>
      </c>
    </row>
    <row r="1000" spans="1:8" x14ac:dyDescent="0.25">
      <c r="A1000">
        <v>2016</v>
      </c>
      <c r="B1000" t="s">
        <v>108</v>
      </c>
      <c r="C1000">
        <v>3</v>
      </c>
      <c r="D1000">
        <v>15</v>
      </c>
      <c r="E1000">
        <v>312</v>
      </c>
      <c r="F1000">
        <v>269</v>
      </c>
      <c r="G1000">
        <v>290.5</v>
      </c>
      <c r="H1000">
        <v>30.40559159</v>
      </c>
    </row>
    <row r="1001" spans="1:8" x14ac:dyDescent="0.25">
      <c r="A1001">
        <v>2001</v>
      </c>
      <c r="B1001" t="s">
        <v>109</v>
      </c>
      <c r="C1001">
        <v>3</v>
      </c>
      <c r="D1001">
        <v>16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>
        <v>2002</v>
      </c>
      <c r="B1002" t="s">
        <v>109</v>
      </c>
      <c r="C1002">
        <v>3</v>
      </c>
      <c r="D1002">
        <v>16</v>
      </c>
      <c r="E1002">
        <v>24</v>
      </c>
      <c r="F1002">
        <v>36</v>
      </c>
      <c r="G1002">
        <v>30</v>
      </c>
      <c r="H1002">
        <v>8.4852813739999995</v>
      </c>
    </row>
    <row r="1003" spans="1:8" x14ac:dyDescent="0.25">
      <c r="A1003">
        <v>2003</v>
      </c>
      <c r="B1003" t="s">
        <v>109</v>
      </c>
      <c r="C1003">
        <v>3</v>
      </c>
      <c r="D1003">
        <v>16</v>
      </c>
      <c r="E1003">
        <v>47</v>
      </c>
      <c r="F1003">
        <v>49</v>
      </c>
      <c r="G1003">
        <v>48</v>
      </c>
      <c r="H1003">
        <v>1.414213562</v>
      </c>
    </row>
    <row r="1004" spans="1:8" x14ac:dyDescent="0.25">
      <c r="A1004">
        <v>2004</v>
      </c>
      <c r="B1004" t="s">
        <v>109</v>
      </c>
      <c r="C1004">
        <v>3</v>
      </c>
      <c r="D1004">
        <v>16</v>
      </c>
      <c r="E1004">
        <v>69</v>
      </c>
      <c r="F1004">
        <v>63</v>
      </c>
      <c r="G1004">
        <v>66</v>
      </c>
      <c r="H1004">
        <v>4.2426406869999997</v>
      </c>
    </row>
    <row r="1005" spans="1:8" x14ac:dyDescent="0.25">
      <c r="A1005">
        <v>2005</v>
      </c>
      <c r="B1005" t="s">
        <v>109</v>
      </c>
      <c r="C1005">
        <v>3</v>
      </c>
      <c r="D1005">
        <v>16</v>
      </c>
      <c r="E1005">
        <v>91</v>
      </c>
      <c r="F1005">
        <v>80</v>
      </c>
      <c r="G1005">
        <v>85.5</v>
      </c>
      <c r="H1005">
        <v>7.7781745930000001</v>
      </c>
    </row>
    <row r="1006" spans="1:8" x14ac:dyDescent="0.25">
      <c r="A1006">
        <v>2006</v>
      </c>
      <c r="B1006" t="s">
        <v>109</v>
      </c>
      <c r="C1006">
        <v>3</v>
      </c>
      <c r="D1006">
        <v>16</v>
      </c>
      <c r="E1006">
        <v>59</v>
      </c>
      <c r="F1006">
        <v>30</v>
      </c>
      <c r="G1006">
        <v>44.5</v>
      </c>
      <c r="H1006">
        <v>20.50609665</v>
      </c>
    </row>
    <row r="1007" spans="1:8" x14ac:dyDescent="0.25">
      <c r="A1007">
        <v>2007</v>
      </c>
      <c r="B1007" t="s">
        <v>109</v>
      </c>
      <c r="C1007">
        <v>3</v>
      </c>
      <c r="D1007">
        <v>16</v>
      </c>
      <c r="E1007">
        <v>98</v>
      </c>
      <c r="F1007">
        <v>64</v>
      </c>
      <c r="G1007">
        <v>81</v>
      </c>
      <c r="H1007">
        <v>24.041630560000002</v>
      </c>
    </row>
    <row r="1008" spans="1:8" x14ac:dyDescent="0.25">
      <c r="A1008">
        <v>2008</v>
      </c>
      <c r="B1008" t="s">
        <v>109</v>
      </c>
      <c r="C1008">
        <v>3</v>
      </c>
      <c r="D1008">
        <v>16</v>
      </c>
      <c r="E1008">
        <v>95</v>
      </c>
      <c r="F1008">
        <v>81</v>
      </c>
      <c r="G1008">
        <v>88</v>
      </c>
      <c r="H1008">
        <v>9.899494937</v>
      </c>
    </row>
    <row r="1009" spans="1:8" x14ac:dyDescent="0.25">
      <c r="A1009">
        <v>2009</v>
      </c>
      <c r="B1009" t="s">
        <v>109</v>
      </c>
      <c r="C1009">
        <v>3</v>
      </c>
      <c r="D1009">
        <v>16</v>
      </c>
      <c r="E1009">
        <v>143</v>
      </c>
      <c r="F1009">
        <v>132</v>
      </c>
      <c r="G1009">
        <v>137.5</v>
      </c>
      <c r="H1009">
        <v>7.7781745930000001</v>
      </c>
    </row>
    <row r="1010" spans="1:8" x14ac:dyDescent="0.25">
      <c r="A1010">
        <v>2010</v>
      </c>
      <c r="B1010" t="s">
        <v>109</v>
      </c>
      <c r="C1010">
        <v>3</v>
      </c>
      <c r="D1010">
        <v>16</v>
      </c>
      <c r="E1010">
        <v>118</v>
      </c>
      <c r="F1010">
        <v>78</v>
      </c>
      <c r="G1010">
        <v>98</v>
      </c>
      <c r="H1010">
        <v>28.28427125</v>
      </c>
    </row>
    <row r="1011" spans="1:8" x14ac:dyDescent="0.25">
      <c r="A1011">
        <v>2011</v>
      </c>
      <c r="B1011" t="s">
        <v>109</v>
      </c>
      <c r="C1011">
        <v>3</v>
      </c>
      <c r="D1011">
        <v>16</v>
      </c>
      <c r="E1011">
        <v>198</v>
      </c>
      <c r="F1011">
        <v>110</v>
      </c>
      <c r="G1011">
        <v>154</v>
      </c>
      <c r="H1011">
        <v>62.225396740000001</v>
      </c>
    </row>
    <row r="1012" spans="1:8" x14ac:dyDescent="0.25">
      <c r="A1012">
        <v>2012</v>
      </c>
      <c r="B1012" t="s">
        <v>109</v>
      </c>
      <c r="C1012">
        <v>3</v>
      </c>
      <c r="D1012">
        <v>16</v>
      </c>
      <c r="E1012">
        <v>124</v>
      </c>
      <c r="F1012">
        <v>89</v>
      </c>
      <c r="G1012">
        <v>106.5</v>
      </c>
      <c r="H1012">
        <v>24.748737340000002</v>
      </c>
    </row>
    <row r="1013" spans="1:8" x14ac:dyDescent="0.25">
      <c r="A1013">
        <v>2013</v>
      </c>
      <c r="B1013" t="s">
        <v>109</v>
      </c>
      <c r="C1013">
        <v>3</v>
      </c>
      <c r="D1013">
        <v>16</v>
      </c>
      <c r="E1013">
        <v>212</v>
      </c>
      <c r="F1013">
        <v>124</v>
      </c>
      <c r="G1013">
        <v>168</v>
      </c>
      <c r="H1013">
        <v>62.225396740000001</v>
      </c>
    </row>
    <row r="1014" spans="1:8" x14ac:dyDescent="0.25">
      <c r="A1014">
        <v>2014</v>
      </c>
      <c r="B1014" t="s">
        <v>109</v>
      </c>
      <c r="C1014">
        <v>3</v>
      </c>
      <c r="D1014">
        <v>16</v>
      </c>
      <c r="E1014">
        <v>241</v>
      </c>
      <c r="F1014">
        <v>113</v>
      </c>
      <c r="G1014">
        <v>177</v>
      </c>
      <c r="H1014">
        <v>90.509667989999997</v>
      </c>
    </row>
    <row r="1015" spans="1:8" x14ac:dyDescent="0.25">
      <c r="A1015">
        <v>2015</v>
      </c>
      <c r="B1015" t="s">
        <v>109</v>
      </c>
      <c r="C1015">
        <v>3</v>
      </c>
      <c r="D1015">
        <v>16</v>
      </c>
      <c r="E1015">
        <v>239</v>
      </c>
      <c r="F1015">
        <v>174</v>
      </c>
      <c r="G1015">
        <v>206.5</v>
      </c>
      <c r="H1015">
        <v>45.961940779999999</v>
      </c>
    </row>
    <row r="1016" spans="1:8" x14ac:dyDescent="0.25">
      <c r="A1016">
        <v>2016</v>
      </c>
      <c r="B1016" t="s">
        <v>109</v>
      </c>
      <c r="C1016">
        <v>3</v>
      </c>
      <c r="D1016">
        <v>16</v>
      </c>
      <c r="E1016">
        <v>164</v>
      </c>
      <c r="F1016">
        <v>212</v>
      </c>
      <c r="G1016">
        <v>188</v>
      </c>
      <c r="H1016">
        <v>33.941125499999998</v>
      </c>
    </row>
    <row r="1017" spans="1:8" x14ac:dyDescent="0.25">
      <c r="A1017">
        <v>2001</v>
      </c>
      <c r="B1017" t="s">
        <v>110</v>
      </c>
      <c r="C1017">
        <v>3</v>
      </c>
      <c r="D1017">
        <v>17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>
        <v>2002</v>
      </c>
      <c r="B1018" t="s">
        <v>110</v>
      </c>
      <c r="C1018">
        <v>3</v>
      </c>
      <c r="D1018">
        <v>17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>
        <v>2003</v>
      </c>
      <c r="B1019" t="s">
        <v>110</v>
      </c>
      <c r="C1019">
        <v>3</v>
      </c>
      <c r="D1019">
        <v>17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>
        <v>2004</v>
      </c>
      <c r="B1020" t="s">
        <v>110</v>
      </c>
      <c r="C1020">
        <v>3</v>
      </c>
      <c r="D1020">
        <v>17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>
        <v>2005</v>
      </c>
      <c r="B1021" t="s">
        <v>110</v>
      </c>
      <c r="C1021">
        <v>3</v>
      </c>
      <c r="D1021">
        <v>17</v>
      </c>
      <c r="E1021">
        <v>22</v>
      </c>
      <c r="F1021">
        <v>25</v>
      </c>
      <c r="G1021">
        <v>23.5</v>
      </c>
      <c r="H1021">
        <v>2.1213203439999999</v>
      </c>
    </row>
    <row r="1022" spans="1:8" x14ac:dyDescent="0.25">
      <c r="A1022">
        <v>2006</v>
      </c>
      <c r="B1022" t="s">
        <v>110</v>
      </c>
      <c r="C1022">
        <v>3</v>
      </c>
      <c r="D1022">
        <v>17</v>
      </c>
      <c r="E1022">
        <v>10</v>
      </c>
      <c r="F1022">
        <v>21</v>
      </c>
      <c r="G1022">
        <v>15.5</v>
      </c>
      <c r="H1022">
        <v>7.7781745930000001</v>
      </c>
    </row>
    <row r="1023" spans="1:8" x14ac:dyDescent="0.25">
      <c r="A1023">
        <v>2007</v>
      </c>
      <c r="B1023" t="s">
        <v>110</v>
      </c>
      <c r="C1023">
        <v>3</v>
      </c>
      <c r="D1023">
        <v>17</v>
      </c>
      <c r="E1023">
        <v>14</v>
      </c>
      <c r="F1023">
        <v>20</v>
      </c>
      <c r="G1023">
        <v>17</v>
      </c>
      <c r="H1023">
        <v>4.2426406869999997</v>
      </c>
    </row>
    <row r="1024" spans="1:8" x14ac:dyDescent="0.25">
      <c r="A1024">
        <v>2008</v>
      </c>
      <c r="B1024" t="s">
        <v>110</v>
      </c>
      <c r="C1024">
        <v>3</v>
      </c>
      <c r="D1024">
        <v>17</v>
      </c>
      <c r="E1024">
        <v>10</v>
      </c>
      <c r="F1024">
        <v>35</v>
      </c>
      <c r="G1024">
        <v>22.5</v>
      </c>
      <c r="H1024">
        <v>17.677669529999999</v>
      </c>
    </row>
    <row r="1025" spans="1:8" x14ac:dyDescent="0.25">
      <c r="A1025">
        <v>2009</v>
      </c>
      <c r="B1025" t="s">
        <v>110</v>
      </c>
      <c r="C1025">
        <v>3</v>
      </c>
      <c r="D1025">
        <v>17</v>
      </c>
      <c r="E1025">
        <v>41</v>
      </c>
      <c r="F1025">
        <v>10</v>
      </c>
      <c r="G1025">
        <v>25.5</v>
      </c>
      <c r="H1025">
        <v>21.920310220000001</v>
      </c>
    </row>
    <row r="1026" spans="1:8" x14ac:dyDescent="0.25">
      <c r="A1026">
        <v>2010</v>
      </c>
      <c r="B1026" t="s">
        <v>110</v>
      </c>
      <c r="C1026">
        <v>3</v>
      </c>
      <c r="D1026">
        <v>17</v>
      </c>
      <c r="E1026">
        <v>40</v>
      </c>
      <c r="F1026">
        <v>18</v>
      </c>
      <c r="G1026">
        <v>29</v>
      </c>
      <c r="H1026">
        <v>15.556349190000001</v>
      </c>
    </row>
    <row r="1027" spans="1:8" x14ac:dyDescent="0.25">
      <c r="A1027">
        <v>2011</v>
      </c>
      <c r="B1027" t="s">
        <v>110</v>
      </c>
      <c r="C1027">
        <v>3</v>
      </c>
      <c r="D1027">
        <v>17</v>
      </c>
      <c r="E1027">
        <v>74</v>
      </c>
      <c r="F1027">
        <v>36</v>
      </c>
      <c r="G1027">
        <v>55</v>
      </c>
      <c r="H1027">
        <v>26.870057689999999</v>
      </c>
    </row>
    <row r="1028" spans="1:8" x14ac:dyDescent="0.25">
      <c r="A1028">
        <v>2012</v>
      </c>
      <c r="B1028" t="s">
        <v>110</v>
      </c>
      <c r="C1028">
        <v>3</v>
      </c>
      <c r="D1028">
        <v>17</v>
      </c>
      <c r="E1028">
        <v>62</v>
      </c>
      <c r="F1028">
        <v>36</v>
      </c>
      <c r="G1028">
        <v>49</v>
      </c>
      <c r="H1028">
        <v>18.384776309999999</v>
      </c>
    </row>
    <row r="1029" spans="1:8" x14ac:dyDescent="0.25">
      <c r="A1029">
        <v>2013</v>
      </c>
      <c r="B1029" t="s">
        <v>110</v>
      </c>
      <c r="C1029">
        <v>3</v>
      </c>
      <c r="D1029">
        <v>17</v>
      </c>
      <c r="E1029">
        <v>128</v>
      </c>
      <c r="F1029">
        <v>93</v>
      </c>
      <c r="G1029">
        <v>110.5</v>
      </c>
      <c r="H1029">
        <v>24.748737340000002</v>
      </c>
    </row>
    <row r="1030" spans="1:8" x14ac:dyDescent="0.25">
      <c r="A1030">
        <v>2014</v>
      </c>
      <c r="B1030" t="s">
        <v>110</v>
      </c>
      <c r="C1030">
        <v>3</v>
      </c>
      <c r="D1030">
        <v>17</v>
      </c>
      <c r="E1030">
        <v>184</v>
      </c>
      <c r="F1030">
        <v>120</v>
      </c>
      <c r="G1030">
        <v>152</v>
      </c>
      <c r="H1030">
        <v>45.254834000000002</v>
      </c>
    </row>
    <row r="1031" spans="1:8" x14ac:dyDescent="0.25">
      <c r="A1031">
        <v>2015</v>
      </c>
      <c r="B1031" t="s">
        <v>110</v>
      </c>
      <c r="C1031">
        <v>3</v>
      </c>
      <c r="D1031">
        <v>17</v>
      </c>
      <c r="E1031">
        <v>266</v>
      </c>
      <c r="F1031">
        <v>198</v>
      </c>
      <c r="G1031">
        <v>232</v>
      </c>
      <c r="H1031">
        <v>48.083261120000003</v>
      </c>
    </row>
    <row r="1032" spans="1:8" x14ac:dyDescent="0.25">
      <c r="A1032">
        <v>2016</v>
      </c>
      <c r="B1032" t="s">
        <v>110</v>
      </c>
      <c r="C1032">
        <v>3</v>
      </c>
      <c r="D1032">
        <v>17</v>
      </c>
      <c r="E1032">
        <v>249</v>
      </c>
      <c r="F1032">
        <v>251</v>
      </c>
      <c r="G1032">
        <v>250</v>
      </c>
      <c r="H1032">
        <v>1.414213562</v>
      </c>
    </row>
    <row r="1033" spans="1:8" x14ac:dyDescent="0.25">
      <c r="A1033">
        <v>2001</v>
      </c>
      <c r="B1033" t="s">
        <v>111</v>
      </c>
      <c r="C1033">
        <v>3</v>
      </c>
      <c r="D1033">
        <v>18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>
        <v>2002</v>
      </c>
      <c r="B1034" t="s">
        <v>111</v>
      </c>
      <c r="C1034">
        <v>3</v>
      </c>
      <c r="D1034">
        <v>18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>
        <v>2003</v>
      </c>
      <c r="B1035" t="s">
        <v>111</v>
      </c>
      <c r="C1035">
        <v>3</v>
      </c>
      <c r="D1035">
        <v>18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>
        <v>2004</v>
      </c>
      <c r="B1036" t="s">
        <v>111</v>
      </c>
      <c r="C1036">
        <v>3</v>
      </c>
      <c r="D1036">
        <v>18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>
        <v>2005</v>
      </c>
      <c r="B1037" t="s">
        <v>111</v>
      </c>
      <c r="C1037">
        <v>3</v>
      </c>
      <c r="D1037">
        <v>18</v>
      </c>
      <c r="E1037">
        <v>22</v>
      </c>
      <c r="F1037">
        <v>20</v>
      </c>
      <c r="G1037">
        <v>21</v>
      </c>
      <c r="H1037">
        <v>1.414213562</v>
      </c>
    </row>
    <row r="1038" spans="1:8" x14ac:dyDescent="0.25">
      <c r="A1038">
        <v>2006</v>
      </c>
      <c r="B1038" t="s">
        <v>111</v>
      </c>
      <c r="C1038">
        <v>3</v>
      </c>
      <c r="D1038">
        <v>18</v>
      </c>
      <c r="E1038">
        <v>11</v>
      </c>
      <c r="F1038">
        <v>21</v>
      </c>
      <c r="G1038">
        <v>16</v>
      </c>
      <c r="H1038">
        <v>7.0710678119999999</v>
      </c>
    </row>
    <row r="1039" spans="1:8" x14ac:dyDescent="0.25">
      <c r="A1039">
        <v>2007</v>
      </c>
      <c r="B1039" t="s">
        <v>111</v>
      </c>
      <c r="C1039">
        <v>3</v>
      </c>
      <c r="D1039">
        <v>18</v>
      </c>
      <c r="E1039">
        <v>12</v>
      </c>
      <c r="F1039">
        <v>17</v>
      </c>
      <c r="G1039">
        <v>14.5</v>
      </c>
      <c r="H1039">
        <v>3.5355339059999999</v>
      </c>
    </row>
    <row r="1040" spans="1:8" x14ac:dyDescent="0.25">
      <c r="A1040">
        <v>2008</v>
      </c>
      <c r="B1040" t="s">
        <v>111</v>
      </c>
      <c r="C1040">
        <v>3</v>
      </c>
      <c r="D1040">
        <v>18</v>
      </c>
      <c r="E1040">
        <v>10</v>
      </c>
      <c r="F1040">
        <v>5</v>
      </c>
      <c r="G1040">
        <v>7.5</v>
      </c>
      <c r="H1040">
        <v>3.5355339059999999</v>
      </c>
    </row>
    <row r="1041" spans="1:8" x14ac:dyDescent="0.25">
      <c r="A1041">
        <v>2009</v>
      </c>
      <c r="B1041" t="s">
        <v>111</v>
      </c>
      <c r="C1041">
        <v>3</v>
      </c>
      <c r="D1041">
        <v>18</v>
      </c>
      <c r="E1041">
        <v>13</v>
      </c>
      <c r="F1041">
        <v>10</v>
      </c>
      <c r="G1041">
        <v>11.5</v>
      </c>
      <c r="H1041">
        <v>2.1213203439999999</v>
      </c>
    </row>
    <row r="1042" spans="1:8" x14ac:dyDescent="0.25">
      <c r="A1042">
        <v>2010</v>
      </c>
      <c r="B1042" t="s">
        <v>111</v>
      </c>
      <c r="C1042">
        <v>3</v>
      </c>
      <c r="D1042">
        <v>18</v>
      </c>
      <c r="E1042">
        <v>37</v>
      </c>
      <c r="F1042">
        <v>34</v>
      </c>
      <c r="G1042">
        <v>35.5</v>
      </c>
      <c r="H1042">
        <v>2.1213203439999999</v>
      </c>
    </row>
    <row r="1043" spans="1:8" x14ac:dyDescent="0.25">
      <c r="A1043">
        <v>2011</v>
      </c>
      <c r="B1043" t="s">
        <v>111</v>
      </c>
      <c r="C1043">
        <v>3</v>
      </c>
      <c r="D1043">
        <v>18</v>
      </c>
      <c r="E1043">
        <v>35</v>
      </c>
      <c r="F1043">
        <v>38</v>
      </c>
      <c r="G1043">
        <v>36.5</v>
      </c>
      <c r="H1043">
        <v>2.1213203439999999</v>
      </c>
    </row>
    <row r="1044" spans="1:8" x14ac:dyDescent="0.25">
      <c r="A1044">
        <v>2012</v>
      </c>
      <c r="B1044" t="s">
        <v>111</v>
      </c>
      <c r="C1044">
        <v>3</v>
      </c>
      <c r="D1044">
        <v>18</v>
      </c>
      <c r="E1044">
        <v>37</v>
      </c>
      <c r="F1044">
        <v>30</v>
      </c>
      <c r="G1044">
        <v>33.5</v>
      </c>
      <c r="H1044">
        <v>4.949747468</v>
      </c>
    </row>
    <row r="1045" spans="1:8" x14ac:dyDescent="0.25">
      <c r="A1045">
        <v>2013</v>
      </c>
      <c r="B1045" t="s">
        <v>111</v>
      </c>
      <c r="C1045">
        <v>3</v>
      </c>
      <c r="D1045">
        <v>18</v>
      </c>
      <c r="E1045">
        <v>145</v>
      </c>
      <c r="F1045">
        <v>85</v>
      </c>
      <c r="G1045">
        <v>115</v>
      </c>
      <c r="H1045">
        <v>42.426406870000001</v>
      </c>
    </row>
    <row r="1046" spans="1:8" x14ac:dyDescent="0.25">
      <c r="A1046">
        <v>2014</v>
      </c>
      <c r="B1046" t="s">
        <v>111</v>
      </c>
      <c r="C1046">
        <v>3</v>
      </c>
      <c r="D1046">
        <v>18</v>
      </c>
      <c r="E1046">
        <v>234</v>
      </c>
      <c r="F1046">
        <v>141</v>
      </c>
      <c r="G1046">
        <v>187.5</v>
      </c>
      <c r="H1046">
        <v>65.760930650000006</v>
      </c>
    </row>
    <row r="1047" spans="1:8" x14ac:dyDescent="0.25">
      <c r="A1047">
        <v>2015</v>
      </c>
      <c r="B1047" t="s">
        <v>111</v>
      </c>
      <c r="C1047">
        <v>3</v>
      </c>
      <c r="D1047">
        <v>18</v>
      </c>
      <c r="E1047">
        <v>274</v>
      </c>
      <c r="F1047">
        <v>218</v>
      </c>
      <c r="G1047">
        <v>246</v>
      </c>
      <c r="H1047">
        <v>39.59797975</v>
      </c>
    </row>
    <row r="1048" spans="1:8" x14ac:dyDescent="0.25">
      <c r="A1048">
        <v>2016</v>
      </c>
      <c r="B1048" t="s">
        <v>111</v>
      </c>
      <c r="C1048">
        <v>3</v>
      </c>
      <c r="D1048">
        <v>18</v>
      </c>
      <c r="E1048">
        <v>376</v>
      </c>
      <c r="F1048">
        <v>349</v>
      </c>
      <c r="G1048">
        <v>362.5</v>
      </c>
      <c r="H1048">
        <v>19.09188309</v>
      </c>
    </row>
    <row r="1049" spans="1:8" x14ac:dyDescent="0.25">
      <c r="A1049">
        <v>2001</v>
      </c>
      <c r="B1049" t="s">
        <v>112</v>
      </c>
      <c r="C1049">
        <v>3</v>
      </c>
      <c r="D1049">
        <v>19</v>
      </c>
      <c r="E1049">
        <v>27</v>
      </c>
      <c r="F1049">
        <v>23</v>
      </c>
      <c r="G1049">
        <v>25</v>
      </c>
      <c r="H1049">
        <v>2.8284271250000002</v>
      </c>
    </row>
    <row r="1050" spans="1:8" x14ac:dyDescent="0.25">
      <c r="A1050">
        <v>2002</v>
      </c>
      <c r="B1050" t="s">
        <v>112</v>
      </c>
      <c r="C1050">
        <v>3</v>
      </c>
      <c r="D1050">
        <v>19</v>
      </c>
      <c r="E1050">
        <v>23</v>
      </c>
      <c r="F1050">
        <v>32</v>
      </c>
      <c r="G1050">
        <v>27.5</v>
      </c>
      <c r="H1050">
        <v>6.3639610309999997</v>
      </c>
    </row>
    <row r="1051" spans="1:8" x14ac:dyDescent="0.25">
      <c r="A1051">
        <v>2003</v>
      </c>
      <c r="B1051" t="s">
        <v>112</v>
      </c>
      <c r="C1051">
        <v>3</v>
      </c>
      <c r="D1051">
        <v>19</v>
      </c>
      <c r="E1051">
        <v>40</v>
      </c>
      <c r="F1051">
        <v>32</v>
      </c>
      <c r="G1051">
        <v>36</v>
      </c>
      <c r="H1051">
        <v>5.6568542490000002</v>
      </c>
    </row>
    <row r="1052" spans="1:8" x14ac:dyDescent="0.25">
      <c r="A1052">
        <v>2004</v>
      </c>
      <c r="B1052" t="s">
        <v>112</v>
      </c>
      <c r="C1052">
        <v>3</v>
      </c>
      <c r="D1052">
        <v>19</v>
      </c>
      <c r="E1052">
        <v>59</v>
      </c>
      <c r="F1052">
        <v>90</v>
      </c>
      <c r="G1052">
        <v>74.5</v>
      </c>
      <c r="H1052">
        <v>21.920310220000001</v>
      </c>
    </row>
    <row r="1053" spans="1:8" x14ac:dyDescent="0.25">
      <c r="A1053">
        <v>2005</v>
      </c>
      <c r="B1053" t="s">
        <v>112</v>
      </c>
      <c r="C1053">
        <v>3</v>
      </c>
      <c r="D1053">
        <v>19</v>
      </c>
      <c r="E1053">
        <v>33</v>
      </c>
      <c r="F1053">
        <v>47</v>
      </c>
      <c r="G1053">
        <v>40</v>
      </c>
      <c r="H1053">
        <v>9.899494937</v>
      </c>
    </row>
    <row r="1054" spans="1:8" x14ac:dyDescent="0.25">
      <c r="A1054">
        <v>2006</v>
      </c>
      <c r="B1054" t="s">
        <v>112</v>
      </c>
      <c r="C1054">
        <v>3</v>
      </c>
      <c r="D1054">
        <v>19</v>
      </c>
      <c r="E1054">
        <v>61</v>
      </c>
      <c r="F1054">
        <v>84</v>
      </c>
      <c r="G1054">
        <v>72.5</v>
      </c>
      <c r="H1054">
        <v>16.263455969999999</v>
      </c>
    </row>
    <row r="1055" spans="1:8" x14ac:dyDescent="0.25">
      <c r="A1055">
        <v>2007</v>
      </c>
      <c r="B1055" t="s">
        <v>112</v>
      </c>
      <c r="C1055">
        <v>3</v>
      </c>
      <c r="D1055">
        <v>19</v>
      </c>
      <c r="E1055">
        <v>25</v>
      </c>
      <c r="F1055">
        <v>55</v>
      </c>
      <c r="G1055">
        <v>40</v>
      </c>
      <c r="H1055">
        <v>21.213203440000001</v>
      </c>
    </row>
    <row r="1056" spans="1:8" x14ac:dyDescent="0.25">
      <c r="A1056">
        <v>2008</v>
      </c>
      <c r="B1056" t="s">
        <v>112</v>
      </c>
      <c r="C1056">
        <v>3</v>
      </c>
      <c r="D1056">
        <v>19</v>
      </c>
      <c r="E1056">
        <v>48</v>
      </c>
      <c r="F1056">
        <v>71</v>
      </c>
      <c r="G1056">
        <v>59.5</v>
      </c>
      <c r="H1056">
        <v>16.263455969999999</v>
      </c>
    </row>
    <row r="1057" spans="1:8" x14ac:dyDescent="0.25">
      <c r="A1057">
        <v>2009</v>
      </c>
      <c r="B1057" t="s">
        <v>112</v>
      </c>
      <c r="C1057">
        <v>3</v>
      </c>
      <c r="D1057">
        <v>19</v>
      </c>
      <c r="E1057">
        <v>38</v>
      </c>
      <c r="F1057">
        <v>69</v>
      </c>
      <c r="G1057">
        <v>53.5</v>
      </c>
      <c r="H1057">
        <v>21.920310220000001</v>
      </c>
    </row>
    <row r="1058" spans="1:8" x14ac:dyDescent="0.25">
      <c r="A1058">
        <v>2010</v>
      </c>
      <c r="B1058" t="s">
        <v>112</v>
      </c>
      <c r="C1058">
        <v>3</v>
      </c>
      <c r="D1058">
        <v>19</v>
      </c>
      <c r="E1058">
        <v>64</v>
      </c>
      <c r="F1058">
        <v>39</v>
      </c>
      <c r="G1058">
        <v>51.5</v>
      </c>
      <c r="H1058">
        <v>17.677669529999999</v>
      </c>
    </row>
    <row r="1059" spans="1:8" x14ac:dyDescent="0.25">
      <c r="A1059">
        <v>2011</v>
      </c>
      <c r="B1059" t="s">
        <v>112</v>
      </c>
      <c r="C1059">
        <v>3</v>
      </c>
      <c r="D1059">
        <v>19</v>
      </c>
      <c r="E1059">
        <v>100</v>
      </c>
      <c r="F1059">
        <v>151</v>
      </c>
      <c r="G1059">
        <v>125.5</v>
      </c>
      <c r="H1059">
        <v>36.062445840000002</v>
      </c>
    </row>
    <row r="1060" spans="1:8" x14ac:dyDescent="0.25">
      <c r="A1060">
        <v>2012</v>
      </c>
      <c r="B1060" t="s">
        <v>112</v>
      </c>
      <c r="C1060">
        <v>3</v>
      </c>
      <c r="D1060">
        <v>19</v>
      </c>
      <c r="E1060">
        <v>90</v>
      </c>
      <c r="F1060">
        <v>144</v>
      </c>
      <c r="G1060">
        <v>117</v>
      </c>
      <c r="H1060">
        <v>38.183766179999999</v>
      </c>
    </row>
    <row r="1061" spans="1:8" x14ac:dyDescent="0.25">
      <c r="A1061">
        <v>2013</v>
      </c>
      <c r="B1061" t="s">
        <v>112</v>
      </c>
      <c r="C1061">
        <v>3</v>
      </c>
      <c r="D1061">
        <v>19</v>
      </c>
      <c r="E1061">
        <v>157</v>
      </c>
      <c r="F1061">
        <v>171</v>
      </c>
      <c r="G1061">
        <v>164</v>
      </c>
      <c r="H1061">
        <v>9.899494937</v>
      </c>
    </row>
    <row r="1062" spans="1:8" x14ac:dyDescent="0.25">
      <c r="A1062">
        <v>2014</v>
      </c>
      <c r="B1062" t="s">
        <v>112</v>
      </c>
      <c r="C1062">
        <v>3</v>
      </c>
      <c r="D1062">
        <v>19</v>
      </c>
      <c r="E1062">
        <v>108</v>
      </c>
      <c r="F1062">
        <v>101</v>
      </c>
      <c r="G1062">
        <v>104.5</v>
      </c>
      <c r="H1062">
        <v>4.949747468</v>
      </c>
    </row>
    <row r="1063" spans="1:8" x14ac:dyDescent="0.25">
      <c r="A1063">
        <v>2015</v>
      </c>
      <c r="B1063" t="s">
        <v>112</v>
      </c>
      <c r="C1063">
        <v>3</v>
      </c>
      <c r="D1063">
        <v>19</v>
      </c>
      <c r="E1063">
        <v>131</v>
      </c>
      <c r="F1063">
        <v>140</v>
      </c>
      <c r="G1063">
        <v>135.5</v>
      </c>
      <c r="H1063">
        <v>6.3639610309999997</v>
      </c>
    </row>
    <row r="1064" spans="1:8" x14ac:dyDescent="0.25">
      <c r="A1064">
        <v>2016</v>
      </c>
      <c r="B1064" t="s">
        <v>112</v>
      </c>
      <c r="C1064">
        <v>3</v>
      </c>
      <c r="D1064">
        <v>19</v>
      </c>
      <c r="E1064">
        <v>196</v>
      </c>
      <c r="F1064">
        <v>254</v>
      </c>
      <c r="G1064">
        <v>225</v>
      </c>
      <c r="H1064">
        <v>41.012193310000001</v>
      </c>
    </row>
    <row r="1065" spans="1:8" x14ac:dyDescent="0.25">
      <c r="A1065">
        <v>2001</v>
      </c>
      <c r="B1065" t="s">
        <v>113</v>
      </c>
      <c r="C1065">
        <v>3</v>
      </c>
      <c r="D1065">
        <v>20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>
        <v>2002</v>
      </c>
      <c r="B1066" t="s">
        <v>113</v>
      </c>
      <c r="C1066">
        <v>3</v>
      </c>
      <c r="D1066">
        <v>20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>
        <v>2003</v>
      </c>
      <c r="B1067" t="s">
        <v>113</v>
      </c>
      <c r="C1067">
        <v>3</v>
      </c>
      <c r="D1067">
        <v>20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>
        <v>2004</v>
      </c>
      <c r="B1068" t="s">
        <v>113</v>
      </c>
      <c r="C1068">
        <v>3</v>
      </c>
      <c r="D1068">
        <v>20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>
        <v>2005</v>
      </c>
      <c r="B1069" t="s">
        <v>113</v>
      </c>
      <c r="C1069">
        <v>3</v>
      </c>
      <c r="D1069">
        <v>20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>
        <v>2006</v>
      </c>
      <c r="B1070" t="s">
        <v>113</v>
      </c>
      <c r="C1070">
        <v>3</v>
      </c>
      <c r="D1070">
        <v>20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>
        <v>2007</v>
      </c>
      <c r="B1071" t="s">
        <v>113</v>
      </c>
      <c r="C1071">
        <v>3</v>
      </c>
      <c r="D1071">
        <v>20</v>
      </c>
      <c r="E1071">
        <v>13</v>
      </c>
      <c r="F1071">
        <v>10</v>
      </c>
      <c r="G1071">
        <v>11.5</v>
      </c>
      <c r="H1071">
        <v>2.1213203439999999</v>
      </c>
    </row>
    <row r="1072" spans="1:8" x14ac:dyDescent="0.25">
      <c r="A1072">
        <v>2008</v>
      </c>
      <c r="B1072" t="s">
        <v>113</v>
      </c>
      <c r="C1072">
        <v>3</v>
      </c>
      <c r="D1072">
        <v>20</v>
      </c>
      <c r="E1072">
        <v>17</v>
      </c>
      <c r="F1072">
        <v>20</v>
      </c>
      <c r="G1072">
        <v>18.5</v>
      </c>
      <c r="H1072">
        <v>2.1213203439999999</v>
      </c>
    </row>
    <row r="1073" spans="1:8" x14ac:dyDescent="0.25">
      <c r="A1073">
        <v>2009</v>
      </c>
      <c r="B1073" t="s">
        <v>113</v>
      </c>
      <c r="C1073">
        <v>3</v>
      </c>
      <c r="D1073">
        <v>20</v>
      </c>
      <c r="E1073">
        <v>15</v>
      </c>
      <c r="F1073">
        <v>18</v>
      </c>
      <c r="G1073">
        <v>16.5</v>
      </c>
      <c r="H1073">
        <v>2.1213203439999999</v>
      </c>
    </row>
    <row r="1074" spans="1:8" x14ac:dyDescent="0.25">
      <c r="A1074">
        <v>2010</v>
      </c>
      <c r="B1074" t="s">
        <v>113</v>
      </c>
      <c r="C1074">
        <v>3</v>
      </c>
      <c r="D1074">
        <v>20</v>
      </c>
      <c r="E1074">
        <v>27</v>
      </c>
      <c r="F1074">
        <v>34</v>
      </c>
      <c r="G1074">
        <v>30.5</v>
      </c>
      <c r="H1074">
        <v>4.949747468</v>
      </c>
    </row>
    <row r="1075" spans="1:8" x14ac:dyDescent="0.25">
      <c r="A1075">
        <v>2011</v>
      </c>
      <c r="B1075" t="s">
        <v>113</v>
      </c>
      <c r="C1075">
        <v>3</v>
      </c>
      <c r="D1075">
        <v>20</v>
      </c>
      <c r="E1075">
        <v>40</v>
      </c>
      <c r="F1075">
        <v>53</v>
      </c>
      <c r="G1075">
        <v>46.5</v>
      </c>
      <c r="H1075">
        <v>9.1923881549999997</v>
      </c>
    </row>
    <row r="1076" spans="1:8" x14ac:dyDescent="0.25">
      <c r="A1076">
        <v>2012</v>
      </c>
      <c r="B1076" t="s">
        <v>113</v>
      </c>
      <c r="C1076">
        <v>3</v>
      </c>
      <c r="D1076">
        <v>20</v>
      </c>
      <c r="E1076">
        <v>39</v>
      </c>
      <c r="F1076">
        <v>42</v>
      </c>
      <c r="G1076">
        <v>40.5</v>
      </c>
      <c r="H1076">
        <v>2.1213203439999999</v>
      </c>
    </row>
    <row r="1077" spans="1:8" x14ac:dyDescent="0.25">
      <c r="A1077">
        <v>2013</v>
      </c>
      <c r="B1077" t="s">
        <v>113</v>
      </c>
      <c r="C1077">
        <v>3</v>
      </c>
      <c r="D1077">
        <v>20</v>
      </c>
      <c r="E1077">
        <v>90</v>
      </c>
      <c r="F1077">
        <v>91</v>
      </c>
      <c r="G1077">
        <v>90.5</v>
      </c>
      <c r="H1077">
        <v>0.70710678100000002</v>
      </c>
    </row>
    <row r="1078" spans="1:8" x14ac:dyDescent="0.25">
      <c r="A1078">
        <v>2014</v>
      </c>
      <c r="B1078" t="s">
        <v>113</v>
      </c>
      <c r="C1078">
        <v>3</v>
      </c>
      <c r="D1078">
        <v>20</v>
      </c>
      <c r="E1078">
        <v>117</v>
      </c>
      <c r="F1078">
        <v>140</v>
      </c>
      <c r="G1078">
        <v>128.5</v>
      </c>
      <c r="H1078">
        <v>16.263455969999999</v>
      </c>
    </row>
    <row r="1079" spans="1:8" x14ac:dyDescent="0.25">
      <c r="A1079">
        <v>2015</v>
      </c>
      <c r="B1079" t="s">
        <v>113</v>
      </c>
      <c r="C1079">
        <v>3</v>
      </c>
      <c r="D1079">
        <v>20</v>
      </c>
      <c r="E1079">
        <v>176</v>
      </c>
      <c r="F1079">
        <v>170</v>
      </c>
      <c r="G1079">
        <v>173</v>
      </c>
      <c r="H1079">
        <v>4.2426406869999997</v>
      </c>
    </row>
    <row r="1080" spans="1:8" x14ac:dyDescent="0.25">
      <c r="A1080">
        <v>2016</v>
      </c>
      <c r="B1080" t="s">
        <v>113</v>
      </c>
      <c r="C1080">
        <v>3</v>
      </c>
      <c r="D1080">
        <v>20</v>
      </c>
      <c r="E1080">
        <v>226</v>
      </c>
      <c r="F1080">
        <v>297</v>
      </c>
      <c r="G1080">
        <v>261.5</v>
      </c>
      <c r="H1080">
        <v>50.20458146</v>
      </c>
    </row>
    <row r="1081" spans="1:8" x14ac:dyDescent="0.25">
      <c r="A1081">
        <v>2002</v>
      </c>
      <c r="B1081" t="s">
        <v>115</v>
      </c>
      <c r="C1081">
        <v>4</v>
      </c>
      <c r="D1081">
        <v>1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>
        <v>2003</v>
      </c>
      <c r="B1082" t="s">
        <v>115</v>
      </c>
      <c r="C1082">
        <v>4</v>
      </c>
      <c r="D1082">
        <v>1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>
        <v>2004</v>
      </c>
      <c r="B1083" t="s">
        <v>115</v>
      </c>
      <c r="C1083">
        <v>4</v>
      </c>
      <c r="D1083">
        <v>1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>
        <v>2005</v>
      </c>
      <c r="B1084" t="s">
        <v>115</v>
      </c>
      <c r="C1084">
        <v>4</v>
      </c>
      <c r="D1084">
        <v>1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>
        <v>2006</v>
      </c>
      <c r="B1085" t="s">
        <v>115</v>
      </c>
      <c r="C1085">
        <v>4</v>
      </c>
      <c r="D1085">
        <v>1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>
        <v>2007</v>
      </c>
      <c r="B1086" t="s">
        <v>115</v>
      </c>
      <c r="C1086">
        <v>4</v>
      </c>
      <c r="D1086">
        <v>1</v>
      </c>
      <c r="E1086">
        <v>36</v>
      </c>
      <c r="F1086">
        <v>24</v>
      </c>
      <c r="G1086">
        <v>30</v>
      </c>
      <c r="H1086">
        <v>8.4852813739999995</v>
      </c>
    </row>
    <row r="1087" spans="1:8" x14ac:dyDescent="0.25">
      <c r="A1087">
        <v>2008</v>
      </c>
      <c r="B1087" t="s">
        <v>115</v>
      </c>
      <c r="C1087">
        <v>4</v>
      </c>
      <c r="D1087">
        <v>1</v>
      </c>
      <c r="E1087">
        <v>29</v>
      </c>
      <c r="F1087">
        <v>28</v>
      </c>
      <c r="G1087">
        <v>28.5</v>
      </c>
      <c r="H1087">
        <v>0.70710678100000002</v>
      </c>
    </row>
    <row r="1088" spans="1:8" x14ac:dyDescent="0.25">
      <c r="A1088">
        <v>2009</v>
      </c>
      <c r="B1088" t="s">
        <v>115</v>
      </c>
      <c r="C1088">
        <v>4</v>
      </c>
      <c r="D1088">
        <v>1</v>
      </c>
      <c r="E1088">
        <v>62</v>
      </c>
      <c r="F1088">
        <v>63</v>
      </c>
      <c r="G1088">
        <v>62.5</v>
      </c>
      <c r="H1088">
        <v>0.70710678100000002</v>
      </c>
    </row>
    <row r="1089" spans="1:8" x14ac:dyDescent="0.25">
      <c r="A1089">
        <v>2010</v>
      </c>
      <c r="B1089" t="s">
        <v>115</v>
      </c>
      <c r="C1089">
        <v>4</v>
      </c>
      <c r="D1089">
        <v>1</v>
      </c>
      <c r="E1089">
        <v>136</v>
      </c>
      <c r="F1089">
        <v>119</v>
      </c>
      <c r="G1089">
        <v>127.5</v>
      </c>
      <c r="H1089">
        <v>12.020815280000001</v>
      </c>
    </row>
    <row r="1090" spans="1:8" x14ac:dyDescent="0.25">
      <c r="A1090">
        <v>2011</v>
      </c>
      <c r="B1090" t="s">
        <v>115</v>
      </c>
      <c r="C1090">
        <v>4</v>
      </c>
      <c r="D1090">
        <v>1</v>
      </c>
      <c r="E1090">
        <v>246</v>
      </c>
      <c r="F1090">
        <v>233</v>
      </c>
      <c r="G1090">
        <v>239.5</v>
      </c>
      <c r="H1090">
        <v>9.1923881549999997</v>
      </c>
    </row>
    <row r="1091" spans="1:8" x14ac:dyDescent="0.25">
      <c r="A1091">
        <v>2012</v>
      </c>
      <c r="B1091" t="s">
        <v>115</v>
      </c>
      <c r="C1091">
        <v>4</v>
      </c>
      <c r="D1091">
        <v>1</v>
      </c>
      <c r="E1091">
        <v>58</v>
      </c>
      <c r="F1091">
        <v>29</v>
      </c>
      <c r="G1091">
        <v>43.5</v>
      </c>
      <c r="H1091">
        <v>20.50609665</v>
      </c>
    </row>
    <row r="1092" spans="1:8" x14ac:dyDescent="0.25">
      <c r="A1092">
        <v>2013</v>
      </c>
      <c r="B1092" t="s">
        <v>115</v>
      </c>
      <c r="C1092">
        <v>4</v>
      </c>
      <c r="D1092">
        <v>1</v>
      </c>
      <c r="E1092">
        <v>280</v>
      </c>
      <c r="F1092">
        <v>266</v>
      </c>
      <c r="G1092">
        <v>273</v>
      </c>
      <c r="H1092">
        <v>9.899494937</v>
      </c>
    </row>
    <row r="1093" spans="1:8" x14ac:dyDescent="0.25">
      <c r="A1093">
        <v>2014</v>
      </c>
      <c r="B1093" t="s">
        <v>115</v>
      </c>
      <c r="C1093">
        <v>4</v>
      </c>
      <c r="D1093">
        <v>1</v>
      </c>
      <c r="E1093">
        <v>328</v>
      </c>
      <c r="F1093">
        <v>318</v>
      </c>
      <c r="G1093">
        <v>323</v>
      </c>
      <c r="H1093">
        <v>7.0710678119999999</v>
      </c>
    </row>
    <row r="1094" spans="1:8" x14ac:dyDescent="0.25">
      <c r="A1094">
        <v>2015</v>
      </c>
      <c r="B1094" t="s">
        <v>115</v>
      </c>
      <c r="C1094">
        <v>4</v>
      </c>
      <c r="D1094">
        <v>1</v>
      </c>
      <c r="E1094">
        <v>292</v>
      </c>
      <c r="F1094">
        <v>306</v>
      </c>
      <c r="G1094">
        <v>299</v>
      </c>
      <c r="H1094">
        <v>9.899494937</v>
      </c>
    </row>
    <row r="1095" spans="1:8" x14ac:dyDescent="0.25">
      <c r="A1095">
        <v>2016</v>
      </c>
      <c r="B1095" t="s">
        <v>115</v>
      </c>
      <c r="C1095">
        <v>4</v>
      </c>
      <c r="D1095">
        <v>1</v>
      </c>
      <c r="E1095">
        <v>243</v>
      </c>
      <c r="F1095">
        <v>278</v>
      </c>
      <c r="G1095">
        <v>260.5</v>
      </c>
      <c r="H1095">
        <v>24.748737340000002</v>
      </c>
    </row>
    <row r="1096" spans="1:8" x14ac:dyDescent="0.25">
      <c r="A1096">
        <v>2002</v>
      </c>
      <c r="B1096" t="s">
        <v>116</v>
      </c>
      <c r="C1096">
        <v>4</v>
      </c>
      <c r="D1096">
        <v>2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>
        <v>2003</v>
      </c>
      <c r="B1097" t="s">
        <v>116</v>
      </c>
      <c r="C1097">
        <v>4</v>
      </c>
      <c r="D1097">
        <v>2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>
        <v>2004</v>
      </c>
      <c r="B1098" t="s">
        <v>116</v>
      </c>
      <c r="C1098">
        <v>4</v>
      </c>
      <c r="D1098">
        <v>2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>
        <v>2005</v>
      </c>
      <c r="B1099" t="s">
        <v>116</v>
      </c>
      <c r="C1099">
        <v>4</v>
      </c>
      <c r="D1099">
        <v>2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>
        <v>2006</v>
      </c>
      <c r="B1100" t="s">
        <v>116</v>
      </c>
      <c r="C1100">
        <v>4</v>
      </c>
      <c r="D1100">
        <v>2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>
        <v>2007</v>
      </c>
      <c r="B1101" t="s">
        <v>116</v>
      </c>
      <c r="C1101">
        <v>4</v>
      </c>
      <c r="D1101">
        <v>2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>
        <v>2008</v>
      </c>
      <c r="B1102" t="s">
        <v>116</v>
      </c>
      <c r="C1102">
        <v>4</v>
      </c>
      <c r="D1102">
        <v>2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>
        <v>2009</v>
      </c>
      <c r="B1103" t="s">
        <v>116</v>
      </c>
      <c r="C1103">
        <v>4</v>
      </c>
      <c r="D1103">
        <v>2</v>
      </c>
      <c r="E1103">
        <v>75</v>
      </c>
      <c r="F1103">
        <v>73</v>
      </c>
      <c r="G1103">
        <v>74</v>
      </c>
      <c r="H1103">
        <v>1.414213562</v>
      </c>
    </row>
    <row r="1104" spans="1:8" x14ac:dyDescent="0.25">
      <c r="A1104">
        <v>2010</v>
      </c>
      <c r="B1104" t="s">
        <v>116</v>
      </c>
      <c r="C1104">
        <v>4</v>
      </c>
      <c r="D1104">
        <v>2</v>
      </c>
      <c r="E1104">
        <v>50</v>
      </c>
      <c r="F1104">
        <v>52</v>
      </c>
      <c r="G1104">
        <v>51</v>
      </c>
      <c r="H1104">
        <v>1.414213562</v>
      </c>
    </row>
    <row r="1105" spans="1:8" x14ac:dyDescent="0.25">
      <c r="A1105">
        <v>2011</v>
      </c>
      <c r="B1105" t="s">
        <v>116</v>
      </c>
      <c r="C1105">
        <v>4</v>
      </c>
      <c r="D1105">
        <v>2</v>
      </c>
      <c r="E1105">
        <v>54</v>
      </c>
      <c r="F1105">
        <v>52</v>
      </c>
      <c r="G1105">
        <v>53</v>
      </c>
      <c r="H1105">
        <v>1.414213562</v>
      </c>
    </row>
    <row r="1106" spans="1:8" x14ac:dyDescent="0.25">
      <c r="A1106">
        <v>2012</v>
      </c>
      <c r="B1106" t="s">
        <v>116</v>
      </c>
      <c r="C1106">
        <v>4</v>
      </c>
      <c r="D1106">
        <v>2</v>
      </c>
      <c r="E1106">
        <v>42</v>
      </c>
      <c r="F1106">
        <v>95</v>
      </c>
      <c r="G1106">
        <v>68.5</v>
      </c>
      <c r="H1106">
        <v>37.476659400000003</v>
      </c>
    </row>
    <row r="1107" spans="1:8" x14ac:dyDescent="0.25">
      <c r="A1107">
        <v>2013</v>
      </c>
      <c r="B1107" t="s">
        <v>116</v>
      </c>
      <c r="C1107">
        <v>4</v>
      </c>
      <c r="D1107">
        <v>2</v>
      </c>
      <c r="E1107">
        <v>64</v>
      </c>
      <c r="F1107">
        <v>134</v>
      </c>
      <c r="G1107">
        <v>99</v>
      </c>
      <c r="H1107">
        <v>49.497474680000003</v>
      </c>
    </row>
    <row r="1108" spans="1:8" x14ac:dyDescent="0.25">
      <c r="A1108">
        <v>2014</v>
      </c>
      <c r="B1108" t="s">
        <v>116</v>
      </c>
      <c r="C1108">
        <v>4</v>
      </c>
      <c r="D1108">
        <v>2</v>
      </c>
      <c r="E1108">
        <v>120</v>
      </c>
      <c r="F1108">
        <v>174</v>
      </c>
      <c r="G1108">
        <v>147</v>
      </c>
      <c r="H1108">
        <v>38.183766179999999</v>
      </c>
    </row>
    <row r="1109" spans="1:8" x14ac:dyDescent="0.25">
      <c r="A1109">
        <v>2015</v>
      </c>
      <c r="B1109" t="s">
        <v>116</v>
      </c>
      <c r="C1109">
        <v>4</v>
      </c>
      <c r="D1109">
        <v>2</v>
      </c>
      <c r="E1109">
        <v>195</v>
      </c>
      <c r="F1109">
        <v>332</v>
      </c>
      <c r="G1109">
        <v>263.5</v>
      </c>
      <c r="H1109">
        <v>96.873629019999996</v>
      </c>
    </row>
    <row r="1110" spans="1:8" x14ac:dyDescent="0.25">
      <c r="A1110">
        <v>2016</v>
      </c>
      <c r="B1110" t="s">
        <v>116</v>
      </c>
      <c r="C1110">
        <v>4</v>
      </c>
      <c r="D1110">
        <v>2</v>
      </c>
      <c r="E1110">
        <v>236</v>
      </c>
      <c r="F1110">
        <v>186</v>
      </c>
      <c r="G1110">
        <v>211</v>
      </c>
      <c r="H1110">
        <v>35.355339059999999</v>
      </c>
    </row>
    <row r="1111" spans="1:8" x14ac:dyDescent="0.25">
      <c r="A1111">
        <v>2002</v>
      </c>
      <c r="B1111" t="s">
        <v>118</v>
      </c>
      <c r="C1111">
        <v>4</v>
      </c>
      <c r="D1111">
        <v>3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>
        <v>2003</v>
      </c>
      <c r="B1112" t="s">
        <v>118</v>
      </c>
      <c r="C1112">
        <v>4</v>
      </c>
      <c r="D1112">
        <v>3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>
        <v>2004</v>
      </c>
      <c r="B1113" t="s">
        <v>118</v>
      </c>
      <c r="C1113">
        <v>4</v>
      </c>
      <c r="D1113">
        <v>3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>
        <v>2005</v>
      </c>
      <c r="B1114" t="s">
        <v>118</v>
      </c>
      <c r="C1114">
        <v>4</v>
      </c>
      <c r="D1114">
        <v>3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>
        <v>2006</v>
      </c>
      <c r="B1115" t="s">
        <v>118</v>
      </c>
      <c r="C1115">
        <v>4</v>
      </c>
      <c r="D1115">
        <v>3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>
        <v>2007</v>
      </c>
      <c r="B1116" t="s">
        <v>118</v>
      </c>
      <c r="C1116">
        <v>4</v>
      </c>
      <c r="D1116">
        <v>3</v>
      </c>
      <c r="E1116">
        <v>82</v>
      </c>
      <c r="F1116">
        <v>81</v>
      </c>
      <c r="G1116">
        <v>81.5</v>
      </c>
      <c r="H1116">
        <v>0.70710678100000002</v>
      </c>
    </row>
    <row r="1117" spans="1:8" x14ac:dyDescent="0.25">
      <c r="A1117">
        <v>2008</v>
      </c>
      <c r="B1117" t="s">
        <v>118</v>
      </c>
      <c r="C1117">
        <v>4</v>
      </c>
      <c r="D1117">
        <v>3</v>
      </c>
      <c r="E1117">
        <v>30</v>
      </c>
      <c r="F1117">
        <v>88</v>
      </c>
      <c r="G1117">
        <v>59</v>
      </c>
      <c r="H1117">
        <v>41.012193310000001</v>
      </c>
    </row>
    <row r="1118" spans="1:8" x14ac:dyDescent="0.25">
      <c r="A1118">
        <v>2009</v>
      </c>
      <c r="B1118" t="s">
        <v>118</v>
      </c>
      <c r="C1118">
        <v>4</v>
      </c>
      <c r="D1118">
        <v>3</v>
      </c>
      <c r="E1118">
        <v>59</v>
      </c>
      <c r="F1118">
        <v>56</v>
      </c>
      <c r="G1118">
        <v>57.5</v>
      </c>
      <c r="H1118">
        <v>2.1213203439999999</v>
      </c>
    </row>
    <row r="1119" spans="1:8" x14ac:dyDescent="0.25">
      <c r="A1119">
        <v>2010</v>
      </c>
      <c r="B1119" t="s">
        <v>118</v>
      </c>
      <c r="C1119">
        <v>4</v>
      </c>
      <c r="D1119">
        <v>3</v>
      </c>
      <c r="E1119">
        <v>74</v>
      </c>
      <c r="F1119">
        <v>118</v>
      </c>
      <c r="G1119">
        <v>96</v>
      </c>
      <c r="H1119">
        <v>31.11269837</v>
      </c>
    </row>
    <row r="1120" spans="1:8" x14ac:dyDescent="0.25">
      <c r="A1120">
        <v>2011</v>
      </c>
      <c r="B1120" t="s">
        <v>118</v>
      </c>
      <c r="C1120">
        <v>4</v>
      </c>
      <c r="D1120">
        <v>3</v>
      </c>
      <c r="E1120">
        <v>79</v>
      </c>
      <c r="F1120">
        <v>122</v>
      </c>
      <c r="G1120">
        <v>100.5</v>
      </c>
      <c r="H1120">
        <v>30.40559159</v>
      </c>
    </row>
    <row r="1121" spans="1:8" x14ac:dyDescent="0.25">
      <c r="A1121">
        <v>2012</v>
      </c>
      <c r="B1121" t="s">
        <v>118</v>
      </c>
      <c r="C1121">
        <v>4</v>
      </c>
      <c r="D1121">
        <v>3</v>
      </c>
      <c r="E1121">
        <v>94</v>
      </c>
      <c r="F1121">
        <v>108</v>
      </c>
      <c r="G1121">
        <v>101</v>
      </c>
      <c r="H1121">
        <v>9.899494937</v>
      </c>
    </row>
    <row r="1122" spans="1:8" x14ac:dyDescent="0.25">
      <c r="A1122">
        <v>2013</v>
      </c>
      <c r="B1122" t="s">
        <v>118</v>
      </c>
      <c r="C1122">
        <v>4</v>
      </c>
      <c r="D1122">
        <v>3</v>
      </c>
      <c r="E1122">
        <v>116</v>
      </c>
      <c r="F1122">
        <v>155</v>
      </c>
      <c r="G1122">
        <v>135.5</v>
      </c>
      <c r="H1122">
        <v>27.57716447</v>
      </c>
    </row>
    <row r="1123" spans="1:8" x14ac:dyDescent="0.25">
      <c r="A1123">
        <v>2014</v>
      </c>
      <c r="B1123" t="s">
        <v>118</v>
      </c>
      <c r="C1123">
        <v>4</v>
      </c>
      <c r="D1123">
        <v>3</v>
      </c>
      <c r="E1123">
        <v>120</v>
      </c>
      <c r="F1123">
        <v>173</v>
      </c>
      <c r="G1123">
        <v>146.5</v>
      </c>
      <c r="H1123">
        <v>37.476659400000003</v>
      </c>
    </row>
    <row r="1124" spans="1:8" x14ac:dyDescent="0.25">
      <c r="A1124">
        <v>2015</v>
      </c>
      <c r="B1124" t="s">
        <v>118</v>
      </c>
      <c r="C1124">
        <v>4</v>
      </c>
      <c r="D1124">
        <v>3</v>
      </c>
      <c r="E1124">
        <v>146</v>
      </c>
      <c r="F1124">
        <v>234</v>
      </c>
      <c r="G1124">
        <v>190</v>
      </c>
      <c r="H1124">
        <v>62.225396740000001</v>
      </c>
    </row>
    <row r="1125" spans="1:8" x14ac:dyDescent="0.25">
      <c r="A1125">
        <v>2016</v>
      </c>
      <c r="B1125" t="s">
        <v>118</v>
      </c>
      <c r="C1125">
        <v>4</v>
      </c>
      <c r="D1125">
        <v>3</v>
      </c>
      <c r="E1125">
        <v>148</v>
      </c>
      <c r="F1125">
        <v>188</v>
      </c>
      <c r="G1125">
        <v>168</v>
      </c>
      <c r="H1125">
        <v>28.28427125</v>
      </c>
    </row>
    <row r="1126" spans="1:8" x14ac:dyDescent="0.25">
      <c r="A1126">
        <v>2002</v>
      </c>
      <c r="B1126" t="s">
        <v>119</v>
      </c>
      <c r="C1126">
        <v>4</v>
      </c>
      <c r="D1126">
        <v>4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>
        <v>2003</v>
      </c>
      <c r="B1127" t="s">
        <v>119</v>
      </c>
      <c r="C1127">
        <v>4</v>
      </c>
      <c r="D1127">
        <v>4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>
        <v>2004</v>
      </c>
      <c r="B1128" t="s">
        <v>119</v>
      </c>
      <c r="C1128">
        <v>4</v>
      </c>
      <c r="D1128">
        <v>4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>
        <v>2005</v>
      </c>
      <c r="B1129" t="s">
        <v>119</v>
      </c>
      <c r="C1129">
        <v>4</v>
      </c>
      <c r="D1129">
        <v>4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>
        <v>2006</v>
      </c>
      <c r="B1130" t="s">
        <v>119</v>
      </c>
      <c r="C1130">
        <v>4</v>
      </c>
      <c r="D1130">
        <v>4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>
        <v>2007</v>
      </c>
      <c r="B1131" t="s">
        <v>119</v>
      </c>
      <c r="C1131">
        <v>4</v>
      </c>
      <c r="D1131">
        <v>4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>
        <v>2008</v>
      </c>
      <c r="B1132" t="s">
        <v>119</v>
      </c>
      <c r="C1132">
        <v>4</v>
      </c>
      <c r="D1132">
        <v>4</v>
      </c>
      <c r="E1132">
        <v>83</v>
      </c>
      <c r="F1132">
        <v>64</v>
      </c>
      <c r="G1132">
        <v>73.5</v>
      </c>
      <c r="H1132">
        <v>13.435028839999999</v>
      </c>
    </row>
    <row r="1133" spans="1:8" x14ac:dyDescent="0.25">
      <c r="A1133">
        <v>2009</v>
      </c>
      <c r="B1133" t="s">
        <v>119</v>
      </c>
      <c r="C1133">
        <v>4</v>
      </c>
      <c r="D1133">
        <v>4</v>
      </c>
      <c r="E1133">
        <v>33</v>
      </c>
      <c r="F1133">
        <v>79</v>
      </c>
      <c r="G1133">
        <v>56</v>
      </c>
      <c r="H1133">
        <v>32.526911929999997</v>
      </c>
    </row>
    <row r="1134" spans="1:8" x14ac:dyDescent="0.25">
      <c r="A1134">
        <v>2010</v>
      </c>
      <c r="B1134" t="s">
        <v>119</v>
      </c>
      <c r="C1134">
        <v>4</v>
      </c>
      <c r="D1134">
        <v>4</v>
      </c>
      <c r="E1134">
        <v>35</v>
      </c>
      <c r="F1134">
        <v>90</v>
      </c>
      <c r="G1134">
        <v>62.5</v>
      </c>
      <c r="H1134">
        <v>38.890872969999997</v>
      </c>
    </row>
    <row r="1135" spans="1:8" x14ac:dyDescent="0.25">
      <c r="A1135">
        <v>2011</v>
      </c>
      <c r="B1135" t="s">
        <v>119</v>
      </c>
      <c r="C1135">
        <v>4</v>
      </c>
      <c r="D1135">
        <v>4</v>
      </c>
      <c r="E1135">
        <v>54</v>
      </c>
      <c r="F1135">
        <v>85</v>
      </c>
      <c r="G1135">
        <v>69.5</v>
      </c>
      <c r="H1135">
        <v>21.920310220000001</v>
      </c>
    </row>
    <row r="1136" spans="1:8" x14ac:dyDescent="0.25">
      <c r="A1136">
        <v>2012</v>
      </c>
      <c r="B1136" t="s">
        <v>119</v>
      </c>
      <c r="C1136">
        <v>4</v>
      </c>
      <c r="D1136">
        <v>4</v>
      </c>
      <c r="E1136">
        <v>55</v>
      </c>
      <c r="F1136">
        <v>84</v>
      </c>
      <c r="G1136">
        <v>69.5</v>
      </c>
      <c r="H1136">
        <v>20.50609665</v>
      </c>
    </row>
    <row r="1137" spans="1:8" x14ac:dyDescent="0.25">
      <c r="A1137">
        <v>2013</v>
      </c>
      <c r="B1137" t="s">
        <v>119</v>
      </c>
      <c r="C1137">
        <v>4</v>
      </c>
      <c r="D1137">
        <v>4</v>
      </c>
      <c r="E1137">
        <v>77</v>
      </c>
      <c r="F1137">
        <v>94</v>
      </c>
      <c r="G1137">
        <v>85.5</v>
      </c>
      <c r="H1137">
        <v>12.020815280000001</v>
      </c>
    </row>
    <row r="1138" spans="1:8" x14ac:dyDescent="0.25">
      <c r="A1138">
        <v>2014</v>
      </c>
      <c r="B1138" t="s">
        <v>119</v>
      </c>
      <c r="C1138">
        <v>4</v>
      </c>
      <c r="D1138">
        <v>4</v>
      </c>
      <c r="E1138">
        <v>55</v>
      </c>
      <c r="F1138">
        <v>195</v>
      </c>
      <c r="G1138">
        <v>125</v>
      </c>
      <c r="H1138">
        <v>98.99494937</v>
      </c>
    </row>
    <row r="1139" spans="1:8" x14ac:dyDescent="0.25">
      <c r="A1139">
        <v>2015</v>
      </c>
      <c r="B1139" t="s">
        <v>119</v>
      </c>
      <c r="C1139">
        <v>4</v>
      </c>
      <c r="D1139">
        <v>4</v>
      </c>
      <c r="E1139">
        <v>108</v>
      </c>
      <c r="F1139">
        <v>166</v>
      </c>
      <c r="G1139">
        <v>137</v>
      </c>
      <c r="H1139">
        <v>41.012193310000001</v>
      </c>
    </row>
    <row r="1140" spans="1:8" x14ac:dyDescent="0.25">
      <c r="A1140">
        <v>2016</v>
      </c>
      <c r="B1140" t="s">
        <v>119</v>
      </c>
      <c r="C1140">
        <v>4</v>
      </c>
      <c r="D1140">
        <v>4</v>
      </c>
      <c r="E1140">
        <v>86</v>
      </c>
      <c r="F1140">
        <v>100</v>
      </c>
      <c r="G1140">
        <v>93</v>
      </c>
      <c r="H1140">
        <v>9.899494937</v>
      </c>
    </row>
    <row r="1141" spans="1:8" x14ac:dyDescent="0.25">
      <c r="A1141">
        <v>2002</v>
      </c>
      <c r="B1141" t="s">
        <v>120</v>
      </c>
      <c r="C1141">
        <v>4</v>
      </c>
      <c r="D1141">
        <v>5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>
        <v>2003</v>
      </c>
      <c r="B1142" t="s">
        <v>120</v>
      </c>
      <c r="C1142">
        <v>4</v>
      </c>
      <c r="D1142">
        <v>5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>
        <v>2004</v>
      </c>
      <c r="B1143" t="s">
        <v>120</v>
      </c>
      <c r="C1143">
        <v>4</v>
      </c>
      <c r="D1143">
        <v>5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>
        <v>2005</v>
      </c>
      <c r="B1144" t="s">
        <v>120</v>
      </c>
      <c r="C1144">
        <v>4</v>
      </c>
      <c r="D1144">
        <v>5</v>
      </c>
      <c r="E1144">
        <v>60</v>
      </c>
      <c r="F1144">
        <v>52</v>
      </c>
      <c r="G1144">
        <v>56</v>
      </c>
      <c r="H1144">
        <v>5.6568542490000002</v>
      </c>
    </row>
    <row r="1145" spans="1:8" x14ac:dyDescent="0.25">
      <c r="A1145">
        <v>2006</v>
      </c>
      <c r="B1145" t="s">
        <v>120</v>
      </c>
      <c r="C1145">
        <v>4</v>
      </c>
      <c r="D1145">
        <v>5</v>
      </c>
      <c r="E1145">
        <v>57</v>
      </c>
      <c r="F1145">
        <v>36</v>
      </c>
      <c r="G1145">
        <v>46.5</v>
      </c>
      <c r="H1145">
        <v>14.8492424</v>
      </c>
    </row>
    <row r="1146" spans="1:8" x14ac:dyDescent="0.25">
      <c r="A1146">
        <v>2007</v>
      </c>
      <c r="B1146" t="s">
        <v>120</v>
      </c>
      <c r="C1146">
        <v>4</v>
      </c>
      <c r="D1146">
        <v>5</v>
      </c>
      <c r="E1146">
        <v>67</v>
      </c>
      <c r="F1146">
        <v>44</v>
      </c>
      <c r="G1146">
        <v>55.5</v>
      </c>
      <c r="H1146">
        <v>16.263455969999999</v>
      </c>
    </row>
    <row r="1147" spans="1:8" x14ac:dyDescent="0.25">
      <c r="A1147">
        <v>2008</v>
      </c>
      <c r="B1147" t="s">
        <v>120</v>
      </c>
      <c r="C1147">
        <v>4</v>
      </c>
      <c r="D1147">
        <v>5</v>
      </c>
      <c r="E1147">
        <v>51</v>
      </c>
      <c r="F1147">
        <v>39</v>
      </c>
      <c r="G1147">
        <v>45</v>
      </c>
      <c r="H1147">
        <v>8.4852813739999995</v>
      </c>
    </row>
    <row r="1148" spans="1:8" x14ac:dyDescent="0.25">
      <c r="A1148">
        <v>2009</v>
      </c>
      <c r="B1148" t="s">
        <v>120</v>
      </c>
      <c r="C1148">
        <v>4</v>
      </c>
      <c r="D1148">
        <v>5</v>
      </c>
      <c r="E1148">
        <v>26</v>
      </c>
      <c r="F1148">
        <v>27</v>
      </c>
      <c r="G1148">
        <v>26.5</v>
      </c>
      <c r="H1148">
        <v>0.70710678100000002</v>
      </c>
    </row>
    <row r="1149" spans="1:8" x14ac:dyDescent="0.25">
      <c r="A1149">
        <v>2010</v>
      </c>
      <c r="B1149" t="s">
        <v>120</v>
      </c>
      <c r="C1149">
        <v>4</v>
      </c>
      <c r="D1149">
        <v>5</v>
      </c>
      <c r="E1149">
        <v>44</v>
      </c>
      <c r="F1149">
        <v>47</v>
      </c>
      <c r="G1149">
        <v>45.5</v>
      </c>
      <c r="H1149">
        <v>2.1213203439999999</v>
      </c>
    </row>
    <row r="1150" spans="1:8" x14ac:dyDescent="0.25">
      <c r="A1150">
        <v>2011</v>
      </c>
      <c r="B1150" t="s">
        <v>120</v>
      </c>
      <c r="C1150">
        <v>4</v>
      </c>
      <c r="D1150">
        <v>5</v>
      </c>
      <c r="E1150">
        <v>85</v>
      </c>
      <c r="F1150">
        <v>87</v>
      </c>
      <c r="G1150">
        <v>86</v>
      </c>
      <c r="H1150">
        <v>1.414213562</v>
      </c>
    </row>
    <row r="1151" spans="1:8" x14ac:dyDescent="0.25">
      <c r="A1151">
        <v>2012</v>
      </c>
      <c r="B1151" t="s">
        <v>120</v>
      </c>
      <c r="C1151">
        <v>4</v>
      </c>
      <c r="D1151">
        <v>5</v>
      </c>
      <c r="E1151">
        <v>53</v>
      </c>
      <c r="F1151">
        <v>58</v>
      </c>
      <c r="G1151">
        <v>55.5</v>
      </c>
      <c r="H1151">
        <v>3.5355339059999999</v>
      </c>
    </row>
    <row r="1152" spans="1:8" x14ac:dyDescent="0.25">
      <c r="A1152">
        <v>2013</v>
      </c>
      <c r="B1152" t="s">
        <v>120</v>
      </c>
      <c r="C1152">
        <v>4</v>
      </c>
      <c r="D1152">
        <v>5</v>
      </c>
      <c r="E1152">
        <v>119</v>
      </c>
      <c r="F1152">
        <v>124</v>
      </c>
      <c r="G1152">
        <v>121.5</v>
      </c>
      <c r="H1152">
        <v>3.5355339059999999</v>
      </c>
    </row>
    <row r="1153" spans="1:8" x14ac:dyDescent="0.25">
      <c r="A1153">
        <v>2014</v>
      </c>
      <c r="B1153" t="s">
        <v>120</v>
      </c>
      <c r="C1153">
        <v>4</v>
      </c>
      <c r="D1153">
        <v>5</v>
      </c>
      <c r="E1153">
        <v>207</v>
      </c>
      <c r="F1153">
        <v>197</v>
      </c>
      <c r="G1153">
        <v>202</v>
      </c>
      <c r="H1153">
        <v>7.0710678119999999</v>
      </c>
    </row>
    <row r="1154" spans="1:8" x14ac:dyDescent="0.25">
      <c r="A1154">
        <v>2015</v>
      </c>
      <c r="B1154" t="s">
        <v>120</v>
      </c>
      <c r="C1154">
        <v>4</v>
      </c>
      <c r="D1154">
        <v>5</v>
      </c>
      <c r="E1154">
        <v>138</v>
      </c>
      <c r="F1154">
        <v>202</v>
      </c>
      <c r="G1154">
        <v>170</v>
      </c>
      <c r="H1154">
        <v>45.254834000000002</v>
      </c>
    </row>
    <row r="1155" spans="1:8" x14ac:dyDescent="0.25">
      <c r="A1155">
        <v>2016</v>
      </c>
      <c r="B1155" t="s">
        <v>120</v>
      </c>
      <c r="C1155">
        <v>4</v>
      </c>
      <c r="D1155">
        <v>5</v>
      </c>
      <c r="E1155">
        <v>209</v>
      </c>
      <c r="F1155">
        <v>258</v>
      </c>
      <c r="G1155">
        <v>233.5</v>
      </c>
      <c r="H1155">
        <v>34.648232280000002</v>
      </c>
    </row>
    <row r="1156" spans="1:8" x14ac:dyDescent="0.25">
      <c r="A1156">
        <v>2002</v>
      </c>
      <c r="B1156" t="s">
        <v>121</v>
      </c>
      <c r="C1156">
        <v>4</v>
      </c>
      <c r="D1156">
        <v>6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>
        <v>2003</v>
      </c>
      <c r="B1157" t="s">
        <v>121</v>
      </c>
      <c r="C1157">
        <v>4</v>
      </c>
      <c r="D1157">
        <v>6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>
        <v>2004</v>
      </c>
      <c r="B1158" t="s">
        <v>121</v>
      </c>
      <c r="C1158">
        <v>4</v>
      </c>
      <c r="D1158">
        <v>6</v>
      </c>
      <c r="E1158">
        <v>47</v>
      </c>
      <c r="F1158">
        <v>59</v>
      </c>
      <c r="G1158">
        <v>53</v>
      </c>
      <c r="H1158">
        <v>8.4852813739999995</v>
      </c>
    </row>
    <row r="1159" spans="1:8" x14ac:dyDescent="0.25">
      <c r="A1159">
        <v>2005</v>
      </c>
      <c r="B1159" t="s">
        <v>121</v>
      </c>
      <c r="C1159">
        <v>4</v>
      </c>
      <c r="D1159">
        <v>6</v>
      </c>
      <c r="E1159">
        <v>34</v>
      </c>
      <c r="F1159">
        <v>47</v>
      </c>
      <c r="G1159">
        <v>40.5</v>
      </c>
      <c r="H1159">
        <v>9.1923881549999997</v>
      </c>
    </row>
    <row r="1160" spans="1:8" x14ac:dyDescent="0.25">
      <c r="A1160">
        <v>2006</v>
      </c>
      <c r="B1160" t="s">
        <v>121</v>
      </c>
      <c r="C1160">
        <v>4</v>
      </c>
      <c r="D1160">
        <v>6</v>
      </c>
      <c r="E1160">
        <v>25</v>
      </c>
      <c r="F1160">
        <v>29</v>
      </c>
      <c r="G1160">
        <v>27</v>
      </c>
      <c r="H1160">
        <v>2.8284271250000002</v>
      </c>
    </row>
    <row r="1161" spans="1:8" x14ac:dyDescent="0.25">
      <c r="A1161">
        <v>2007</v>
      </c>
      <c r="B1161" t="s">
        <v>121</v>
      </c>
      <c r="C1161">
        <v>4</v>
      </c>
      <c r="D1161">
        <v>6</v>
      </c>
      <c r="E1161">
        <v>16</v>
      </c>
      <c r="F1161">
        <v>22</v>
      </c>
      <c r="G1161">
        <v>19</v>
      </c>
      <c r="H1161">
        <v>4.2426406869999997</v>
      </c>
    </row>
    <row r="1162" spans="1:8" x14ac:dyDescent="0.25">
      <c r="A1162">
        <v>2008</v>
      </c>
      <c r="B1162" t="s">
        <v>121</v>
      </c>
      <c r="C1162">
        <v>4</v>
      </c>
      <c r="D1162">
        <v>6</v>
      </c>
      <c r="E1162">
        <v>16</v>
      </c>
      <c r="F1162">
        <v>16</v>
      </c>
      <c r="G1162">
        <v>16</v>
      </c>
      <c r="H1162">
        <v>0</v>
      </c>
    </row>
    <row r="1163" spans="1:8" x14ac:dyDescent="0.25">
      <c r="A1163">
        <v>2009</v>
      </c>
      <c r="B1163" t="s">
        <v>121</v>
      </c>
      <c r="C1163">
        <v>4</v>
      </c>
      <c r="D1163">
        <v>6</v>
      </c>
      <c r="E1163">
        <v>30</v>
      </c>
      <c r="F1163">
        <v>51</v>
      </c>
      <c r="G1163">
        <v>40.5</v>
      </c>
      <c r="H1163">
        <v>14.8492424</v>
      </c>
    </row>
    <row r="1164" spans="1:8" x14ac:dyDescent="0.25">
      <c r="A1164">
        <v>2010</v>
      </c>
      <c r="B1164" t="s">
        <v>121</v>
      </c>
      <c r="C1164">
        <v>4</v>
      </c>
      <c r="D1164">
        <v>6</v>
      </c>
      <c r="E1164">
        <v>67</v>
      </c>
      <c r="F1164">
        <v>79</v>
      </c>
      <c r="G1164">
        <v>73</v>
      </c>
      <c r="H1164">
        <v>8.4852813739999995</v>
      </c>
    </row>
    <row r="1165" spans="1:8" x14ac:dyDescent="0.25">
      <c r="A1165">
        <v>2011</v>
      </c>
      <c r="B1165" t="s">
        <v>121</v>
      </c>
      <c r="C1165">
        <v>4</v>
      </c>
      <c r="D1165">
        <v>6</v>
      </c>
      <c r="E1165">
        <v>88</v>
      </c>
      <c r="F1165">
        <v>157</v>
      </c>
      <c r="G1165">
        <v>122.5</v>
      </c>
      <c r="H1165">
        <v>48.7903679</v>
      </c>
    </row>
    <row r="1166" spans="1:8" x14ac:dyDescent="0.25">
      <c r="A1166">
        <v>2012</v>
      </c>
      <c r="B1166" t="s">
        <v>121</v>
      </c>
      <c r="C1166">
        <v>4</v>
      </c>
      <c r="D1166">
        <v>6</v>
      </c>
      <c r="E1166">
        <v>57</v>
      </c>
      <c r="F1166">
        <v>117</v>
      </c>
      <c r="G1166">
        <v>87</v>
      </c>
      <c r="H1166">
        <v>42.426406870000001</v>
      </c>
    </row>
    <row r="1167" spans="1:8" x14ac:dyDescent="0.25">
      <c r="A1167">
        <v>2013</v>
      </c>
      <c r="B1167" t="s">
        <v>121</v>
      </c>
      <c r="C1167">
        <v>4</v>
      </c>
      <c r="D1167">
        <v>6</v>
      </c>
      <c r="E1167">
        <v>94</v>
      </c>
      <c r="F1167">
        <v>127</v>
      </c>
      <c r="G1167">
        <v>110.5</v>
      </c>
      <c r="H1167">
        <v>23.334523780000001</v>
      </c>
    </row>
    <row r="1168" spans="1:8" x14ac:dyDescent="0.25">
      <c r="A1168">
        <v>2014</v>
      </c>
      <c r="B1168" t="s">
        <v>121</v>
      </c>
      <c r="C1168">
        <v>4</v>
      </c>
      <c r="D1168">
        <v>6</v>
      </c>
      <c r="E1168">
        <v>114</v>
      </c>
      <c r="F1168">
        <v>97</v>
      </c>
      <c r="G1168">
        <v>105.5</v>
      </c>
      <c r="H1168">
        <v>12.020815280000001</v>
      </c>
    </row>
    <row r="1169" spans="1:8" x14ac:dyDescent="0.25">
      <c r="A1169">
        <v>2015</v>
      </c>
      <c r="B1169" t="s">
        <v>121</v>
      </c>
      <c r="C1169">
        <v>4</v>
      </c>
      <c r="D1169">
        <v>6</v>
      </c>
      <c r="E1169">
        <v>91</v>
      </c>
      <c r="F1169">
        <v>96</v>
      </c>
      <c r="G1169">
        <v>93.5</v>
      </c>
      <c r="H1169">
        <v>3.5355339059999999</v>
      </c>
    </row>
    <row r="1170" spans="1:8" x14ac:dyDescent="0.25">
      <c r="A1170">
        <v>2016</v>
      </c>
      <c r="B1170" t="s">
        <v>121</v>
      </c>
      <c r="C1170">
        <v>4</v>
      </c>
      <c r="D1170">
        <v>6</v>
      </c>
      <c r="E1170">
        <v>95</v>
      </c>
      <c r="F1170">
        <v>88</v>
      </c>
      <c r="G1170">
        <v>91.5</v>
      </c>
      <c r="H1170">
        <v>4.949747468</v>
      </c>
    </row>
    <row r="1171" spans="1:8" x14ac:dyDescent="0.25">
      <c r="A1171">
        <v>2002</v>
      </c>
      <c r="B1171" t="s">
        <v>122</v>
      </c>
      <c r="C1171">
        <v>4</v>
      </c>
      <c r="D1171">
        <v>7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>
        <v>2003</v>
      </c>
      <c r="B1172" t="s">
        <v>122</v>
      </c>
      <c r="C1172">
        <v>4</v>
      </c>
      <c r="D1172">
        <v>7</v>
      </c>
      <c r="E1172">
        <v>42</v>
      </c>
      <c r="F1172">
        <v>58</v>
      </c>
      <c r="G1172">
        <v>50</v>
      </c>
      <c r="H1172">
        <v>11.313708500000001</v>
      </c>
    </row>
    <row r="1173" spans="1:8" x14ac:dyDescent="0.25">
      <c r="A1173">
        <v>2004</v>
      </c>
      <c r="B1173" t="s">
        <v>122</v>
      </c>
      <c r="C1173">
        <v>4</v>
      </c>
      <c r="D1173">
        <v>7</v>
      </c>
      <c r="E1173">
        <v>41</v>
      </c>
      <c r="F1173">
        <v>41</v>
      </c>
      <c r="G1173">
        <v>41</v>
      </c>
      <c r="H1173">
        <v>0</v>
      </c>
    </row>
    <row r="1174" spans="1:8" x14ac:dyDescent="0.25">
      <c r="A1174">
        <v>2005</v>
      </c>
      <c r="B1174" t="s">
        <v>122</v>
      </c>
      <c r="C1174">
        <v>4</v>
      </c>
      <c r="D1174">
        <v>7</v>
      </c>
      <c r="E1174">
        <v>19</v>
      </c>
      <c r="F1174">
        <v>21</v>
      </c>
      <c r="G1174">
        <v>20</v>
      </c>
      <c r="H1174">
        <v>1.414213562</v>
      </c>
    </row>
    <row r="1175" spans="1:8" x14ac:dyDescent="0.25">
      <c r="A1175">
        <v>2006</v>
      </c>
      <c r="B1175" t="s">
        <v>122</v>
      </c>
      <c r="C1175">
        <v>4</v>
      </c>
      <c r="D1175">
        <v>7</v>
      </c>
      <c r="E1175">
        <v>27</v>
      </c>
      <c r="F1175">
        <v>31</v>
      </c>
      <c r="G1175">
        <v>29</v>
      </c>
      <c r="H1175">
        <v>2.8284271250000002</v>
      </c>
    </row>
    <row r="1176" spans="1:8" x14ac:dyDescent="0.25">
      <c r="A1176">
        <v>2007</v>
      </c>
      <c r="B1176" t="s">
        <v>122</v>
      </c>
      <c r="C1176">
        <v>4</v>
      </c>
      <c r="D1176">
        <v>7</v>
      </c>
      <c r="E1176">
        <v>14</v>
      </c>
      <c r="F1176">
        <v>16</v>
      </c>
      <c r="G1176">
        <v>15</v>
      </c>
      <c r="H1176">
        <v>1.414213562</v>
      </c>
    </row>
    <row r="1177" spans="1:8" x14ac:dyDescent="0.25">
      <c r="A1177">
        <v>2008</v>
      </c>
      <c r="B1177" t="s">
        <v>122</v>
      </c>
      <c r="C1177">
        <v>4</v>
      </c>
      <c r="D1177">
        <v>7</v>
      </c>
      <c r="E1177">
        <v>15</v>
      </c>
      <c r="F1177">
        <v>13</v>
      </c>
      <c r="G1177">
        <v>14</v>
      </c>
      <c r="H1177">
        <v>1.414213562</v>
      </c>
    </row>
    <row r="1178" spans="1:8" x14ac:dyDescent="0.25">
      <c r="A1178">
        <v>2009</v>
      </c>
      <c r="B1178" t="s">
        <v>122</v>
      </c>
      <c r="C1178">
        <v>4</v>
      </c>
      <c r="D1178">
        <v>7</v>
      </c>
      <c r="E1178">
        <v>31</v>
      </c>
      <c r="F1178">
        <v>29</v>
      </c>
      <c r="G1178">
        <v>30</v>
      </c>
      <c r="H1178">
        <v>1.414213562</v>
      </c>
    </row>
    <row r="1179" spans="1:8" x14ac:dyDescent="0.25">
      <c r="A1179">
        <v>2010</v>
      </c>
      <c r="B1179" t="s">
        <v>122</v>
      </c>
      <c r="C1179">
        <v>4</v>
      </c>
      <c r="D1179">
        <v>7</v>
      </c>
      <c r="E1179">
        <v>53</v>
      </c>
      <c r="F1179">
        <v>57</v>
      </c>
      <c r="G1179">
        <v>55</v>
      </c>
      <c r="H1179">
        <v>2.8284271250000002</v>
      </c>
    </row>
    <row r="1180" spans="1:8" x14ac:dyDescent="0.25">
      <c r="A1180">
        <v>2011</v>
      </c>
      <c r="B1180" t="s">
        <v>122</v>
      </c>
      <c r="C1180">
        <v>4</v>
      </c>
      <c r="D1180">
        <v>7</v>
      </c>
      <c r="E1180">
        <v>74</v>
      </c>
      <c r="F1180">
        <v>72</v>
      </c>
      <c r="G1180">
        <v>73</v>
      </c>
      <c r="H1180">
        <v>1.414213562</v>
      </c>
    </row>
    <row r="1181" spans="1:8" x14ac:dyDescent="0.25">
      <c r="A1181">
        <v>2012</v>
      </c>
      <c r="B1181" t="s">
        <v>122</v>
      </c>
      <c r="C1181">
        <v>4</v>
      </c>
      <c r="D1181">
        <v>7</v>
      </c>
      <c r="E1181">
        <v>25</v>
      </c>
      <c r="F1181">
        <v>23</v>
      </c>
      <c r="G1181">
        <v>24</v>
      </c>
      <c r="H1181">
        <v>1.414213562</v>
      </c>
    </row>
    <row r="1182" spans="1:8" x14ac:dyDescent="0.25">
      <c r="A1182">
        <v>2013</v>
      </c>
      <c r="B1182" t="s">
        <v>122</v>
      </c>
      <c r="C1182">
        <v>4</v>
      </c>
      <c r="D1182">
        <v>7</v>
      </c>
      <c r="E1182">
        <v>51</v>
      </c>
      <c r="F1182">
        <v>51</v>
      </c>
      <c r="G1182">
        <v>51</v>
      </c>
      <c r="H1182">
        <v>0</v>
      </c>
    </row>
    <row r="1183" spans="1:8" x14ac:dyDescent="0.25">
      <c r="A1183">
        <v>2014</v>
      </c>
      <c r="B1183" t="s">
        <v>122</v>
      </c>
      <c r="C1183">
        <v>4</v>
      </c>
      <c r="D1183">
        <v>7</v>
      </c>
      <c r="E1183">
        <v>79</v>
      </c>
      <c r="F1183">
        <v>50</v>
      </c>
      <c r="G1183">
        <v>64.5</v>
      </c>
      <c r="H1183">
        <v>20.50609665</v>
      </c>
    </row>
    <row r="1184" spans="1:8" x14ac:dyDescent="0.25">
      <c r="A1184">
        <v>2015</v>
      </c>
      <c r="B1184" t="s">
        <v>122</v>
      </c>
      <c r="C1184">
        <v>4</v>
      </c>
      <c r="D1184">
        <v>7</v>
      </c>
      <c r="E1184">
        <v>108</v>
      </c>
      <c r="F1184">
        <v>83</v>
      </c>
      <c r="G1184">
        <v>95.5</v>
      </c>
      <c r="H1184">
        <v>17.677669529999999</v>
      </c>
    </row>
    <row r="1185" spans="1:8" x14ac:dyDescent="0.25">
      <c r="A1185">
        <v>2016</v>
      </c>
      <c r="B1185" t="s">
        <v>122</v>
      </c>
      <c r="C1185">
        <v>4</v>
      </c>
      <c r="D1185">
        <v>7</v>
      </c>
      <c r="E1185">
        <v>120</v>
      </c>
      <c r="F1185">
        <v>107</v>
      </c>
      <c r="G1185">
        <v>113.5</v>
      </c>
      <c r="H1185">
        <v>9.1923881549999997</v>
      </c>
    </row>
    <row r="1186" spans="1:8" x14ac:dyDescent="0.25">
      <c r="A1186">
        <v>2002</v>
      </c>
      <c r="B1186" t="s">
        <v>123</v>
      </c>
      <c r="C1186">
        <v>4</v>
      </c>
      <c r="D1186">
        <v>8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>
        <v>2003</v>
      </c>
      <c r="B1187" t="s">
        <v>123</v>
      </c>
      <c r="C1187">
        <v>4</v>
      </c>
      <c r="D1187">
        <v>8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>
        <v>2004</v>
      </c>
      <c r="B1188" t="s">
        <v>123</v>
      </c>
      <c r="C1188">
        <v>4</v>
      </c>
      <c r="D1188">
        <v>8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>
        <v>2005</v>
      </c>
      <c r="B1189" t="s">
        <v>123</v>
      </c>
      <c r="C1189">
        <v>4</v>
      </c>
      <c r="D1189">
        <v>8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>
        <v>2006</v>
      </c>
      <c r="B1190" t="s">
        <v>123</v>
      </c>
      <c r="C1190">
        <v>4</v>
      </c>
      <c r="D1190">
        <v>8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>
        <v>2007</v>
      </c>
      <c r="B1191" t="s">
        <v>123</v>
      </c>
      <c r="C1191">
        <v>4</v>
      </c>
      <c r="D1191">
        <v>8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>
        <v>2008</v>
      </c>
      <c r="B1192" t="s">
        <v>123</v>
      </c>
      <c r="C1192">
        <v>4</v>
      </c>
      <c r="D1192">
        <v>8</v>
      </c>
      <c r="E1192">
        <v>74</v>
      </c>
      <c r="F1192">
        <v>91</v>
      </c>
      <c r="G1192">
        <v>82.5</v>
      </c>
      <c r="H1192">
        <v>12.020815280000001</v>
      </c>
    </row>
    <row r="1193" spans="1:8" x14ac:dyDescent="0.25">
      <c r="A1193">
        <v>2009</v>
      </c>
      <c r="B1193" t="s">
        <v>123</v>
      </c>
      <c r="C1193">
        <v>4</v>
      </c>
      <c r="D1193">
        <v>8</v>
      </c>
      <c r="E1193">
        <v>38</v>
      </c>
      <c r="F1193">
        <v>61</v>
      </c>
      <c r="G1193">
        <v>49.5</v>
      </c>
      <c r="H1193">
        <v>16.263455969999999</v>
      </c>
    </row>
    <row r="1194" spans="1:8" x14ac:dyDescent="0.25">
      <c r="A1194">
        <v>2010</v>
      </c>
      <c r="B1194" t="s">
        <v>123</v>
      </c>
      <c r="C1194">
        <v>4</v>
      </c>
      <c r="D1194">
        <v>8</v>
      </c>
      <c r="E1194">
        <v>14</v>
      </c>
      <c r="F1194">
        <v>33</v>
      </c>
      <c r="G1194">
        <v>23.5</v>
      </c>
      <c r="H1194">
        <v>13.435028839999999</v>
      </c>
    </row>
    <row r="1195" spans="1:8" x14ac:dyDescent="0.25">
      <c r="A1195">
        <v>2011</v>
      </c>
      <c r="B1195" t="s">
        <v>123</v>
      </c>
      <c r="C1195">
        <v>4</v>
      </c>
      <c r="D1195">
        <v>8</v>
      </c>
      <c r="E1195">
        <v>25</v>
      </c>
      <c r="F1195">
        <v>72</v>
      </c>
      <c r="G1195">
        <v>48.5</v>
      </c>
      <c r="H1195">
        <v>33.234018720000002</v>
      </c>
    </row>
    <row r="1196" spans="1:8" x14ac:dyDescent="0.25">
      <c r="A1196">
        <v>2012</v>
      </c>
      <c r="B1196" t="s">
        <v>123</v>
      </c>
      <c r="C1196">
        <v>4</v>
      </c>
      <c r="D1196">
        <v>8</v>
      </c>
      <c r="E1196">
        <v>75</v>
      </c>
      <c r="F1196">
        <v>58</v>
      </c>
      <c r="G1196">
        <v>66.5</v>
      </c>
      <c r="H1196">
        <v>12.020815280000001</v>
      </c>
    </row>
    <row r="1197" spans="1:8" x14ac:dyDescent="0.25">
      <c r="A1197">
        <v>2013</v>
      </c>
      <c r="B1197" t="s">
        <v>123</v>
      </c>
      <c r="C1197">
        <v>4</v>
      </c>
      <c r="D1197">
        <v>8</v>
      </c>
      <c r="E1197">
        <v>54</v>
      </c>
      <c r="F1197">
        <v>80</v>
      </c>
      <c r="G1197">
        <v>67</v>
      </c>
      <c r="H1197">
        <v>18.384776309999999</v>
      </c>
    </row>
    <row r="1198" spans="1:8" x14ac:dyDescent="0.25">
      <c r="A1198">
        <v>2014</v>
      </c>
      <c r="B1198" t="s">
        <v>123</v>
      </c>
      <c r="C1198">
        <v>4</v>
      </c>
      <c r="D1198">
        <v>8</v>
      </c>
      <c r="E1198">
        <v>58</v>
      </c>
      <c r="F1198">
        <v>51</v>
      </c>
      <c r="G1198">
        <v>54.5</v>
      </c>
      <c r="H1198">
        <v>4.949747468</v>
      </c>
    </row>
    <row r="1199" spans="1:8" x14ac:dyDescent="0.25">
      <c r="A1199">
        <v>2015</v>
      </c>
      <c r="B1199" t="s">
        <v>123</v>
      </c>
      <c r="C1199">
        <v>4</v>
      </c>
      <c r="D1199">
        <v>8</v>
      </c>
      <c r="E1199">
        <v>90</v>
      </c>
      <c r="F1199">
        <v>74</v>
      </c>
      <c r="G1199">
        <v>82</v>
      </c>
      <c r="H1199">
        <v>11.313708500000001</v>
      </c>
    </row>
    <row r="1200" spans="1:8" x14ac:dyDescent="0.25">
      <c r="A1200">
        <v>2016</v>
      </c>
      <c r="B1200" t="s">
        <v>123</v>
      </c>
      <c r="C1200">
        <v>4</v>
      </c>
      <c r="D1200">
        <v>8</v>
      </c>
      <c r="E1200">
        <v>117</v>
      </c>
      <c r="F1200">
        <v>127</v>
      </c>
      <c r="G1200">
        <v>122</v>
      </c>
      <c r="H1200">
        <v>7.0710678119999999</v>
      </c>
    </row>
    <row r="1201" spans="1:8" x14ac:dyDescent="0.25">
      <c r="A1201">
        <v>2002</v>
      </c>
      <c r="B1201" t="s">
        <v>124</v>
      </c>
      <c r="C1201">
        <v>4</v>
      </c>
      <c r="D1201">
        <v>9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>
        <v>2003</v>
      </c>
      <c r="B1202" t="s">
        <v>124</v>
      </c>
      <c r="C1202">
        <v>4</v>
      </c>
      <c r="D1202">
        <v>9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>
        <v>2004</v>
      </c>
      <c r="B1203" t="s">
        <v>124</v>
      </c>
      <c r="C1203">
        <v>4</v>
      </c>
      <c r="D1203">
        <v>9</v>
      </c>
      <c r="E1203">
        <v>26</v>
      </c>
      <c r="F1203">
        <v>31</v>
      </c>
      <c r="G1203">
        <v>28.5</v>
      </c>
      <c r="H1203">
        <v>3.5355339059999999</v>
      </c>
    </row>
    <row r="1204" spans="1:8" x14ac:dyDescent="0.25">
      <c r="A1204">
        <v>2005</v>
      </c>
      <c r="B1204" t="s">
        <v>124</v>
      </c>
      <c r="C1204">
        <v>4</v>
      </c>
      <c r="D1204">
        <v>9</v>
      </c>
      <c r="E1204">
        <v>28</v>
      </c>
      <c r="F1204">
        <v>11</v>
      </c>
      <c r="G1204">
        <v>19.5</v>
      </c>
      <c r="H1204">
        <v>12.020815280000001</v>
      </c>
    </row>
    <row r="1205" spans="1:8" x14ac:dyDescent="0.25">
      <c r="A1205">
        <v>2006</v>
      </c>
      <c r="B1205" t="s">
        <v>124</v>
      </c>
      <c r="C1205">
        <v>4</v>
      </c>
      <c r="D1205">
        <v>9</v>
      </c>
      <c r="E1205">
        <v>23</v>
      </c>
      <c r="F1205">
        <v>27</v>
      </c>
      <c r="G1205">
        <v>25</v>
      </c>
      <c r="H1205">
        <v>2.8284271250000002</v>
      </c>
    </row>
    <row r="1206" spans="1:8" x14ac:dyDescent="0.25">
      <c r="A1206">
        <v>2007</v>
      </c>
      <c r="B1206" t="s">
        <v>124</v>
      </c>
      <c r="C1206">
        <v>4</v>
      </c>
      <c r="D1206">
        <v>9</v>
      </c>
      <c r="E1206">
        <v>28</v>
      </c>
      <c r="F1206">
        <v>29</v>
      </c>
      <c r="G1206">
        <v>28.5</v>
      </c>
      <c r="H1206">
        <v>0.70710678100000002</v>
      </c>
    </row>
    <row r="1207" spans="1:8" x14ac:dyDescent="0.25">
      <c r="A1207">
        <v>2008</v>
      </c>
      <c r="B1207" t="s">
        <v>124</v>
      </c>
      <c r="C1207">
        <v>4</v>
      </c>
      <c r="D1207">
        <v>9</v>
      </c>
      <c r="E1207">
        <v>43</v>
      </c>
      <c r="F1207">
        <v>49</v>
      </c>
      <c r="G1207">
        <v>46</v>
      </c>
      <c r="H1207">
        <v>4.2426406869999997</v>
      </c>
    </row>
    <row r="1208" spans="1:8" x14ac:dyDescent="0.25">
      <c r="A1208">
        <v>2009</v>
      </c>
      <c r="B1208" t="s">
        <v>124</v>
      </c>
      <c r="C1208">
        <v>4</v>
      </c>
      <c r="D1208">
        <v>9</v>
      </c>
      <c r="E1208">
        <v>56</v>
      </c>
      <c r="F1208">
        <v>64</v>
      </c>
      <c r="G1208">
        <v>60</v>
      </c>
      <c r="H1208">
        <v>5.6568542490000002</v>
      </c>
    </row>
    <row r="1209" spans="1:8" x14ac:dyDescent="0.25">
      <c r="A1209">
        <v>2010</v>
      </c>
      <c r="B1209" t="s">
        <v>124</v>
      </c>
      <c r="C1209">
        <v>4</v>
      </c>
      <c r="D1209">
        <v>9</v>
      </c>
      <c r="E1209">
        <v>76</v>
      </c>
      <c r="F1209">
        <v>74</v>
      </c>
      <c r="G1209">
        <v>75</v>
      </c>
      <c r="H1209">
        <v>1.414213562</v>
      </c>
    </row>
    <row r="1210" spans="1:8" x14ac:dyDescent="0.25">
      <c r="A1210">
        <v>2011</v>
      </c>
      <c r="B1210" t="s">
        <v>124</v>
      </c>
      <c r="C1210">
        <v>4</v>
      </c>
      <c r="D1210">
        <v>9</v>
      </c>
      <c r="E1210">
        <v>77</v>
      </c>
      <c r="F1210">
        <v>85</v>
      </c>
      <c r="G1210">
        <v>81</v>
      </c>
      <c r="H1210">
        <v>5.6568542490000002</v>
      </c>
    </row>
    <row r="1211" spans="1:8" x14ac:dyDescent="0.25">
      <c r="A1211">
        <v>2012</v>
      </c>
      <c r="B1211" t="s">
        <v>124</v>
      </c>
      <c r="C1211">
        <v>4</v>
      </c>
      <c r="D1211">
        <v>9</v>
      </c>
      <c r="E1211">
        <v>60</v>
      </c>
      <c r="F1211">
        <v>63</v>
      </c>
      <c r="G1211">
        <v>61.5</v>
      </c>
      <c r="H1211">
        <v>2.1213203439999999</v>
      </c>
    </row>
    <row r="1212" spans="1:8" x14ac:dyDescent="0.25">
      <c r="A1212">
        <v>2013</v>
      </c>
      <c r="B1212" t="s">
        <v>124</v>
      </c>
      <c r="C1212">
        <v>4</v>
      </c>
      <c r="D1212">
        <v>9</v>
      </c>
      <c r="E1212">
        <v>106</v>
      </c>
      <c r="F1212">
        <v>72</v>
      </c>
      <c r="G1212">
        <v>89</v>
      </c>
      <c r="H1212">
        <v>24.041630560000002</v>
      </c>
    </row>
    <row r="1213" spans="1:8" x14ac:dyDescent="0.25">
      <c r="A1213">
        <v>2014</v>
      </c>
      <c r="B1213" t="s">
        <v>124</v>
      </c>
      <c r="C1213">
        <v>4</v>
      </c>
      <c r="D1213">
        <v>9</v>
      </c>
      <c r="E1213">
        <v>86</v>
      </c>
      <c r="F1213">
        <v>84</v>
      </c>
      <c r="G1213">
        <v>85</v>
      </c>
      <c r="H1213">
        <v>1.414213562</v>
      </c>
    </row>
    <row r="1214" spans="1:8" x14ac:dyDescent="0.25">
      <c r="A1214">
        <v>2015</v>
      </c>
      <c r="B1214" t="s">
        <v>124</v>
      </c>
      <c r="C1214">
        <v>4</v>
      </c>
      <c r="D1214">
        <v>9</v>
      </c>
      <c r="E1214">
        <v>81</v>
      </c>
      <c r="F1214">
        <v>94</v>
      </c>
      <c r="G1214">
        <v>87.5</v>
      </c>
      <c r="H1214">
        <v>9.1923881549999997</v>
      </c>
    </row>
    <row r="1215" spans="1:8" x14ac:dyDescent="0.25">
      <c r="A1215">
        <v>2016</v>
      </c>
      <c r="B1215" t="s">
        <v>124</v>
      </c>
      <c r="C1215">
        <v>4</v>
      </c>
      <c r="D1215">
        <v>9</v>
      </c>
      <c r="E1215">
        <v>123</v>
      </c>
      <c r="F1215">
        <v>129</v>
      </c>
      <c r="G1215">
        <v>126</v>
      </c>
      <c r="H1215">
        <v>4.2426406869999997</v>
      </c>
    </row>
    <row r="1216" spans="1:8" x14ac:dyDescent="0.25">
      <c r="A1216">
        <v>2002</v>
      </c>
      <c r="B1216" t="s">
        <v>125</v>
      </c>
      <c r="C1216">
        <v>4</v>
      </c>
      <c r="D1216">
        <v>10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>
        <v>2003</v>
      </c>
      <c r="B1217" t="s">
        <v>125</v>
      </c>
      <c r="C1217">
        <v>4</v>
      </c>
      <c r="D1217">
        <v>10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>
        <v>2004</v>
      </c>
      <c r="B1218" t="s">
        <v>125</v>
      </c>
      <c r="C1218">
        <v>4</v>
      </c>
      <c r="D1218">
        <v>10</v>
      </c>
      <c r="E1218">
        <v>31</v>
      </c>
      <c r="F1218">
        <v>18</v>
      </c>
      <c r="G1218">
        <v>24.5</v>
      </c>
      <c r="H1218">
        <v>9.1923881549999997</v>
      </c>
    </row>
    <row r="1219" spans="1:8" x14ac:dyDescent="0.25">
      <c r="A1219">
        <v>2005</v>
      </c>
      <c r="B1219" t="s">
        <v>125</v>
      </c>
      <c r="C1219">
        <v>4</v>
      </c>
      <c r="D1219">
        <v>10</v>
      </c>
      <c r="E1219">
        <v>17</v>
      </c>
      <c r="F1219">
        <v>21</v>
      </c>
      <c r="G1219">
        <v>19</v>
      </c>
      <c r="H1219">
        <v>2.8284271250000002</v>
      </c>
    </row>
    <row r="1220" spans="1:8" x14ac:dyDescent="0.25">
      <c r="A1220">
        <v>2006</v>
      </c>
      <c r="B1220" t="s">
        <v>125</v>
      </c>
      <c r="C1220">
        <v>4</v>
      </c>
      <c r="D1220">
        <v>10</v>
      </c>
      <c r="E1220">
        <v>22</v>
      </c>
      <c r="F1220">
        <v>21</v>
      </c>
      <c r="G1220">
        <v>21.5</v>
      </c>
      <c r="H1220">
        <v>0.70710678100000002</v>
      </c>
    </row>
    <row r="1221" spans="1:8" x14ac:dyDescent="0.25">
      <c r="A1221">
        <v>2007</v>
      </c>
      <c r="B1221" t="s">
        <v>125</v>
      </c>
      <c r="C1221">
        <v>4</v>
      </c>
      <c r="D1221">
        <v>10</v>
      </c>
      <c r="E1221">
        <v>30</v>
      </c>
      <c r="F1221">
        <v>60</v>
      </c>
      <c r="G1221">
        <v>45</v>
      </c>
      <c r="H1221">
        <v>21.213203440000001</v>
      </c>
    </row>
    <row r="1222" spans="1:8" x14ac:dyDescent="0.25">
      <c r="A1222">
        <v>2008</v>
      </c>
      <c r="B1222" t="s">
        <v>125</v>
      </c>
      <c r="C1222">
        <v>4</v>
      </c>
      <c r="D1222">
        <v>10</v>
      </c>
      <c r="E1222">
        <v>23</v>
      </c>
      <c r="F1222">
        <v>28</v>
      </c>
      <c r="G1222">
        <v>25.5</v>
      </c>
      <c r="H1222">
        <v>3.5355339059999999</v>
      </c>
    </row>
    <row r="1223" spans="1:8" x14ac:dyDescent="0.25">
      <c r="A1223">
        <v>2009</v>
      </c>
      <c r="B1223" t="s">
        <v>125</v>
      </c>
      <c r="C1223">
        <v>4</v>
      </c>
      <c r="D1223">
        <v>10</v>
      </c>
      <c r="E1223">
        <v>30</v>
      </c>
      <c r="F1223">
        <v>41</v>
      </c>
      <c r="G1223">
        <v>35.5</v>
      </c>
      <c r="H1223">
        <v>7.7781745930000001</v>
      </c>
    </row>
    <row r="1224" spans="1:8" x14ac:dyDescent="0.25">
      <c r="A1224">
        <v>2010</v>
      </c>
      <c r="B1224" t="s">
        <v>125</v>
      </c>
      <c r="C1224">
        <v>4</v>
      </c>
      <c r="D1224">
        <v>10</v>
      </c>
      <c r="E1224">
        <v>55</v>
      </c>
      <c r="F1224">
        <v>24</v>
      </c>
      <c r="G1224">
        <v>39.5</v>
      </c>
      <c r="H1224">
        <v>21.920310220000001</v>
      </c>
    </row>
    <row r="1225" spans="1:8" x14ac:dyDescent="0.25">
      <c r="A1225">
        <v>2011</v>
      </c>
      <c r="B1225" t="s">
        <v>125</v>
      </c>
      <c r="C1225">
        <v>4</v>
      </c>
      <c r="D1225">
        <v>10</v>
      </c>
      <c r="E1225">
        <v>94</v>
      </c>
      <c r="F1225">
        <v>66</v>
      </c>
      <c r="G1225">
        <v>80</v>
      </c>
      <c r="H1225">
        <v>19.79898987</v>
      </c>
    </row>
    <row r="1226" spans="1:8" x14ac:dyDescent="0.25">
      <c r="A1226">
        <v>2012</v>
      </c>
      <c r="B1226" t="s">
        <v>125</v>
      </c>
      <c r="C1226">
        <v>4</v>
      </c>
      <c r="D1226">
        <v>10</v>
      </c>
      <c r="E1226">
        <v>58</v>
      </c>
      <c r="F1226">
        <v>65</v>
      </c>
      <c r="G1226">
        <v>61.5</v>
      </c>
      <c r="H1226">
        <v>4.949747468</v>
      </c>
    </row>
    <row r="1227" spans="1:8" x14ac:dyDescent="0.25">
      <c r="A1227">
        <v>2013</v>
      </c>
      <c r="B1227" t="s">
        <v>125</v>
      </c>
      <c r="C1227">
        <v>4</v>
      </c>
      <c r="D1227">
        <v>10</v>
      </c>
      <c r="E1227">
        <v>81</v>
      </c>
      <c r="F1227">
        <v>81</v>
      </c>
      <c r="G1227">
        <v>81</v>
      </c>
      <c r="H1227">
        <v>0</v>
      </c>
    </row>
    <row r="1228" spans="1:8" x14ac:dyDescent="0.25">
      <c r="A1228">
        <v>2014</v>
      </c>
      <c r="B1228" t="s">
        <v>125</v>
      </c>
      <c r="C1228">
        <v>4</v>
      </c>
      <c r="D1228">
        <v>10</v>
      </c>
      <c r="E1228">
        <v>42</v>
      </c>
      <c r="F1228">
        <v>46</v>
      </c>
      <c r="G1228">
        <v>44</v>
      </c>
      <c r="H1228">
        <v>2.8284271250000002</v>
      </c>
    </row>
    <row r="1229" spans="1:8" x14ac:dyDescent="0.25">
      <c r="A1229">
        <v>2015</v>
      </c>
      <c r="B1229" t="s">
        <v>125</v>
      </c>
      <c r="C1229">
        <v>4</v>
      </c>
      <c r="D1229">
        <v>10</v>
      </c>
      <c r="E1229">
        <v>64</v>
      </c>
      <c r="F1229">
        <v>121</v>
      </c>
      <c r="G1229">
        <v>92.5</v>
      </c>
      <c r="H1229">
        <v>40.305086529999997</v>
      </c>
    </row>
    <row r="1230" spans="1:8" x14ac:dyDescent="0.25">
      <c r="A1230">
        <v>2016</v>
      </c>
      <c r="B1230" t="s">
        <v>125</v>
      </c>
      <c r="C1230">
        <v>4</v>
      </c>
      <c r="D1230">
        <v>10</v>
      </c>
      <c r="E1230">
        <v>97</v>
      </c>
      <c r="F1230">
        <v>131</v>
      </c>
      <c r="G1230">
        <v>114</v>
      </c>
      <c r="H1230">
        <v>24.041630560000002</v>
      </c>
    </row>
    <row r="1231" spans="1:8" x14ac:dyDescent="0.25">
      <c r="A1231">
        <v>2002</v>
      </c>
      <c r="B1231" t="s">
        <v>126</v>
      </c>
      <c r="C1231">
        <v>4</v>
      </c>
      <c r="D1231">
        <v>11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>
        <v>2003</v>
      </c>
      <c r="B1232" t="s">
        <v>126</v>
      </c>
      <c r="C1232">
        <v>4</v>
      </c>
      <c r="D1232">
        <v>11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>
        <v>2004</v>
      </c>
      <c r="B1233" t="s">
        <v>126</v>
      </c>
      <c r="C1233">
        <v>4</v>
      </c>
      <c r="D1233">
        <v>11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>
        <v>2005</v>
      </c>
      <c r="B1234" t="s">
        <v>126</v>
      </c>
      <c r="C1234">
        <v>4</v>
      </c>
      <c r="D1234">
        <v>11</v>
      </c>
      <c r="E1234">
        <v>48</v>
      </c>
      <c r="F1234">
        <v>52</v>
      </c>
      <c r="G1234">
        <v>50</v>
      </c>
      <c r="H1234">
        <v>2.8284271250000002</v>
      </c>
    </row>
    <row r="1235" spans="1:8" x14ac:dyDescent="0.25">
      <c r="A1235">
        <v>2006</v>
      </c>
      <c r="B1235" t="s">
        <v>126</v>
      </c>
      <c r="C1235">
        <v>4</v>
      </c>
      <c r="D1235">
        <v>11</v>
      </c>
      <c r="E1235">
        <v>21</v>
      </c>
      <c r="F1235">
        <v>21</v>
      </c>
      <c r="G1235">
        <v>21</v>
      </c>
      <c r="H1235">
        <v>0</v>
      </c>
    </row>
    <row r="1236" spans="1:8" x14ac:dyDescent="0.25">
      <c r="A1236">
        <v>2007</v>
      </c>
      <c r="B1236" t="s">
        <v>126</v>
      </c>
      <c r="C1236">
        <v>4</v>
      </c>
      <c r="D1236">
        <v>11</v>
      </c>
      <c r="E1236">
        <v>23</v>
      </c>
      <c r="F1236">
        <v>12</v>
      </c>
      <c r="G1236">
        <v>17.5</v>
      </c>
      <c r="H1236">
        <v>7.7781745930000001</v>
      </c>
    </row>
    <row r="1237" spans="1:8" x14ac:dyDescent="0.25">
      <c r="A1237">
        <v>2008</v>
      </c>
      <c r="B1237" t="s">
        <v>126</v>
      </c>
      <c r="C1237">
        <v>4</v>
      </c>
      <c r="D1237">
        <v>11</v>
      </c>
      <c r="E1237">
        <v>28</v>
      </c>
      <c r="F1237">
        <v>31</v>
      </c>
      <c r="G1237">
        <v>29.5</v>
      </c>
      <c r="H1237">
        <v>2.1213203439999999</v>
      </c>
    </row>
    <row r="1238" spans="1:8" x14ac:dyDescent="0.25">
      <c r="A1238">
        <v>2009</v>
      </c>
      <c r="B1238" t="s">
        <v>126</v>
      </c>
      <c r="C1238">
        <v>4</v>
      </c>
      <c r="D1238">
        <v>11</v>
      </c>
      <c r="E1238">
        <v>27</v>
      </c>
      <c r="F1238">
        <v>21</v>
      </c>
      <c r="G1238">
        <v>24</v>
      </c>
      <c r="H1238">
        <v>4.2426406869999997</v>
      </c>
    </row>
    <row r="1239" spans="1:8" x14ac:dyDescent="0.25">
      <c r="A1239">
        <v>2010</v>
      </c>
      <c r="B1239" t="s">
        <v>126</v>
      </c>
      <c r="C1239">
        <v>4</v>
      </c>
      <c r="D1239">
        <v>11</v>
      </c>
      <c r="E1239">
        <v>44</v>
      </c>
      <c r="F1239">
        <v>28</v>
      </c>
      <c r="G1239">
        <v>36</v>
      </c>
      <c r="H1239">
        <v>11.313708500000001</v>
      </c>
    </row>
    <row r="1240" spans="1:8" x14ac:dyDescent="0.25">
      <c r="A1240">
        <v>2011</v>
      </c>
      <c r="B1240" t="s">
        <v>126</v>
      </c>
      <c r="C1240">
        <v>4</v>
      </c>
      <c r="D1240">
        <v>11</v>
      </c>
      <c r="E1240">
        <v>61</v>
      </c>
      <c r="F1240">
        <v>40</v>
      </c>
      <c r="G1240">
        <v>50.5</v>
      </c>
      <c r="H1240">
        <v>14.8492424</v>
      </c>
    </row>
    <row r="1241" spans="1:8" x14ac:dyDescent="0.25">
      <c r="A1241">
        <v>2012</v>
      </c>
      <c r="B1241" t="s">
        <v>126</v>
      </c>
      <c r="C1241">
        <v>4</v>
      </c>
      <c r="D1241">
        <v>11</v>
      </c>
      <c r="E1241">
        <v>103</v>
      </c>
      <c r="F1241">
        <v>62</v>
      </c>
      <c r="G1241">
        <v>82.5</v>
      </c>
      <c r="H1241">
        <v>28.99137803</v>
      </c>
    </row>
    <row r="1242" spans="1:8" x14ac:dyDescent="0.25">
      <c r="A1242">
        <v>2013</v>
      </c>
      <c r="B1242" t="s">
        <v>126</v>
      </c>
      <c r="C1242">
        <v>4</v>
      </c>
      <c r="D1242">
        <v>11</v>
      </c>
      <c r="E1242">
        <v>249</v>
      </c>
      <c r="F1242">
        <v>83</v>
      </c>
      <c r="G1242">
        <v>166</v>
      </c>
      <c r="H1242">
        <v>117.37972569999999</v>
      </c>
    </row>
    <row r="1243" spans="1:8" x14ac:dyDescent="0.25">
      <c r="A1243">
        <v>2014</v>
      </c>
      <c r="B1243" t="s">
        <v>126</v>
      </c>
      <c r="C1243">
        <v>4</v>
      </c>
      <c r="D1243">
        <v>11</v>
      </c>
      <c r="E1243">
        <v>169</v>
      </c>
      <c r="F1243">
        <v>85</v>
      </c>
      <c r="G1243">
        <v>127</v>
      </c>
      <c r="H1243">
        <v>59.39696962</v>
      </c>
    </row>
    <row r="1244" spans="1:8" x14ac:dyDescent="0.25">
      <c r="A1244">
        <v>2015</v>
      </c>
      <c r="B1244" t="s">
        <v>126</v>
      </c>
      <c r="C1244">
        <v>4</v>
      </c>
      <c r="D1244">
        <v>11</v>
      </c>
      <c r="E1244">
        <v>154</v>
      </c>
      <c r="F1244">
        <v>86</v>
      </c>
      <c r="G1244">
        <v>120</v>
      </c>
      <c r="H1244">
        <v>48.083261120000003</v>
      </c>
    </row>
    <row r="1245" spans="1:8" x14ac:dyDescent="0.25">
      <c r="A1245">
        <v>2016</v>
      </c>
      <c r="B1245" t="s">
        <v>126</v>
      </c>
      <c r="C1245">
        <v>4</v>
      </c>
      <c r="D1245">
        <v>11</v>
      </c>
      <c r="E1245">
        <v>200</v>
      </c>
      <c r="F1245">
        <v>107</v>
      </c>
      <c r="G1245">
        <v>153.5</v>
      </c>
      <c r="H1245">
        <v>65.760930650000006</v>
      </c>
    </row>
    <row r="1246" spans="1:8" x14ac:dyDescent="0.25">
      <c r="A1246">
        <v>2002</v>
      </c>
      <c r="B1246" t="s">
        <v>127</v>
      </c>
      <c r="C1246">
        <v>4</v>
      </c>
      <c r="D1246">
        <v>12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>
        <v>2003</v>
      </c>
      <c r="B1247" t="s">
        <v>127</v>
      </c>
      <c r="C1247">
        <v>4</v>
      </c>
      <c r="D1247">
        <v>12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>
        <v>2004</v>
      </c>
      <c r="B1248" t="s">
        <v>127</v>
      </c>
      <c r="C1248">
        <v>4</v>
      </c>
      <c r="D1248">
        <v>12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>
        <v>2005</v>
      </c>
      <c r="B1249" t="s">
        <v>127</v>
      </c>
      <c r="C1249">
        <v>4</v>
      </c>
      <c r="D1249">
        <v>12</v>
      </c>
      <c r="E1249">
        <v>45</v>
      </c>
      <c r="F1249">
        <v>46</v>
      </c>
      <c r="G1249">
        <v>45.5</v>
      </c>
      <c r="H1249">
        <v>0.70710678100000002</v>
      </c>
    </row>
    <row r="1250" spans="1:8" x14ac:dyDescent="0.25">
      <c r="A1250">
        <v>2006</v>
      </c>
      <c r="B1250" t="s">
        <v>127</v>
      </c>
      <c r="C1250">
        <v>4</v>
      </c>
      <c r="D1250">
        <v>12</v>
      </c>
      <c r="E1250">
        <v>30</v>
      </c>
      <c r="F1250">
        <v>32</v>
      </c>
      <c r="G1250">
        <v>31</v>
      </c>
      <c r="H1250">
        <v>1.414213562</v>
      </c>
    </row>
    <row r="1251" spans="1:8" x14ac:dyDescent="0.25">
      <c r="A1251">
        <v>2007</v>
      </c>
      <c r="B1251" t="s">
        <v>127</v>
      </c>
      <c r="C1251">
        <v>4</v>
      </c>
      <c r="D1251">
        <v>12</v>
      </c>
      <c r="E1251">
        <v>25</v>
      </c>
      <c r="F1251">
        <v>41</v>
      </c>
      <c r="G1251">
        <v>33</v>
      </c>
      <c r="H1251">
        <v>11.313708500000001</v>
      </c>
    </row>
    <row r="1252" spans="1:8" x14ac:dyDescent="0.25">
      <c r="A1252">
        <v>2008</v>
      </c>
      <c r="B1252" t="s">
        <v>127</v>
      </c>
      <c r="C1252">
        <v>4</v>
      </c>
      <c r="D1252">
        <v>12</v>
      </c>
      <c r="E1252">
        <v>41</v>
      </c>
      <c r="F1252">
        <v>27</v>
      </c>
      <c r="G1252">
        <v>34</v>
      </c>
      <c r="H1252">
        <v>9.899494937</v>
      </c>
    </row>
    <row r="1253" spans="1:8" x14ac:dyDescent="0.25">
      <c r="A1253">
        <v>2009</v>
      </c>
      <c r="B1253" t="s">
        <v>127</v>
      </c>
      <c r="C1253">
        <v>4</v>
      </c>
      <c r="D1253">
        <v>12</v>
      </c>
      <c r="E1253">
        <v>35</v>
      </c>
      <c r="F1253">
        <v>47</v>
      </c>
      <c r="G1253">
        <v>41</v>
      </c>
      <c r="H1253">
        <v>8.4852813739999995</v>
      </c>
    </row>
    <row r="1254" spans="1:8" x14ac:dyDescent="0.25">
      <c r="A1254">
        <v>2010</v>
      </c>
      <c r="B1254" t="s">
        <v>127</v>
      </c>
      <c r="C1254">
        <v>4</v>
      </c>
      <c r="D1254">
        <v>12</v>
      </c>
      <c r="E1254">
        <v>88</v>
      </c>
      <c r="F1254">
        <v>57</v>
      </c>
      <c r="G1254">
        <v>72.5</v>
      </c>
      <c r="H1254">
        <v>21.920310220000001</v>
      </c>
    </row>
    <row r="1255" spans="1:8" x14ac:dyDescent="0.25">
      <c r="A1255">
        <v>2011</v>
      </c>
      <c r="B1255" t="s">
        <v>127</v>
      </c>
      <c r="C1255">
        <v>4</v>
      </c>
      <c r="D1255">
        <v>12</v>
      </c>
      <c r="E1255">
        <v>71</v>
      </c>
      <c r="F1255">
        <v>51</v>
      </c>
      <c r="G1255">
        <v>61</v>
      </c>
      <c r="H1255">
        <v>14.142135619999999</v>
      </c>
    </row>
    <row r="1256" spans="1:8" x14ac:dyDescent="0.25">
      <c r="A1256">
        <v>2012</v>
      </c>
      <c r="B1256" t="s">
        <v>127</v>
      </c>
      <c r="C1256">
        <v>4</v>
      </c>
      <c r="D1256">
        <v>12</v>
      </c>
      <c r="E1256">
        <v>68</v>
      </c>
      <c r="F1256">
        <v>44</v>
      </c>
      <c r="G1256">
        <v>56</v>
      </c>
      <c r="H1256">
        <v>16.970562749999999</v>
      </c>
    </row>
    <row r="1257" spans="1:8" x14ac:dyDescent="0.25">
      <c r="A1257">
        <v>2013</v>
      </c>
      <c r="B1257" t="s">
        <v>127</v>
      </c>
      <c r="C1257">
        <v>4</v>
      </c>
      <c r="D1257">
        <v>12</v>
      </c>
      <c r="E1257">
        <v>93</v>
      </c>
      <c r="F1257">
        <v>53</v>
      </c>
      <c r="G1257">
        <v>73</v>
      </c>
      <c r="H1257">
        <v>28.28427125</v>
      </c>
    </row>
    <row r="1258" spans="1:8" x14ac:dyDescent="0.25">
      <c r="A1258">
        <v>2014</v>
      </c>
      <c r="B1258" t="s">
        <v>127</v>
      </c>
      <c r="C1258">
        <v>4</v>
      </c>
      <c r="D1258">
        <v>12</v>
      </c>
      <c r="E1258">
        <v>75</v>
      </c>
      <c r="F1258">
        <v>52</v>
      </c>
      <c r="G1258">
        <v>63.5</v>
      </c>
      <c r="H1258">
        <v>16.263455969999999</v>
      </c>
    </row>
    <row r="1259" spans="1:8" x14ac:dyDescent="0.25">
      <c r="A1259">
        <v>2015</v>
      </c>
      <c r="B1259" t="s">
        <v>127</v>
      </c>
      <c r="C1259">
        <v>4</v>
      </c>
      <c r="D1259">
        <v>12</v>
      </c>
      <c r="E1259">
        <v>57</v>
      </c>
      <c r="F1259">
        <v>29</v>
      </c>
      <c r="G1259">
        <v>43</v>
      </c>
      <c r="H1259">
        <v>19.79898987</v>
      </c>
    </row>
    <row r="1260" spans="1:8" x14ac:dyDescent="0.25">
      <c r="A1260">
        <v>2016</v>
      </c>
      <c r="B1260" t="s">
        <v>127</v>
      </c>
      <c r="C1260">
        <v>4</v>
      </c>
      <c r="D1260">
        <v>12</v>
      </c>
      <c r="E1260">
        <v>58</v>
      </c>
      <c r="F1260">
        <v>33</v>
      </c>
      <c r="G1260">
        <v>45.5</v>
      </c>
      <c r="H1260">
        <v>17.677669529999999</v>
      </c>
    </row>
    <row r="1261" spans="1:8" x14ac:dyDescent="0.25">
      <c r="A1261">
        <v>2002</v>
      </c>
      <c r="B1261" t="s">
        <v>128</v>
      </c>
      <c r="C1261">
        <v>4</v>
      </c>
      <c r="D1261">
        <v>13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>
        <v>2003</v>
      </c>
      <c r="B1262" t="s">
        <v>128</v>
      </c>
      <c r="C1262">
        <v>4</v>
      </c>
      <c r="D1262">
        <v>13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>
        <v>2004</v>
      </c>
      <c r="B1263" t="s">
        <v>128</v>
      </c>
      <c r="C1263">
        <v>4</v>
      </c>
      <c r="D1263">
        <v>13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>
        <v>2005</v>
      </c>
      <c r="B1264" t="s">
        <v>128</v>
      </c>
      <c r="C1264">
        <v>4</v>
      </c>
      <c r="D1264">
        <v>13</v>
      </c>
      <c r="E1264">
        <v>24</v>
      </c>
      <c r="F1264">
        <v>26</v>
      </c>
      <c r="G1264">
        <v>25</v>
      </c>
      <c r="H1264">
        <v>1.414213562</v>
      </c>
    </row>
    <row r="1265" spans="1:8" x14ac:dyDescent="0.25">
      <c r="A1265">
        <v>2006</v>
      </c>
      <c r="B1265" t="s">
        <v>128</v>
      </c>
      <c r="C1265">
        <v>4</v>
      </c>
      <c r="D1265">
        <v>13</v>
      </c>
      <c r="E1265">
        <v>23</v>
      </c>
      <c r="F1265">
        <v>18</v>
      </c>
      <c r="G1265">
        <v>20.5</v>
      </c>
      <c r="H1265">
        <v>3.5355339059999999</v>
      </c>
    </row>
    <row r="1266" spans="1:8" x14ac:dyDescent="0.25">
      <c r="A1266">
        <v>2007</v>
      </c>
      <c r="B1266" t="s">
        <v>128</v>
      </c>
      <c r="C1266">
        <v>4</v>
      </c>
      <c r="D1266">
        <v>13</v>
      </c>
      <c r="E1266">
        <v>15</v>
      </c>
      <c r="F1266">
        <v>26</v>
      </c>
      <c r="G1266">
        <v>20.5</v>
      </c>
      <c r="H1266">
        <v>7.7781745930000001</v>
      </c>
    </row>
    <row r="1267" spans="1:8" x14ac:dyDescent="0.25">
      <c r="A1267">
        <v>2008</v>
      </c>
      <c r="B1267" t="s">
        <v>128</v>
      </c>
      <c r="C1267">
        <v>4</v>
      </c>
      <c r="D1267">
        <v>13</v>
      </c>
      <c r="E1267">
        <v>12</v>
      </c>
      <c r="F1267">
        <v>14</v>
      </c>
      <c r="G1267">
        <v>13</v>
      </c>
      <c r="H1267">
        <v>1.414213562</v>
      </c>
    </row>
    <row r="1268" spans="1:8" x14ac:dyDescent="0.25">
      <c r="A1268">
        <v>2009</v>
      </c>
      <c r="B1268" t="s">
        <v>128</v>
      </c>
      <c r="C1268">
        <v>4</v>
      </c>
      <c r="D1268">
        <v>13</v>
      </c>
      <c r="E1268">
        <v>15</v>
      </c>
      <c r="F1268">
        <v>15</v>
      </c>
      <c r="G1268">
        <v>15</v>
      </c>
      <c r="H1268">
        <v>0</v>
      </c>
    </row>
    <row r="1269" spans="1:8" x14ac:dyDescent="0.25">
      <c r="A1269">
        <v>2010</v>
      </c>
      <c r="B1269" t="s">
        <v>128</v>
      </c>
      <c r="C1269">
        <v>4</v>
      </c>
      <c r="D1269">
        <v>13</v>
      </c>
      <c r="E1269">
        <v>37</v>
      </c>
      <c r="F1269">
        <v>39</v>
      </c>
      <c r="G1269">
        <v>38</v>
      </c>
      <c r="H1269">
        <v>1.414213562</v>
      </c>
    </row>
    <row r="1270" spans="1:8" x14ac:dyDescent="0.25">
      <c r="A1270">
        <v>2011</v>
      </c>
      <c r="B1270" t="s">
        <v>128</v>
      </c>
      <c r="C1270">
        <v>4</v>
      </c>
      <c r="D1270">
        <v>13</v>
      </c>
      <c r="E1270">
        <v>88</v>
      </c>
      <c r="F1270">
        <v>55</v>
      </c>
      <c r="G1270">
        <v>71.5</v>
      </c>
      <c r="H1270">
        <v>23.334523780000001</v>
      </c>
    </row>
    <row r="1271" spans="1:8" x14ac:dyDescent="0.25">
      <c r="A1271">
        <v>2012</v>
      </c>
      <c r="B1271" t="s">
        <v>128</v>
      </c>
      <c r="C1271">
        <v>4</v>
      </c>
      <c r="D1271">
        <v>13</v>
      </c>
      <c r="E1271">
        <v>67</v>
      </c>
      <c r="F1271">
        <v>58</v>
      </c>
      <c r="G1271">
        <v>62.5</v>
      </c>
      <c r="H1271">
        <v>6.3639610309999997</v>
      </c>
    </row>
    <row r="1272" spans="1:8" x14ac:dyDescent="0.25">
      <c r="A1272">
        <v>2013</v>
      </c>
      <c r="B1272" t="s">
        <v>128</v>
      </c>
      <c r="C1272">
        <v>4</v>
      </c>
      <c r="D1272">
        <v>13</v>
      </c>
      <c r="E1272">
        <v>103</v>
      </c>
      <c r="F1272">
        <v>91</v>
      </c>
      <c r="G1272">
        <v>97</v>
      </c>
      <c r="H1272">
        <v>8.4852813739999995</v>
      </c>
    </row>
    <row r="1273" spans="1:8" x14ac:dyDescent="0.25">
      <c r="A1273">
        <v>2014</v>
      </c>
      <c r="B1273" t="s">
        <v>128</v>
      </c>
      <c r="C1273">
        <v>4</v>
      </c>
      <c r="D1273">
        <v>13</v>
      </c>
      <c r="E1273">
        <v>70</v>
      </c>
      <c r="F1273">
        <v>53</v>
      </c>
      <c r="G1273">
        <v>61.5</v>
      </c>
      <c r="H1273">
        <v>12.020815280000001</v>
      </c>
    </row>
    <row r="1274" spans="1:8" x14ac:dyDescent="0.25">
      <c r="A1274">
        <v>2015</v>
      </c>
      <c r="B1274" t="s">
        <v>128</v>
      </c>
      <c r="C1274">
        <v>4</v>
      </c>
      <c r="D1274">
        <v>13</v>
      </c>
      <c r="E1274">
        <v>30</v>
      </c>
      <c r="F1274">
        <v>29</v>
      </c>
      <c r="G1274">
        <v>29.5</v>
      </c>
      <c r="H1274">
        <v>0.70710678100000002</v>
      </c>
    </row>
    <row r="1275" spans="1:8" x14ac:dyDescent="0.25">
      <c r="A1275">
        <v>2016</v>
      </c>
      <c r="B1275" t="s">
        <v>128</v>
      </c>
      <c r="C1275">
        <v>4</v>
      </c>
      <c r="D1275">
        <v>13</v>
      </c>
      <c r="E1275">
        <v>76</v>
      </c>
      <c r="F1275">
        <v>53</v>
      </c>
      <c r="G1275">
        <v>64.5</v>
      </c>
      <c r="H1275">
        <v>16.263455969999999</v>
      </c>
    </row>
    <row r="1276" spans="1:8" x14ac:dyDescent="0.25">
      <c r="A1276">
        <v>2002</v>
      </c>
      <c r="B1276" t="s">
        <v>129</v>
      </c>
      <c r="C1276">
        <v>4</v>
      </c>
      <c r="D1276">
        <v>14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>
        <v>2003</v>
      </c>
      <c r="B1277" t="s">
        <v>129</v>
      </c>
      <c r="C1277">
        <v>4</v>
      </c>
      <c r="D1277">
        <v>14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>
        <v>2004</v>
      </c>
      <c r="B1278" t="s">
        <v>129</v>
      </c>
      <c r="C1278">
        <v>4</v>
      </c>
      <c r="D1278">
        <v>14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>
        <v>2005</v>
      </c>
      <c r="B1279" t="s">
        <v>129</v>
      </c>
      <c r="C1279">
        <v>4</v>
      </c>
      <c r="D1279">
        <v>14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>
        <v>2006</v>
      </c>
      <c r="B1280" t="s">
        <v>129</v>
      </c>
      <c r="C1280">
        <v>4</v>
      </c>
      <c r="D1280">
        <v>14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>
        <v>2007</v>
      </c>
      <c r="B1281" t="s">
        <v>129</v>
      </c>
      <c r="C1281">
        <v>4</v>
      </c>
      <c r="D1281">
        <v>14</v>
      </c>
      <c r="E1281">
        <v>60</v>
      </c>
      <c r="F1281">
        <v>51</v>
      </c>
      <c r="G1281">
        <v>55.5</v>
      </c>
      <c r="H1281">
        <v>6.3639610309999997</v>
      </c>
    </row>
    <row r="1282" spans="1:8" x14ac:dyDescent="0.25">
      <c r="A1282">
        <v>2008</v>
      </c>
      <c r="B1282" t="s">
        <v>129</v>
      </c>
      <c r="C1282">
        <v>4</v>
      </c>
      <c r="D1282">
        <v>14</v>
      </c>
      <c r="E1282">
        <v>25</v>
      </c>
      <c r="F1282">
        <v>25</v>
      </c>
      <c r="G1282">
        <v>25</v>
      </c>
      <c r="H1282">
        <v>0</v>
      </c>
    </row>
    <row r="1283" spans="1:8" x14ac:dyDescent="0.25">
      <c r="A1283">
        <v>2009</v>
      </c>
      <c r="B1283" t="s">
        <v>129</v>
      </c>
      <c r="C1283">
        <v>4</v>
      </c>
      <c r="D1283">
        <v>14</v>
      </c>
      <c r="E1283">
        <v>29</v>
      </c>
      <c r="F1283">
        <v>26</v>
      </c>
      <c r="G1283">
        <v>27.5</v>
      </c>
      <c r="H1283">
        <v>2.1213203439999999</v>
      </c>
    </row>
    <row r="1284" spans="1:8" x14ac:dyDescent="0.25">
      <c r="A1284">
        <v>2010</v>
      </c>
      <c r="B1284" t="s">
        <v>129</v>
      </c>
      <c r="C1284">
        <v>4</v>
      </c>
      <c r="D1284">
        <v>14</v>
      </c>
      <c r="E1284">
        <v>21</v>
      </c>
      <c r="F1284">
        <v>33</v>
      </c>
      <c r="G1284">
        <v>27</v>
      </c>
      <c r="H1284">
        <v>8.4852813739999995</v>
      </c>
    </row>
    <row r="1285" spans="1:8" x14ac:dyDescent="0.25">
      <c r="A1285">
        <v>2011</v>
      </c>
      <c r="B1285" t="s">
        <v>129</v>
      </c>
      <c r="C1285">
        <v>4</v>
      </c>
      <c r="D1285">
        <v>14</v>
      </c>
      <c r="E1285">
        <v>45</v>
      </c>
      <c r="F1285">
        <v>45</v>
      </c>
      <c r="G1285">
        <v>45</v>
      </c>
      <c r="H1285">
        <v>0</v>
      </c>
    </row>
    <row r="1286" spans="1:8" x14ac:dyDescent="0.25">
      <c r="A1286">
        <v>2012</v>
      </c>
      <c r="B1286" t="s">
        <v>129</v>
      </c>
      <c r="C1286">
        <v>4</v>
      </c>
      <c r="D1286">
        <v>14</v>
      </c>
      <c r="E1286">
        <v>47</v>
      </c>
      <c r="F1286">
        <v>54</v>
      </c>
      <c r="G1286">
        <v>50.5</v>
      </c>
      <c r="H1286">
        <v>4.949747468</v>
      </c>
    </row>
    <row r="1287" spans="1:8" x14ac:dyDescent="0.25">
      <c r="A1287">
        <v>2013</v>
      </c>
      <c r="B1287" t="s">
        <v>129</v>
      </c>
      <c r="C1287">
        <v>4</v>
      </c>
      <c r="D1287">
        <v>14</v>
      </c>
      <c r="E1287">
        <v>112</v>
      </c>
      <c r="F1287">
        <v>106</v>
      </c>
      <c r="G1287">
        <v>109</v>
      </c>
      <c r="H1287">
        <v>4.2426406869999997</v>
      </c>
    </row>
    <row r="1288" spans="1:8" x14ac:dyDescent="0.25">
      <c r="A1288">
        <v>2014</v>
      </c>
      <c r="B1288" t="s">
        <v>129</v>
      </c>
      <c r="C1288">
        <v>4</v>
      </c>
      <c r="D1288">
        <v>14</v>
      </c>
      <c r="E1288">
        <v>158</v>
      </c>
      <c r="F1288">
        <v>132</v>
      </c>
      <c r="G1288">
        <v>145</v>
      </c>
      <c r="H1288">
        <v>18.384776309999999</v>
      </c>
    </row>
    <row r="1289" spans="1:8" x14ac:dyDescent="0.25">
      <c r="A1289">
        <v>2015</v>
      </c>
      <c r="B1289" t="s">
        <v>129</v>
      </c>
      <c r="C1289">
        <v>4</v>
      </c>
      <c r="D1289">
        <v>14</v>
      </c>
      <c r="E1289">
        <v>168</v>
      </c>
      <c r="F1289">
        <v>168</v>
      </c>
      <c r="G1289">
        <v>168</v>
      </c>
      <c r="H1289">
        <v>0</v>
      </c>
    </row>
    <row r="1290" spans="1:8" x14ac:dyDescent="0.25">
      <c r="A1290">
        <v>2016</v>
      </c>
      <c r="B1290" t="s">
        <v>129</v>
      </c>
      <c r="C1290">
        <v>4</v>
      </c>
      <c r="D1290">
        <v>14</v>
      </c>
      <c r="E1290">
        <v>188</v>
      </c>
      <c r="F1290">
        <v>216</v>
      </c>
      <c r="G1290">
        <v>202</v>
      </c>
      <c r="H1290">
        <v>19.79898987</v>
      </c>
    </row>
    <row r="1291" spans="1:8" x14ac:dyDescent="0.25">
      <c r="A1291">
        <v>2002</v>
      </c>
      <c r="B1291" t="s">
        <v>130</v>
      </c>
      <c r="C1291">
        <v>4</v>
      </c>
      <c r="D1291">
        <v>15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>
        <v>2003</v>
      </c>
      <c r="B1292" t="s">
        <v>130</v>
      </c>
      <c r="C1292">
        <v>4</v>
      </c>
      <c r="D1292">
        <v>15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>
        <v>2004</v>
      </c>
      <c r="B1293" t="s">
        <v>130</v>
      </c>
      <c r="C1293">
        <v>4</v>
      </c>
      <c r="D1293">
        <v>15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>
        <v>2005</v>
      </c>
      <c r="B1294" t="s">
        <v>130</v>
      </c>
      <c r="C1294">
        <v>4</v>
      </c>
      <c r="D1294">
        <v>15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>
        <v>2006</v>
      </c>
      <c r="B1295" t="s">
        <v>130</v>
      </c>
      <c r="C1295">
        <v>4</v>
      </c>
      <c r="D1295">
        <v>15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>
        <v>2007</v>
      </c>
      <c r="B1296" t="s">
        <v>130</v>
      </c>
      <c r="C1296">
        <v>4</v>
      </c>
      <c r="D1296">
        <v>15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>
        <v>2008</v>
      </c>
      <c r="B1297" t="s">
        <v>130</v>
      </c>
      <c r="C1297">
        <v>4</v>
      </c>
      <c r="D1297">
        <v>15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>
        <v>2009</v>
      </c>
      <c r="B1298" t="s">
        <v>130</v>
      </c>
      <c r="C1298">
        <v>4</v>
      </c>
      <c r="D1298">
        <v>15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>
        <v>2010</v>
      </c>
      <c r="B1299" t="s">
        <v>130</v>
      </c>
      <c r="C1299">
        <v>4</v>
      </c>
      <c r="D1299">
        <v>15</v>
      </c>
      <c r="E1299">
        <v>37</v>
      </c>
      <c r="F1299">
        <v>40</v>
      </c>
      <c r="G1299">
        <v>38.5</v>
      </c>
      <c r="H1299">
        <v>2.1213203439999999</v>
      </c>
    </row>
    <row r="1300" spans="1:8" x14ac:dyDescent="0.25">
      <c r="A1300">
        <v>2011</v>
      </c>
      <c r="B1300" t="s">
        <v>130</v>
      </c>
      <c r="C1300">
        <v>4</v>
      </c>
      <c r="D1300">
        <v>15</v>
      </c>
      <c r="E1300">
        <v>54</v>
      </c>
      <c r="F1300">
        <v>50</v>
      </c>
      <c r="G1300">
        <v>52</v>
      </c>
      <c r="H1300">
        <v>2.8284271250000002</v>
      </c>
    </row>
    <row r="1301" spans="1:8" x14ac:dyDescent="0.25">
      <c r="A1301">
        <v>2012</v>
      </c>
      <c r="B1301" t="s">
        <v>130</v>
      </c>
      <c r="C1301">
        <v>4</v>
      </c>
      <c r="D1301">
        <v>15</v>
      </c>
      <c r="E1301">
        <v>59</v>
      </c>
      <c r="F1301">
        <v>71</v>
      </c>
      <c r="G1301">
        <v>65</v>
      </c>
      <c r="H1301">
        <v>8.4852813739999995</v>
      </c>
    </row>
    <row r="1302" spans="1:8" x14ac:dyDescent="0.25">
      <c r="A1302">
        <v>2013</v>
      </c>
      <c r="B1302" t="s">
        <v>130</v>
      </c>
      <c r="C1302">
        <v>4</v>
      </c>
      <c r="D1302">
        <v>15</v>
      </c>
      <c r="E1302">
        <v>89</v>
      </c>
      <c r="F1302">
        <v>67</v>
      </c>
      <c r="G1302">
        <v>78</v>
      </c>
      <c r="H1302">
        <v>15.556349190000001</v>
      </c>
    </row>
    <row r="1303" spans="1:8" x14ac:dyDescent="0.25">
      <c r="A1303">
        <v>2014</v>
      </c>
      <c r="B1303" t="s">
        <v>130</v>
      </c>
      <c r="C1303">
        <v>4</v>
      </c>
      <c r="D1303">
        <v>15</v>
      </c>
      <c r="E1303">
        <v>151</v>
      </c>
      <c r="F1303">
        <v>149</v>
      </c>
      <c r="G1303">
        <v>150</v>
      </c>
      <c r="H1303">
        <v>1.414213562</v>
      </c>
    </row>
    <row r="1304" spans="1:8" x14ac:dyDescent="0.25">
      <c r="A1304">
        <v>2015</v>
      </c>
      <c r="B1304" t="s">
        <v>130</v>
      </c>
      <c r="C1304">
        <v>4</v>
      </c>
      <c r="D1304">
        <v>15</v>
      </c>
      <c r="E1304">
        <v>190</v>
      </c>
      <c r="F1304">
        <v>191</v>
      </c>
      <c r="G1304">
        <v>190.5</v>
      </c>
      <c r="H1304">
        <v>0.70710678100000002</v>
      </c>
    </row>
    <row r="1305" spans="1:8" x14ac:dyDescent="0.25">
      <c r="A1305">
        <v>2016</v>
      </c>
      <c r="B1305" t="s">
        <v>130</v>
      </c>
      <c r="C1305">
        <v>4</v>
      </c>
      <c r="D1305">
        <v>15</v>
      </c>
      <c r="E1305">
        <v>234</v>
      </c>
      <c r="F1305">
        <v>230</v>
      </c>
      <c r="G1305">
        <v>232</v>
      </c>
      <c r="H1305">
        <v>2.8284271250000002</v>
      </c>
    </row>
    <row r="1306" spans="1:8" x14ac:dyDescent="0.25">
      <c r="A1306">
        <v>2002</v>
      </c>
      <c r="B1306" t="s">
        <v>131</v>
      </c>
      <c r="C1306">
        <v>4</v>
      </c>
      <c r="D1306">
        <v>16</v>
      </c>
      <c r="E1306">
        <v>19</v>
      </c>
      <c r="F1306">
        <v>23</v>
      </c>
      <c r="G1306">
        <v>21</v>
      </c>
      <c r="H1306">
        <v>2.8284271250000002</v>
      </c>
    </row>
    <row r="1307" spans="1:8" x14ac:dyDescent="0.25">
      <c r="A1307">
        <v>2003</v>
      </c>
      <c r="B1307" t="s">
        <v>131</v>
      </c>
      <c r="C1307">
        <v>4</v>
      </c>
      <c r="D1307">
        <v>16</v>
      </c>
      <c r="E1307">
        <v>21</v>
      </c>
      <c r="F1307">
        <v>18</v>
      </c>
      <c r="G1307">
        <v>19.5</v>
      </c>
      <c r="H1307">
        <v>2.1213203439999999</v>
      </c>
    </row>
    <row r="1308" spans="1:8" x14ac:dyDescent="0.25">
      <c r="A1308">
        <v>2004</v>
      </c>
      <c r="B1308" t="s">
        <v>131</v>
      </c>
      <c r="C1308">
        <v>4</v>
      </c>
      <c r="D1308">
        <v>16</v>
      </c>
      <c r="E1308">
        <v>13</v>
      </c>
      <c r="F1308">
        <v>8</v>
      </c>
      <c r="G1308">
        <v>10.5</v>
      </c>
      <c r="H1308">
        <v>3.5355339059999999</v>
      </c>
    </row>
    <row r="1309" spans="1:8" x14ac:dyDescent="0.25">
      <c r="A1309">
        <v>2005</v>
      </c>
      <c r="B1309" t="s">
        <v>131</v>
      </c>
      <c r="C1309">
        <v>4</v>
      </c>
      <c r="D1309">
        <v>16</v>
      </c>
      <c r="E1309">
        <v>16</v>
      </c>
      <c r="F1309">
        <v>11</v>
      </c>
      <c r="G1309">
        <v>13.5</v>
      </c>
      <c r="H1309">
        <v>3.5355339059999999</v>
      </c>
    </row>
    <row r="1310" spans="1:8" x14ac:dyDescent="0.25">
      <c r="A1310">
        <v>2006</v>
      </c>
      <c r="B1310" t="s">
        <v>131</v>
      </c>
      <c r="C1310">
        <v>4</v>
      </c>
      <c r="D1310">
        <v>16</v>
      </c>
      <c r="E1310">
        <v>18</v>
      </c>
      <c r="F1310">
        <v>18</v>
      </c>
      <c r="G1310">
        <v>18</v>
      </c>
      <c r="H1310">
        <v>0</v>
      </c>
    </row>
    <row r="1311" spans="1:8" x14ac:dyDescent="0.25">
      <c r="A1311">
        <v>2007</v>
      </c>
      <c r="B1311" t="s">
        <v>131</v>
      </c>
      <c r="C1311">
        <v>4</v>
      </c>
      <c r="D1311">
        <v>16</v>
      </c>
      <c r="E1311">
        <v>27</v>
      </c>
      <c r="F1311">
        <v>33</v>
      </c>
      <c r="G1311">
        <v>30</v>
      </c>
      <c r="H1311">
        <v>4.2426406869999997</v>
      </c>
    </row>
    <row r="1312" spans="1:8" x14ac:dyDescent="0.25">
      <c r="A1312">
        <v>2008</v>
      </c>
      <c r="B1312" t="s">
        <v>131</v>
      </c>
      <c r="C1312">
        <v>4</v>
      </c>
      <c r="D1312">
        <v>16</v>
      </c>
      <c r="E1312">
        <v>24</v>
      </c>
      <c r="F1312">
        <v>32</v>
      </c>
      <c r="G1312">
        <v>28</v>
      </c>
      <c r="H1312">
        <v>5.6568542490000002</v>
      </c>
    </row>
    <row r="1313" spans="1:8" x14ac:dyDescent="0.25">
      <c r="A1313">
        <v>2009</v>
      </c>
      <c r="B1313" t="s">
        <v>131</v>
      </c>
      <c r="C1313">
        <v>4</v>
      </c>
      <c r="D1313">
        <v>16</v>
      </c>
      <c r="E1313">
        <v>46</v>
      </c>
      <c r="F1313">
        <v>54</v>
      </c>
      <c r="G1313">
        <v>50</v>
      </c>
      <c r="H1313">
        <v>5.6568542490000002</v>
      </c>
    </row>
    <row r="1314" spans="1:8" x14ac:dyDescent="0.25">
      <c r="A1314">
        <v>2010</v>
      </c>
      <c r="B1314" t="s">
        <v>131</v>
      </c>
      <c r="C1314">
        <v>4</v>
      </c>
      <c r="D1314">
        <v>16</v>
      </c>
      <c r="E1314">
        <v>51</v>
      </c>
      <c r="F1314">
        <v>53</v>
      </c>
      <c r="G1314">
        <v>52</v>
      </c>
      <c r="H1314">
        <v>1.414213562</v>
      </c>
    </row>
    <row r="1315" spans="1:8" x14ac:dyDescent="0.25">
      <c r="A1315">
        <v>2011</v>
      </c>
      <c r="B1315" t="s">
        <v>131</v>
      </c>
      <c r="C1315">
        <v>4</v>
      </c>
      <c r="D1315">
        <v>16</v>
      </c>
      <c r="E1315">
        <v>76</v>
      </c>
      <c r="F1315">
        <v>122</v>
      </c>
      <c r="G1315">
        <v>99</v>
      </c>
      <c r="H1315">
        <v>32.526911929999997</v>
      </c>
    </row>
    <row r="1316" spans="1:8" x14ac:dyDescent="0.25">
      <c r="A1316">
        <v>2012</v>
      </c>
      <c r="B1316" t="s">
        <v>131</v>
      </c>
      <c r="C1316">
        <v>4</v>
      </c>
      <c r="D1316">
        <v>16</v>
      </c>
      <c r="E1316">
        <v>109</v>
      </c>
      <c r="F1316">
        <v>175</v>
      </c>
      <c r="G1316">
        <v>142</v>
      </c>
      <c r="H1316">
        <v>46.669047560000003</v>
      </c>
    </row>
    <row r="1317" spans="1:8" x14ac:dyDescent="0.25">
      <c r="A1317">
        <v>2013</v>
      </c>
      <c r="B1317" t="s">
        <v>131</v>
      </c>
      <c r="C1317">
        <v>4</v>
      </c>
      <c r="D1317">
        <v>16</v>
      </c>
      <c r="E1317">
        <v>62</v>
      </c>
      <c r="F1317">
        <v>146</v>
      </c>
      <c r="G1317">
        <v>104</v>
      </c>
      <c r="H1317">
        <v>59.39696962</v>
      </c>
    </row>
    <row r="1318" spans="1:8" x14ac:dyDescent="0.25">
      <c r="A1318">
        <v>2014</v>
      </c>
      <c r="B1318" t="s">
        <v>131</v>
      </c>
      <c r="C1318">
        <v>4</v>
      </c>
      <c r="D1318">
        <v>16</v>
      </c>
      <c r="E1318">
        <v>78</v>
      </c>
      <c r="F1318">
        <v>134</v>
      </c>
      <c r="G1318">
        <v>106</v>
      </c>
      <c r="H1318">
        <v>39.59797975</v>
      </c>
    </row>
    <row r="1319" spans="1:8" x14ac:dyDescent="0.25">
      <c r="A1319">
        <v>2015</v>
      </c>
      <c r="B1319" t="s">
        <v>131</v>
      </c>
      <c r="C1319">
        <v>4</v>
      </c>
      <c r="D1319">
        <v>16</v>
      </c>
      <c r="E1319">
        <v>125</v>
      </c>
      <c r="F1319">
        <v>261</v>
      </c>
      <c r="G1319">
        <v>193</v>
      </c>
      <c r="H1319">
        <v>96.166522240000006</v>
      </c>
    </row>
    <row r="1320" spans="1:8" x14ac:dyDescent="0.25">
      <c r="A1320">
        <v>2016</v>
      </c>
      <c r="B1320" t="s">
        <v>131</v>
      </c>
      <c r="C1320">
        <v>4</v>
      </c>
      <c r="D1320">
        <v>16</v>
      </c>
      <c r="E1320">
        <v>144</v>
      </c>
      <c r="F1320">
        <v>182</v>
      </c>
      <c r="G1320">
        <v>163</v>
      </c>
      <c r="H1320">
        <v>26.870057689999999</v>
      </c>
    </row>
    <row r="1321" spans="1:8" x14ac:dyDescent="0.25">
      <c r="A1321">
        <v>2002</v>
      </c>
      <c r="B1321" t="s">
        <v>132</v>
      </c>
      <c r="C1321">
        <v>4</v>
      </c>
      <c r="D1321">
        <v>17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>
        <v>2003</v>
      </c>
      <c r="B1322" t="s">
        <v>132</v>
      </c>
      <c r="C1322">
        <v>4</v>
      </c>
      <c r="D1322">
        <v>17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>
        <v>2004</v>
      </c>
      <c r="B1323" t="s">
        <v>132</v>
      </c>
      <c r="C1323">
        <v>4</v>
      </c>
      <c r="D1323">
        <v>17</v>
      </c>
      <c r="E1323">
        <v>68</v>
      </c>
      <c r="F1323">
        <v>72</v>
      </c>
      <c r="G1323">
        <v>70</v>
      </c>
      <c r="H1323">
        <v>2.8284271250000002</v>
      </c>
    </row>
    <row r="1324" spans="1:8" x14ac:dyDescent="0.25">
      <c r="A1324">
        <v>2005</v>
      </c>
      <c r="B1324" t="s">
        <v>132</v>
      </c>
      <c r="C1324">
        <v>4</v>
      </c>
      <c r="D1324">
        <v>17</v>
      </c>
      <c r="E1324">
        <v>51</v>
      </c>
      <c r="F1324">
        <v>41</v>
      </c>
      <c r="G1324">
        <v>46</v>
      </c>
      <c r="H1324">
        <v>7.0710678119999999</v>
      </c>
    </row>
    <row r="1325" spans="1:8" x14ac:dyDescent="0.25">
      <c r="A1325">
        <v>2006</v>
      </c>
      <c r="B1325" t="s">
        <v>132</v>
      </c>
      <c r="C1325">
        <v>4</v>
      </c>
      <c r="D1325">
        <v>17</v>
      </c>
      <c r="E1325">
        <v>79</v>
      </c>
      <c r="F1325">
        <v>19</v>
      </c>
      <c r="G1325">
        <v>49</v>
      </c>
      <c r="H1325">
        <v>42.426406870000001</v>
      </c>
    </row>
    <row r="1326" spans="1:8" x14ac:dyDescent="0.25">
      <c r="A1326">
        <v>2007</v>
      </c>
      <c r="B1326" t="s">
        <v>132</v>
      </c>
      <c r="C1326">
        <v>4</v>
      </c>
      <c r="D1326">
        <v>17</v>
      </c>
      <c r="E1326">
        <v>34</v>
      </c>
      <c r="F1326">
        <v>63</v>
      </c>
      <c r="G1326">
        <v>48.5</v>
      </c>
      <c r="H1326">
        <v>20.50609665</v>
      </c>
    </row>
    <row r="1327" spans="1:8" x14ac:dyDescent="0.25">
      <c r="A1327">
        <v>2008</v>
      </c>
      <c r="B1327" t="s">
        <v>132</v>
      </c>
      <c r="C1327">
        <v>4</v>
      </c>
      <c r="D1327">
        <v>17</v>
      </c>
      <c r="E1327">
        <v>56</v>
      </c>
      <c r="F1327">
        <v>31</v>
      </c>
      <c r="G1327">
        <v>43.5</v>
      </c>
      <c r="H1327">
        <v>17.677669529999999</v>
      </c>
    </row>
    <row r="1328" spans="1:8" x14ac:dyDescent="0.25">
      <c r="A1328">
        <v>2009</v>
      </c>
      <c r="B1328" t="s">
        <v>132</v>
      </c>
      <c r="C1328">
        <v>4</v>
      </c>
      <c r="D1328">
        <v>17</v>
      </c>
      <c r="E1328">
        <v>32</v>
      </c>
      <c r="F1328">
        <v>58</v>
      </c>
      <c r="G1328">
        <v>45</v>
      </c>
      <c r="H1328">
        <v>18.384776309999999</v>
      </c>
    </row>
    <row r="1329" spans="1:8" x14ac:dyDescent="0.25">
      <c r="A1329">
        <v>2010</v>
      </c>
      <c r="B1329" t="s">
        <v>132</v>
      </c>
      <c r="C1329">
        <v>4</v>
      </c>
      <c r="D1329">
        <v>17</v>
      </c>
      <c r="E1329">
        <v>175</v>
      </c>
      <c r="F1329">
        <v>123</v>
      </c>
      <c r="G1329">
        <v>149</v>
      </c>
      <c r="H1329">
        <v>36.769552619999999</v>
      </c>
    </row>
    <row r="1330" spans="1:8" x14ac:dyDescent="0.25">
      <c r="A1330">
        <v>2011</v>
      </c>
      <c r="B1330" t="s">
        <v>132</v>
      </c>
      <c r="C1330">
        <v>4</v>
      </c>
      <c r="D1330">
        <v>17</v>
      </c>
      <c r="E1330">
        <v>276</v>
      </c>
      <c r="F1330">
        <v>241</v>
      </c>
      <c r="G1330">
        <v>258.5</v>
      </c>
      <c r="H1330">
        <v>24.748737340000002</v>
      </c>
    </row>
    <row r="1331" spans="1:8" x14ac:dyDescent="0.25">
      <c r="A1331">
        <v>2012</v>
      </c>
      <c r="B1331" t="s">
        <v>132</v>
      </c>
      <c r="C1331">
        <v>4</v>
      </c>
      <c r="D1331">
        <v>17</v>
      </c>
      <c r="E1331">
        <v>328</v>
      </c>
      <c r="F1331">
        <v>261</v>
      </c>
      <c r="G1331">
        <v>294.5</v>
      </c>
      <c r="H1331">
        <v>47.376154339999999</v>
      </c>
    </row>
    <row r="1332" spans="1:8" x14ac:dyDescent="0.25">
      <c r="A1332">
        <v>2013</v>
      </c>
      <c r="B1332" t="s">
        <v>132</v>
      </c>
      <c r="C1332">
        <v>4</v>
      </c>
      <c r="D1332">
        <v>17</v>
      </c>
      <c r="E1332">
        <v>271</v>
      </c>
      <c r="F1332">
        <v>245</v>
      </c>
      <c r="G1332">
        <v>258</v>
      </c>
      <c r="H1332">
        <v>18.384776309999999</v>
      </c>
    </row>
    <row r="1333" spans="1:8" x14ac:dyDescent="0.25">
      <c r="A1333">
        <v>2014</v>
      </c>
      <c r="B1333" t="s">
        <v>132</v>
      </c>
      <c r="C1333">
        <v>4</v>
      </c>
      <c r="D1333">
        <v>17</v>
      </c>
      <c r="E1333">
        <v>398</v>
      </c>
      <c r="F1333">
        <v>403</v>
      </c>
      <c r="G1333">
        <v>400.5</v>
      </c>
      <c r="H1333">
        <v>3.5355339059999999</v>
      </c>
    </row>
    <row r="1334" spans="1:8" x14ac:dyDescent="0.25">
      <c r="A1334">
        <v>2015</v>
      </c>
      <c r="B1334" t="s">
        <v>132</v>
      </c>
      <c r="C1334">
        <v>4</v>
      </c>
      <c r="D1334">
        <v>17</v>
      </c>
      <c r="E1334">
        <v>367</v>
      </c>
      <c r="F1334">
        <v>374</v>
      </c>
      <c r="G1334">
        <v>370.5</v>
      </c>
      <c r="H1334">
        <v>4.949747468</v>
      </c>
    </row>
    <row r="1335" spans="1:8" x14ac:dyDescent="0.25">
      <c r="A1335">
        <v>2016</v>
      </c>
      <c r="B1335" t="s">
        <v>132</v>
      </c>
      <c r="C1335">
        <v>4</v>
      </c>
      <c r="D1335">
        <v>17</v>
      </c>
      <c r="E1335">
        <v>345</v>
      </c>
      <c r="F1335">
        <v>349</v>
      </c>
      <c r="G1335">
        <v>347</v>
      </c>
      <c r="H1335">
        <v>2.8284271250000002</v>
      </c>
    </row>
    <row r="1336" spans="1:8" x14ac:dyDescent="0.25">
      <c r="A1336">
        <v>2002</v>
      </c>
      <c r="B1336" t="s">
        <v>133</v>
      </c>
      <c r="C1336">
        <v>4</v>
      </c>
      <c r="D1336">
        <v>18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>
        <v>2003</v>
      </c>
      <c r="B1337" t="s">
        <v>133</v>
      </c>
      <c r="C1337">
        <v>4</v>
      </c>
      <c r="D1337">
        <v>18</v>
      </c>
      <c r="E1337">
        <v>131</v>
      </c>
      <c r="F1337">
        <v>120</v>
      </c>
      <c r="G1337">
        <v>125.5</v>
      </c>
      <c r="H1337">
        <v>7.7781745930000001</v>
      </c>
    </row>
    <row r="1338" spans="1:8" x14ac:dyDescent="0.25">
      <c r="A1338">
        <v>2004</v>
      </c>
      <c r="B1338" t="s">
        <v>133</v>
      </c>
      <c r="C1338">
        <v>4</v>
      </c>
      <c r="D1338">
        <v>18</v>
      </c>
      <c r="E1338">
        <v>119</v>
      </c>
      <c r="F1338">
        <v>111</v>
      </c>
      <c r="G1338">
        <v>115</v>
      </c>
      <c r="H1338">
        <v>5.6568542490000002</v>
      </c>
    </row>
    <row r="1339" spans="1:8" x14ac:dyDescent="0.25">
      <c r="A1339">
        <v>2005</v>
      </c>
      <c r="B1339" t="s">
        <v>133</v>
      </c>
      <c r="C1339">
        <v>4</v>
      </c>
      <c r="D1339">
        <v>18</v>
      </c>
      <c r="E1339">
        <v>50</v>
      </c>
      <c r="F1339">
        <v>60</v>
      </c>
      <c r="G1339">
        <v>55</v>
      </c>
      <c r="H1339">
        <v>7.0710678119999999</v>
      </c>
    </row>
    <row r="1340" spans="1:8" x14ac:dyDescent="0.25">
      <c r="A1340">
        <v>2006</v>
      </c>
      <c r="B1340" t="s">
        <v>133</v>
      </c>
      <c r="C1340">
        <v>4</v>
      </c>
      <c r="D1340">
        <v>18</v>
      </c>
      <c r="E1340">
        <v>61</v>
      </c>
      <c r="F1340">
        <v>70</v>
      </c>
      <c r="G1340">
        <v>65.5</v>
      </c>
      <c r="H1340">
        <v>6.3639610309999997</v>
      </c>
    </row>
    <row r="1341" spans="1:8" x14ac:dyDescent="0.25">
      <c r="A1341">
        <v>2007</v>
      </c>
      <c r="B1341" t="s">
        <v>133</v>
      </c>
      <c r="C1341">
        <v>4</v>
      </c>
      <c r="D1341">
        <v>18</v>
      </c>
      <c r="E1341">
        <v>103</v>
      </c>
      <c r="F1341">
        <v>118</v>
      </c>
      <c r="G1341">
        <v>110.5</v>
      </c>
      <c r="H1341">
        <v>10.60660172</v>
      </c>
    </row>
    <row r="1342" spans="1:8" x14ac:dyDescent="0.25">
      <c r="A1342">
        <v>2008</v>
      </c>
      <c r="B1342" t="s">
        <v>133</v>
      </c>
      <c r="C1342">
        <v>4</v>
      </c>
      <c r="D1342">
        <v>18</v>
      </c>
      <c r="E1342">
        <v>41</v>
      </c>
      <c r="F1342">
        <v>55</v>
      </c>
      <c r="G1342">
        <v>48</v>
      </c>
      <c r="H1342">
        <v>9.899494937</v>
      </c>
    </row>
    <row r="1343" spans="1:8" x14ac:dyDescent="0.25">
      <c r="A1343">
        <v>2009</v>
      </c>
      <c r="B1343" t="s">
        <v>133</v>
      </c>
      <c r="C1343">
        <v>4</v>
      </c>
      <c r="D1343">
        <v>18</v>
      </c>
      <c r="E1343">
        <v>84</v>
      </c>
      <c r="F1343">
        <v>71</v>
      </c>
      <c r="G1343">
        <v>77.5</v>
      </c>
      <c r="H1343">
        <v>9.1923881549999997</v>
      </c>
    </row>
    <row r="1344" spans="1:8" x14ac:dyDescent="0.25">
      <c r="A1344">
        <v>2010</v>
      </c>
      <c r="B1344" t="s">
        <v>133</v>
      </c>
      <c r="C1344">
        <v>4</v>
      </c>
      <c r="D1344">
        <v>18</v>
      </c>
      <c r="E1344">
        <v>176</v>
      </c>
      <c r="F1344">
        <v>99</v>
      </c>
      <c r="G1344">
        <v>137.5</v>
      </c>
      <c r="H1344">
        <v>54.447222150000002</v>
      </c>
    </row>
    <row r="1345" spans="1:8" x14ac:dyDescent="0.25">
      <c r="A1345">
        <v>2011</v>
      </c>
      <c r="B1345" t="s">
        <v>133</v>
      </c>
      <c r="C1345">
        <v>4</v>
      </c>
      <c r="D1345">
        <v>18</v>
      </c>
      <c r="E1345">
        <v>65</v>
      </c>
      <c r="F1345">
        <v>87</v>
      </c>
      <c r="G1345">
        <v>76</v>
      </c>
      <c r="H1345">
        <v>15.556349190000001</v>
      </c>
    </row>
    <row r="1346" spans="1:8" x14ac:dyDescent="0.25">
      <c r="A1346">
        <v>2012</v>
      </c>
      <c r="B1346" t="s">
        <v>133</v>
      </c>
      <c r="C1346">
        <v>4</v>
      </c>
      <c r="D1346">
        <v>18</v>
      </c>
      <c r="E1346">
        <v>69</v>
      </c>
      <c r="F1346">
        <v>63</v>
      </c>
      <c r="G1346">
        <v>66</v>
      </c>
      <c r="H1346">
        <v>4.2426406869999997</v>
      </c>
    </row>
    <row r="1347" spans="1:8" x14ac:dyDescent="0.25">
      <c r="A1347">
        <v>2013</v>
      </c>
      <c r="B1347" t="s">
        <v>133</v>
      </c>
      <c r="C1347">
        <v>4</v>
      </c>
      <c r="D1347">
        <v>18</v>
      </c>
      <c r="E1347">
        <v>97</v>
      </c>
      <c r="F1347">
        <v>74</v>
      </c>
      <c r="G1347">
        <v>85.5</v>
      </c>
      <c r="H1347">
        <v>16.263455969999999</v>
      </c>
    </row>
    <row r="1348" spans="1:8" x14ac:dyDescent="0.25">
      <c r="A1348">
        <v>2014</v>
      </c>
      <c r="B1348" t="s">
        <v>133</v>
      </c>
      <c r="C1348">
        <v>4</v>
      </c>
      <c r="D1348">
        <v>18</v>
      </c>
      <c r="E1348">
        <v>157</v>
      </c>
      <c r="F1348">
        <v>58</v>
      </c>
      <c r="G1348">
        <v>107.5</v>
      </c>
      <c r="H1348">
        <v>70.003571339999993</v>
      </c>
    </row>
    <row r="1349" spans="1:8" x14ac:dyDescent="0.25">
      <c r="A1349">
        <v>2015</v>
      </c>
      <c r="B1349" t="s">
        <v>133</v>
      </c>
      <c r="C1349">
        <v>4</v>
      </c>
      <c r="D1349">
        <v>18</v>
      </c>
      <c r="E1349">
        <v>251</v>
      </c>
      <c r="F1349">
        <v>179</v>
      </c>
      <c r="G1349">
        <v>215</v>
      </c>
      <c r="H1349">
        <v>50.911688249999997</v>
      </c>
    </row>
    <row r="1350" spans="1:8" x14ac:dyDescent="0.25">
      <c r="A1350">
        <v>2016</v>
      </c>
      <c r="B1350" t="s">
        <v>133</v>
      </c>
      <c r="C1350">
        <v>4</v>
      </c>
      <c r="D1350">
        <v>18</v>
      </c>
      <c r="E1350">
        <v>284</v>
      </c>
      <c r="F1350">
        <v>204</v>
      </c>
      <c r="G1350">
        <v>244</v>
      </c>
      <c r="H1350">
        <v>56.568542489999999</v>
      </c>
    </row>
    <row r="1351" spans="1:8" x14ac:dyDescent="0.25">
      <c r="A1351">
        <v>2002</v>
      </c>
      <c r="B1351" t="s">
        <v>134</v>
      </c>
      <c r="C1351">
        <v>4</v>
      </c>
      <c r="D1351">
        <v>19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>
        <v>2003</v>
      </c>
      <c r="B1352" t="s">
        <v>134</v>
      </c>
      <c r="C1352">
        <v>4</v>
      </c>
      <c r="D1352">
        <v>19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>
        <v>2004</v>
      </c>
      <c r="B1353" t="s">
        <v>134</v>
      </c>
      <c r="C1353">
        <v>4</v>
      </c>
      <c r="D1353">
        <v>19</v>
      </c>
      <c r="E1353">
        <v>26</v>
      </c>
      <c r="F1353">
        <v>24</v>
      </c>
      <c r="G1353">
        <v>25</v>
      </c>
      <c r="H1353">
        <v>1.414213562</v>
      </c>
    </row>
    <row r="1354" spans="1:8" x14ac:dyDescent="0.25">
      <c r="A1354">
        <v>2005</v>
      </c>
      <c r="B1354" t="s">
        <v>134</v>
      </c>
      <c r="C1354">
        <v>4</v>
      </c>
      <c r="D1354">
        <v>19</v>
      </c>
      <c r="E1354">
        <v>31</v>
      </c>
      <c r="F1354">
        <v>37</v>
      </c>
      <c r="G1354">
        <v>34</v>
      </c>
      <c r="H1354">
        <v>4.2426406869999997</v>
      </c>
    </row>
    <row r="1355" spans="1:8" x14ac:dyDescent="0.25">
      <c r="A1355">
        <v>2006</v>
      </c>
      <c r="B1355" t="s">
        <v>134</v>
      </c>
      <c r="C1355">
        <v>4</v>
      </c>
      <c r="D1355">
        <v>19</v>
      </c>
      <c r="E1355">
        <v>28</v>
      </c>
      <c r="F1355">
        <v>25</v>
      </c>
      <c r="G1355">
        <v>26.5</v>
      </c>
      <c r="H1355">
        <v>2.1213203439999999</v>
      </c>
    </row>
    <row r="1356" spans="1:8" x14ac:dyDescent="0.25">
      <c r="A1356">
        <v>2007</v>
      </c>
      <c r="B1356" t="s">
        <v>134</v>
      </c>
      <c r="C1356">
        <v>4</v>
      </c>
      <c r="D1356">
        <v>19</v>
      </c>
      <c r="E1356">
        <v>18</v>
      </c>
      <c r="F1356">
        <v>15</v>
      </c>
      <c r="G1356">
        <v>16.5</v>
      </c>
      <c r="H1356">
        <v>2.1213203439999999</v>
      </c>
    </row>
    <row r="1357" spans="1:8" x14ac:dyDescent="0.25">
      <c r="A1357">
        <v>2008</v>
      </c>
      <c r="B1357" t="s">
        <v>134</v>
      </c>
      <c r="C1357">
        <v>4</v>
      </c>
      <c r="D1357">
        <v>19</v>
      </c>
      <c r="E1357">
        <v>22</v>
      </c>
      <c r="F1357">
        <v>19</v>
      </c>
      <c r="G1357">
        <v>20.5</v>
      </c>
      <c r="H1357">
        <v>2.1213203439999999</v>
      </c>
    </row>
    <row r="1358" spans="1:8" x14ac:dyDescent="0.25">
      <c r="A1358">
        <v>2009</v>
      </c>
      <c r="B1358" t="s">
        <v>134</v>
      </c>
      <c r="C1358">
        <v>4</v>
      </c>
      <c r="D1358">
        <v>19</v>
      </c>
      <c r="E1358">
        <v>21</v>
      </c>
      <c r="F1358">
        <v>35</v>
      </c>
      <c r="G1358">
        <v>28</v>
      </c>
      <c r="H1358">
        <v>9.899494937</v>
      </c>
    </row>
    <row r="1359" spans="1:8" x14ac:dyDescent="0.25">
      <c r="A1359">
        <v>2010</v>
      </c>
      <c r="B1359" t="s">
        <v>134</v>
      </c>
      <c r="C1359">
        <v>4</v>
      </c>
      <c r="D1359">
        <v>19</v>
      </c>
      <c r="E1359">
        <v>68</v>
      </c>
      <c r="F1359">
        <v>84</v>
      </c>
      <c r="G1359">
        <v>76</v>
      </c>
      <c r="H1359">
        <v>11.313708500000001</v>
      </c>
    </row>
    <row r="1360" spans="1:8" x14ac:dyDescent="0.25">
      <c r="A1360">
        <v>2011</v>
      </c>
      <c r="B1360" t="s">
        <v>134</v>
      </c>
      <c r="C1360">
        <v>4</v>
      </c>
      <c r="D1360">
        <v>19</v>
      </c>
      <c r="E1360">
        <v>68</v>
      </c>
      <c r="F1360">
        <v>104</v>
      </c>
      <c r="G1360">
        <v>86</v>
      </c>
      <c r="H1360">
        <v>25.455844119999998</v>
      </c>
    </row>
    <row r="1361" spans="1:8" x14ac:dyDescent="0.25">
      <c r="A1361">
        <v>2012</v>
      </c>
      <c r="B1361" t="s">
        <v>134</v>
      </c>
      <c r="C1361">
        <v>4</v>
      </c>
      <c r="D1361">
        <v>19</v>
      </c>
      <c r="E1361">
        <v>65</v>
      </c>
      <c r="F1361">
        <v>77</v>
      </c>
      <c r="G1361">
        <v>71</v>
      </c>
      <c r="H1361">
        <v>8.4852813739999995</v>
      </c>
    </row>
    <row r="1362" spans="1:8" x14ac:dyDescent="0.25">
      <c r="A1362">
        <v>2013</v>
      </c>
      <c r="B1362" t="s">
        <v>134</v>
      </c>
      <c r="C1362">
        <v>4</v>
      </c>
      <c r="D1362">
        <v>19</v>
      </c>
      <c r="E1362">
        <v>82</v>
      </c>
      <c r="F1362">
        <v>104</v>
      </c>
      <c r="G1362">
        <v>93</v>
      </c>
      <c r="H1362">
        <v>15.556349190000001</v>
      </c>
    </row>
    <row r="1363" spans="1:8" x14ac:dyDescent="0.25">
      <c r="A1363">
        <v>2014</v>
      </c>
      <c r="B1363" t="s">
        <v>134</v>
      </c>
      <c r="C1363">
        <v>4</v>
      </c>
      <c r="D1363">
        <v>19</v>
      </c>
      <c r="E1363">
        <v>48</v>
      </c>
      <c r="F1363">
        <v>69</v>
      </c>
      <c r="G1363">
        <v>58.5</v>
      </c>
      <c r="H1363">
        <v>14.8492424</v>
      </c>
    </row>
    <row r="1364" spans="1:8" x14ac:dyDescent="0.25">
      <c r="A1364">
        <v>2015</v>
      </c>
      <c r="B1364" t="s">
        <v>134</v>
      </c>
      <c r="C1364">
        <v>4</v>
      </c>
      <c r="D1364">
        <v>19</v>
      </c>
      <c r="E1364">
        <v>78</v>
      </c>
      <c r="F1364">
        <v>111</v>
      </c>
      <c r="G1364">
        <v>94.5</v>
      </c>
      <c r="H1364">
        <v>23.334523780000001</v>
      </c>
    </row>
    <row r="1365" spans="1:8" x14ac:dyDescent="0.25">
      <c r="A1365">
        <v>2016</v>
      </c>
      <c r="B1365" t="s">
        <v>134</v>
      </c>
      <c r="C1365">
        <v>4</v>
      </c>
      <c r="D1365">
        <v>19</v>
      </c>
      <c r="E1365">
        <v>138</v>
      </c>
      <c r="F1365">
        <v>172</v>
      </c>
      <c r="G1365">
        <v>155</v>
      </c>
      <c r="H1365">
        <v>24.041630560000002</v>
      </c>
    </row>
    <row r="1366" spans="1:8" x14ac:dyDescent="0.25">
      <c r="A1366">
        <v>2002</v>
      </c>
      <c r="B1366" t="s">
        <v>135</v>
      </c>
      <c r="C1366">
        <v>4</v>
      </c>
      <c r="D1366">
        <v>20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>
        <v>2003</v>
      </c>
      <c r="B1367" t="s">
        <v>135</v>
      </c>
      <c r="C1367">
        <v>4</v>
      </c>
      <c r="D1367">
        <v>20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>
        <v>2004</v>
      </c>
      <c r="B1368" t="s">
        <v>135</v>
      </c>
      <c r="C1368">
        <v>4</v>
      </c>
      <c r="D1368">
        <v>20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>
        <v>2005</v>
      </c>
      <c r="B1369" t="s">
        <v>135</v>
      </c>
      <c r="C1369">
        <v>4</v>
      </c>
      <c r="D1369">
        <v>20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>
        <v>2006</v>
      </c>
      <c r="B1370" t="s">
        <v>135</v>
      </c>
      <c r="C1370">
        <v>4</v>
      </c>
      <c r="D1370">
        <v>20</v>
      </c>
      <c r="E1370">
        <v>38</v>
      </c>
      <c r="F1370">
        <v>34</v>
      </c>
      <c r="G1370">
        <v>36</v>
      </c>
      <c r="H1370">
        <v>2.8284271250000002</v>
      </c>
    </row>
    <row r="1371" spans="1:8" x14ac:dyDescent="0.25">
      <c r="A1371">
        <v>2007</v>
      </c>
      <c r="B1371" t="s">
        <v>135</v>
      </c>
      <c r="C1371">
        <v>4</v>
      </c>
      <c r="D1371">
        <v>20</v>
      </c>
      <c r="E1371">
        <v>15</v>
      </c>
      <c r="F1371">
        <v>13</v>
      </c>
      <c r="G1371">
        <v>14</v>
      </c>
      <c r="H1371">
        <v>1.414213562</v>
      </c>
    </row>
    <row r="1372" spans="1:8" x14ac:dyDescent="0.25">
      <c r="A1372">
        <v>2008</v>
      </c>
      <c r="B1372" t="s">
        <v>135</v>
      </c>
      <c r="C1372">
        <v>4</v>
      </c>
      <c r="D1372">
        <v>20</v>
      </c>
      <c r="E1372">
        <v>16</v>
      </c>
      <c r="F1372">
        <v>19</v>
      </c>
      <c r="G1372">
        <v>17.5</v>
      </c>
      <c r="H1372">
        <v>2.1213203439999999</v>
      </c>
    </row>
    <row r="1373" spans="1:8" x14ac:dyDescent="0.25">
      <c r="A1373">
        <v>2009</v>
      </c>
      <c r="B1373" t="s">
        <v>135</v>
      </c>
      <c r="C1373">
        <v>4</v>
      </c>
      <c r="D1373">
        <v>20</v>
      </c>
      <c r="E1373">
        <v>12</v>
      </c>
      <c r="F1373">
        <v>9</v>
      </c>
      <c r="G1373">
        <v>10.5</v>
      </c>
      <c r="H1373">
        <v>2.1213203439999999</v>
      </c>
    </row>
    <row r="1374" spans="1:8" x14ac:dyDescent="0.25">
      <c r="A1374">
        <v>2010</v>
      </c>
      <c r="B1374" t="s">
        <v>135</v>
      </c>
      <c r="C1374">
        <v>4</v>
      </c>
      <c r="D1374">
        <v>20</v>
      </c>
      <c r="E1374">
        <v>39</v>
      </c>
      <c r="F1374">
        <v>56</v>
      </c>
      <c r="G1374">
        <v>47.5</v>
      </c>
      <c r="H1374">
        <v>12.020815280000001</v>
      </c>
    </row>
    <row r="1375" spans="1:8" x14ac:dyDescent="0.25">
      <c r="A1375">
        <v>2011</v>
      </c>
      <c r="B1375" t="s">
        <v>135</v>
      </c>
      <c r="C1375">
        <v>4</v>
      </c>
      <c r="D1375">
        <v>20</v>
      </c>
      <c r="E1375">
        <v>55</v>
      </c>
      <c r="F1375">
        <v>72</v>
      </c>
      <c r="G1375">
        <v>63.5</v>
      </c>
      <c r="H1375">
        <v>12.020815280000001</v>
      </c>
    </row>
    <row r="1376" spans="1:8" x14ac:dyDescent="0.25">
      <c r="A1376">
        <v>2012</v>
      </c>
      <c r="B1376" t="s">
        <v>135</v>
      </c>
      <c r="C1376">
        <v>4</v>
      </c>
      <c r="D1376">
        <v>20</v>
      </c>
      <c r="E1376">
        <v>59</v>
      </c>
      <c r="F1376">
        <v>74</v>
      </c>
      <c r="G1376">
        <v>66.5</v>
      </c>
      <c r="H1376">
        <v>10.60660172</v>
      </c>
    </row>
    <row r="1377" spans="1:8" x14ac:dyDescent="0.25">
      <c r="A1377">
        <v>2013</v>
      </c>
      <c r="B1377" t="s">
        <v>135</v>
      </c>
      <c r="C1377">
        <v>4</v>
      </c>
      <c r="D1377">
        <v>20</v>
      </c>
      <c r="E1377">
        <v>105</v>
      </c>
      <c r="F1377">
        <v>124</v>
      </c>
      <c r="G1377">
        <v>114.5</v>
      </c>
      <c r="H1377">
        <v>13.435028839999999</v>
      </c>
    </row>
    <row r="1378" spans="1:8" x14ac:dyDescent="0.25">
      <c r="A1378">
        <v>2014</v>
      </c>
      <c r="B1378" t="s">
        <v>135</v>
      </c>
      <c r="C1378">
        <v>4</v>
      </c>
      <c r="D1378">
        <v>20</v>
      </c>
      <c r="E1378">
        <v>62</v>
      </c>
      <c r="F1378">
        <v>96</v>
      </c>
      <c r="G1378">
        <v>79</v>
      </c>
      <c r="H1378">
        <v>24.041630560000002</v>
      </c>
    </row>
    <row r="1379" spans="1:8" x14ac:dyDescent="0.25">
      <c r="A1379">
        <v>2015</v>
      </c>
      <c r="B1379" t="s">
        <v>135</v>
      </c>
      <c r="C1379">
        <v>4</v>
      </c>
      <c r="D1379">
        <v>20</v>
      </c>
      <c r="E1379">
        <v>120</v>
      </c>
      <c r="F1379">
        <v>131</v>
      </c>
      <c r="G1379">
        <v>125.5</v>
      </c>
      <c r="H1379">
        <v>7.7781745930000001</v>
      </c>
    </row>
    <row r="1380" spans="1:8" x14ac:dyDescent="0.25">
      <c r="A1380">
        <v>2016</v>
      </c>
      <c r="B1380" t="s">
        <v>135</v>
      </c>
      <c r="C1380">
        <v>4</v>
      </c>
      <c r="D1380">
        <v>20</v>
      </c>
      <c r="E1380">
        <v>170</v>
      </c>
      <c r="F1380">
        <v>187</v>
      </c>
      <c r="G1380">
        <v>178.5</v>
      </c>
      <c r="H1380">
        <v>12.020815280000001</v>
      </c>
    </row>
    <row r="1381" spans="1:8" x14ac:dyDescent="0.25">
      <c r="A1381">
        <v>2002</v>
      </c>
      <c r="B1381" t="s">
        <v>136</v>
      </c>
      <c r="C1381">
        <v>4</v>
      </c>
      <c r="D1381">
        <v>21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>
        <v>2003</v>
      </c>
      <c r="B1382" t="s">
        <v>136</v>
      </c>
      <c r="C1382">
        <v>4</v>
      </c>
      <c r="D1382">
        <v>21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>
        <v>2004</v>
      </c>
      <c r="B1383" t="s">
        <v>136</v>
      </c>
      <c r="C1383">
        <v>4</v>
      </c>
      <c r="D1383">
        <v>21</v>
      </c>
      <c r="E1383">
        <v>34</v>
      </c>
      <c r="F1383">
        <v>19</v>
      </c>
      <c r="G1383">
        <v>26.5</v>
      </c>
      <c r="H1383">
        <v>10.60660172</v>
      </c>
    </row>
    <row r="1384" spans="1:8" x14ac:dyDescent="0.25">
      <c r="A1384">
        <v>2005</v>
      </c>
      <c r="B1384" t="s">
        <v>136</v>
      </c>
      <c r="C1384">
        <v>4</v>
      </c>
      <c r="D1384">
        <v>21</v>
      </c>
      <c r="E1384">
        <v>26</v>
      </c>
      <c r="F1384">
        <v>23</v>
      </c>
      <c r="G1384">
        <v>24.5</v>
      </c>
      <c r="H1384">
        <v>2.1213203439999999</v>
      </c>
    </row>
    <row r="1385" spans="1:8" x14ac:dyDescent="0.25">
      <c r="A1385">
        <v>2006</v>
      </c>
      <c r="B1385" t="s">
        <v>136</v>
      </c>
      <c r="C1385">
        <v>4</v>
      </c>
      <c r="D1385">
        <v>21</v>
      </c>
      <c r="E1385">
        <v>30</v>
      </c>
      <c r="F1385">
        <v>16</v>
      </c>
      <c r="G1385">
        <v>23</v>
      </c>
      <c r="H1385">
        <v>9.899494937</v>
      </c>
    </row>
    <row r="1386" spans="1:8" x14ac:dyDescent="0.25">
      <c r="A1386">
        <v>2007</v>
      </c>
      <c r="B1386" t="s">
        <v>136</v>
      </c>
      <c r="C1386">
        <v>4</v>
      </c>
      <c r="D1386">
        <v>21</v>
      </c>
      <c r="E1386">
        <v>30</v>
      </c>
      <c r="F1386">
        <v>26</v>
      </c>
      <c r="G1386">
        <v>28</v>
      </c>
      <c r="H1386">
        <v>2.8284271250000002</v>
      </c>
    </row>
    <row r="1387" spans="1:8" x14ac:dyDescent="0.25">
      <c r="A1387">
        <v>2008</v>
      </c>
      <c r="B1387" t="s">
        <v>136</v>
      </c>
      <c r="C1387">
        <v>4</v>
      </c>
      <c r="D1387">
        <v>21</v>
      </c>
      <c r="E1387">
        <v>52</v>
      </c>
      <c r="F1387">
        <v>24</v>
      </c>
      <c r="G1387">
        <v>38</v>
      </c>
      <c r="H1387">
        <v>19.79898987</v>
      </c>
    </row>
    <row r="1388" spans="1:8" x14ac:dyDescent="0.25">
      <c r="A1388">
        <v>2009</v>
      </c>
      <c r="B1388" t="s">
        <v>136</v>
      </c>
      <c r="C1388">
        <v>4</v>
      </c>
      <c r="D1388">
        <v>21</v>
      </c>
      <c r="E1388">
        <v>25</v>
      </c>
      <c r="F1388">
        <v>45</v>
      </c>
      <c r="G1388">
        <v>35</v>
      </c>
      <c r="H1388">
        <v>14.142135619999999</v>
      </c>
    </row>
    <row r="1389" spans="1:8" x14ac:dyDescent="0.25">
      <c r="A1389">
        <v>2010</v>
      </c>
      <c r="B1389" t="s">
        <v>136</v>
      </c>
      <c r="C1389">
        <v>4</v>
      </c>
      <c r="D1389">
        <v>21</v>
      </c>
      <c r="E1389">
        <v>38</v>
      </c>
      <c r="F1389">
        <v>59</v>
      </c>
      <c r="G1389">
        <v>48.5</v>
      </c>
      <c r="H1389">
        <v>14.8492424</v>
      </c>
    </row>
    <row r="1390" spans="1:8" x14ac:dyDescent="0.25">
      <c r="A1390">
        <v>2011</v>
      </c>
      <c r="B1390" t="s">
        <v>136</v>
      </c>
      <c r="C1390">
        <v>4</v>
      </c>
      <c r="D1390">
        <v>21</v>
      </c>
      <c r="E1390">
        <v>80</v>
      </c>
      <c r="F1390">
        <v>139</v>
      </c>
      <c r="G1390">
        <v>109.5</v>
      </c>
      <c r="H1390">
        <v>41.719300089999997</v>
      </c>
    </row>
    <row r="1391" spans="1:8" x14ac:dyDescent="0.25">
      <c r="A1391">
        <v>2012</v>
      </c>
      <c r="B1391" t="s">
        <v>136</v>
      </c>
      <c r="C1391">
        <v>4</v>
      </c>
      <c r="D1391">
        <v>21</v>
      </c>
      <c r="E1391">
        <v>109</v>
      </c>
      <c r="F1391">
        <v>146</v>
      </c>
      <c r="G1391">
        <v>127.5</v>
      </c>
      <c r="H1391">
        <v>26.162950899999998</v>
      </c>
    </row>
    <row r="1392" spans="1:8" x14ac:dyDescent="0.25">
      <c r="A1392">
        <v>2013</v>
      </c>
      <c r="B1392" t="s">
        <v>136</v>
      </c>
      <c r="C1392">
        <v>4</v>
      </c>
      <c r="D1392">
        <v>21</v>
      </c>
      <c r="E1392">
        <v>166</v>
      </c>
      <c r="F1392">
        <v>241</v>
      </c>
      <c r="G1392">
        <v>203.5</v>
      </c>
      <c r="H1392">
        <v>53.033008590000001</v>
      </c>
    </row>
    <row r="1393" spans="1:8" x14ac:dyDescent="0.25">
      <c r="A1393">
        <v>2014</v>
      </c>
      <c r="B1393" t="s">
        <v>136</v>
      </c>
      <c r="C1393">
        <v>4</v>
      </c>
      <c r="D1393">
        <v>21</v>
      </c>
      <c r="E1393">
        <v>118</v>
      </c>
      <c r="F1393">
        <v>256</v>
      </c>
      <c r="G1393">
        <v>187</v>
      </c>
      <c r="H1393">
        <v>97.580735799999999</v>
      </c>
    </row>
    <row r="1394" spans="1:8" x14ac:dyDescent="0.25">
      <c r="A1394">
        <v>2015</v>
      </c>
      <c r="B1394" t="s">
        <v>136</v>
      </c>
      <c r="C1394">
        <v>4</v>
      </c>
      <c r="D1394">
        <v>21</v>
      </c>
      <c r="E1394">
        <v>142</v>
      </c>
      <c r="F1394">
        <v>313</v>
      </c>
      <c r="G1394">
        <v>227.5</v>
      </c>
      <c r="H1394">
        <v>120.9152596</v>
      </c>
    </row>
    <row r="1395" spans="1:8" x14ac:dyDescent="0.25">
      <c r="A1395">
        <v>2016</v>
      </c>
      <c r="B1395" t="s">
        <v>136</v>
      </c>
      <c r="C1395">
        <v>4</v>
      </c>
      <c r="D1395">
        <v>21</v>
      </c>
      <c r="E1395">
        <v>211</v>
      </c>
      <c r="F1395">
        <v>366</v>
      </c>
      <c r="G1395">
        <v>288.5</v>
      </c>
      <c r="H1395">
        <v>109.60155109999999</v>
      </c>
    </row>
    <row r="1396" spans="1:8" x14ac:dyDescent="0.25">
      <c r="A1396">
        <v>2002</v>
      </c>
      <c r="B1396" t="s">
        <v>137</v>
      </c>
      <c r="C1396">
        <v>4</v>
      </c>
      <c r="D1396">
        <v>22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>
        <v>2003</v>
      </c>
      <c r="B1397" t="s">
        <v>137</v>
      </c>
      <c r="C1397">
        <v>4</v>
      </c>
      <c r="D1397">
        <v>22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>
        <v>2004</v>
      </c>
      <c r="B1398" t="s">
        <v>137</v>
      </c>
      <c r="C1398">
        <v>4</v>
      </c>
      <c r="D1398">
        <v>22</v>
      </c>
      <c r="E1398">
        <v>52</v>
      </c>
      <c r="F1398">
        <v>51</v>
      </c>
      <c r="G1398">
        <v>51.5</v>
      </c>
      <c r="H1398">
        <v>0.70710678100000002</v>
      </c>
    </row>
    <row r="1399" spans="1:8" x14ac:dyDescent="0.25">
      <c r="A1399">
        <v>2005</v>
      </c>
      <c r="B1399" t="s">
        <v>137</v>
      </c>
      <c r="C1399">
        <v>4</v>
      </c>
      <c r="D1399">
        <v>22</v>
      </c>
      <c r="E1399">
        <v>69</v>
      </c>
      <c r="F1399">
        <v>42</v>
      </c>
      <c r="G1399">
        <v>55.5</v>
      </c>
      <c r="H1399">
        <v>19.09188309</v>
      </c>
    </row>
    <row r="1400" spans="1:8" x14ac:dyDescent="0.25">
      <c r="A1400">
        <v>2006</v>
      </c>
      <c r="B1400" t="s">
        <v>137</v>
      </c>
      <c r="C1400">
        <v>4</v>
      </c>
      <c r="D1400">
        <v>22</v>
      </c>
      <c r="E1400">
        <v>73</v>
      </c>
      <c r="F1400">
        <v>57</v>
      </c>
      <c r="G1400">
        <v>65</v>
      </c>
      <c r="H1400">
        <v>11.313708500000001</v>
      </c>
    </row>
    <row r="1401" spans="1:8" x14ac:dyDescent="0.25">
      <c r="A1401">
        <v>2007</v>
      </c>
      <c r="B1401" t="s">
        <v>137</v>
      </c>
      <c r="C1401">
        <v>4</v>
      </c>
      <c r="D1401">
        <v>22</v>
      </c>
      <c r="E1401">
        <v>28</v>
      </c>
      <c r="F1401">
        <v>20</v>
      </c>
      <c r="G1401">
        <v>24</v>
      </c>
      <c r="H1401">
        <v>5.6568542490000002</v>
      </c>
    </row>
    <row r="1402" spans="1:8" x14ac:dyDescent="0.25">
      <c r="A1402">
        <v>2008</v>
      </c>
      <c r="B1402" t="s">
        <v>137</v>
      </c>
      <c r="C1402">
        <v>4</v>
      </c>
      <c r="D1402">
        <v>22</v>
      </c>
      <c r="E1402">
        <v>37</v>
      </c>
      <c r="F1402">
        <v>30</v>
      </c>
      <c r="G1402">
        <v>33.5</v>
      </c>
      <c r="H1402">
        <v>4.949747468</v>
      </c>
    </row>
    <row r="1403" spans="1:8" x14ac:dyDescent="0.25">
      <c r="A1403">
        <v>2009</v>
      </c>
      <c r="B1403" t="s">
        <v>137</v>
      </c>
      <c r="C1403">
        <v>4</v>
      </c>
      <c r="D1403">
        <v>22</v>
      </c>
      <c r="E1403">
        <v>49</v>
      </c>
      <c r="F1403">
        <v>33</v>
      </c>
      <c r="G1403">
        <v>41</v>
      </c>
      <c r="H1403">
        <v>11.313708500000001</v>
      </c>
    </row>
    <row r="1404" spans="1:8" x14ac:dyDescent="0.25">
      <c r="A1404">
        <v>2010</v>
      </c>
      <c r="B1404" t="s">
        <v>137</v>
      </c>
      <c r="C1404">
        <v>4</v>
      </c>
      <c r="D1404">
        <v>22</v>
      </c>
      <c r="E1404">
        <v>111</v>
      </c>
      <c r="F1404">
        <v>67</v>
      </c>
      <c r="G1404">
        <v>89</v>
      </c>
      <c r="H1404">
        <v>31.11269837</v>
      </c>
    </row>
    <row r="1405" spans="1:8" x14ac:dyDescent="0.25">
      <c r="A1405">
        <v>2011</v>
      </c>
      <c r="B1405" t="s">
        <v>137</v>
      </c>
      <c r="C1405">
        <v>4</v>
      </c>
      <c r="D1405">
        <v>22</v>
      </c>
      <c r="E1405">
        <v>167</v>
      </c>
      <c r="F1405">
        <v>113</v>
      </c>
      <c r="G1405">
        <v>140</v>
      </c>
      <c r="H1405">
        <v>38.183766179999999</v>
      </c>
    </row>
    <row r="1406" spans="1:8" x14ac:dyDescent="0.25">
      <c r="A1406">
        <v>2012</v>
      </c>
      <c r="B1406" t="s">
        <v>137</v>
      </c>
      <c r="C1406">
        <v>4</v>
      </c>
      <c r="D1406">
        <v>22</v>
      </c>
      <c r="E1406">
        <v>222</v>
      </c>
      <c r="F1406">
        <v>192</v>
      </c>
      <c r="G1406">
        <v>207</v>
      </c>
      <c r="H1406">
        <v>21.213203440000001</v>
      </c>
    </row>
    <row r="1407" spans="1:8" x14ac:dyDescent="0.25">
      <c r="A1407">
        <v>2013</v>
      </c>
      <c r="B1407" t="s">
        <v>137</v>
      </c>
      <c r="C1407">
        <v>4</v>
      </c>
      <c r="D1407">
        <v>22</v>
      </c>
      <c r="E1407">
        <v>194</v>
      </c>
      <c r="F1407">
        <v>175</v>
      </c>
      <c r="G1407">
        <v>184.5</v>
      </c>
      <c r="H1407">
        <v>13.435028839999999</v>
      </c>
    </row>
    <row r="1408" spans="1:8" x14ac:dyDescent="0.25">
      <c r="A1408">
        <v>2014</v>
      </c>
      <c r="B1408" t="s">
        <v>137</v>
      </c>
      <c r="C1408">
        <v>4</v>
      </c>
      <c r="D1408">
        <v>22</v>
      </c>
      <c r="E1408">
        <v>235</v>
      </c>
      <c r="F1408">
        <v>255</v>
      </c>
      <c r="G1408">
        <v>245</v>
      </c>
      <c r="H1408">
        <v>14.142135619999999</v>
      </c>
    </row>
    <row r="1409" spans="1:8" x14ac:dyDescent="0.25">
      <c r="A1409">
        <v>2015</v>
      </c>
      <c r="B1409" t="s">
        <v>137</v>
      </c>
      <c r="C1409">
        <v>4</v>
      </c>
      <c r="D1409">
        <v>22</v>
      </c>
      <c r="E1409">
        <v>264</v>
      </c>
      <c r="F1409">
        <v>302</v>
      </c>
      <c r="G1409">
        <v>283</v>
      </c>
      <c r="H1409">
        <v>26.870057689999999</v>
      </c>
    </row>
    <row r="1410" spans="1:8" x14ac:dyDescent="0.25">
      <c r="A1410">
        <v>2016</v>
      </c>
      <c r="B1410" t="s">
        <v>137</v>
      </c>
      <c r="C1410">
        <v>4</v>
      </c>
      <c r="D1410">
        <v>22</v>
      </c>
      <c r="E1410">
        <v>33</v>
      </c>
      <c r="F1410">
        <v>236</v>
      </c>
      <c r="G1410">
        <v>134.5</v>
      </c>
      <c r="H1410">
        <v>143.54267659999999</v>
      </c>
    </row>
    <row r="1411" spans="1:8" x14ac:dyDescent="0.25">
      <c r="A1411">
        <v>2002</v>
      </c>
      <c r="B1411" t="s">
        <v>138</v>
      </c>
      <c r="C1411">
        <v>4</v>
      </c>
      <c r="D1411">
        <v>23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>
        <v>2003</v>
      </c>
      <c r="B1412" t="s">
        <v>138</v>
      </c>
      <c r="C1412">
        <v>4</v>
      </c>
      <c r="D1412">
        <v>23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>
        <v>2004</v>
      </c>
      <c r="B1413" t="s">
        <v>138</v>
      </c>
      <c r="C1413">
        <v>4</v>
      </c>
      <c r="D1413">
        <v>23</v>
      </c>
      <c r="E1413">
        <v>42</v>
      </c>
      <c r="F1413">
        <v>33</v>
      </c>
      <c r="G1413">
        <v>37.5</v>
      </c>
      <c r="H1413">
        <v>6.3639610309999997</v>
      </c>
    </row>
    <row r="1414" spans="1:8" x14ac:dyDescent="0.25">
      <c r="A1414">
        <v>2005</v>
      </c>
      <c r="B1414" t="s">
        <v>138</v>
      </c>
      <c r="C1414">
        <v>4</v>
      </c>
      <c r="D1414">
        <v>23</v>
      </c>
      <c r="E1414">
        <v>43</v>
      </c>
      <c r="F1414">
        <v>55</v>
      </c>
      <c r="G1414">
        <v>49</v>
      </c>
      <c r="H1414">
        <v>8.4852813739999995</v>
      </c>
    </row>
    <row r="1415" spans="1:8" x14ac:dyDescent="0.25">
      <c r="A1415">
        <v>2006</v>
      </c>
      <c r="B1415" t="s">
        <v>138</v>
      </c>
      <c r="C1415">
        <v>4</v>
      </c>
      <c r="D1415">
        <v>23</v>
      </c>
      <c r="E1415">
        <v>39</v>
      </c>
      <c r="F1415">
        <v>36</v>
      </c>
      <c r="G1415">
        <v>37.5</v>
      </c>
      <c r="H1415">
        <v>2.1213203439999999</v>
      </c>
    </row>
    <row r="1416" spans="1:8" x14ac:dyDescent="0.25">
      <c r="A1416">
        <v>2007</v>
      </c>
      <c r="B1416" t="s">
        <v>138</v>
      </c>
      <c r="C1416">
        <v>4</v>
      </c>
      <c r="D1416">
        <v>23</v>
      </c>
      <c r="E1416">
        <v>43</v>
      </c>
      <c r="F1416">
        <v>36</v>
      </c>
      <c r="G1416">
        <v>39.5</v>
      </c>
      <c r="H1416">
        <v>4.949747468</v>
      </c>
    </row>
    <row r="1417" spans="1:8" x14ac:dyDescent="0.25">
      <c r="A1417">
        <v>2008</v>
      </c>
      <c r="B1417" t="s">
        <v>138</v>
      </c>
      <c r="C1417">
        <v>4</v>
      </c>
      <c r="D1417">
        <v>23</v>
      </c>
      <c r="E1417">
        <v>4</v>
      </c>
      <c r="F1417">
        <v>18</v>
      </c>
      <c r="G1417">
        <v>11</v>
      </c>
      <c r="H1417">
        <v>9.899494937</v>
      </c>
    </row>
    <row r="1418" spans="1:8" x14ac:dyDescent="0.25">
      <c r="A1418">
        <v>2009</v>
      </c>
      <c r="B1418" t="s">
        <v>138</v>
      </c>
      <c r="C1418">
        <v>4</v>
      </c>
      <c r="D1418">
        <v>23</v>
      </c>
      <c r="E1418">
        <v>23</v>
      </c>
      <c r="F1418">
        <v>27</v>
      </c>
      <c r="G1418">
        <v>25</v>
      </c>
      <c r="H1418">
        <v>2.8284271250000002</v>
      </c>
    </row>
    <row r="1419" spans="1:8" x14ac:dyDescent="0.25">
      <c r="A1419">
        <v>2010</v>
      </c>
      <c r="B1419" t="s">
        <v>138</v>
      </c>
      <c r="C1419">
        <v>4</v>
      </c>
      <c r="D1419">
        <v>23</v>
      </c>
      <c r="E1419">
        <v>39</v>
      </c>
      <c r="F1419">
        <v>32</v>
      </c>
      <c r="G1419">
        <v>35.5</v>
      </c>
      <c r="H1419">
        <v>4.949747468</v>
      </c>
    </row>
    <row r="1420" spans="1:8" x14ac:dyDescent="0.25">
      <c r="A1420">
        <v>2011</v>
      </c>
      <c r="B1420" t="s">
        <v>138</v>
      </c>
      <c r="C1420">
        <v>4</v>
      </c>
      <c r="D1420">
        <v>23</v>
      </c>
      <c r="E1420">
        <v>75</v>
      </c>
      <c r="F1420">
        <v>66</v>
      </c>
      <c r="G1420">
        <v>70.5</v>
      </c>
      <c r="H1420">
        <v>6.3639610309999997</v>
      </c>
    </row>
    <row r="1421" spans="1:8" x14ac:dyDescent="0.25">
      <c r="A1421">
        <v>2012</v>
      </c>
      <c r="B1421" t="s">
        <v>138</v>
      </c>
      <c r="C1421">
        <v>4</v>
      </c>
      <c r="D1421">
        <v>23</v>
      </c>
      <c r="E1421">
        <v>77</v>
      </c>
      <c r="F1421">
        <v>58</v>
      </c>
      <c r="G1421">
        <v>67.5</v>
      </c>
      <c r="H1421">
        <v>13.435028839999999</v>
      </c>
    </row>
    <row r="1422" spans="1:8" x14ac:dyDescent="0.25">
      <c r="A1422">
        <v>2013</v>
      </c>
      <c r="B1422" t="s">
        <v>138</v>
      </c>
      <c r="C1422">
        <v>4</v>
      </c>
      <c r="D1422">
        <v>23</v>
      </c>
      <c r="E1422">
        <v>180</v>
      </c>
      <c r="F1422">
        <v>84</v>
      </c>
      <c r="G1422">
        <v>132</v>
      </c>
      <c r="H1422">
        <v>67.882250990000003</v>
      </c>
    </row>
    <row r="1423" spans="1:8" x14ac:dyDescent="0.25">
      <c r="A1423">
        <v>2014</v>
      </c>
      <c r="B1423" t="s">
        <v>138</v>
      </c>
      <c r="C1423">
        <v>4</v>
      </c>
      <c r="D1423">
        <v>23</v>
      </c>
      <c r="E1423">
        <v>118</v>
      </c>
      <c r="F1423">
        <v>83</v>
      </c>
      <c r="G1423">
        <v>100.5</v>
      </c>
      <c r="H1423">
        <v>24.748737340000002</v>
      </c>
    </row>
    <row r="1424" spans="1:8" x14ac:dyDescent="0.25">
      <c r="A1424">
        <v>2015</v>
      </c>
      <c r="B1424" t="s">
        <v>138</v>
      </c>
      <c r="C1424">
        <v>4</v>
      </c>
      <c r="D1424">
        <v>23</v>
      </c>
      <c r="E1424">
        <v>131</v>
      </c>
      <c r="F1424">
        <v>141</v>
      </c>
      <c r="G1424">
        <v>136</v>
      </c>
      <c r="H1424">
        <v>7.0710678119999999</v>
      </c>
    </row>
    <row r="1425" spans="1:8" x14ac:dyDescent="0.25">
      <c r="A1425">
        <v>2016</v>
      </c>
      <c r="B1425" t="s">
        <v>138</v>
      </c>
      <c r="C1425">
        <v>4</v>
      </c>
      <c r="D1425">
        <v>23</v>
      </c>
      <c r="E1425">
        <v>257</v>
      </c>
      <c r="F1425">
        <v>187</v>
      </c>
      <c r="G1425">
        <v>222</v>
      </c>
      <c r="H1425">
        <v>49.497474680000003</v>
      </c>
    </row>
    <row r="1426" spans="1:8" x14ac:dyDescent="0.25">
      <c r="A1426">
        <v>2002</v>
      </c>
      <c r="B1426" t="s">
        <v>139</v>
      </c>
      <c r="C1426">
        <v>4</v>
      </c>
      <c r="D1426">
        <v>24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>
        <v>2003</v>
      </c>
      <c r="B1427" t="s">
        <v>139</v>
      </c>
      <c r="C1427">
        <v>4</v>
      </c>
      <c r="D1427">
        <v>24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>
        <v>2004</v>
      </c>
      <c r="B1428" t="s">
        <v>139</v>
      </c>
      <c r="C1428">
        <v>4</v>
      </c>
      <c r="D1428">
        <v>24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>
        <v>2005</v>
      </c>
      <c r="B1429" t="s">
        <v>139</v>
      </c>
      <c r="C1429">
        <v>4</v>
      </c>
      <c r="D1429">
        <v>24</v>
      </c>
      <c r="E1429">
        <v>37</v>
      </c>
      <c r="F1429">
        <v>26</v>
      </c>
      <c r="G1429">
        <v>31.5</v>
      </c>
      <c r="H1429">
        <v>7.7781745930000001</v>
      </c>
    </row>
    <row r="1430" spans="1:8" x14ac:dyDescent="0.25">
      <c r="A1430">
        <v>2006</v>
      </c>
      <c r="B1430" t="s">
        <v>139</v>
      </c>
      <c r="C1430">
        <v>4</v>
      </c>
      <c r="D1430">
        <v>24</v>
      </c>
      <c r="E1430">
        <v>35</v>
      </c>
      <c r="F1430">
        <v>21</v>
      </c>
      <c r="G1430">
        <v>28</v>
      </c>
      <c r="H1430">
        <v>9.899494937</v>
      </c>
    </row>
    <row r="1431" spans="1:8" x14ac:dyDescent="0.25">
      <c r="A1431">
        <v>2007</v>
      </c>
      <c r="B1431" t="s">
        <v>139</v>
      </c>
      <c r="C1431">
        <v>4</v>
      </c>
      <c r="D1431">
        <v>24</v>
      </c>
      <c r="E1431">
        <v>21</v>
      </c>
      <c r="F1431">
        <v>19</v>
      </c>
      <c r="G1431">
        <v>20</v>
      </c>
      <c r="H1431">
        <v>1.414213562</v>
      </c>
    </row>
    <row r="1432" spans="1:8" x14ac:dyDescent="0.25">
      <c r="A1432">
        <v>2008</v>
      </c>
      <c r="B1432" t="s">
        <v>139</v>
      </c>
      <c r="C1432">
        <v>4</v>
      </c>
      <c r="D1432">
        <v>24</v>
      </c>
      <c r="E1432">
        <v>35</v>
      </c>
      <c r="F1432">
        <v>21</v>
      </c>
      <c r="G1432">
        <v>28</v>
      </c>
      <c r="H1432">
        <v>9.899494937</v>
      </c>
    </row>
    <row r="1433" spans="1:8" x14ac:dyDescent="0.25">
      <c r="A1433">
        <v>2009</v>
      </c>
      <c r="B1433" t="s">
        <v>139</v>
      </c>
      <c r="C1433">
        <v>4</v>
      </c>
      <c r="D1433">
        <v>24</v>
      </c>
      <c r="E1433">
        <v>82</v>
      </c>
      <c r="F1433">
        <v>58</v>
      </c>
      <c r="G1433">
        <v>70</v>
      </c>
      <c r="H1433">
        <v>16.970562749999999</v>
      </c>
    </row>
    <row r="1434" spans="1:8" x14ac:dyDescent="0.25">
      <c r="A1434">
        <v>2010</v>
      </c>
      <c r="B1434" t="s">
        <v>139</v>
      </c>
      <c r="C1434">
        <v>4</v>
      </c>
      <c r="D1434">
        <v>24</v>
      </c>
      <c r="E1434">
        <v>63</v>
      </c>
      <c r="F1434">
        <v>55</v>
      </c>
      <c r="G1434">
        <v>59</v>
      </c>
      <c r="H1434">
        <v>5.6568542490000002</v>
      </c>
    </row>
    <row r="1435" spans="1:8" x14ac:dyDescent="0.25">
      <c r="A1435">
        <v>2011</v>
      </c>
      <c r="B1435" t="s">
        <v>139</v>
      </c>
      <c r="C1435">
        <v>4</v>
      </c>
      <c r="D1435">
        <v>24</v>
      </c>
      <c r="E1435">
        <v>77</v>
      </c>
      <c r="F1435">
        <v>65</v>
      </c>
      <c r="G1435">
        <v>71</v>
      </c>
      <c r="H1435">
        <v>8.4852813739999995</v>
      </c>
    </row>
    <row r="1436" spans="1:8" x14ac:dyDescent="0.25">
      <c r="A1436">
        <v>2012</v>
      </c>
      <c r="B1436" t="s">
        <v>139</v>
      </c>
      <c r="C1436">
        <v>4</v>
      </c>
      <c r="D1436">
        <v>24</v>
      </c>
      <c r="E1436">
        <v>93</v>
      </c>
      <c r="F1436">
        <v>93</v>
      </c>
      <c r="G1436">
        <v>93</v>
      </c>
      <c r="H1436">
        <v>0</v>
      </c>
    </row>
    <row r="1437" spans="1:8" x14ac:dyDescent="0.25">
      <c r="A1437">
        <v>2013</v>
      </c>
      <c r="B1437" t="s">
        <v>139</v>
      </c>
      <c r="C1437">
        <v>4</v>
      </c>
      <c r="D1437">
        <v>24</v>
      </c>
      <c r="E1437">
        <v>142</v>
      </c>
      <c r="F1437">
        <v>107</v>
      </c>
      <c r="G1437">
        <v>124.5</v>
      </c>
      <c r="H1437">
        <v>24.748737340000002</v>
      </c>
    </row>
    <row r="1438" spans="1:8" x14ac:dyDescent="0.25">
      <c r="A1438">
        <v>2014</v>
      </c>
      <c r="B1438" t="s">
        <v>139</v>
      </c>
      <c r="C1438">
        <v>4</v>
      </c>
      <c r="D1438">
        <v>24</v>
      </c>
      <c r="E1438">
        <v>230</v>
      </c>
      <c r="F1438">
        <v>226</v>
      </c>
      <c r="G1438">
        <v>228</v>
      </c>
      <c r="H1438">
        <v>2.8284271250000002</v>
      </c>
    </row>
    <row r="1439" spans="1:8" x14ac:dyDescent="0.25">
      <c r="A1439">
        <v>2015</v>
      </c>
      <c r="B1439" t="s">
        <v>139</v>
      </c>
      <c r="C1439">
        <v>4</v>
      </c>
      <c r="D1439">
        <v>24</v>
      </c>
      <c r="E1439">
        <v>234</v>
      </c>
      <c r="F1439">
        <v>255</v>
      </c>
      <c r="G1439">
        <v>244.5</v>
      </c>
      <c r="H1439">
        <v>14.8492424</v>
      </c>
    </row>
    <row r="1440" spans="1:8" x14ac:dyDescent="0.25">
      <c r="A1440">
        <v>2016</v>
      </c>
      <c r="B1440" t="s">
        <v>139</v>
      </c>
      <c r="C1440">
        <v>4</v>
      </c>
      <c r="D1440">
        <v>24</v>
      </c>
      <c r="E1440">
        <v>244</v>
      </c>
      <c r="F1440">
        <v>241</v>
      </c>
      <c r="G1440">
        <v>242.5</v>
      </c>
      <c r="H1440">
        <v>2.1213203439999999</v>
      </c>
    </row>
    <row r="1441" spans="1:8" x14ac:dyDescent="0.25">
      <c r="A1441">
        <v>2001</v>
      </c>
      <c r="B1441" t="s">
        <v>141</v>
      </c>
      <c r="C1441">
        <v>5</v>
      </c>
      <c r="D1441">
        <v>1</v>
      </c>
      <c r="E1441">
        <v>18</v>
      </c>
      <c r="F1441">
        <v>20</v>
      </c>
      <c r="G1441">
        <v>19</v>
      </c>
      <c r="H1441">
        <v>1.414213562</v>
      </c>
    </row>
    <row r="1442" spans="1:8" x14ac:dyDescent="0.25">
      <c r="A1442">
        <v>2002</v>
      </c>
      <c r="B1442" t="s">
        <v>141</v>
      </c>
      <c r="C1442">
        <v>5</v>
      </c>
      <c r="D1442">
        <v>1</v>
      </c>
      <c r="E1442">
        <v>29</v>
      </c>
      <c r="F1442">
        <v>29</v>
      </c>
      <c r="G1442">
        <v>29</v>
      </c>
      <c r="H1442">
        <v>0</v>
      </c>
    </row>
    <row r="1443" spans="1:8" x14ac:dyDescent="0.25">
      <c r="A1443">
        <v>2003</v>
      </c>
      <c r="B1443" t="s">
        <v>141</v>
      </c>
      <c r="C1443">
        <v>5</v>
      </c>
      <c r="D1443">
        <v>1</v>
      </c>
      <c r="E1443">
        <v>33</v>
      </c>
      <c r="F1443">
        <v>30</v>
      </c>
      <c r="G1443">
        <v>31.5</v>
      </c>
      <c r="H1443">
        <v>2.1213203439999999</v>
      </c>
    </row>
    <row r="1444" spans="1:8" x14ac:dyDescent="0.25">
      <c r="A1444">
        <v>2004</v>
      </c>
      <c r="B1444" t="s">
        <v>141</v>
      </c>
      <c r="C1444">
        <v>5</v>
      </c>
      <c r="D1444">
        <v>1</v>
      </c>
      <c r="E1444">
        <v>30</v>
      </c>
      <c r="F1444">
        <v>44</v>
      </c>
      <c r="G1444">
        <v>37</v>
      </c>
      <c r="H1444">
        <v>9.899494937</v>
      </c>
    </row>
    <row r="1445" spans="1:8" x14ac:dyDescent="0.25">
      <c r="A1445">
        <v>2005</v>
      </c>
      <c r="B1445" t="s">
        <v>141</v>
      </c>
      <c r="C1445">
        <v>5</v>
      </c>
      <c r="D1445">
        <v>1</v>
      </c>
      <c r="E1445">
        <v>18</v>
      </c>
      <c r="F1445">
        <v>15</v>
      </c>
      <c r="G1445">
        <v>16.5</v>
      </c>
      <c r="H1445">
        <v>2.1213203439999999</v>
      </c>
    </row>
    <row r="1446" spans="1:8" x14ac:dyDescent="0.25">
      <c r="A1446">
        <v>2006</v>
      </c>
      <c r="B1446" t="s">
        <v>141</v>
      </c>
      <c r="C1446">
        <v>5</v>
      </c>
      <c r="D1446">
        <v>1</v>
      </c>
      <c r="E1446">
        <v>25</v>
      </c>
      <c r="F1446">
        <v>20</v>
      </c>
      <c r="G1446">
        <v>22.5</v>
      </c>
      <c r="H1446">
        <v>3.5355339059999999</v>
      </c>
    </row>
    <row r="1447" spans="1:8" x14ac:dyDescent="0.25">
      <c r="A1447">
        <v>2007</v>
      </c>
      <c r="B1447" t="s">
        <v>141</v>
      </c>
      <c r="C1447">
        <v>5</v>
      </c>
      <c r="D1447">
        <v>1</v>
      </c>
      <c r="E1447">
        <v>19</v>
      </c>
      <c r="F1447">
        <v>40</v>
      </c>
      <c r="G1447">
        <v>29.5</v>
      </c>
      <c r="H1447">
        <v>14.8492424</v>
      </c>
    </row>
    <row r="1448" spans="1:8" x14ac:dyDescent="0.25">
      <c r="A1448">
        <v>2008</v>
      </c>
      <c r="B1448" t="s">
        <v>141</v>
      </c>
      <c r="C1448">
        <v>5</v>
      </c>
      <c r="D1448">
        <v>1</v>
      </c>
      <c r="E1448">
        <v>73</v>
      </c>
      <c r="F1448">
        <v>66</v>
      </c>
      <c r="G1448">
        <v>69.5</v>
      </c>
      <c r="H1448">
        <v>4.949747468</v>
      </c>
    </row>
    <row r="1449" spans="1:8" x14ac:dyDescent="0.25">
      <c r="A1449">
        <v>2009</v>
      </c>
      <c r="B1449" t="s">
        <v>141</v>
      </c>
      <c r="C1449">
        <v>5</v>
      </c>
      <c r="D1449">
        <v>1</v>
      </c>
      <c r="E1449">
        <v>40</v>
      </c>
      <c r="F1449">
        <v>24</v>
      </c>
      <c r="G1449">
        <v>32</v>
      </c>
      <c r="H1449">
        <v>11.313708500000001</v>
      </c>
    </row>
    <row r="1450" spans="1:8" x14ac:dyDescent="0.25">
      <c r="A1450">
        <v>2010</v>
      </c>
      <c r="B1450" t="s">
        <v>141</v>
      </c>
      <c r="C1450">
        <v>5</v>
      </c>
      <c r="D1450">
        <v>1</v>
      </c>
      <c r="E1450">
        <v>114</v>
      </c>
      <c r="F1450">
        <v>148</v>
      </c>
      <c r="G1450">
        <v>131</v>
      </c>
      <c r="H1450">
        <v>24.041630560000002</v>
      </c>
    </row>
    <row r="1451" spans="1:8" x14ac:dyDescent="0.25">
      <c r="A1451">
        <v>2011</v>
      </c>
      <c r="B1451" t="s">
        <v>141</v>
      </c>
      <c r="C1451">
        <v>5</v>
      </c>
      <c r="D1451">
        <v>1</v>
      </c>
      <c r="E1451">
        <v>132</v>
      </c>
      <c r="F1451">
        <v>151</v>
      </c>
      <c r="G1451">
        <v>141.5</v>
      </c>
      <c r="H1451">
        <v>13.435028839999999</v>
      </c>
    </row>
    <row r="1452" spans="1:8" x14ac:dyDescent="0.25">
      <c r="A1452">
        <v>2012</v>
      </c>
      <c r="B1452" t="s">
        <v>141</v>
      </c>
      <c r="C1452">
        <v>5</v>
      </c>
      <c r="D1452">
        <v>1</v>
      </c>
      <c r="E1452">
        <v>127</v>
      </c>
      <c r="F1452">
        <v>146</v>
      </c>
      <c r="G1452">
        <v>136.5</v>
      </c>
      <c r="H1452">
        <v>13.435028839999999</v>
      </c>
    </row>
    <row r="1453" spans="1:8" x14ac:dyDescent="0.25">
      <c r="A1453">
        <v>2013</v>
      </c>
      <c r="B1453" t="s">
        <v>141</v>
      </c>
      <c r="C1453">
        <v>5</v>
      </c>
      <c r="D1453">
        <v>1</v>
      </c>
      <c r="E1453">
        <v>222</v>
      </c>
      <c r="F1453">
        <v>276</v>
      </c>
      <c r="G1453">
        <v>249</v>
      </c>
      <c r="H1453">
        <v>38.183766179999999</v>
      </c>
    </row>
    <row r="1454" spans="1:8" x14ac:dyDescent="0.25">
      <c r="A1454">
        <v>2014</v>
      </c>
      <c r="B1454" t="s">
        <v>141</v>
      </c>
      <c r="C1454">
        <v>5</v>
      </c>
      <c r="D1454">
        <v>1</v>
      </c>
      <c r="E1454">
        <v>382</v>
      </c>
      <c r="F1454">
        <v>381</v>
      </c>
      <c r="G1454">
        <v>381.5</v>
      </c>
      <c r="H1454">
        <v>0.70710678100000002</v>
      </c>
    </row>
    <row r="1455" spans="1:8" x14ac:dyDescent="0.25">
      <c r="A1455">
        <v>2015</v>
      </c>
      <c r="B1455" t="s">
        <v>141</v>
      </c>
      <c r="C1455">
        <v>5</v>
      </c>
      <c r="D1455">
        <v>1</v>
      </c>
      <c r="E1455">
        <v>260</v>
      </c>
      <c r="F1455">
        <v>306</v>
      </c>
      <c r="G1455">
        <v>283</v>
      </c>
      <c r="H1455">
        <v>32.526911929999997</v>
      </c>
    </row>
    <row r="1456" spans="1:8" x14ac:dyDescent="0.25">
      <c r="A1456">
        <v>2016</v>
      </c>
      <c r="B1456" t="s">
        <v>141</v>
      </c>
      <c r="C1456">
        <v>5</v>
      </c>
      <c r="D1456">
        <v>1</v>
      </c>
      <c r="E1456">
        <v>249</v>
      </c>
      <c r="F1456">
        <v>340</v>
      </c>
      <c r="G1456">
        <v>294.5</v>
      </c>
      <c r="H1456">
        <v>64.346717089999999</v>
      </c>
    </row>
    <row r="1457" spans="1:8" x14ac:dyDescent="0.25">
      <c r="A1457">
        <v>2001</v>
      </c>
      <c r="B1457" t="s">
        <v>142</v>
      </c>
      <c r="C1457">
        <v>5</v>
      </c>
      <c r="D1457">
        <v>2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>
        <v>2002</v>
      </c>
      <c r="B1458" t="s">
        <v>142</v>
      </c>
      <c r="C1458">
        <v>5</v>
      </c>
      <c r="D1458">
        <v>2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>
        <v>2003</v>
      </c>
      <c r="B1459" t="s">
        <v>142</v>
      </c>
      <c r="C1459">
        <v>5</v>
      </c>
      <c r="D1459">
        <v>2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>
        <v>2004</v>
      </c>
      <c r="B1460" t="s">
        <v>142</v>
      </c>
      <c r="C1460">
        <v>5</v>
      </c>
      <c r="D1460">
        <v>2</v>
      </c>
      <c r="E1460">
        <v>34</v>
      </c>
      <c r="F1460">
        <v>16</v>
      </c>
      <c r="G1460">
        <v>25</v>
      </c>
      <c r="H1460">
        <v>12.727922059999999</v>
      </c>
    </row>
    <row r="1461" spans="1:8" x14ac:dyDescent="0.25">
      <c r="A1461">
        <v>2005</v>
      </c>
      <c r="B1461" t="s">
        <v>142</v>
      </c>
      <c r="C1461">
        <v>5</v>
      </c>
      <c r="D1461">
        <v>2</v>
      </c>
      <c r="E1461">
        <v>23</v>
      </c>
      <c r="F1461">
        <v>22</v>
      </c>
      <c r="G1461">
        <v>22.5</v>
      </c>
      <c r="H1461">
        <v>0.70710678100000002</v>
      </c>
    </row>
    <row r="1462" spans="1:8" x14ac:dyDescent="0.25">
      <c r="A1462">
        <v>2006</v>
      </c>
      <c r="B1462" t="s">
        <v>142</v>
      </c>
      <c r="C1462">
        <v>5</v>
      </c>
      <c r="D1462">
        <v>2</v>
      </c>
      <c r="E1462">
        <v>19</v>
      </c>
      <c r="F1462">
        <v>22</v>
      </c>
      <c r="G1462">
        <v>20.5</v>
      </c>
      <c r="H1462">
        <v>2.1213203439999999</v>
      </c>
    </row>
    <row r="1463" spans="1:8" x14ac:dyDescent="0.25">
      <c r="A1463">
        <v>2007</v>
      </c>
      <c r="B1463" t="s">
        <v>142</v>
      </c>
      <c r="C1463">
        <v>5</v>
      </c>
      <c r="D1463">
        <v>2</v>
      </c>
      <c r="E1463">
        <v>18</v>
      </c>
      <c r="F1463">
        <v>26</v>
      </c>
      <c r="G1463">
        <v>22</v>
      </c>
      <c r="H1463">
        <v>5.6568542490000002</v>
      </c>
    </row>
    <row r="1464" spans="1:8" x14ac:dyDescent="0.25">
      <c r="A1464">
        <v>2008</v>
      </c>
      <c r="B1464" t="s">
        <v>142</v>
      </c>
      <c r="C1464">
        <v>5</v>
      </c>
      <c r="D1464">
        <v>2</v>
      </c>
      <c r="E1464">
        <v>19</v>
      </c>
      <c r="F1464">
        <v>23</v>
      </c>
      <c r="G1464">
        <v>21</v>
      </c>
      <c r="H1464">
        <v>2.8284271250000002</v>
      </c>
    </row>
    <row r="1465" spans="1:8" x14ac:dyDescent="0.25">
      <c r="A1465">
        <v>2009</v>
      </c>
      <c r="B1465" t="s">
        <v>142</v>
      </c>
      <c r="C1465">
        <v>5</v>
      </c>
      <c r="D1465">
        <v>2</v>
      </c>
      <c r="E1465">
        <v>13</v>
      </c>
      <c r="F1465">
        <v>12</v>
      </c>
      <c r="G1465">
        <v>12.5</v>
      </c>
      <c r="H1465">
        <v>0.70710678100000002</v>
      </c>
    </row>
    <row r="1466" spans="1:8" x14ac:dyDescent="0.25">
      <c r="A1466">
        <v>2010</v>
      </c>
      <c r="B1466" t="s">
        <v>142</v>
      </c>
      <c r="C1466">
        <v>5</v>
      </c>
      <c r="D1466">
        <v>2</v>
      </c>
      <c r="E1466">
        <v>47</v>
      </c>
      <c r="F1466">
        <v>31</v>
      </c>
      <c r="G1466">
        <v>39</v>
      </c>
      <c r="H1466">
        <v>11.313708500000001</v>
      </c>
    </row>
    <row r="1467" spans="1:8" x14ac:dyDescent="0.25">
      <c r="A1467">
        <v>2011</v>
      </c>
      <c r="B1467" t="s">
        <v>142</v>
      </c>
      <c r="C1467">
        <v>5</v>
      </c>
      <c r="D1467">
        <v>2</v>
      </c>
      <c r="E1467">
        <v>104</v>
      </c>
      <c r="F1467">
        <v>83</v>
      </c>
      <c r="G1467">
        <v>93.5</v>
      </c>
      <c r="H1467">
        <v>14.8492424</v>
      </c>
    </row>
    <row r="1468" spans="1:8" x14ac:dyDescent="0.25">
      <c r="A1468">
        <v>2012</v>
      </c>
      <c r="B1468" t="s">
        <v>142</v>
      </c>
      <c r="C1468">
        <v>5</v>
      </c>
      <c r="D1468">
        <v>2</v>
      </c>
      <c r="E1468">
        <v>94</v>
      </c>
      <c r="F1468">
        <v>79</v>
      </c>
      <c r="G1468">
        <v>86.5</v>
      </c>
      <c r="H1468">
        <v>10.60660172</v>
      </c>
    </row>
    <row r="1469" spans="1:8" x14ac:dyDescent="0.25">
      <c r="A1469">
        <v>2013</v>
      </c>
      <c r="B1469" t="s">
        <v>142</v>
      </c>
      <c r="C1469">
        <v>5</v>
      </c>
      <c r="D1469">
        <v>2</v>
      </c>
      <c r="E1469">
        <v>208</v>
      </c>
      <c r="F1469">
        <v>147</v>
      </c>
      <c r="G1469">
        <v>177.5</v>
      </c>
      <c r="H1469">
        <v>43.133513649999998</v>
      </c>
    </row>
    <row r="1470" spans="1:8" x14ac:dyDescent="0.25">
      <c r="A1470">
        <v>2014</v>
      </c>
      <c r="B1470" t="s">
        <v>142</v>
      </c>
      <c r="C1470">
        <v>5</v>
      </c>
      <c r="D1470">
        <v>2</v>
      </c>
      <c r="E1470">
        <v>224</v>
      </c>
      <c r="F1470">
        <v>240</v>
      </c>
      <c r="G1470">
        <v>232</v>
      </c>
      <c r="H1470">
        <v>11.313708500000001</v>
      </c>
    </row>
    <row r="1471" spans="1:8" x14ac:dyDescent="0.25">
      <c r="A1471">
        <v>2015</v>
      </c>
      <c r="B1471" t="s">
        <v>142</v>
      </c>
      <c r="C1471">
        <v>5</v>
      </c>
      <c r="D1471">
        <v>2</v>
      </c>
      <c r="E1471">
        <v>330</v>
      </c>
      <c r="F1471">
        <v>208</v>
      </c>
      <c r="G1471">
        <v>269</v>
      </c>
      <c r="H1471">
        <v>86.267027299999995</v>
      </c>
    </row>
    <row r="1472" spans="1:8" x14ac:dyDescent="0.25">
      <c r="A1472">
        <v>2016</v>
      </c>
      <c r="B1472" t="s">
        <v>142</v>
      </c>
      <c r="C1472">
        <v>5</v>
      </c>
      <c r="D1472">
        <v>2</v>
      </c>
      <c r="E1472">
        <v>251</v>
      </c>
      <c r="F1472">
        <v>183</v>
      </c>
      <c r="G1472">
        <v>217</v>
      </c>
      <c r="H1472">
        <v>48.083261120000003</v>
      </c>
    </row>
    <row r="1473" spans="1:8" x14ac:dyDescent="0.25">
      <c r="A1473">
        <v>2001</v>
      </c>
      <c r="B1473" t="s">
        <v>143</v>
      </c>
      <c r="C1473">
        <v>5</v>
      </c>
      <c r="D1473">
        <v>3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>
        <v>2002</v>
      </c>
      <c r="B1474" t="s">
        <v>143</v>
      </c>
      <c r="C1474">
        <v>5</v>
      </c>
      <c r="D1474">
        <v>3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>
        <v>2003</v>
      </c>
      <c r="B1475" t="s">
        <v>143</v>
      </c>
      <c r="C1475">
        <v>5</v>
      </c>
      <c r="D1475">
        <v>3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>
        <v>2004</v>
      </c>
      <c r="B1476" t="s">
        <v>143</v>
      </c>
      <c r="C1476">
        <v>5</v>
      </c>
      <c r="D1476">
        <v>3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>
        <v>2005</v>
      </c>
      <c r="B1477" t="s">
        <v>143</v>
      </c>
      <c r="C1477">
        <v>5</v>
      </c>
      <c r="D1477">
        <v>3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>
        <v>2006</v>
      </c>
      <c r="B1478" t="s">
        <v>143</v>
      </c>
      <c r="C1478">
        <v>5</v>
      </c>
      <c r="D1478">
        <v>3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>
        <v>2007</v>
      </c>
      <c r="B1479" t="s">
        <v>143</v>
      </c>
      <c r="C1479">
        <v>5</v>
      </c>
      <c r="D1479">
        <v>3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>
        <v>2008</v>
      </c>
      <c r="B1480" t="s">
        <v>143</v>
      </c>
      <c r="C1480">
        <v>5</v>
      </c>
      <c r="D1480">
        <v>3</v>
      </c>
      <c r="E1480">
        <v>68</v>
      </c>
      <c r="F1480">
        <v>87</v>
      </c>
      <c r="G1480">
        <v>77.5</v>
      </c>
      <c r="H1480">
        <v>13.435028839999999</v>
      </c>
    </row>
    <row r="1481" spans="1:8" x14ac:dyDescent="0.25">
      <c r="A1481">
        <v>2009</v>
      </c>
      <c r="B1481" t="s">
        <v>143</v>
      </c>
      <c r="C1481">
        <v>5</v>
      </c>
      <c r="D1481">
        <v>3</v>
      </c>
      <c r="E1481">
        <v>45</v>
      </c>
      <c r="F1481">
        <v>37</v>
      </c>
      <c r="G1481">
        <v>41</v>
      </c>
      <c r="H1481">
        <v>5.6568542490000002</v>
      </c>
    </row>
    <row r="1482" spans="1:8" x14ac:dyDescent="0.25">
      <c r="A1482">
        <v>2010</v>
      </c>
      <c r="B1482" t="s">
        <v>143</v>
      </c>
      <c r="C1482">
        <v>5</v>
      </c>
      <c r="D1482">
        <v>3</v>
      </c>
      <c r="E1482">
        <v>76</v>
      </c>
      <c r="F1482">
        <v>65</v>
      </c>
      <c r="G1482">
        <v>70.5</v>
      </c>
      <c r="H1482">
        <v>7.7781745930000001</v>
      </c>
    </row>
    <row r="1483" spans="1:8" x14ac:dyDescent="0.25">
      <c r="A1483">
        <v>2011</v>
      </c>
      <c r="B1483" t="s">
        <v>143</v>
      </c>
      <c r="C1483">
        <v>5</v>
      </c>
      <c r="D1483">
        <v>3</v>
      </c>
      <c r="E1483">
        <v>110</v>
      </c>
      <c r="F1483">
        <v>94</v>
      </c>
      <c r="G1483">
        <v>102</v>
      </c>
      <c r="H1483">
        <v>11.313708500000001</v>
      </c>
    </row>
    <row r="1484" spans="1:8" x14ac:dyDescent="0.25">
      <c r="A1484">
        <v>2012</v>
      </c>
      <c r="B1484" t="s">
        <v>143</v>
      </c>
      <c r="C1484">
        <v>5</v>
      </c>
      <c r="D1484">
        <v>3</v>
      </c>
      <c r="E1484">
        <v>107</v>
      </c>
      <c r="F1484">
        <v>96</v>
      </c>
      <c r="G1484">
        <v>101.5</v>
      </c>
      <c r="H1484">
        <v>7.7781745930000001</v>
      </c>
    </row>
    <row r="1485" spans="1:8" x14ac:dyDescent="0.25">
      <c r="A1485">
        <v>2013</v>
      </c>
      <c r="B1485" t="s">
        <v>143</v>
      </c>
      <c r="C1485">
        <v>5</v>
      </c>
      <c r="D1485">
        <v>3</v>
      </c>
      <c r="E1485">
        <v>175</v>
      </c>
      <c r="F1485">
        <v>190</v>
      </c>
      <c r="G1485">
        <v>182.5</v>
      </c>
      <c r="H1485">
        <v>10.60660172</v>
      </c>
    </row>
    <row r="1486" spans="1:8" x14ac:dyDescent="0.25">
      <c r="A1486">
        <v>2014</v>
      </c>
      <c r="B1486" t="s">
        <v>143</v>
      </c>
      <c r="C1486">
        <v>5</v>
      </c>
      <c r="D1486">
        <v>3</v>
      </c>
      <c r="E1486">
        <v>213</v>
      </c>
      <c r="F1486">
        <v>184</v>
      </c>
      <c r="G1486">
        <v>198.5</v>
      </c>
      <c r="H1486">
        <v>20.50609665</v>
      </c>
    </row>
    <row r="1487" spans="1:8" x14ac:dyDescent="0.25">
      <c r="A1487">
        <v>2015</v>
      </c>
      <c r="B1487" t="s">
        <v>143</v>
      </c>
      <c r="C1487">
        <v>5</v>
      </c>
      <c r="D1487">
        <v>3</v>
      </c>
      <c r="E1487">
        <v>282</v>
      </c>
      <c r="F1487">
        <v>268</v>
      </c>
      <c r="G1487">
        <v>275</v>
      </c>
      <c r="H1487">
        <v>9.899494937</v>
      </c>
    </row>
    <row r="1488" spans="1:8" x14ac:dyDescent="0.25">
      <c r="A1488">
        <v>2016</v>
      </c>
      <c r="B1488" t="s">
        <v>143</v>
      </c>
      <c r="C1488">
        <v>5</v>
      </c>
      <c r="D1488">
        <v>3</v>
      </c>
      <c r="E1488">
        <v>252</v>
      </c>
      <c r="F1488">
        <v>274</v>
      </c>
      <c r="G1488">
        <v>263</v>
      </c>
      <c r="H1488">
        <v>15.556349190000001</v>
      </c>
    </row>
    <row r="1489" spans="1:8" x14ac:dyDescent="0.25">
      <c r="A1489">
        <v>2001</v>
      </c>
      <c r="B1489" t="s">
        <v>144</v>
      </c>
      <c r="C1489">
        <v>5</v>
      </c>
      <c r="D1489">
        <v>4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>
        <v>2002</v>
      </c>
      <c r="B1490" t="s">
        <v>144</v>
      </c>
      <c r="C1490">
        <v>5</v>
      </c>
      <c r="D1490">
        <v>4</v>
      </c>
      <c r="E1490">
        <v>45</v>
      </c>
      <c r="F1490">
        <v>51</v>
      </c>
      <c r="G1490">
        <v>48</v>
      </c>
      <c r="H1490">
        <v>4.2426406869999997</v>
      </c>
    </row>
    <row r="1491" spans="1:8" x14ac:dyDescent="0.25">
      <c r="A1491">
        <v>2003</v>
      </c>
      <c r="B1491" t="s">
        <v>144</v>
      </c>
      <c r="C1491">
        <v>5</v>
      </c>
      <c r="D1491">
        <v>4</v>
      </c>
      <c r="E1491">
        <v>30</v>
      </c>
      <c r="F1491">
        <v>42</v>
      </c>
      <c r="G1491">
        <v>36</v>
      </c>
      <c r="H1491">
        <v>8.4852813739999995</v>
      </c>
    </row>
    <row r="1492" spans="1:8" x14ac:dyDescent="0.25">
      <c r="A1492">
        <v>2004</v>
      </c>
      <c r="B1492" t="s">
        <v>144</v>
      </c>
      <c r="C1492">
        <v>5</v>
      </c>
      <c r="D1492">
        <v>4</v>
      </c>
      <c r="E1492">
        <v>51</v>
      </c>
      <c r="F1492">
        <v>53</v>
      </c>
      <c r="G1492">
        <v>52</v>
      </c>
      <c r="H1492">
        <v>1.414213562</v>
      </c>
    </row>
    <row r="1493" spans="1:8" x14ac:dyDescent="0.25">
      <c r="A1493">
        <v>2005</v>
      </c>
      <c r="B1493" t="s">
        <v>144</v>
      </c>
      <c r="C1493">
        <v>5</v>
      </c>
      <c r="D1493">
        <v>4</v>
      </c>
      <c r="E1493">
        <v>34</v>
      </c>
      <c r="F1493">
        <v>35</v>
      </c>
      <c r="G1493">
        <v>34.5</v>
      </c>
      <c r="H1493">
        <v>0.70710678100000002</v>
      </c>
    </row>
    <row r="1494" spans="1:8" x14ac:dyDescent="0.25">
      <c r="A1494">
        <v>2006</v>
      </c>
      <c r="B1494" t="s">
        <v>144</v>
      </c>
      <c r="C1494">
        <v>5</v>
      </c>
      <c r="D1494">
        <v>4</v>
      </c>
      <c r="E1494">
        <v>54</v>
      </c>
      <c r="F1494">
        <v>50</v>
      </c>
      <c r="G1494">
        <v>52</v>
      </c>
      <c r="H1494">
        <v>2.8284271250000002</v>
      </c>
    </row>
    <row r="1495" spans="1:8" x14ac:dyDescent="0.25">
      <c r="A1495">
        <v>2007</v>
      </c>
      <c r="B1495" t="s">
        <v>144</v>
      </c>
      <c r="C1495">
        <v>5</v>
      </c>
      <c r="D1495">
        <v>4</v>
      </c>
      <c r="E1495">
        <v>88</v>
      </c>
      <c r="F1495">
        <v>87</v>
      </c>
      <c r="G1495">
        <v>87.5</v>
      </c>
      <c r="H1495">
        <v>0.70710678100000002</v>
      </c>
    </row>
    <row r="1496" spans="1:8" x14ac:dyDescent="0.25">
      <c r="A1496">
        <v>2008</v>
      </c>
      <c r="B1496" t="s">
        <v>144</v>
      </c>
      <c r="C1496">
        <v>5</v>
      </c>
      <c r="D1496">
        <v>4</v>
      </c>
      <c r="E1496">
        <v>101</v>
      </c>
      <c r="F1496">
        <v>90</v>
      </c>
      <c r="G1496">
        <v>95.5</v>
      </c>
      <c r="H1496">
        <v>7.7781745930000001</v>
      </c>
    </row>
    <row r="1497" spans="1:8" x14ac:dyDescent="0.25">
      <c r="A1497">
        <v>2009</v>
      </c>
      <c r="B1497" t="s">
        <v>144</v>
      </c>
      <c r="C1497">
        <v>5</v>
      </c>
      <c r="D1497">
        <v>4</v>
      </c>
      <c r="E1497">
        <v>62</v>
      </c>
      <c r="F1497">
        <v>102</v>
      </c>
      <c r="G1497">
        <v>82</v>
      </c>
      <c r="H1497">
        <v>28.28427125</v>
      </c>
    </row>
    <row r="1498" spans="1:8" x14ac:dyDescent="0.25">
      <c r="A1498">
        <v>2010</v>
      </c>
      <c r="B1498" t="s">
        <v>144</v>
      </c>
      <c r="C1498">
        <v>5</v>
      </c>
      <c r="D1498">
        <v>4</v>
      </c>
      <c r="E1498">
        <v>110</v>
      </c>
      <c r="F1498">
        <v>107</v>
      </c>
      <c r="G1498">
        <v>108.5</v>
      </c>
      <c r="H1498">
        <v>2.1213203439999999</v>
      </c>
    </row>
    <row r="1499" spans="1:8" x14ac:dyDescent="0.25">
      <c r="A1499">
        <v>2011</v>
      </c>
      <c r="B1499" t="s">
        <v>144</v>
      </c>
      <c r="C1499">
        <v>5</v>
      </c>
      <c r="D1499">
        <v>4</v>
      </c>
      <c r="E1499">
        <v>127</v>
      </c>
      <c r="F1499">
        <v>96</v>
      </c>
      <c r="G1499">
        <v>111.5</v>
      </c>
      <c r="H1499">
        <v>21.920310220000001</v>
      </c>
    </row>
    <row r="1500" spans="1:8" x14ac:dyDescent="0.25">
      <c r="A1500">
        <v>2012</v>
      </c>
      <c r="B1500" t="s">
        <v>144</v>
      </c>
      <c r="C1500">
        <v>5</v>
      </c>
      <c r="D1500">
        <v>4</v>
      </c>
      <c r="E1500">
        <v>80</v>
      </c>
      <c r="F1500">
        <v>64</v>
      </c>
      <c r="G1500">
        <v>72</v>
      </c>
      <c r="H1500">
        <v>11.313708500000001</v>
      </c>
    </row>
    <row r="1501" spans="1:8" x14ac:dyDescent="0.25">
      <c r="A1501">
        <v>2013</v>
      </c>
      <c r="B1501" t="s">
        <v>144</v>
      </c>
      <c r="C1501">
        <v>5</v>
      </c>
      <c r="D1501">
        <v>4</v>
      </c>
      <c r="E1501">
        <v>140</v>
      </c>
      <c r="F1501">
        <v>103</v>
      </c>
      <c r="G1501">
        <v>121.5</v>
      </c>
      <c r="H1501">
        <v>26.162950899999998</v>
      </c>
    </row>
    <row r="1502" spans="1:8" x14ac:dyDescent="0.25">
      <c r="A1502">
        <v>2014</v>
      </c>
      <c r="B1502" t="s">
        <v>144</v>
      </c>
      <c r="C1502">
        <v>5</v>
      </c>
      <c r="D1502">
        <v>4</v>
      </c>
      <c r="E1502">
        <v>218</v>
      </c>
      <c r="F1502">
        <v>189</v>
      </c>
      <c r="G1502">
        <v>203.5</v>
      </c>
      <c r="H1502">
        <v>20.50609665</v>
      </c>
    </row>
    <row r="1503" spans="1:8" x14ac:dyDescent="0.25">
      <c r="A1503">
        <v>2015</v>
      </c>
      <c r="B1503" t="s">
        <v>144</v>
      </c>
      <c r="C1503">
        <v>5</v>
      </c>
      <c r="D1503">
        <v>4</v>
      </c>
      <c r="E1503">
        <v>238</v>
      </c>
      <c r="F1503">
        <v>206</v>
      </c>
      <c r="G1503">
        <v>222</v>
      </c>
      <c r="H1503">
        <v>22.627417000000001</v>
      </c>
    </row>
    <row r="1504" spans="1:8" x14ac:dyDescent="0.25">
      <c r="A1504">
        <v>2016</v>
      </c>
      <c r="B1504" t="s">
        <v>144</v>
      </c>
      <c r="C1504">
        <v>5</v>
      </c>
      <c r="D1504">
        <v>4</v>
      </c>
      <c r="E1504">
        <v>344</v>
      </c>
      <c r="F1504">
        <v>297</v>
      </c>
      <c r="G1504">
        <v>320.5</v>
      </c>
      <c r="H1504">
        <v>33.234018720000002</v>
      </c>
    </row>
    <row r="1505" spans="1:8" x14ac:dyDescent="0.25">
      <c r="A1505">
        <v>2001</v>
      </c>
      <c r="B1505" t="s">
        <v>145</v>
      </c>
      <c r="C1505">
        <v>5</v>
      </c>
      <c r="D1505">
        <v>5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>
        <v>2002</v>
      </c>
      <c r="B1506" t="s">
        <v>145</v>
      </c>
      <c r="C1506">
        <v>5</v>
      </c>
      <c r="D1506">
        <v>5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>
        <v>2003</v>
      </c>
      <c r="B1507" t="s">
        <v>145</v>
      </c>
      <c r="C1507">
        <v>5</v>
      </c>
      <c r="D1507">
        <v>5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>
        <v>2004</v>
      </c>
      <c r="B1508" t="s">
        <v>145</v>
      </c>
      <c r="C1508">
        <v>5</v>
      </c>
      <c r="D1508">
        <v>5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>
        <v>2005</v>
      </c>
      <c r="B1509" t="s">
        <v>145</v>
      </c>
      <c r="C1509">
        <v>5</v>
      </c>
      <c r="D1509">
        <v>5</v>
      </c>
      <c r="E1509">
        <v>30</v>
      </c>
      <c r="F1509">
        <v>18</v>
      </c>
      <c r="G1509">
        <v>24</v>
      </c>
      <c r="H1509">
        <v>8.4852813739999995</v>
      </c>
    </row>
    <row r="1510" spans="1:8" x14ac:dyDescent="0.25">
      <c r="A1510">
        <v>2006</v>
      </c>
      <c r="B1510" t="s">
        <v>145</v>
      </c>
      <c r="C1510">
        <v>5</v>
      </c>
      <c r="D1510">
        <v>5</v>
      </c>
      <c r="E1510">
        <v>20</v>
      </c>
      <c r="F1510">
        <v>13</v>
      </c>
      <c r="G1510">
        <v>16.5</v>
      </c>
      <c r="H1510">
        <v>4.949747468</v>
      </c>
    </row>
    <row r="1511" spans="1:8" x14ac:dyDescent="0.25">
      <c r="A1511">
        <v>2007</v>
      </c>
      <c r="B1511" t="s">
        <v>145</v>
      </c>
      <c r="C1511">
        <v>5</v>
      </c>
      <c r="D1511">
        <v>5</v>
      </c>
      <c r="E1511">
        <v>13</v>
      </c>
      <c r="F1511">
        <v>12</v>
      </c>
      <c r="G1511">
        <v>12.5</v>
      </c>
      <c r="H1511">
        <v>0.70710678100000002</v>
      </c>
    </row>
    <row r="1512" spans="1:8" x14ac:dyDescent="0.25">
      <c r="A1512">
        <v>2008</v>
      </c>
      <c r="B1512" t="s">
        <v>145</v>
      </c>
      <c r="C1512">
        <v>5</v>
      </c>
      <c r="D1512">
        <v>5</v>
      </c>
      <c r="E1512">
        <v>12</v>
      </c>
      <c r="F1512">
        <v>10</v>
      </c>
      <c r="G1512">
        <v>11</v>
      </c>
      <c r="H1512">
        <v>1.414213562</v>
      </c>
    </row>
    <row r="1513" spans="1:8" x14ac:dyDescent="0.25">
      <c r="A1513">
        <v>2009</v>
      </c>
      <c r="B1513" t="s">
        <v>145</v>
      </c>
      <c r="C1513">
        <v>5</v>
      </c>
      <c r="D1513">
        <v>5</v>
      </c>
      <c r="E1513">
        <v>13</v>
      </c>
      <c r="F1513">
        <v>16</v>
      </c>
      <c r="G1513">
        <v>14.5</v>
      </c>
      <c r="H1513">
        <v>2.1213203439999999</v>
      </c>
    </row>
    <row r="1514" spans="1:8" x14ac:dyDescent="0.25">
      <c r="A1514">
        <v>2010</v>
      </c>
      <c r="B1514" t="s">
        <v>145</v>
      </c>
      <c r="C1514">
        <v>5</v>
      </c>
      <c r="D1514">
        <v>5</v>
      </c>
      <c r="E1514">
        <v>33</v>
      </c>
      <c r="F1514">
        <v>41</v>
      </c>
      <c r="G1514">
        <v>37</v>
      </c>
      <c r="H1514">
        <v>5.6568542490000002</v>
      </c>
    </row>
    <row r="1515" spans="1:8" x14ac:dyDescent="0.25">
      <c r="A1515">
        <v>2011</v>
      </c>
      <c r="B1515" t="s">
        <v>145</v>
      </c>
      <c r="C1515">
        <v>5</v>
      </c>
      <c r="D1515">
        <v>5</v>
      </c>
      <c r="E1515">
        <v>50</v>
      </c>
      <c r="F1515">
        <v>69</v>
      </c>
      <c r="G1515">
        <v>59.5</v>
      </c>
      <c r="H1515">
        <v>13.435028839999999</v>
      </c>
    </row>
    <row r="1516" spans="1:8" x14ac:dyDescent="0.25">
      <c r="A1516">
        <v>2012</v>
      </c>
      <c r="B1516" t="s">
        <v>145</v>
      </c>
      <c r="C1516">
        <v>5</v>
      </c>
      <c r="D1516">
        <v>5</v>
      </c>
      <c r="E1516">
        <v>42</v>
      </c>
      <c r="F1516">
        <v>39</v>
      </c>
      <c r="G1516">
        <v>40.5</v>
      </c>
      <c r="H1516">
        <v>2.1213203439999999</v>
      </c>
    </row>
    <row r="1517" spans="1:8" x14ac:dyDescent="0.25">
      <c r="A1517">
        <v>2013</v>
      </c>
      <c r="B1517" t="s">
        <v>145</v>
      </c>
      <c r="C1517">
        <v>5</v>
      </c>
      <c r="D1517">
        <v>5</v>
      </c>
      <c r="E1517">
        <v>67</v>
      </c>
      <c r="F1517">
        <v>95</v>
      </c>
      <c r="G1517">
        <v>81</v>
      </c>
      <c r="H1517">
        <v>19.79898987</v>
      </c>
    </row>
    <row r="1518" spans="1:8" x14ac:dyDescent="0.25">
      <c r="A1518">
        <v>2014</v>
      </c>
      <c r="B1518" t="s">
        <v>145</v>
      </c>
      <c r="C1518">
        <v>5</v>
      </c>
      <c r="D1518">
        <v>5</v>
      </c>
      <c r="E1518">
        <v>121</v>
      </c>
      <c r="F1518">
        <v>149</v>
      </c>
      <c r="G1518">
        <v>135</v>
      </c>
      <c r="H1518">
        <v>19.79898987</v>
      </c>
    </row>
    <row r="1519" spans="1:8" x14ac:dyDescent="0.25">
      <c r="A1519">
        <v>2015</v>
      </c>
      <c r="B1519" t="s">
        <v>145</v>
      </c>
      <c r="C1519">
        <v>5</v>
      </c>
      <c r="D1519">
        <v>5</v>
      </c>
      <c r="E1519">
        <v>263</v>
      </c>
      <c r="F1519">
        <v>249</v>
      </c>
      <c r="G1519">
        <v>256</v>
      </c>
      <c r="H1519">
        <v>9.899494937</v>
      </c>
    </row>
    <row r="1520" spans="1:8" x14ac:dyDescent="0.25">
      <c r="A1520">
        <v>2016</v>
      </c>
      <c r="B1520" t="s">
        <v>145</v>
      </c>
      <c r="C1520">
        <v>5</v>
      </c>
      <c r="D1520">
        <v>5</v>
      </c>
      <c r="E1520">
        <v>247</v>
      </c>
      <c r="F1520">
        <v>244</v>
      </c>
      <c r="G1520">
        <v>245.5</v>
      </c>
      <c r="H1520">
        <v>2.1213203439999999</v>
      </c>
    </row>
    <row r="1521" spans="1:8" x14ac:dyDescent="0.25">
      <c r="A1521">
        <v>2001</v>
      </c>
      <c r="B1521" t="s">
        <v>146</v>
      </c>
      <c r="C1521">
        <v>5</v>
      </c>
      <c r="D1521">
        <v>6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>
        <v>2002</v>
      </c>
      <c r="B1522" t="s">
        <v>146</v>
      </c>
      <c r="C1522">
        <v>5</v>
      </c>
      <c r="D1522">
        <v>6</v>
      </c>
      <c r="E1522">
        <v>32</v>
      </c>
      <c r="F1522">
        <v>34</v>
      </c>
      <c r="G1522">
        <v>33</v>
      </c>
      <c r="H1522">
        <v>1.414213562</v>
      </c>
    </row>
    <row r="1523" spans="1:8" x14ac:dyDescent="0.25">
      <c r="A1523">
        <v>2003</v>
      </c>
      <c r="B1523" t="s">
        <v>146</v>
      </c>
      <c r="C1523">
        <v>5</v>
      </c>
      <c r="D1523">
        <v>6</v>
      </c>
      <c r="E1523">
        <v>30</v>
      </c>
      <c r="F1523">
        <v>19</v>
      </c>
      <c r="G1523">
        <v>24.5</v>
      </c>
      <c r="H1523">
        <v>7.7781745930000001</v>
      </c>
    </row>
    <row r="1524" spans="1:8" x14ac:dyDescent="0.25">
      <c r="A1524">
        <v>2004</v>
      </c>
      <c r="B1524" t="s">
        <v>146</v>
      </c>
      <c r="C1524">
        <v>5</v>
      </c>
      <c r="D1524">
        <v>6</v>
      </c>
      <c r="E1524">
        <v>18</v>
      </c>
      <c r="F1524">
        <v>17</v>
      </c>
      <c r="G1524">
        <v>17.5</v>
      </c>
      <c r="H1524">
        <v>0.70710678100000002</v>
      </c>
    </row>
    <row r="1525" spans="1:8" x14ac:dyDescent="0.25">
      <c r="A1525">
        <v>2005</v>
      </c>
      <c r="B1525" t="s">
        <v>146</v>
      </c>
      <c r="C1525">
        <v>5</v>
      </c>
      <c r="D1525">
        <v>6</v>
      </c>
      <c r="E1525">
        <v>10</v>
      </c>
      <c r="F1525">
        <v>15</v>
      </c>
      <c r="G1525">
        <v>12.5</v>
      </c>
      <c r="H1525">
        <v>3.5355339059999999</v>
      </c>
    </row>
    <row r="1526" spans="1:8" x14ac:dyDescent="0.25">
      <c r="A1526">
        <v>2006</v>
      </c>
      <c r="B1526" t="s">
        <v>146</v>
      </c>
      <c r="C1526">
        <v>5</v>
      </c>
      <c r="D1526">
        <v>6</v>
      </c>
      <c r="E1526">
        <v>25</v>
      </c>
      <c r="F1526">
        <v>22</v>
      </c>
      <c r="G1526">
        <v>23.5</v>
      </c>
      <c r="H1526">
        <v>2.1213203439999999</v>
      </c>
    </row>
    <row r="1527" spans="1:8" x14ac:dyDescent="0.25">
      <c r="A1527">
        <v>2007</v>
      </c>
      <c r="B1527" t="s">
        <v>146</v>
      </c>
      <c r="C1527">
        <v>5</v>
      </c>
      <c r="D1527">
        <v>6</v>
      </c>
      <c r="E1527">
        <v>17</v>
      </c>
      <c r="F1527">
        <v>25</v>
      </c>
      <c r="G1527">
        <v>21</v>
      </c>
      <c r="H1527">
        <v>5.6568542490000002</v>
      </c>
    </row>
    <row r="1528" spans="1:8" x14ac:dyDescent="0.25">
      <c r="A1528">
        <v>2008</v>
      </c>
      <c r="B1528" t="s">
        <v>146</v>
      </c>
      <c r="C1528">
        <v>5</v>
      </c>
      <c r="D1528">
        <v>6</v>
      </c>
      <c r="E1528">
        <v>21</v>
      </c>
      <c r="F1528">
        <v>19</v>
      </c>
      <c r="G1528">
        <v>20</v>
      </c>
      <c r="H1528">
        <v>1.414213562</v>
      </c>
    </row>
    <row r="1529" spans="1:8" x14ac:dyDescent="0.25">
      <c r="A1529">
        <v>2009</v>
      </c>
      <c r="B1529" t="s">
        <v>146</v>
      </c>
      <c r="C1529">
        <v>5</v>
      </c>
      <c r="D1529">
        <v>6</v>
      </c>
      <c r="E1529">
        <v>16</v>
      </c>
      <c r="F1529">
        <v>17</v>
      </c>
      <c r="G1529">
        <v>16.5</v>
      </c>
      <c r="H1529">
        <v>0.70710678100000002</v>
      </c>
    </row>
    <row r="1530" spans="1:8" x14ac:dyDescent="0.25">
      <c r="A1530">
        <v>2010</v>
      </c>
      <c r="B1530" t="s">
        <v>146</v>
      </c>
      <c r="C1530">
        <v>5</v>
      </c>
      <c r="D1530">
        <v>6</v>
      </c>
      <c r="E1530">
        <v>31</v>
      </c>
      <c r="F1530">
        <v>35</v>
      </c>
      <c r="G1530">
        <v>33</v>
      </c>
      <c r="H1530">
        <v>2.8284271250000002</v>
      </c>
    </row>
    <row r="1531" spans="1:8" x14ac:dyDescent="0.25">
      <c r="A1531">
        <v>2011</v>
      </c>
      <c r="B1531" t="s">
        <v>146</v>
      </c>
      <c r="C1531">
        <v>5</v>
      </c>
      <c r="D1531">
        <v>6</v>
      </c>
      <c r="E1531">
        <v>43</v>
      </c>
      <c r="F1531">
        <v>48</v>
      </c>
      <c r="G1531">
        <v>45.5</v>
      </c>
      <c r="H1531">
        <v>3.5355339059999999</v>
      </c>
    </row>
    <row r="1532" spans="1:8" x14ac:dyDescent="0.25">
      <c r="A1532">
        <v>2012</v>
      </c>
      <c r="B1532" t="s">
        <v>146</v>
      </c>
      <c r="C1532">
        <v>5</v>
      </c>
      <c r="D1532">
        <v>6</v>
      </c>
      <c r="E1532">
        <v>46</v>
      </c>
      <c r="F1532">
        <v>67</v>
      </c>
      <c r="G1532">
        <v>56.5</v>
      </c>
      <c r="H1532">
        <v>14.8492424</v>
      </c>
    </row>
    <row r="1533" spans="1:8" x14ac:dyDescent="0.25">
      <c r="A1533">
        <v>2013</v>
      </c>
      <c r="B1533" t="s">
        <v>146</v>
      </c>
      <c r="C1533">
        <v>5</v>
      </c>
      <c r="D1533">
        <v>6</v>
      </c>
      <c r="E1533">
        <v>81</v>
      </c>
      <c r="F1533">
        <v>107</v>
      </c>
      <c r="G1533">
        <v>94</v>
      </c>
      <c r="H1533">
        <v>18.384776309999999</v>
      </c>
    </row>
    <row r="1534" spans="1:8" x14ac:dyDescent="0.25">
      <c r="A1534">
        <v>2014</v>
      </c>
      <c r="B1534" t="s">
        <v>146</v>
      </c>
      <c r="C1534">
        <v>5</v>
      </c>
      <c r="D1534">
        <v>6</v>
      </c>
      <c r="E1534">
        <v>82</v>
      </c>
      <c r="F1534">
        <v>107</v>
      </c>
      <c r="G1534">
        <v>94.5</v>
      </c>
      <c r="H1534">
        <v>17.677669529999999</v>
      </c>
    </row>
    <row r="1535" spans="1:8" x14ac:dyDescent="0.25">
      <c r="A1535">
        <v>2015</v>
      </c>
      <c r="B1535" t="s">
        <v>146</v>
      </c>
      <c r="C1535">
        <v>5</v>
      </c>
      <c r="D1535">
        <v>6</v>
      </c>
      <c r="E1535">
        <v>148</v>
      </c>
      <c r="F1535">
        <v>174</v>
      </c>
      <c r="G1535">
        <v>161</v>
      </c>
      <c r="H1535">
        <v>18.384776309999999</v>
      </c>
    </row>
    <row r="1536" spans="1:8" x14ac:dyDescent="0.25">
      <c r="A1536">
        <v>2016</v>
      </c>
      <c r="B1536" t="s">
        <v>146</v>
      </c>
      <c r="C1536">
        <v>5</v>
      </c>
      <c r="D1536">
        <v>6</v>
      </c>
      <c r="E1536">
        <v>134</v>
      </c>
      <c r="F1536">
        <v>167</v>
      </c>
      <c r="G1536">
        <v>150.5</v>
      </c>
      <c r="H1536">
        <v>23.334523780000001</v>
      </c>
    </row>
    <row r="1537" spans="1:8" x14ac:dyDescent="0.25">
      <c r="A1537">
        <v>2001</v>
      </c>
      <c r="B1537" t="s">
        <v>147</v>
      </c>
      <c r="C1537">
        <v>5</v>
      </c>
      <c r="D1537">
        <v>7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>
        <v>2002</v>
      </c>
      <c r="B1538" t="s">
        <v>147</v>
      </c>
      <c r="C1538">
        <v>5</v>
      </c>
      <c r="D1538">
        <v>7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>
        <v>2003</v>
      </c>
      <c r="B1539" t="s">
        <v>147</v>
      </c>
      <c r="C1539">
        <v>5</v>
      </c>
      <c r="D1539">
        <v>7</v>
      </c>
      <c r="E1539">
        <v>36</v>
      </c>
      <c r="F1539">
        <v>27</v>
      </c>
      <c r="G1539">
        <v>31.5</v>
      </c>
      <c r="H1539">
        <v>6.3639610309999997</v>
      </c>
    </row>
    <row r="1540" spans="1:8" x14ac:dyDescent="0.25">
      <c r="A1540">
        <v>2004</v>
      </c>
      <c r="B1540" t="s">
        <v>147</v>
      </c>
      <c r="C1540">
        <v>5</v>
      </c>
      <c r="D1540">
        <v>7</v>
      </c>
      <c r="E1540">
        <v>16</v>
      </c>
      <c r="F1540">
        <v>12</v>
      </c>
      <c r="G1540">
        <v>14</v>
      </c>
      <c r="H1540">
        <v>2.8284271250000002</v>
      </c>
    </row>
    <row r="1541" spans="1:8" x14ac:dyDescent="0.25">
      <c r="A1541">
        <v>2005</v>
      </c>
      <c r="B1541" t="s">
        <v>147</v>
      </c>
      <c r="C1541">
        <v>5</v>
      </c>
      <c r="D1541">
        <v>7</v>
      </c>
      <c r="E1541">
        <v>11</v>
      </c>
      <c r="F1541">
        <v>15</v>
      </c>
      <c r="G1541">
        <v>13</v>
      </c>
      <c r="H1541">
        <v>2.8284271250000002</v>
      </c>
    </row>
    <row r="1542" spans="1:8" x14ac:dyDescent="0.25">
      <c r="A1542">
        <v>2006</v>
      </c>
      <c r="B1542" t="s">
        <v>147</v>
      </c>
      <c r="C1542">
        <v>5</v>
      </c>
      <c r="D1542">
        <v>7</v>
      </c>
      <c r="E1542">
        <v>11</v>
      </c>
      <c r="F1542">
        <v>7</v>
      </c>
      <c r="G1542">
        <v>9</v>
      </c>
      <c r="H1542">
        <v>2.8284271250000002</v>
      </c>
    </row>
    <row r="1543" spans="1:8" x14ac:dyDescent="0.25">
      <c r="A1543">
        <v>2007</v>
      </c>
      <c r="B1543" t="s">
        <v>147</v>
      </c>
      <c r="C1543">
        <v>5</v>
      </c>
      <c r="D1543">
        <v>7</v>
      </c>
      <c r="E1543">
        <v>17</v>
      </c>
      <c r="F1543">
        <v>21</v>
      </c>
      <c r="G1543">
        <v>19</v>
      </c>
      <c r="H1543">
        <v>2.8284271250000002</v>
      </c>
    </row>
    <row r="1544" spans="1:8" x14ac:dyDescent="0.25">
      <c r="A1544">
        <v>2008</v>
      </c>
      <c r="B1544" t="s">
        <v>147</v>
      </c>
      <c r="C1544">
        <v>5</v>
      </c>
      <c r="D1544">
        <v>7</v>
      </c>
      <c r="E1544">
        <v>22</v>
      </c>
      <c r="F1544">
        <v>19</v>
      </c>
      <c r="G1544">
        <v>20.5</v>
      </c>
      <c r="H1544">
        <v>2.1213203439999999</v>
      </c>
    </row>
    <row r="1545" spans="1:8" x14ac:dyDescent="0.25">
      <c r="A1545">
        <v>2009</v>
      </c>
      <c r="B1545" t="s">
        <v>147</v>
      </c>
      <c r="C1545">
        <v>5</v>
      </c>
      <c r="D1545">
        <v>7</v>
      </c>
      <c r="E1545">
        <v>34</v>
      </c>
      <c r="F1545">
        <v>32</v>
      </c>
      <c r="G1545">
        <v>33</v>
      </c>
      <c r="H1545">
        <v>1.414213562</v>
      </c>
    </row>
    <row r="1546" spans="1:8" x14ac:dyDescent="0.25">
      <c r="A1546">
        <v>2010</v>
      </c>
      <c r="B1546" t="s">
        <v>147</v>
      </c>
      <c r="C1546">
        <v>5</v>
      </c>
      <c r="D1546">
        <v>7</v>
      </c>
      <c r="E1546">
        <v>74</v>
      </c>
      <c r="F1546">
        <v>62</v>
      </c>
      <c r="G1546">
        <v>68</v>
      </c>
      <c r="H1546">
        <v>8.4852813739999995</v>
      </c>
    </row>
    <row r="1547" spans="1:8" x14ac:dyDescent="0.25">
      <c r="A1547">
        <v>2011</v>
      </c>
      <c r="B1547" t="s">
        <v>147</v>
      </c>
      <c r="C1547">
        <v>5</v>
      </c>
      <c r="D1547">
        <v>7</v>
      </c>
      <c r="E1547">
        <v>159</v>
      </c>
      <c r="F1547">
        <v>127</v>
      </c>
      <c r="G1547">
        <v>143</v>
      </c>
      <c r="H1547">
        <v>22.627417000000001</v>
      </c>
    </row>
    <row r="1548" spans="1:8" x14ac:dyDescent="0.25">
      <c r="A1548">
        <v>2012</v>
      </c>
      <c r="B1548" t="s">
        <v>147</v>
      </c>
      <c r="C1548">
        <v>5</v>
      </c>
      <c r="D1548">
        <v>7</v>
      </c>
      <c r="E1548">
        <v>152</v>
      </c>
      <c r="F1548">
        <v>141</v>
      </c>
      <c r="G1548">
        <v>146.5</v>
      </c>
      <c r="H1548">
        <v>7.7781745930000001</v>
      </c>
    </row>
    <row r="1549" spans="1:8" x14ac:dyDescent="0.25">
      <c r="A1549">
        <v>2013</v>
      </c>
      <c r="B1549" t="s">
        <v>147</v>
      </c>
      <c r="C1549">
        <v>5</v>
      </c>
      <c r="D1549">
        <v>7</v>
      </c>
      <c r="E1549">
        <v>248</v>
      </c>
      <c r="F1549">
        <v>207</v>
      </c>
      <c r="G1549">
        <v>227.5</v>
      </c>
      <c r="H1549">
        <v>28.99137803</v>
      </c>
    </row>
    <row r="1550" spans="1:8" x14ac:dyDescent="0.25">
      <c r="A1550">
        <v>2014</v>
      </c>
      <c r="B1550" t="s">
        <v>147</v>
      </c>
      <c r="C1550">
        <v>5</v>
      </c>
      <c r="D1550">
        <v>7</v>
      </c>
      <c r="E1550">
        <v>423</v>
      </c>
      <c r="F1550">
        <v>372</v>
      </c>
      <c r="G1550">
        <v>397.5</v>
      </c>
      <c r="H1550">
        <v>36.062445840000002</v>
      </c>
    </row>
    <row r="1551" spans="1:8" x14ac:dyDescent="0.25">
      <c r="A1551">
        <v>2015</v>
      </c>
      <c r="B1551" t="s">
        <v>147</v>
      </c>
      <c r="C1551">
        <v>5</v>
      </c>
      <c r="D1551">
        <v>7</v>
      </c>
      <c r="E1551">
        <v>485</v>
      </c>
      <c r="F1551">
        <v>423</v>
      </c>
      <c r="G1551">
        <v>454</v>
      </c>
      <c r="H1551">
        <v>43.840620430000001</v>
      </c>
    </row>
    <row r="1552" spans="1:8" x14ac:dyDescent="0.25">
      <c r="A1552">
        <v>2016</v>
      </c>
      <c r="B1552" t="s">
        <v>147</v>
      </c>
      <c r="C1552">
        <v>5</v>
      </c>
      <c r="D1552">
        <v>7</v>
      </c>
      <c r="E1552">
        <v>446</v>
      </c>
      <c r="F1552">
        <v>378</v>
      </c>
      <c r="G1552">
        <v>412</v>
      </c>
      <c r="H1552">
        <v>48.083261120000003</v>
      </c>
    </row>
    <row r="1553" spans="1:8" x14ac:dyDescent="0.25">
      <c r="A1553">
        <v>2001</v>
      </c>
      <c r="B1553" t="s">
        <v>148</v>
      </c>
      <c r="C1553">
        <v>5</v>
      </c>
      <c r="D1553">
        <v>8</v>
      </c>
      <c r="E1553">
        <v>18</v>
      </c>
      <c r="F1553">
        <v>11</v>
      </c>
      <c r="G1553">
        <v>14.5</v>
      </c>
      <c r="H1553">
        <v>4.949747468</v>
      </c>
    </row>
    <row r="1554" spans="1:8" x14ac:dyDescent="0.25">
      <c r="A1554">
        <v>2002</v>
      </c>
      <c r="B1554" t="s">
        <v>148</v>
      </c>
      <c r="C1554">
        <v>5</v>
      </c>
      <c r="D1554">
        <v>8</v>
      </c>
      <c r="E1554">
        <v>30</v>
      </c>
      <c r="F1554">
        <v>13</v>
      </c>
      <c r="G1554">
        <v>21.5</v>
      </c>
      <c r="H1554">
        <v>12.020815280000001</v>
      </c>
    </row>
    <row r="1555" spans="1:8" x14ac:dyDescent="0.25">
      <c r="A1555">
        <v>2003</v>
      </c>
      <c r="B1555" t="s">
        <v>148</v>
      </c>
      <c r="C1555">
        <v>5</v>
      </c>
      <c r="D1555">
        <v>8</v>
      </c>
      <c r="E1555">
        <v>15</v>
      </c>
      <c r="F1555">
        <v>17</v>
      </c>
      <c r="G1555">
        <v>16</v>
      </c>
      <c r="H1555">
        <v>1.414213562</v>
      </c>
    </row>
    <row r="1556" spans="1:8" x14ac:dyDescent="0.25">
      <c r="A1556">
        <v>2004</v>
      </c>
      <c r="B1556" t="s">
        <v>148</v>
      </c>
      <c r="C1556">
        <v>5</v>
      </c>
      <c r="D1556">
        <v>8</v>
      </c>
      <c r="E1556">
        <v>11</v>
      </c>
      <c r="F1556">
        <v>12</v>
      </c>
      <c r="G1556">
        <v>11.5</v>
      </c>
      <c r="H1556">
        <v>0.70710678100000002</v>
      </c>
    </row>
    <row r="1557" spans="1:8" x14ac:dyDescent="0.25">
      <c r="A1557">
        <v>2005</v>
      </c>
      <c r="B1557" t="s">
        <v>148</v>
      </c>
      <c r="C1557">
        <v>5</v>
      </c>
      <c r="D1557">
        <v>8</v>
      </c>
      <c r="E1557">
        <v>8</v>
      </c>
      <c r="F1557">
        <v>11</v>
      </c>
      <c r="G1557">
        <v>9.5</v>
      </c>
      <c r="H1557">
        <v>2.1213203439999999</v>
      </c>
    </row>
    <row r="1558" spans="1:8" x14ac:dyDescent="0.25">
      <c r="A1558">
        <v>2006</v>
      </c>
      <c r="B1558" t="s">
        <v>148</v>
      </c>
      <c r="C1558">
        <v>5</v>
      </c>
      <c r="D1558">
        <v>8</v>
      </c>
      <c r="E1558">
        <v>22</v>
      </c>
      <c r="F1558">
        <v>10</v>
      </c>
      <c r="G1558">
        <v>16</v>
      </c>
      <c r="H1558">
        <v>8.4852813739999995</v>
      </c>
    </row>
    <row r="1559" spans="1:8" x14ac:dyDescent="0.25">
      <c r="A1559">
        <v>2007</v>
      </c>
      <c r="B1559" t="s">
        <v>148</v>
      </c>
      <c r="C1559">
        <v>5</v>
      </c>
      <c r="D1559">
        <v>8</v>
      </c>
      <c r="E1559">
        <v>15</v>
      </c>
      <c r="F1559">
        <v>10</v>
      </c>
      <c r="G1559">
        <v>12.5</v>
      </c>
      <c r="H1559">
        <v>3.5355339059999999</v>
      </c>
    </row>
    <row r="1560" spans="1:8" x14ac:dyDescent="0.25">
      <c r="A1560">
        <v>2008</v>
      </c>
      <c r="B1560" t="s">
        <v>148</v>
      </c>
      <c r="C1560">
        <v>5</v>
      </c>
      <c r="D1560">
        <v>8</v>
      </c>
      <c r="E1560">
        <v>19</v>
      </c>
      <c r="F1560">
        <v>17</v>
      </c>
      <c r="G1560">
        <v>18</v>
      </c>
      <c r="H1560">
        <v>1.414213562</v>
      </c>
    </row>
    <row r="1561" spans="1:8" x14ac:dyDescent="0.25">
      <c r="A1561">
        <v>2009</v>
      </c>
      <c r="B1561" t="s">
        <v>148</v>
      </c>
      <c r="C1561">
        <v>5</v>
      </c>
      <c r="D1561">
        <v>8</v>
      </c>
      <c r="E1561">
        <v>11</v>
      </c>
      <c r="F1561">
        <v>12</v>
      </c>
      <c r="G1561">
        <v>11.5</v>
      </c>
      <c r="H1561">
        <v>0.70710678100000002</v>
      </c>
    </row>
    <row r="1562" spans="1:8" x14ac:dyDescent="0.25">
      <c r="A1562">
        <v>2010</v>
      </c>
      <c r="B1562" t="s">
        <v>148</v>
      </c>
      <c r="C1562">
        <v>5</v>
      </c>
      <c r="D1562">
        <v>8</v>
      </c>
      <c r="E1562">
        <v>21</v>
      </c>
      <c r="F1562">
        <v>13</v>
      </c>
      <c r="G1562">
        <v>17</v>
      </c>
      <c r="H1562">
        <v>5.6568542490000002</v>
      </c>
    </row>
    <row r="1563" spans="1:8" x14ac:dyDescent="0.25">
      <c r="A1563">
        <v>2011</v>
      </c>
      <c r="B1563" t="s">
        <v>148</v>
      </c>
      <c r="C1563">
        <v>5</v>
      </c>
      <c r="D1563">
        <v>8</v>
      </c>
      <c r="E1563">
        <v>51</v>
      </c>
      <c r="F1563">
        <v>44</v>
      </c>
      <c r="G1563">
        <v>47.5</v>
      </c>
      <c r="H1563">
        <v>4.949747468</v>
      </c>
    </row>
    <row r="1564" spans="1:8" x14ac:dyDescent="0.25">
      <c r="A1564">
        <v>2012</v>
      </c>
      <c r="B1564" t="s">
        <v>148</v>
      </c>
      <c r="C1564">
        <v>5</v>
      </c>
      <c r="D1564">
        <v>8</v>
      </c>
      <c r="E1564">
        <v>66</v>
      </c>
      <c r="F1564">
        <v>61</v>
      </c>
      <c r="G1564">
        <v>63.5</v>
      </c>
      <c r="H1564">
        <v>3.5355339059999999</v>
      </c>
    </row>
    <row r="1565" spans="1:8" x14ac:dyDescent="0.25">
      <c r="A1565">
        <v>2013</v>
      </c>
      <c r="B1565" t="s">
        <v>148</v>
      </c>
      <c r="C1565">
        <v>5</v>
      </c>
      <c r="D1565">
        <v>8</v>
      </c>
      <c r="E1565">
        <v>113</v>
      </c>
      <c r="F1565">
        <v>125</v>
      </c>
      <c r="G1565">
        <v>119</v>
      </c>
      <c r="H1565">
        <v>8.4852813739999995</v>
      </c>
    </row>
    <row r="1566" spans="1:8" x14ac:dyDescent="0.25">
      <c r="A1566">
        <v>2014</v>
      </c>
      <c r="B1566" t="s">
        <v>148</v>
      </c>
      <c r="C1566">
        <v>5</v>
      </c>
      <c r="D1566">
        <v>8</v>
      </c>
      <c r="E1566">
        <v>290</v>
      </c>
      <c r="F1566">
        <v>322</v>
      </c>
      <c r="G1566">
        <v>306</v>
      </c>
      <c r="H1566">
        <v>22.627417000000001</v>
      </c>
    </row>
    <row r="1567" spans="1:8" x14ac:dyDescent="0.25">
      <c r="A1567">
        <v>2015</v>
      </c>
      <c r="B1567" t="s">
        <v>148</v>
      </c>
      <c r="C1567">
        <v>5</v>
      </c>
      <c r="D1567">
        <v>8</v>
      </c>
      <c r="E1567">
        <v>322</v>
      </c>
      <c r="F1567">
        <v>336</v>
      </c>
      <c r="G1567">
        <v>329</v>
      </c>
      <c r="H1567">
        <v>9.899494937</v>
      </c>
    </row>
    <row r="1568" spans="1:8" x14ac:dyDescent="0.25">
      <c r="A1568">
        <v>2016</v>
      </c>
      <c r="B1568" t="s">
        <v>148</v>
      </c>
      <c r="C1568">
        <v>5</v>
      </c>
      <c r="D1568">
        <v>8</v>
      </c>
      <c r="E1568">
        <v>327</v>
      </c>
      <c r="F1568">
        <v>402</v>
      </c>
      <c r="G1568">
        <v>364.5</v>
      </c>
      <c r="H1568">
        <v>53.033008590000001</v>
      </c>
    </row>
    <row r="1569" spans="1:8" x14ac:dyDescent="0.25">
      <c r="A1569">
        <v>2001</v>
      </c>
      <c r="B1569" t="s">
        <v>149</v>
      </c>
      <c r="C1569">
        <v>5</v>
      </c>
      <c r="D1569">
        <v>9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>
        <v>2002</v>
      </c>
      <c r="B1570" t="s">
        <v>149</v>
      </c>
      <c r="C1570">
        <v>5</v>
      </c>
      <c r="D1570">
        <v>9</v>
      </c>
      <c r="E1570">
        <v>37</v>
      </c>
      <c r="F1570">
        <v>37</v>
      </c>
      <c r="G1570">
        <v>37</v>
      </c>
      <c r="H1570">
        <v>0</v>
      </c>
    </row>
    <row r="1571" spans="1:8" x14ac:dyDescent="0.25">
      <c r="A1571">
        <v>2003</v>
      </c>
      <c r="B1571" t="s">
        <v>149</v>
      </c>
      <c r="C1571">
        <v>5</v>
      </c>
      <c r="D1571">
        <v>9</v>
      </c>
      <c r="E1571">
        <v>14</v>
      </c>
      <c r="F1571">
        <v>41</v>
      </c>
      <c r="G1571">
        <v>27.5</v>
      </c>
      <c r="H1571">
        <v>19.09188309</v>
      </c>
    </row>
    <row r="1572" spans="1:8" x14ac:dyDescent="0.25">
      <c r="A1572">
        <v>2004</v>
      </c>
      <c r="B1572" t="s">
        <v>149</v>
      </c>
      <c r="C1572">
        <v>5</v>
      </c>
      <c r="D1572">
        <v>9</v>
      </c>
      <c r="E1572">
        <v>24</v>
      </c>
      <c r="F1572">
        <v>11</v>
      </c>
      <c r="G1572">
        <v>17.5</v>
      </c>
      <c r="H1572">
        <v>9.1923881549999997</v>
      </c>
    </row>
    <row r="1573" spans="1:8" x14ac:dyDescent="0.25">
      <c r="A1573">
        <v>2005</v>
      </c>
      <c r="B1573" t="s">
        <v>149</v>
      </c>
      <c r="C1573">
        <v>5</v>
      </c>
      <c r="D1573">
        <v>9</v>
      </c>
      <c r="E1573">
        <v>20</v>
      </c>
      <c r="F1573">
        <v>11</v>
      </c>
      <c r="G1573">
        <v>15.5</v>
      </c>
      <c r="H1573">
        <v>6.3639610309999997</v>
      </c>
    </row>
    <row r="1574" spans="1:8" x14ac:dyDescent="0.25">
      <c r="A1574">
        <v>2006</v>
      </c>
      <c r="B1574" t="s">
        <v>149</v>
      </c>
      <c r="C1574">
        <v>5</v>
      </c>
      <c r="D1574">
        <v>9</v>
      </c>
      <c r="E1574">
        <v>17</v>
      </c>
      <c r="F1574">
        <v>14</v>
      </c>
      <c r="G1574">
        <v>15.5</v>
      </c>
      <c r="H1574">
        <v>2.1213203439999999</v>
      </c>
    </row>
    <row r="1575" spans="1:8" x14ac:dyDescent="0.25">
      <c r="A1575">
        <v>2007</v>
      </c>
      <c r="B1575" t="s">
        <v>149</v>
      </c>
      <c r="C1575">
        <v>5</v>
      </c>
      <c r="D1575">
        <v>9</v>
      </c>
      <c r="E1575">
        <v>19</v>
      </c>
      <c r="F1575">
        <v>21</v>
      </c>
      <c r="G1575">
        <v>20</v>
      </c>
      <c r="H1575">
        <v>1.414213562</v>
      </c>
    </row>
    <row r="1576" spans="1:8" x14ac:dyDescent="0.25">
      <c r="A1576">
        <v>2008</v>
      </c>
      <c r="B1576" t="s">
        <v>149</v>
      </c>
      <c r="C1576">
        <v>5</v>
      </c>
      <c r="D1576">
        <v>9</v>
      </c>
      <c r="E1576">
        <v>45</v>
      </c>
      <c r="F1576">
        <v>38</v>
      </c>
      <c r="G1576">
        <v>41.5</v>
      </c>
      <c r="H1576">
        <v>4.949747468</v>
      </c>
    </row>
    <row r="1577" spans="1:8" x14ac:dyDescent="0.25">
      <c r="A1577">
        <v>2009</v>
      </c>
      <c r="B1577" t="s">
        <v>149</v>
      </c>
      <c r="C1577">
        <v>5</v>
      </c>
      <c r="D1577">
        <v>9</v>
      </c>
      <c r="E1577">
        <v>34</v>
      </c>
      <c r="F1577">
        <v>25</v>
      </c>
      <c r="G1577">
        <v>29.5</v>
      </c>
      <c r="H1577">
        <v>6.3639610309999997</v>
      </c>
    </row>
    <row r="1578" spans="1:8" x14ac:dyDescent="0.25">
      <c r="A1578">
        <v>2010</v>
      </c>
      <c r="B1578" t="s">
        <v>149</v>
      </c>
      <c r="C1578">
        <v>5</v>
      </c>
      <c r="D1578">
        <v>9</v>
      </c>
      <c r="E1578">
        <v>97</v>
      </c>
      <c r="F1578">
        <v>63</v>
      </c>
      <c r="G1578">
        <v>80</v>
      </c>
      <c r="H1578">
        <v>24.041630560000002</v>
      </c>
    </row>
    <row r="1579" spans="1:8" x14ac:dyDescent="0.25">
      <c r="A1579">
        <v>2011</v>
      </c>
      <c r="B1579" t="s">
        <v>149</v>
      </c>
      <c r="C1579">
        <v>5</v>
      </c>
      <c r="D1579">
        <v>9</v>
      </c>
      <c r="E1579">
        <v>137</v>
      </c>
      <c r="F1579">
        <v>96</v>
      </c>
      <c r="G1579">
        <v>116.5</v>
      </c>
      <c r="H1579">
        <v>28.99137803</v>
      </c>
    </row>
    <row r="1580" spans="1:8" x14ac:dyDescent="0.25">
      <c r="A1580">
        <v>2012</v>
      </c>
      <c r="B1580" t="s">
        <v>149</v>
      </c>
      <c r="C1580">
        <v>5</v>
      </c>
      <c r="D1580">
        <v>9</v>
      </c>
      <c r="E1580">
        <v>218</v>
      </c>
      <c r="F1580">
        <v>91</v>
      </c>
      <c r="G1580">
        <v>154.5</v>
      </c>
      <c r="H1580">
        <v>89.802561209999993</v>
      </c>
    </row>
    <row r="1581" spans="1:8" x14ac:dyDescent="0.25">
      <c r="A1581">
        <v>2013</v>
      </c>
      <c r="B1581" t="s">
        <v>149</v>
      </c>
      <c r="C1581">
        <v>5</v>
      </c>
      <c r="D1581">
        <v>9</v>
      </c>
      <c r="E1581">
        <v>260</v>
      </c>
      <c r="F1581">
        <v>116</v>
      </c>
      <c r="G1581">
        <v>188</v>
      </c>
      <c r="H1581">
        <v>101.82337649999999</v>
      </c>
    </row>
    <row r="1582" spans="1:8" x14ac:dyDescent="0.25">
      <c r="A1582">
        <v>2014</v>
      </c>
      <c r="B1582" t="s">
        <v>149</v>
      </c>
      <c r="C1582">
        <v>5</v>
      </c>
      <c r="D1582">
        <v>9</v>
      </c>
      <c r="E1582">
        <v>394</v>
      </c>
      <c r="F1582">
        <v>308</v>
      </c>
      <c r="G1582">
        <v>351</v>
      </c>
      <c r="H1582">
        <v>60.81118318</v>
      </c>
    </row>
    <row r="1583" spans="1:8" x14ac:dyDescent="0.25">
      <c r="A1583">
        <v>2015</v>
      </c>
      <c r="B1583" t="s">
        <v>149</v>
      </c>
      <c r="C1583">
        <v>5</v>
      </c>
      <c r="D1583">
        <v>9</v>
      </c>
      <c r="E1583">
        <v>496</v>
      </c>
      <c r="F1583">
        <v>356</v>
      </c>
      <c r="G1583">
        <v>426</v>
      </c>
      <c r="H1583">
        <v>98.99494937</v>
      </c>
    </row>
    <row r="1584" spans="1:8" x14ac:dyDescent="0.25">
      <c r="A1584">
        <v>2016</v>
      </c>
      <c r="B1584" t="s">
        <v>149</v>
      </c>
      <c r="C1584">
        <v>5</v>
      </c>
      <c r="D1584">
        <v>9</v>
      </c>
      <c r="E1584">
        <v>238</v>
      </c>
      <c r="F1584">
        <v>241</v>
      </c>
      <c r="G1584">
        <v>239.5</v>
      </c>
      <c r="H1584">
        <v>2.1213203439999999</v>
      </c>
    </row>
    <row r="1585" spans="1:8" x14ac:dyDescent="0.25">
      <c r="A1585">
        <v>2001</v>
      </c>
      <c r="B1585" t="s">
        <v>150</v>
      </c>
      <c r="C1585">
        <v>5</v>
      </c>
      <c r="D1585">
        <v>10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>
        <v>2002</v>
      </c>
      <c r="B1586" t="s">
        <v>150</v>
      </c>
      <c r="C1586">
        <v>5</v>
      </c>
      <c r="D1586">
        <v>10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>
        <v>2003</v>
      </c>
      <c r="B1587" t="s">
        <v>150</v>
      </c>
      <c r="C1587">
        <v>5</v>
      </c>
      <c r="D1587">
        <v>10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>
        <v>2004</v>
      </c>
      <c r="B1588" t="s">
        <v>150</v>
      </c>
      <c r="C1588">
        <v>5</v>
      </c>
      <c r="D1588">
        <v>10</v>
      </c>
      <c r="E1588">
        <v>45</v>
      </c>
      <c r="F1588">
        <v>70</v>
      </c>
      <c r="G1588">
        <v>57.5</v>
      </c>
      <c r="H1588">
        <v>17.677669529999999</v>
      </c>
    </row>
    <row r="1589" spans="1:8" x14ac:dyDescent="0.25">
      <c r="A1589">
        <v>2005</v>
      </c>
      <c r="B1589" t="s">
        <v>150</v>
      </c>
      <c r="C1589">
        <v>5</v>
      </c>
      <c r="D1589">
        <v>10</v>
      </c>
      <c r="E1589">
        <v>40</v>
      </c>
      <c r="F1589">
        <v>18</v>
      </c>
      <c r="G1589">
        <v>29</v>
      </c>
      <c r="H1589">
        <v>15.556349190000001</v>
      </c>
    </row>
    <row r="1590" spans="1:8" x14ac:dyDescent="0.25">
      <c r="A1590">
        <v>2006</v>
      </c>
      <c r="B1590" t="s">
        <v>150</v>
      </c>
      <c r="C1590">
        <v>5</v>
      </c>
      <c r="D1590">
        <v>10</v>
      </c>
      <c r="E1590">
        <v>21</v>
      </c>
      <c r="F1590">
        <v>37</v>
      </c>
      <c r="G1590">
        <v>29</v>
      </c>
      <c r="H1590">
        <v>11.313708500000001</v>
      </c>
    </row>
    <row r="1591" spans="1:8" x14ac:dyDescent="0.25">
      <c r="A1591">
        <v>2007</v>
      </c>
      <c r="B1591" t="s">
        <v>150</v>
      </c>
      <c r="C1591">
        <v>5</v>
      </c>
      <c r="D1591">
        <v>10</v>
      </c>
      <c r="E1591">
        <v>56</v>
      </c>
      <c r="F1591">
        <v>41</v>
      </c>
      <c r="G1591">
        <v>48.5</v>
      </c>
      <c r="H1591">
        <v>10.60660172</v>
      </c>
    </row>
    <row r="1592" spans="1:8" x14ac:dyDescent="0.25">
      <c r="A1592">
        <v>2008</v>
      </c>
      <c r="B1592" t="s">
        <v>150</v>
      </c>
      <c r="C1592">
        <v>5</v>
      </c>
      <c r="D1592">
        <v>10</v>
      </c>
      <c r="E1592">
        <v>53</v>
      </c>
      <c r="F1592">
        <v>38</v>
      </c>
      <c r="G1592">
        <v>45.5</v>
      </c>
      <c r="H1592">
        <v>10.60660172</v>
      </c>
    </row>
    <row r="1593" spans="1:8" x14ac:dyDescent="0.25">
      <c r="A1593">
        <v>2009</v>
      </c>
      <c r="B1593" t="s">
        <v>150</v>
      </c>
      <c r="C1593">
        <v>5</v>
      </c>
      <c r="D1593">
        <v>10</v>
      </c>
      <c r="E1593">
        <v>41</v>
      </c>
      <c r="F1593">
        <v>33</v>
      </c>
      <c r="G1593">
        <v>37</v>
      </c>
      <c r="H1593">
        <v>5.6568542490000002</v>
      </c>
    </row>
    <row r="1594" spans="1:8" x14ac:dyDescent="0.25">
      <c r="A1594">
        <v>2010</v>
      </c>
      <c r="B1594" t="s">
        <v>150</v>
      </c>
      <c r="C1594">
        <v>5</v>
      </c>
      <c r="D1594">
        <v>10</v>
      </c>
      <c r="E1594">
        <v>104</v>
      </c>
      <c r="F1594">
        <v>49</v>
      </c>
      <c r="G1594">
        <v>76.5</v>
      </c>
      <c r="H1594">
        <v>38.890872969999997</v>
      </c>
    </row>
    <row r="1595" spans="1:8" x14ac:dyDescent="0.25">
      <c r="A1595">
        <v>2011</v>
      </c>
      <c r="B1595" t="s">
        <v>150</v>
      </c>
      <c r="C1595">
        <v>5</v>
      </c>
      <c r="D1595">
        <v>10</v>
      </c>
      <c r="E1595">
        <v>40</v>
      </c>
      <c r="F1595">
        <v>48</v>
      </c>
      <c r="G1595">
        <v>44</v>
      </c>
      <c r="H1595">
        <v>5.6568542490000002</v>
      </c>
    </row>
    <row r="1596" spans="1:8" x14ac:dyDescent="0.25">
      <c r="A1596">
        <v>2012</v>
      </c>
      <c r="B1596" t="s">
        <v>150</v>
      </c>
      <c r="C1596">
        <v>5</v>
      </c>
      <c r="D1596">
        <v>10</v>
      </c>
      <c r="E1596">
        <v>26</v>
      </c>
      <c r="F1596">
        <v>37</v>
      </c>
      <c r="G1596">
        <v>31.5</v>
      </c>
      <c r="H1596">
        <v>7.7781745930000001</v>
      </c>
    </row>
    <row r="1597" spans="1:8" x14ac:dyDescent="0.25">
      <c r="A1597">
        <v>2013</v>
      </c>
      <c r="B1597" t="s">
        <v>150</v>
      </c>
      <c r="C1597">
        <v>5</v>
      </c>
      <c r="D1597">
        <v>10</v>
      </c>
      <c r="E1597">
        <v>76</v>
      </c>
      <c r="F1597">
        <v>75</v>
      </c>
      <c r="G1597">
        <v>75.5</v>
      </c>
      <c r="H1597">
        <v>0.70710678100000002</v>
      </c>
    </row>
    <row r="1598" spans="1:8" x14ac:dyDescent="0.25">
      <c r="A1598">
        <v>2014</v>
      </c>
      <c r="B1598" t="s">
        <v>150</v>
      </c>
      <c r="C1598">
        <v>5</v>
      </c>
      <c r="D1598">
        <v>10</v>
      </c>
      <c r="E1598">
        <v>154</v>
      </c>
      <c r="F1598">
        <v>156</v>
      </c>
      <c r="G1598">
        <v>155</v>
      </c>
      <c r="H1598">
        <v>1.414213562</v>
      </c>
    </row>
    <row r="1599" spans="1:8" x14ac:dyDescent="0.25">
      <c r="A1599">
        <v>2015</v>
      </c>
      <c r="B1599" t="s">
        <v>150</v>
      </c>
      <c r="C1599">
        <v>5</v>
      </c>
      <c r="D1599">
        <v>10</v>
      </c>
      <c r="E1599">
        <v>230</v>
      </c>
      <c r="F1599">
        <v>198</v>
      </c>
      <c r="G1599">
        <v>214</v>
      </c>
      <c r="H1599">
        <v>22.627417000000001</v>
      </c>
    </row>
    <row r="1600" spans="1:8" x14ac:dyDescent="0.25">
      <c r="A1600">
        <v>2016</v>
      </c>
      <c r="B1600" t="s">
        <v>150</v>
      </c>
      <c r="C1600">
        <v>5</v>
      </c>
      <c r="D1600">
        <v>10</v>
      </c>
      <c r="E1600">
        <v>258</v>
      </c>
      <c r="F1600">
        <v>225</v>
      </c>
      <c r="G1600">
        <v>241.5</v>
      </c>
      <c r="H1600">
        <v>23.334523780000001</v>
      </c>
    </row>
    <row r="1601" spans="1:8" x14ac:dyDescent="0.25">
      <c r="A1601">
        <v>2001</v>
      </c>
      <c r="B1601" t="s">
        <v>151</v>
      </c>
      <c r="C1601">
        <v>5</v>
      </c>
      <c r="D1601">
        <v>11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>
        <v>2002</v>
      </c>
      <c r="B1602" t="s">
        <v>151</v>
      </c>
      <c r="C1602">
        <v>5</v>
      </c>
      <c r="D1602">
        <v>11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>
        <v>2003</v>
      </c>
      <c r="B1603" t="s">
        <v>151</v>
      </c>
      <c r="C1603">
        <v>5</v>
      </c>
      <c r="D1603">
        <v>11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>
        <v>2004</v>
      </c>
      <c r="B1604" t="s">
        <v>151</v>
      </c>
      <c r="C1604">
        <v>5</v>
      </c>
      <c r="D1604">
        <v>11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>
        <v>2005</v>
      </c>
      <c r="B1605" t="s">
        <v>151</v>
      </c>
      <c r="C1605">
        <v>5</v>
      </c>
      <c r="D1605">
        <v>11</v>
      </c>
      <c r="E1605">
        <v>25</v>
      </c>
      <c r="F1605">
        <v>36</v>
      </c>
      <c r="G1605">
        <v>30.5</v>
      </c>
      <c r="H1605">
        <v>7.7781745930000001</v>
      </c>
    </row>
    <row r="1606" spans="1:8" x14ac:dyDescent="0.25">
      <c r="A1606">
        <v>2006</v>
      </c>
      <c r="B1606" t="s">
        <v>151</v>
      </c>
      <c r="C1606">
        <v>5</v>
      </c>
      <c r="D1606">
        <v>11</v>
      </c>
      <c r="E1606">
        <v>11</v>
      </c>
      <c r="F1606">
        <v>57</v>
      </c>
      <c r="G1606">
        <v>34</v>
      </c>
      <c r="H1606">
        <v>32.526911929999997</v>
      </c>
    </row>
    <row r="1607" spans="1:8" x14ac:dyDescent="0.25">
      <c r="A1607">
        <v>2007</v>
      </c>
      <c r="B1607" t="s">
        <v>151</v>
      </c>
      <c r="C1607">
        <v>5</v>
      </c>
      <c r="D1607">
        <v>11</v>
      </c>
      <c r="E1607">
        <v>22</v>
      </c>
      <c r="F1607">
        <v>15</v>
      </c>
      <c r="G1607">
        <v>18.5</v>
      </c>
      <c r="H1607">
        <v>4.949747468</v>
      </c>
    </row>
    <row r="1608" spans="1:8" x14ac:dyDescent="0.25">
      <c r="A1608">
        <v>2008</v>
      </c>
      <c r="B1608" t="s">
        <v>151</v>
      </c>
      <c r="C1608">
        <v>5</v>
      </c>
      <c r="D1608">
        <v>11</v>
      </c>
      <c r="E1608">
        <v>26</v>
      </c>
      <c r="F1608">
        <v>29</v>
      </c>
      <c r="G1608">
        <v>27.5</v>
      </c>
      <c r="H1608">
        <v>2.1213203439999999</v>
      </c>
    </row>
    <row r="1609" spans="1:8" x14ac:dyDescent="0.25">
      <c r="A1609">
        <v>2009</v>
      </c>
      <c r="B1609" t="s">
        <v>151</v>
      </c>
      <c r="C1609">
        <v>5</v>
      </c>
      <c r="D1609">
        <v>11</v>
      </c>
      <c r="E1609">
        <v>42</v>
      </c>
      <c r="F1609">
        <v>29</v>
      </c>
      <c r="G1609">
        <v>35.5</v>
      </c>
      <c r="H1609">
        <v>9.1923881549999997</v>
      </c>
    </row>
    <row r="1610" spans="1:8" x14ac:dyDescent="0.25">
      <c r="A1610">
        <v>2010</v>
      </c>
      <c r="B1610" t="s">
        <v>151</v>
      </c>
      <c r="C1610">
        <v>5</v>
      </c>
      <c r="D1610">
        <v>11</v>
      </c>
      <c r="E1610">
        <v>27</v>
      </c>
      <c r="F1610">
        <v>16</v>
      </c>
      <c r="G1610">
        <v>21.5</v>
      </c>
      <c r="H1610">
        <v>7.7781745930000001</v>
      </c>
    </row>
    <row r="1611" spans="1:8" x14ac:dyDescent="0.25">
      <c r="A1611">
        <v>2011</v>
      </c>
      <c r="B1611" t="s">
        <v>151</v>
      </c>
      <c r="C1611">
        <v>5</v>
      </c>
      <c r="D1611">
        <v>11</v>
      </c>
      <c r="E1611">
        <v>31</v>
      </c>
      <c r="F1611">
        <v>33</v>
      </c>
      <c r="G1611">
        <v>32</v>
      </c>
      <c r="H1611">
        <v>1.414213562</v>
      </c>
    </row>
    <row r="1612" spans="1:8" x14ac:dyDescent="0.25">
      <c r="A1612">
        <v>2012</v>
      </c>
      <c r="B1612" t="s">
        <v>151</v>
      </c>
      <c r="C1612">
        <v>5</v>
      </c>
      <c r="D1612">
        <v>11</v>
      </c>
      <c r="E1612">
        <v>24</v>
      </c>
      <c r="F1612">
        <v>45</v>
      </c>
      <c r="G1612">
        <v>34.5</v>
      </c>
      <c r="H1612">
        <v>14.8492424</v>
      </c>
    </row>
    <row r="1613" spans="1:8" x14ac:dyDescent="0.25">
      <c r="A1613">
        <v>2013</v>
      </c>
      <c r="B1613" t="s">
        <v>151</v>
      </c>
      <c r="C1613">
        <v>5</v>
      </c>
      <c r="D1613">
        <v>11</v>
      </c>
      <c r="E1613">
        <v>58</v>
      </c>
      <c r="F1613">
        <v>24</v>
      </c>
      <c r="G1613">
        <v>41</v>
      </c>
      <c r="H1613">
        <v>24.041630560000002</v>
      </c>
    </row>
    <row r="1614" spans="1:8" x14ac:dyDescent="0.25">
      <c r="A1614">
        <v>2014</v>
      </c>
      <c r="B1614" t="s">
        <v>151</v>
      </c>
      <c r="C1614">
        <v>5</v>
      </c>
      <c r="D1614">
        <v>11</v>
      </c>
      <c r="E1614">
        <v>107</v>
      </c>
      <c r="F1614">
        <v>99</v>
      </c>
      <c r="G1614">
        <v>103</v>
      </c>
      <c r="H1614">
        <v>5.6568542490000002</v>
      </c>
    </row>
    <row r="1615" spans="1:8" x14ac:dyDescent="0.25">
      <c r="A1615">
        <v>2015</v>
      </c>
      <c r="B1615" t="s">
        <v>151</v>
      </c>
      <c r="C1615">
        <v>5</v>
      </c>
      <c r="D1615">
        <v>11</v>
      </c>
      <c r="E1615">
        <v>197</v>
      </c>
      <c r="F1615">
        <v>130</v>
      </c>
      <c r="G1615">
        <v>163.5</v>
      </c>
      <c r="H1615">
        <v>47.376154339999999</v>
      </c>
    </row>
    <row r="1616" spans="1:8" x14ac:dyDescent="0.25">
      <c r="A1616">
        <v>2016</v>
      </c>
      <c r="B1616" t="s">
        <v>151</v>
      </c>
      <c r="C1616">
        <v>5</v>
      </c>
      <c r="D1616">
        <v>11</v>
      </c>
      <c r="E1616">
        <v>140</v>
      </c>
      <c r="F1616">
        <v>113</v>
      </c>
      <c r="G1616">
        <v>126.5</v>
      </c>
      <c r="H1616">
        <v>19.09188309</v>
      </c>
    </row>
    <row r="1617" spans="1:8" x14ac:dyDescent="0.25">
      <c r="A1617">
        <v>2001</v>
      </c>
      <c r="B1617" t="s">
        <v>152</v>
      </c>
      <c r="C1617">
        <v>5</v>
      </c>
      <c r="D1617">
        <v>12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>
        <v>2002</v>
      </c>
      <c r="B1618" t="s">
        <v>152</v>
      </c>
      <c r="C1618">
        <v>5</v>
      </c>
      <c r="D1618">
        <v>12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>
        <v>2003</v>
      </c>
      <c r="B1619" t="s">
        <v>152</v>
      </c>
      <c r="C1619">
        <v>5</v>
      </c>
      <c r="D1619">
        <v>12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>
        <v>2004</v>
      </c>
      <c r="B1620" t="s">
        <v>152</v>
      </c>
      <c r="C1620">
        <v>5</v>
      </c>
      <c r="D1620">
        <v>12</v>
      </c>
      <c r="E1620">
        <v>42</v>
      </c>
      <c r="F1620">
        <v>30</v>
      </c>
      <c r="G1620">
        <v>36</v>
      </c>
      <c r="H1620">
        <v>8.4852813739999995</v>
      </c>
    </row>
    <row r="1621" spans="1:8" x14ac:dyDescent="0.25">
      <c r="A1621">
        <v>2005</v>
      </c>
      <c r="B1621" t="s">
        <v>152</v>
      </c>
      <c r="C1621">
        <v>5</v>
      </c>
      <c r="D1621">
        <v>12</v>
      </c>
      <c r="E1621">
        <v>26</v>
      </c>
      <c r="F1621">
        <v>12</v>
      </c>
      <c r="G1621">
        <v>19</v>
      </c>
      <c r="H1621">
        <v>9.899494937</v>
      </c>
    </row>
    <row r="1622" spans="1:8" x14ac:dyDescent="0.25">
      <c r="A1622">
        <v>2006</v>
      </c>
      <c r="B1622" t="s">
        <v>152</v>
      </c>
      <c r="C1622">
        <v>5</v>
      </c>
      <c r="D1622">
        <v>12</v>
      </c>
      <c r="E1622">
        <v>15</v>
      </c>
      <c r="F1622">
        <v>52</v>
      </c>
      <c r="G1622">
        <v>33.5</v>
      </c>
      <c r="H1622">
        <v>26.162950899999998</v>
      </c>
    </row>
    <row r="1623" spans="1:8" x14ac:dyDescent="0.25">
      <c r="A1623">
        <v>2007</v>
      </c>
      <c r="B1623" t="s">
        <v>152</v>
      </c>
      <c r="C1623">
        <v>5</v>
      </c>
      <c r="D1623">
        <v>12</v>
      </c>
      <c r="E1623">
        <v>17</v>
      </c>
      <c r="F1623">
        <v>47</v>
      </c>
      <c r="G1623">
        <v>32</v>
      </c>
      <c r="H1623">
        <v>21.213203440000001</v>
      </c>
    </row>
    <row r="1624" spans="1:8" x14ac:dyDescent="0.25">
      <c r="A1624">
        <v>2008</v>
      </c>
      <c r="B1624" t="s">
        <v>152</v>
      </c>
      <c r="C1624">
        <v>5</v>
      </c>
      <c r="D1624">
        <v>12</v>
      </c>
      <c r="E1624">
        <v>18</v>
      </c>
      <c r="F1624">
        <v>17</v>
      </c>
      <c r="G1624">
        <v>17.5</v>
      </c>
      <c r="H1624">
        <v>0.70710678100000002</v>
      </c>
    </row>
    <row r="1625" spans="1:8" x14ac:dyDescent="0.25">
      <c r="A1625">
        <v>2009</v>
      </c>
      <c r="B1625" t="s">
        <v>152</v>
      </c>
      <c r="C1625">
        <v>5</v>
      </c>
      <c r="D1625">
        <v>12</v>
      </c>
      <c r="E1625">
        <v>11</v>
      </c>
      <c r="F1625">
        <v>11</v>
      </c>
      <c r="G1625">
        <v>11</v>
      </c>
      <c r="H1625">
        <v>0</v>
      </c>
    </row>
    <row r="1626" spans="1:8" x14ac:dyDescent="0.25">
      <c r="A1626">
        <v>2010</v>
      </c>
      <c r="B1626" t="s">
        <v>152</v>
      </c>
      <c r="C1626">
        <v>5</v>
      </c>
      <c r="D1626">
        <v>12</v>
      </c>
      <c r="E1626">
        <v>20</v>
      </c>
      <c r="F1626">
        <v>29</v>
      </c>
      <c r="G1626">
        <v>24.5</v>
      </c>
      <c r="H1626">
        <v>6.3639610309999997</v>
      </c>
    </row>
    <row r="1627" spans="1:8" x14ac:dyDescent="0.25">
      <c r="A1627">
        <v>2011</v>
      </c>
      <c r="B1627" t="s">
        <v>152</v>
      </c>
      <c r="C1627">
        <v>5</v>
      </c>
      <c r="D1627">
        <v>12</v>
      </c>
      <c r="E1627">
        <v>31</v>
      </c>
      <c r="F1627">
        <v>36</v>
      </c>
      <c r="G1627">
        <v>33.5</v>
      </c>
      <c r="H1627">
        <v>3.5355339059999999</v>
      </c>
    </row>
    <row r="1628" spans="1:8" x14ac:dyDescent="0.25">
      <c r="A1628">
        <v>2012</v>
      </c>
      <c r="B1628" t="s">
        <v>152</v>
      </c>
      <c r="C1628">
        <v>5</v>
      </c>
      <c r="D1628">
        <v>12</v>
      </c>
      <c r="E1628">
        <v>47</v>
      </c>
      <c r="F1628">
        <v>74</v>
      </c>
      <c r="G1628">
        <v>60.5</v>
      </c>
      <c r="H1628">
        <v>19.09188309</v>
      </c>
    </row>
    <row r="1629" spans="1:8" x14ac:dyDescent="0.25">
      <c r="A1629">
        <v>2013</v>
      </c>
      <c r="B1629" t="s">
        <v>152</v>
      </c>
      <c r="C1629">
        <v>5</v>
      </c>
      <c r="D1629">
        <v>12</v>
      </c>
      <c r="E1629">
        <v>99</v>
      </c>
      <c r="F1629">
        <v>150</v>
      </c>
      <c r="G1629">
        <v>124.5</v>
      </c>
      <c r="H1629">
        <v>36.062445840000002</v>
      </c>
    </row>
    <row r="1630" spans="1:8" x14ac:dyDescent="0.25">
      <c r="A1630">
        <v>2014</v>
      </c>
      <c r="B1630" t="s">
        <v>152</v>
      </c>
      <c r="C1630">
        <v>5</v>
      </c>
      <c r="D1630">
        <v>12</v>
      </c>
      <c r="E1630">
        <v>138</v>
      </c>
      <c r="F1630">
        <v>148</v>
      </c>
      <c r="G1630">
        <v>143</v>
      </c>
      <c r="H1630">
        <v>7.0710678119999999</v>
      </c>
    </row>
    <row r="1631" spans="1:8" x14ac:dyDescent="0.25">
      <c r="A1631">
        <v>2015</v>
      </c>
      <c r="B1631" t="s">
        <v>152</v>
      </c>
      <c r="C1631">
        <v>5</v>
      </c>
      <c r="D1631">
        <v>12</v>
      </c>
      <c r="E1631">
        <v>231</v>
      </c>
      <c r="F1631">
        <v>316</v>
      </c>
      <c r="G1631">
        <v>273.5</v>
      </c>
      <c r="H1631">
        <v>60.104076399999997</v>
      </c>
    </row>
    <row r="1632" spans="1:8" x14ac:dyDescent="0.25">
      <c r="A1632">
        <v>2016</v>
      </c>
      <c r="B1632" t="s">
        <v>152</v>
      </c>
      <c r="C1632">
        <v>5</v>
      </c>
      <c r="D1632">
        <v>12</v>
      </c>
      <c r="E1632">
        <v>223</v>
      </c>
      <c r="F1632">
        <v>317</v>
      </c>
      <c r="G1632">
        <v>270</v>
      </c>
      <c r="H1632">
        <v>66.468037429999995</v>
      </c>
    </row>
    <row r="1633" spans="1:8" x14ac:dyDescent="0.25">
      <c r="A1633">
        <v>2001</v>
      </c>
      <c r="B1633" t="s">
        <v>153</v>
      </c>
      <c r="C1633">
        <v>5</v>
      </c>
      <c r="D1633">
        <v>13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>
        <v>2002</v>
      </c>
      <c r="B1634" t="s">
        <v>153</v>
      </c>
      <c r="C1634">
        <v>5</v>
      </c>
      <c r="D1634">
        <v>13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>
        <v>2003</v>
      </c>
      <c r="B1635" t="s">
        <v>153</v>
      </c>
      <c r="C1635">
        <v>5</v>
      </c>
      <c r="D1635">
        <v>13</v>
      </c>
      <c r="E1635">
        <v>33</v>
      </c>
      <c r="F1635">
        <v>37</v>
      </c>
      <c r="G1635">
        <v>35</v>
      </c>
      <c r="H1635">
        <v>2.8284271250000002</v>
      </c>
    </row>
    <row r="1636" spans="1:8" x14ac:dyDescent="0.25">
      <c r="A1636">
        <v>2004</v>
      </c>
      <c r="B1636" t="s">
        <v>153</v>
      </c>
      <c r="C1636">
        <v>5</v>
      </c>
      <c r="D1636">
        <v>13</v>
      </c>
      <c r="E1636">
        <v>31</v>
      </c>
      <c r="F1636">
        <v>18</v>
      </c>
      <c r="G1636">
        <v>24.5</v>
      </c>
      <c r="H1636">
        <v>9.1923881549999997</v>
      </c>
    </row>
    <row r="1637" spans="1:8" x14ac:dyDescent="0.25">
      <c r="A1637">
        <v>2005</v>
      </c>
      <c r="B1637" t="s">
        <v>153</v>
      </c>
      <c r="C1637">
        <v>5</v>
      </c>
      <c r="D1637">
        <v>13</v>
      </c>
      <c r="E1637">
        <v>19</v>
      </c>
      <c r="F1637">
        <v>15</v>
      </c>
      <c r="G1637">
        <v>17</v>
      </c>
      <c r="H1637">
        <v>2.8284271250000002</v>
      </c>
    </row>
    <row r="1638" spans="1:8" x14ac:dyDescent="0.25">
      <c r="A1638">
        <v>2006</v>
      </c>
      <c r="B1638" t="s">
        <v>153</v>
      </c>
      <c r="C1638">
        <v>5</v>
      </c>
      <c r="D1638">
        <v>13</v>
      </c>
      <c r="E1638">
        <v>32</v>
      </c>
      <c r="F1638">
        <v>20</v>
      </c>
      <c r="G1638">
        <v>26</v>
      </c>
      <c r="H1638">
        <v>8.4852813739999995</v>
      </c>
    </row>
    <row r="1639" spans="1:8" x14ac:dyDescent="0.25">
      <c r="A1639">
        <v>2007</v>
      </c>
      <c r="B1639" t="s">
        <v>153</v>
      </c>
      <c r="C1639">
        <v>5</v>
      </c>
      <c r="D1639">
        <v>13</v>
      </c>
      <c r="E1639">
        <v>39</v>
      </c>
      <c r="F1639">
        <v>29</v>
      </c>
      <c r="G1639">
        <v>34</v>
      </c>
      <c r="H1639">
        <v>7.0710678119999999</v>
      </c>
    </row>
    <row r="1640" spans="1:8" x14ac:dyDescent="0.25">
      <c r="A1640">
        <v>2008</v>
      </c>
      <c r="B1640" t="s">
        <v>153</v>
      </c>
      <c r="C1640">
        <v>5</v>
      </c>
      <c r="D1640">
        <v>13</v>
      </c>
      <c r="E1640">
        <v>33</v>
      </c>
      <c r="F1640">
        <v>25</v>
      </c>
      <c r="G1640">
        <v>29</v>
      </c>
      <c r="H1640">
        <v>5.6568542490000002</v>
      </c>
    </row>
    <row r="1641" spans="1:8" x14ac:dyDescent="0.25">
      <c r="A1641">
        <v>2009</v>
      </c>
      <c r="B1641" t="s">
        <v>153</v>
      </c>
      <c r="C1641">
        <v>5</v>
      </c>
      <c r="D1641">
        <v>13</v>
      </c>
      <c r="E1641">
        <v>18</v>
      </c>
      <c r="F1641">
        <v>22</v>
      </c>
      <c r="G1641">
        <v>20</v>
      </c>
      <c r="H1641">
        <v>2.8284271250000002</v>
      </c>
    </row>
    <row r="1642" spans="1:8" x14ac:dyDescent="0.25">
      <c r="A1642">
        <v>2010</v>
      </c>
      <c r="B1642" t="s">
        <v>153</v>
      </c>
      <c r="C1642">
        <v>5</v>
      </c>
      <c r="D1642">
        <v>13</v>
      </c>
      <c r="E1642">
        <v>76</v>
      </c>
      <c r="F1642">
        <v>45</v>
      </c>
      <c r="G1642">
        <v>60.5</v>
      </c>
      <c r="H1642">
        <v>21.920310220000001</v>
      </c>
    </row>
    <row r="1643" spans="1:8" x14ac:dyDescent="0.25">
      <c r="A1643">
        <v>2011</v>
      </c>
      <c r="B1643" t="s">
        <v>153</v>
      </c>
      <c r="C1643">
        <v>5</v>
      </c>
      <c r="D1643">
        <v>13</v>
      </c>
      <c r="E1643">
        <v>70</v>
      </c>
      <c r="F1643">
        <v>74</v>
      </c>
      <c r="G1643">
        <v>72</v>
      </c>
      <c r="H1643">
        <v>2.8284271250000002</v>
      </c>
    </row>
    <row r="1644" spans="1:8" x14ac:dyDescent="0.25">
      <c r="A1644">
        <v>2012</v>
      </c>
      <c r="B1644" t="s">
        <v>153</v>
      </c>
      <c r="C1644">
        <v>5</v>
      </c>
      <c r="D1644">
        <v>13</v>
      </c>
      <c r="E1644">
        <v>83</v>
      </c>
      <c r="F1644">
        <v>61</v>
      </c>
      <c r="G1644">
        <v>72</v>
      </c>
      <c r="H1644">
        <v>15.556349190000001</v>
      </c>
    </row>
    <row r="1645" spans="1:8" x14ac:dyDescent="0.25">
      <c r="A1645">
        <v>2013</v>
      </c>
      <c r="B1645" t="s">
        <v>153</v>
      </c>
      <c r="C1645">
        <v>5</v>
      </c>
      <c r="D1645">
        <v>13</v>
      </c>
      <c r="E1645">
        <v>148</v>
      </c>
      <c r="F1645">
        <v>142</v>
      </c>
      <c r="G1645">
        <v>145</v>
      </c>
      <c r="H1645">
        <v>4.2426406869999997</v>
      </c>
    </row>
    <row r="1646" spans="1:8" x14ac:dyDescent="0.25">
      <c r="A1646">
        <v>2014</v>
      </c>
      <c r="B1646" t="s">
        <v>153</v>
      </c>
      <c r="C1646">
        <v>5</v>
      </c>
      <c r="D1646">
        <v>13</v>
      </c>
      <c r="E1646">
        <v>196</v>
      </c>
      <c r="F1646">
        <v>135</v>
      </c>
      <c r="G1646">
        <v>165.5</v>
      </c>
      <c r="H1646">
        <v>43.133513649999998</v>
      </c>
    </row>
    <row r="1647" spans="1:8" x14ac:dyDescent="0.25">
      <c r="A1647">
        <v>2015</v>
      </c>
      <c r="B1647" t="s">
        <v>153</v>
      </c>
      <c r="C1647">
        <v>5</v>
      </c>
      <c r="D1647">
        <v>13</v>
      </c>
      <c r="E1647">
        <v>228</v>
      </c>
      <c r="F1647">
        <v>197</v>
      </c>
      <c r="G1647">
        <v>212.5</v>
      </c>
      <c r="H1647">
        <v>21.920310220000001</v>
      </c>
    </row>
    <row r="1648" spans="1:8" x14ac:dyDescent="0.25">
      <c r="A1648">
        <v>2016</v>
      </c>
      <c r="B1648" t="s">
        <v>153</v>
      </c>
      <c r="C1648">
        <v>5</v>
      </c>
      <c r="D1648">
        <v>13</v>
      </c>
      <c r="E1648">
        <v>221</v>
      </c>
      <c r="F1648">
        <v>188</v>
      </c>
      <c r="G1648">
        <v>204.5</v>
      </c>
      <c r="H1648">
        <v>23.334523780000001</v>
      </c>
    </row>
    <row r="1649" spans="1:8" x14ac:dyDescent="0.25">
      <c r="A1649">
        <v>2001</v>
      </c>
      <c r="B1649" t="s">
        <v>154</v>
      </c>
      <c r="C1649">
        <v>5</v>
      </c>
      <c r="D1649">
        <v>14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>
        <v>2002</v>
      </c>
      <c r="B1650" t="s">
        <v>154</v>
      </c>
      <c r="C1650">
        <v>5</v>
      </c>
      <c r="D1650">
        <v>14</v>
      </c>
      <c r="E1650">
        <v>17</v>
      </c>
      <c r="F1650">
        <v>24</v>
      </c>
      <c r="G1650">
        <v>20.5</v>
      </c>
      <c r="H1650">
        <v>4.949747468</v>
      </c>
    </row>
    <row r="1651" spans="1:8" x14ac:dyDescent="0.25">
      <c r="A1651">
        <v>2003</v>
      </c>
      <c r="B1651" t="s">
        <v>154</v>
      </c>
      <c r="C1651">
        <v>5</v>
      </c>
      <c r="D1651">
        <v>14</v>
      </c>
      <c r="E1651">
        <v>9</v>
      </c>
      <c r="F1651">
        <v>14</v>
      </c>
      <c r="G1651">
        <v>11.5</v>
      </c>
      <c r="H1651">
        <v>3.5355339059999999</v>
      </c>
    </row>
    <row r="1652" spans="1:8" x14ac:dyDescent="0.25">
      <c r="A1652">
        <v>2004</v>
      </c>
      <c r="B1652" t="s">
        <v>154</v>
      </c>
      <c r="C1652">
        <v>5</v>
      </c>
      <c r="D1652">
        <v>14</v>
      </c>
      <c r="E1652">
        <v>8</v>
      </c>
      <c r="F1652">
        <v>11</v>
      </c>
      <c r="G1652">
        <v>9.5</v>
      </c>
      <c r="H1652">
        <v>2.1213203439999999</v>
      </c>
    </row>
    <row r="1653" spans="1:8" x14ac:dyDescent="0.25">
      <c r="A1653">
        <v>2005</v>
      </c>
      <c r="B1653" t="s">
        <v>154</v>
      </c>
      <c r="C1653">
        <v>5</v>
      </c>
      <c r="D1653">
        <v>14</v>
      </c>
      <c r="E1653">
        <v>9</v>
      </c>
      <c r="F1653">
        <v>8</v>
      </c>
      <c r="G1653">
        <v>8.5</v>
      </c>
      <c r="H1653">
        <v>0.70710678100000002</v>
      </c>
    </row>
    <row r="1654" spans="1:8" x14ac:dyDescent="0.25">
      <c r="A1654">
        <v>2006</v>
      </c>
      <c r="B1654" t="s">
        <v>154</v>
      </c>
      <c r="C1654">
        <v>5</v>
      </c>
      <c r="D1654">
        <v>14</v>
      </c>
      <c r="E1654">
        <v>11</v>
      </c>
      <c r="F1654">
        <v>12</v>
      </c>
      <c r="G1654">
        <v>11.5</v>
      </c>
      <c r="H1654">
        <v>0.70710678100000002</v>
      </c>
    </row>
    <row r="1655" spans="1:8" x14ac:dyDescent="0.25">
      <c r="A1655">
        <v>2007</v>
      </c>
      <c r="B1655" t="s">
        <v>154</v>
      </c>
      <c r="C1655">
        <v>5</v>
      </c>
      <c r="D1655">
        <v>14</v>
      </c>
      <c r="E1655">
        <v>8</v>
      </c>
      <c r="F1655">
        <v>7</v>
      </c>
      <c r="G1655">
        <v>7.5</v>
      </c>
      <c r="H1655">
        <v>0.70710678100000002</v>
      </c>
    </row>
    <row r="1656" spans="1:8" x14ac:dyDescent="0.25">
      <c r="A1656">
        <v>2008</v>
      </c>
      <c r="B1656" t="s">
        <v>154</v>
      </c>
      <c r="C1656">
        <v>5</v>
      </c>
      <c r="D1656">
        <v>14</v>
      </c>
      <c r="E1656">
        <v>11</v>
      </c>
      <c r="F1656">
        <v>11</v>
      </c>
      <c r="G1656">
        <v>11</v>
      </c>
      <c r="H1656">
        <v>0</v>
      </c>
    </row>
    <row r="1657" spans="1:8" x14ac:dyDescent="0.25">
      <c r="A1657">
        <v>2009</v>
      </c>
      <c r="B1657" t="s">
        <v>154</v>
      </c>
      <c r="C1657">
        <v>5</v>
      </c>
      <c r="D1657">
        <v>14</v>
      </c>
      <c r="E1657">
        <v>14</v>
      </c>
      <c r="F1657">
        <v>15</v>
      </c>
      <c r="G1657">
        <v>14.5</v>
      </c>
      <c r="H1657">
        <v>0.70710678100000002</v>
      </c>
    </row>
    <row r="1658" spans="1:8" x14ac:dyDescent="0.25">
      <c r="A1658">
        <v>2010</v>
      </c>
      <c r="B1658" t="s">
        <v>154</v>
      </c>
      <c r="C1658">
        <v>5</v>
      </c>
      <c r="D1658">
        <v>14</v>
      </c>
      <c r="E1658">
        <v>106</v>
      </c>
      <c r="F1658">
        <v>41</v>
      </c>
      <c r="G1658">
        <v>73.5</v>
      </c>
      <c r="H1658">
        <v>45.961940779999999</v>
      </c>
    </row>
    <row r="1659" spans="1:8" x14ac:dyDescent="0.25">
      <c r="A1659">
        <v>2011</v>
      </c>
      <c r="B1659" t="s">
        <v>154</v>
      </c>
      <c r="C1659">
        <v>5</v>
      </c>
      <c r="D1659">
        <v>14</v>
      </c>
      <c r="E1659">
        <v>86</v>
      </c>
      <c r="F1659">
        <v>46</v>
      </c>
      <c r="G1659">
        <v>66</v>
      </c>
      <c r="H1659">
        <v>28.28427125</v>
      </c>
    </row>
    <row r="1660" spans="1:8" x14ac:dyDescent="0.25">
      <c r="A1660">
        <v>2012</v>
      </c>
      <c r="B1660" t="s">
        <v>154</v>
      </c>
      <c r="C1660">
        <v>5</v>
      </c>
      <c r="D1660">
        <v>14</v>
      </c>
      <c r="E1660">
        <v>39</v>
      </c>
      <c r="F1660">
        <v>29</v>
      </c>
      <c r="G1660">
        <v>34</v>
      </c>
      <c r="H1660">
        <v>7.0710678119999999</v>
      </c>
    </row>
    <row r="1661" spans="1:8" x14ac:dyDescent="0.25">
      <c r="A1661">
        <v>2013</v>
      </c>
      <c r="B1661" t="s">
        <v>154</v>
      </c>
      <c r="C1661">
        <v>5</v>
      </c>
      <c r="D1661">
        <v>14</v>
      </c>
      <c r="E1661">
        <v>65</v>
      </c>
      <c r="F1661">
        <v>71</v>
      </c>
      <c r="G1661">
        <v>68</v>
      </c>
      <c r="H1661">
        <v>4.2426406869999997</v>
      </c>
    </row>
    <row r="1662" spans="1:8" x14ac:dyDescent="0.25">
      <c r="A1662">
        <v>2014</v>
      </c>
      <c r="B1662" t="s">
        <v>154</v>
      </c>
      <c r="C1662">
        <v>5</v>
      </c>
      <c r="D1662">
        <v>14</v>
      </c>
      <c r="E1662">
        <v>134</v>
      </c>
      <c r="F1662">
        <v>126</v>
      </c>
      <c r="G1662">
        <v>130</v>
      </c>
      <c r="H1662">
        <v>5.6568542490000002</v>
      </c>
    </row>
    <row r="1663" spans="1:8" x14ac:dyDescent="0.25">
      <c r="A1663">
        <v>2015</v>
      </c>
      <c r="B1663" t="s">
        <v>154</v>
      </c>
      <c r="C1663">
        <v>5</v>
      </c>
      <c r="D1663">
        <v>14</v>
      </c>
      <c r="E1663">
        <v>162</v>
      </c>
      <c r="F1663">
        <v>141</v>
      </c>
      <c r="G1663">
        <v>151.5</v>
      </c>
      <c r="H1663">
        <v>14.8492424</v>
      </c>
    </row>
    <row r="1664" spans="1:8" x14ac:dyDescent="0.25">
      <c r="A1664">
        <v>2016</v>
      </c>
      <c r="B1664" t="s">
        <v>154</v>
      </c>
      <c r="C1664">
        <v>5</v>
      </c>
      <c r="D1664">
        <v>14</v>
      </c>
      <c r="E1664">
        <v>291</v>
      </c>
      <c r="F1664">
        <v>145</v>
      </c>
      <c r="G1664">
        <v>218</v>
      </c>
      <c r="H1664">
        <v>103.23759010000001</v>
      </c>
    </row>
    <row r="1665" spans="1:8" x14ac:dyDescent="0.25">
      <c r="A1665">
        <v>2001</v>
      </c>
      <c r="B1665" t="s">
        <v>155</v>
      </c>
      <c r="C1665">
        <v>5</v>
      </c>
      <c r="D1665">
        <v>15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>
        <v>2002</v>
      </c>
      <c r="B1666" t="s">
        <v>155</v>
      </c>
      <c r="C1666">
        <v>5</v>
      </c>
      <c r="D1666">
        <v>15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>
        <v>2003</v>
      </c>
      <c r="B1667" t="s">
        <v>155</v>
      </c>
      <c r="C1667">
        <v>5</v>
      </c>
      <c r="D1667">
        <v>15</v>
      </c>
      <c r="E1667">
        <v>29</v>
      </c>
      <c r="F1667">
        <v>12</v>
      </c>
      <c r="G1667">
        <v>20.5</v>
      </c>
      <c r="H1667">
        <v>12.020815280000001</v>
      </c>
    </row>
    <row r="1668" spans="1:8" x14ac:dyDescent="0.25">
      <c r="A1668">
        <v>2004</v>
      </c>
      <c r="B1668" t="s">
        <v>155</v>
      </c>
      <c r="C1668">
        <v>5</v>
      </c>
      <c r="D1668">
        <v>15</v>
      </c>
      <c r="E1668">
        <v>16</v>
      </c>
      <c r="F1668">
        <v>12</v>
      </c>
      <c r="G1668">
        <v>14</v>
      </c>
      <c r="H1668">
        <v>2.8284271250000002</v>
      </c>
    </row>
    <row r="1669" spans="1:8" x14ac:dyDescent="0.25">
      <c r="A1669">
        <v>2005</v>
      </c>
      <c r="B1669" t="s">
        <v>155</v>
      </c>
      <c r="C1669">
        <v>5</v>
      </c>
      <c r="D1669">
        <v>15</v>
      </c>
      <c r="E1669">
        <v>16</v>
      </c>
      <c r="F1669">
        <v>15</v>
      </c>
      <c r="G1669">
        <v>15.5</v>
      </c>
      <c r="H1669">
        <v>0.70710678100000002</v>
      </c>
    </row>
    <row r="1670" spans="1:8" x14ac:dyDescent="0.25">
      <c r="A1670">
        <v>2006</v>
      </c>
      <c r="B1670" t="s">
        <v>155</v>
      </c>
      <c r="C1670">
        <v>5</v>
      </c>
      <c r="D1670">
        <v>15</v>
      </c>
      <c r="E1670">
        <v>15</v>
      </c>
      <c r="F1670">
        <v>13</v>
      </c>
      <c r="G1670">
        <v>14</v>
      </c>
      <c r="H1670">
        <v>1.414213562</v>
      </c>
    </row>
    <row r="1671" spans="1:8" x14ac:dyDescent="0.25">
      <c r="A1671">
        <v>2007</v>
      </c>
      <c r="B1671" t="s">
        <v>155</v>
      </c>
      <c r="C1671">
        <v>5</v>
      </c>
      <c r="D1671">
        <v>15</v>
      </c>
      <c r="E1671">
        <v>24</v>
      </c>
      <c r="F1671">
        <v>13</v>
      </c>
      <c r="G1671">
        <v>18.5</v>
      </c>
      <c r="H1671">
        <v>7.7781745930000001</v>
      </c>
    </row>
    <row r="1672" spans="1:8" x14ac:dyDescent="0.25">
      <c r="A1672">
        <v>2008</v>
      </c>
      <c r="B1672" t="s">
        <v>155</v>
      </c>
      <c r="C1672">
        <v>5</v>
      </c>
      <c r="D1672">
        <v>15</v>
      </c>
      <c r="E1672">
        <v>40</v>
      </c>
      <c r="F1672">
        <v>40</v>
      </c>
      <c r="G1672">
        <v>40</v>
      </c>
      <c r="H1672">
        <v>0</v>
      </c>
    </row>
    <row r="1673" spans="1:8" x14ac:dyDescent="0.25">
      <c r="A1673">
        <v>2009</v>
      </c>
      <c r="B1673" t="s">
        <v>155</v>
      </c>
      <c r="C1673">
        <v>5</v>
      </c>
      <c r="D1673">
        <v>15</v>
      </c>
      <c r="E1673">
        <v>18</v>
      </c>
      <c r="F1673">
        <v>21</v>
      </c>
      <c r="G1673">
        <v>19.5</v>
      </c>
      <c r="H1673">
        <v>2.1213203439999999</v>
      </c>
    </row>
    <row r="1674" spans="1:8" x14ac:dyDescent="0.25">
      <c r="A1674">
        <v>2010</v>
      </c>
      <c r="B1674" t="s">
        <v>155</v>
      </c>
      <c r="C1674">
        <v>5</v>
      </c>
      <c r="D1674">
        <v>15</v>
      </c>
      <c r="E1674">
        <v>92</v>
      </c>
      <c r="F1674">
        <v>38</v>
      </c>
      <c r="G1674">
        <v>65</v>
      </c>
      <c r="H1674">
        <v>38.183766179999999</v>
      </c>
    </row>
    <row r="1675" spans="1:8" x14ac:dyDescent="0.25">
      <c r="A1675">
        <v>2011</v>
      </c>
      <c r="B1675" t="s">
        <v>155</v>
      </c>
      <c r="C1675">
        <v>5</v>
      </c>
      <c r="D1675">
        <v>15</v>
      </c>
      <c r="E1675">
        <v>70</v>
      </c>
      <c r="F1675">
        <v>53</v>
      </c>
      <c r="G1675">
        <v>61.5</v>
      </c>
      <c r="H1675">
        <v>12.020815280000001</v>
      </c>
    </row>
    <row r="1676" spans="1:8" x14ac:dyDescent="0.25">
      <c r="A1676">
        <v>2012</v>
      </c>
      <c r="B1676" t="s">
        <v>155</v>
      </c>
      <c r="C1676">
        <v>5</v>
      </c>
      <c r="D1676">
        <v>15</v>
      </c>
      <c r="E1676">
        <v>62</v>
      </c>
      <c r="F1676">
        <v>61</v>
      </c>
      <c r="G1676">
        <v>61.5</v>
      </c>
      <c r="H1676">
        <v>0.70710678100000002</v>
      </c>
    </row>
    <row r="1677" spans="1:8" x14ac:dyDescent="0.25">
      <c r="A1677">
        <v>2013</v>
      </c>
      <c r="B1677" t="s">
        <v>155</v>
      </c>
      <c r="C1677">
        <v>5</v>
      </c>
      <c r="D1677">
        <v>15</v>
      </c>
      <c r="E1677">
        <v>129</v>
      </c>
      <c r="F1677">
        <v>167</v>
      </c>
      <c r="G1677">
        <v>148</v>
      </c>
      <c r="H1677">
        <v>26.870057689999999</v>
      </c>
    </row>
    <row r="1678" spans="1:8" x14ac:dyDescent="0.25">
      <c r="A1678">
        <v>2014</v>
      </c>
      <c r="B1678" t="s">
        <v>155</v>
      </c>
      <c r="C1678">
        <v>5</v>
      </c>
      <c r="D1678">
        <v>15</v>
      </c>
      <c r="E1678">
        <v>99</v>
      </c>
      <c r="F1678">
        <v>106</v>
      </c>
      <c r="G1678">
        <v>102.5</v>
      </c>
      <c r="H1678">
        <v>4.949747468</v>
      </c>
    </row>
    <row r="1679" spans="1:8" x14ac:dyDescent="0.25">
      <c r="A1679">
        <v>2015</v>
      </c>
      <c r="B1679" t="s">
        <v>155</v>
      </c>
      <c r="C1679">
        <v>5</v>
      </c>
      <c r="D1679">
        <v>15</v>
      </c>
      <c r="E1679">
        <v>142</v>
      </c>
      <c r="F1679">
        <v>137</v>
      </c>
      <c r="G1679">
        <v>139.5</v>
      </c>
      <c r="H1679">
        <v>3.5355339059999999</v>
      </c>
    </row>
    <row r="1680" spans="1:8" x14ac:dyDescent="0.25">
      <c r="A1680">
        <v>2016</v>
      </c>
      <c r="B1680" t="s">
        <v>155</v>
      </c>
      <c r="C1680">
        <v>5</v>
      </c>
      <c r="D1680">
        <v>15</v>
      </c>
      <c r="E1680">
        <v>155</v>
      </c>
      <c r="F1680">
        <v>158</v>
      </c>
      <c r="G1680">
        <v>156.5</v>
      </c>
      <c r="H1680">
        <v>2.1213203439999999</v>
      </c>
    </row>
    <row r="1681" spans="1:8" x14ac:dyDescent="0.25">
      <c r="A1681">
        <v>2001</v>
      </c>
      <c r="B1681" t="s">
        <v>156</v>
      </c>
      <c r="C1681">
        <v>5</v>
      </c>
      <c r="D1681">
        <v>16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>
        <v>2002</v>
      </c>
      <c r="B1682" t="s">
        <v>156</v>
      </c>
      <c r="C1682">
        <v>5</v>
      </c>
      <c r="D1682">
        <v>16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>
        <v>2003</v>
      </c>
      <c r="B1683" t="s">
        <v>156</v>
      </c>
      <c r="C1683">
        <v>5</v>
      </c>
      <c r="D1683">
        <v>16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>
        <v>2004</v>
      </c>
      <c r="B1684" t="s">
        <v>156</v>
      </c>
      <c r="C1684">
        <v>5</v>
      </c>
      <c r="D1684">
        <v>16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>
        <v>2005</v>
      </c>
      <c r="B1685" t="s">
        <v>156</v>
      </c>
      <c r="C1685">
        <v>5</v>
      </c>
      <c r="D1685">
        <v>16</v>
      </c>
      <c r="E1685">
        <v>34</v>
      </c>
      <c r="F1685">
        <v>25</v>
      </c>
      <c r="G1685">
        <v>29.5</v>
      </c>
      <c r="H1685">
        <v>6.3639610309999997</v>
      </c>
    </row>
    <row r="1686" spans="1:8" x14ac:dyDescent="0.25">
      <c r="A1686">
        <v>2006</v>
      </c>
      <c r="B1686" t="s">
        <v>156</v>
      </c>
      <c r="C1686">
        <v>5</v>
      </c>
      <c r="D1686">
        <v>16</v>
      </c>
      <c r="E1686">
        <v>14</v>
      </c>
      <c r="F1686">
        <v>18</v>
      </c>
      <c r="G1686">
        <v>16</v>
      </c>
      <c r="H1686">
        <v>2.8284271250000002</v>
      </c>
    </row>
    <row r="1687" spans="1:8" x14ac:dyDescent="0.25">
      <c r="A1687">
        <v>2007</v>
      </c>
      <c r="B1687" t="s">
        <v>156</v>
      </c>
      <c r="C1687">
        <v>5</v>
      </c>
      <c r="D1687">
        <v>16</v>
      </c>
      <c r="E1687">
        <v>15</v>
      </c>
      <c r="F1687">
        <v>14</v>
      </c>
      <c r="G1687">
        <v>14.5</v>
      </c>
      <c r="H1687">
        <v>0.70710678100000002</v>
      </c>
    </row>
    <row r="1688" spans="1:8" x14ac:dyDescent="0.25">
      <c r="A1688">
        <v>2008</v>
      </c>
      <c r="B1688" t="s">
        <v>156</v>
      </c>
      <c r="C1688">
        <v>5</v>
      </c>
      <c r="D1688">
        <v>16</v>
      </c>
      <c r="E1688">
        <v>15</v>
      </c>
      <c r="F1688">
        <v>13</v>
      </c>
      <c r="G1688">
        <v>14</v>
      </c>
      <c r="H1688">
        <v>1.414213562</v>
      </c>
    </row>
    <row r="1689" spans="1:8" x14ac:dyDescent="0.25">
      <c r="A1689">
        <v>2009</v>
      </c>
      <c r="B1689" t="s">
        <v>156</v>
      </c>
      <c r="C1689">
        <v>5</v>
      </c>
      <c r="D1689">
        <v>16</v>
      </c>
      <c r="E1689">
        <v>24</v>
      </c>
      <c r="F1689">
        <v>15</v>
      </c>
      <c r="G1689">
        <v>19.5</v>
      </c>
      <c r="H1689">
        <v>6.3639610309999997</v>
      </c>
    </row>
    <row r="1690" spans="1:8" x14ac:dyDescent="0.25">
      <c r="A1690">
        <v>2010</v>
      </c>
      <c r="B1690" t="s">
        <v>156</v>
      </c>
      <c r="C1690">
        <v>5</v>
      </c>
      <c r="D1690">
        <v>16</v>
      </c>
      <c r="E1690">
        <v>29</v>
      </c>
      <c r="F1690">
        <v>17</v>
      </c>
      <c r="G1690">
        <v>23</v>
      </c>
      <c r="H1690">
        <v>8.4852813739999995</v>
      </c>
    </row>
    <row r="1691" spans="1:8" x14ac:dyDescent="0.25">
      <c r="A1691">
        <v>2011</v>
      </c>
      <c r="B1691" t="s">
        <v>156</v>
      </c>
      <c r="C1691">
        <v>5</v>
      </c>
      <c r="D1691">
        <v>16</v>
      </c>
      <c r="E1691">
        <v>31</v>
      </c>
      <c r="F1691">
        <v>42</v>
      </c>
      <c r="G1691">
        <v>36.5</v>
      </c>
      <c r="H1691">
        <v>7.7781745930000001</v>
      </c>
    </row>
    <row r="1692" spans="1:8" x14ac:dyDescent="0.25">
      <c r="A1692">
        <v>2012</v>
      </c>
      <c r="B1692" t="s">
        <v>156</v>
      </c>
      <c r="C1692">
        <v>5</v>
      </c>
      <c r="D1692">
        <v>16</v>
      </c>
      <c r="E1692">
        <v>55</v>
      </c>
      <c r="F1692">
        <v>46</v>
      </c>
      <c r="G1692">
        <v>50.5</v>
      </c>
      <c r="H1692">
        <v>6.3639610309999997</v>
      </c>
    </row>
    <row r="1693" spans="1:8" x14ac:dyDescent="0.25">
      <c r="A1693">
        <v>2013</v>
      </c>
      <c r="B1693" t="s">
        <v>156</v>
      </c>
      <c r="C1693">
        <v>5</v>
      </c>
      <c r="D1693">
        <v>16</v>
      </c>
      <c r="E1693">
        <v>101</v>
      </c>
      <c r="F1693">
        <v>97</v>
      </c>
      <c r="G1693">
        <v>99</v>
      </c>
      <c r="H1693">
        <v>2.8284271250000002</v>
      </c>
    </row>
    <row r="1694" spans="1:8" x14ac:dyDescent="0.25">
      <c r="A1694">
        <v>2014</v>
      </c>
      <c r="B1694" t="s">
        <v>156</v>
      </c>
      <c r="C1694">
        <v>5</v>
      </c>
      <c r="D1694">
        <v>16</v>
      </c>
      <c r="E1694">
        <v>142</v>
      </c>
      <c r="F1694">
        <v>159</v>
      </c>
      <c r="G1694">
        <v>150.5</v>
      </c>
      <c r="H1694">
        <v>12.020815280000001</v>
      </c>
    </row>
    <row r="1695" spans="1:8" x14ac:dyDescent="0.25">
      <c r="A1695">
        <v>2015</v>
      </c>
      <c r="B1695" t="s">
        <v>156</v>
      </c>
      <c r="C1695">
        <v>5</v>
      </c>
      <c r="D1695">
        <v>16</v>
      </c>
      <c r="E1695">
        <v>255</v>
      </c>
      <c r="F1695">
        <v>275</v>
      </c>
      <c r="G1695">
        <v>265</v>
      </c>
      <c r="H1695">
        <v>14.142135619999999</v>
      </c>
    </row>
    <row r="1696" spans="1:8" x14ac:dyDescent="0.25">
      <c r="A1696">
        <v>2016</v>
      </c>
      <c r="B1696" t="s">
        <v>156</v>
      </c>
      <c r="C1696">
        <v>5</v>
      </c>
      <c r="D1696">
        <v>16</v>
      </c>
      <c r="E1696">
        <v>251</v>
      </c>
      <c r="F1696">
        <v>280</v>
      </c>
      <c r="G1696">
        <v>265.5</v>
      </c>
      <c r="H1696">
        <v>20.50609665</v>
      </c>
    </row>
    <row r="1697" spans="1:8" x14ac:dyDescent="0.25">
      <c r="A1697">
        <v>2001</v>
      </c>
      <c r="B1697" t="s">
        <v>157</v>
      </c>
      <c r="C1697">
        <v>5</v>
      </c>
      <c r="D1697">
        <v>17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>
        <v>2002</v>
      </c>
      <c r="B1698" t="s">
        <v>157</v>
      </c>
      <c r="C1698">
        <v>5</v>
      </c>
      <c r="D1698">
        <v>17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>
        <v>2003</v>
      </c>
      <c r="B1699" t="s">
        <v>157</v>
      </c>
      <c r="C1699">
        <v>5</v>
      </c>
      <c r="D1699">
        <v>17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>
        <v>2004</v>
      </c>
      <c r="B1700" t="s">
        <v>157</v>
      </c>
      <c r="C1700">
        <v>5</v>
      </c>
      <c r="D1700">
        <v>17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>
        <v>2005</v>
      </c>
      <c r="B1701" t="s">
        <v>157</v>
      </c>
      <c r="C1701">
        <v>5</v>
      </c>
      <c r="D1701">
        <v>17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>
        <v>2006</v>
      </c>
      <c r="B1702" t="s">
        <v>157</v>
      </c>
      <c r="C1702">
        <v>5</v>
      </c>
      <c r="D1702">
        <v>17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>
        <v>2007</v>
      </c>
      <c r="B1703" t="s">
        <v>157</v>
      </c>
      <c r="C1703">
        <v>5</v>
      </c>
      <c r="D1703">
        <v>17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>
        <v>2008</v>
      </c>
      <c r="B1704" t="s">
        <v>157</v>
      </c>
      <c r="C1704">
        <v>5</v>
      </c>
      <c r="D1704">
        <v>17</v>
      </c>
      <c r="E1704">
        <v>29</v>
      </c>
      <c r="F1704">
        <v>30</v>
      </c>
      <c r="G1704">
        <v>29.5</v>
      </c>
      <c r="H1704">
        <v>0.70710678100000002</v>
      </c>
    </row>
    <row r="1705" spans="1:8" x14ac:dyDescent="0.25">
      <c r="A1705">
        <v>2009</v>
      </c>
      <c r="B1705" t="s">
        <v>157</v>
      </c>
      <c r="C1705">
        <v>5</v>
      </c>
      <c r="D1705">
        <v>17</v>
      </c>
      <c r="E1705">
        <v>19</v>
      </c>
      <c r="F1705">
        <v>27</v>
      </c>
      <c r="G1705">
        <v>23</v>
      </c>
      <c r="H1705">
        <v>5.6568542490000002</v>
      </c>
    </row>
    <row r="1706" spans="1:8" x14ac:dyDescent="0.25">
      <c r="A1706">
        <v>2010</v>
      </c>
      <c r="B1706" t="s">
        <v>157</v>
      </c>
      <c r="C1706">
        <v>5</v>
      </c>
      <c r="D1706">
        <v>17</v>
      </c>
      <c r="E1706">
        <v>10</v>
      </c>
      <c r="F1706">
        <v>18</v>
      </c>
      <c r="G1706">
        <v>14</v>
      </c>
      <c r="H1706">
        <v>5.6568542490000002</v>
      </c>
    </row>
    <row r="1707" spans="1:8" x14ac:dyDescent="0.25">
      <c r="A1707">
        <v>2011</v>
      </c>
      <c r="B1707" t="s">
        <v>157</v>
      </c>
      <c r="C1707">
        <v>5</v>
      </c>
      <c r="D1707">
        <v>17</v>
      </c>
      <c r="E1707">
        <v>16</v>
      </c>
      <c r="F1707">
        <v>11</v>
      </c>
      <c r="G1707">
        <v>13.5</v>
      </c>
      <c r="H1707">
        <v>3.5355339059999999</v>
      </c>
    </row>
    <row r="1708" spans="1:8" x14ac:dyDescent="0.25">
      <c r="A1708">
        <v>2012</v>
      </c>
      <c r="B1708" t="s">
        <v>157</v>
      </c>
      <c r="C1708">
        <v>5</v>
      </c>
      <c r="D1708">
        <v>17</v>
      </c>
      <c r="E1708">
        <v>21</v>
      </c>
      <c r="F1708">
        <v>23</v>
      </c>
      <c r="G1708">
        <v>22</v>
      </c>
      <c r="H1708">
        <v>1.414213562</v>
      </c>
    </row>
    <row r="1709" spans="1:8" x14ac:dyDescent="0.25">
      <c r="A1709">
        <v>2013</v>
      </c>
      <c r="B1709" t="s">
        <v>157</v>
      </c>
      <c r="C1709">
        <v>5</v>
      </c>
      <c r="D1709">
        <v>17</v>
      </c>
      <c r="E1709">
        <v>61</v>
      </c>
      <c r="F1709">
        <v>43</v>
      </c>
      <c r="G1709">
        <v>52</v>
      </c>
      <c r="H1709">
        <v>12.727922059999999</v>
      </c>
    </row>
    <row r="1710" spans="1:8" x14ac:dyDescent="0.25">
      <c r="A1710">
        <v>2014</v>
      </c>
      <c r="B1710" t="s">
        <v>157</v>
      </c>
      <c r="C1710">
        <v>5</v>
      </c>
      <c r="D1710">
        <v>17</v>
      </c>
      <c r="E1710">
        <v>116</v>
      </c>
      <c r="F1710">
        <v>76</v>
      </c>
      <c r="G1710">
        <v>96</v>
      </c>
      <c r="H1710">
        <v>28.28427125</v>
      </c>
    </row>
    <row r="1711" spans="1:8" x14ac:dyDescent="0.25">
      <c r="A1711">
        <v>2015</v>
      </c>
      <c r="B1711" t="s">
        <v>157</v>
      </c>
      <c r="C1711">
        <v>5</v>
      </c>
      <c r="D1711">
        <v>17</v>
      </c>
      <c r="E1711">
        <v>169</v>
      </c>
      <c r="F1711">
        <v>132</v>
      </c>
      <c r="G1711">
        <v>150.5</v>
      </c>
      <c r="H1711">
        <v>26.162950899999998</v>
      </c>
    </row>
    <row r="1712" spans="1:8" x14ac:dyDescent="0.25">
      <c r="A1712">
        <v>2016</v>
      </c>
      <c r="B1712" t="s">
        <v>157</v>
      </c>
      <c r="C1712">
        <v>5</v>
      </c>
      <c r="D1712">
        <v>17</v>
      </c>
      <c r="E1712">
        <v>130</v>
      </c>
      <c r="F1712">
        <v>100</v>
      </c>
      <c r="G1712">
        <v>115</v>
      </c>
      <c r="H1712">
        <v>21.213203440000001</v>
      </c>
    </row>
    <row r="1713" spans="1:8" x14ac:dyDescent="0.25">
      <c r="A1713">
        <v>2001</v>
      </c>
      <c r="B1713" t="s">
        <v>158</v>
      </c>
      <c r="C1713">
        <v>5</v>
      </c>
      <c r="D1713">
        <v>18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>
        <v>2002</v>
      </c>
      <c r="B1714" t="s">
        <v>158</v>
      </c>
      <c r="C1714">
        <v>5</v>
      </c>
      <c r="D1714">
        <v>18</v>
      </c>
      <c r="E1714">
        <v>35</v>
      </c>
      <c r="F1714">
        <v>29</v>
      </c>
      <c r="G1714">
        <v>32</v>
      </c>
      <c r="H1714">
        <v>4.2426406869999997</v>
      </c>
    </row>
    <row r="1715" spans="1:8" x14ac:dyDescent="0.25">
      <c r="A1715">
        <v>2003</v>
      </c>
      <c r="B1715" t="s">
        <v>158</v>
      </c>
      <c r="C1715">
        <v>5</v>
      </c>
      <c r="D1715">
        <v>18</v>
      </c>
      <c r="E1715">
        <v>36</v>
      </c>
      <c r="F1715">
        <v>28</v>
      </c>
      <c r="G1715">
        <v>32</v>
      </c>
      <c r="H1715">
        <v>5.6568542490000002</v>
      </c>
    </row>
    <row r="1716" spans="1:8" x14ac:dyDescent="0.25">
      <c r="A1716">
        <v>2004</v>
      </c>
      <c r="B1716" t="s">
        <v>158</v>
      </c>
      <c r="C1716">
        <v>5</v>
      </c>
      <c r="D1716">
        <v>18</v>
      </c>
      <c r="E1716">
        <v>7</v>
      </c>
      <c r="F1716">
        <v>23</v>
      </c>
      <c r="G1716">
        <v>15</v>
      </c>
      <c r="H1716">
        <v>11.313708500000001</v>
      </c>
    </row>
    <row r="1717" spans="1:8" x14ac:dyDescent="0.25">
      <c r="A1717">
        <v>2005</v>
      </c>
      <c r="B1717" t="s">
        <v>158</v>
      </c>
      <c r="C1717">
        <v>5</v>
      </c>
      <c r="D1717">
        <v>18</v>
      </c>
      <c r="E1717">
        <v>23</v>
      </c>
      <c r="F1717">
        <v>42</v>
      </c>
      <c r="G1717">
        <v>32.5</v>
      </c>
      <c r="H1717">
        <v>13.435028839999999</v>
      </c>
    </row>
    <row r="1718" spans="1:8" x14ac:dyDescent="0.25">
      <c r="A1718">
        <v>2006</v>
      </c>
      <c r="B1718" t="s">
        <v>158</v>
      </c>
      <c r="C1718">
        <v>5</v>
      </c>
      <c r="D1718">
        <v>18</v>
      </c>
      <c r="E1718">
        <v>32</v>
      </c>
      <c r="F1718">
        <v>28</v>
      </c>
      <c r="G1718">
        <v>30</v>
      </c>
      <c r="H1718">
        <v>2.8284271250000002</v>
      </c>
    </row>
    <row r="1719" spans="1:8" x14ac:dyDescent="0.25">
      <c r="A1719">
        <v>2007</v>
      </c>
      <c r="B1719" t="s">
        <v>158</v>
      </c>
      <c r="C1719">
        <v>5</v>
      </c>
      <c r="D1719">
        <v>18</v>
      </c>
      <c r="E1719">
        <v>35</v>
      </c>
      <c r="F1719">
        <v>25</v>
      </c>
      <c r="G1719">
        <v>30</v>
      </c>
      <c r="H1719">
        <v>7.0710678119999999</v>
      </c>
    </row>
    <row r="1720" spans="1:8" x14ac:dyDescent="0.25">
      <c r="A1720">
        <v>2008</v>
      </c>
      <c r="B1720" t="s">
        <v>158</v>
      </c>
      <c r="C1720">
        <v>5</v>
      </c>
      <c r="D1720">
        <v>18</v>
      </c>
      <c r="E1720">
        <v>14</v>
      </c>
      <c r="F1720">
        <v>21</v>
      </c>
      <c r="G1720">
        <v>17.5</v>
      </c>
      <c r="H1720">
        <v>4.949747468</v>
      </c>
    </row>
    <row r="1721" spans="1:8" x14ac:dyDescent="0.25">
      <c r="A1721">
        <v>2009</v>
      </c>
      <c r="B1721" t="s">
        <v>158</v>
      </c>
      <c r="C1721">
        <v>5</v>
      </c>
      <c r="D1721">
        <v>18</v>
      </c>
      <c r="E1721">
        <v>115</v>
      </c>
      <c r="F1721">
        <v>66</v>
      </c>
      <c r="G1721">
        <v>90.5</v>
      </c>
      <c r="H1721">
        <v>34.648232280000002</v>
      </c>
    </row>
    <row r="1722" spans="1:8" x14ac:dyDescent="0.25">
      <c r="A1722">
        <v>2010</v>
      </c>
      <c r="B1722" t="s">
        <v>158</v>
      </c>
      <c r="C1722">
        <v>5</v>
      </c>
      <c r="D1722">
        <v>18</v>
      </c>
      <c r="E1722">
        <v>56</v>
      </c>
      <c r="F1722">
        <v>21</v>
      </c>
      <c r="G1722">
        <v>38.5</v>
      </c>
      <c r="H1722">
        <v>24.748737340000002</v>
      </c>
    </row>
    <row r="1723" spans="1:8" x14ac:dyDescent="0.25">
      <c r="A1723">
        <v>2011</v>
      </c>
      <c r="B1723" t="s">
        <v>158</v>
      </c>
      <c r="C1723">
        <v>5</v>
      </c>
      <c r="D1723">
        <v>18</v>
      </c>
      <c r="E1723">
        <v>140</v>
      </c>
      <c r="F1723">
        <v>83</v>
      </c>
      <c r="G1723">
        <v>111.5</v>
      </c>
      <c r="H1723">
        <v>40.305086529999997</v>
      </c>
    </row>
    <row r="1724" spans="1:8" x14ac:dyDescent="0.25">
      <c r="A1724">
        <v>2012</v>
      </c>
      <c r="B1724" t="s">
        <v>158</v>
      </c>
      <c r="C1724">
        <v>5</v>
      </c>
      <c r="D1724">
        <v>18</v>
      </c>
      <c r="E1724">
        <v>176</v>
      </c>
      <c r="F1724">
        <v>106</v>
      </c>
      <c r="G1724">
        <v>141</v>
      </c>
      <c r="H1724">
        <v>49.497474680000003</v>
      </c>
    </row>
    <row r="1725" spans="1:8" x14ac:dyDescent="0.25">
      <c r="A1725">
        <v>2013</v>
      </c>
      <c r="B1725" t="s">
        <v>158</v>
      </c>
      <c r="C1725">
        <v>5</v>
      </c>
      <c r="D1725">
        <v>18</v>
      </c>
      <c r="E1725">
        <v>358</v>
      </c>
      <c r="F1725">
        <v>226</v>
      </c>
      <c r="G1725">
        <v>292</v>
      </c>
      <c r="H1725">
        <v>93.338095120000006</v>
      </c>
    </row>
    <row r="1726" spans="1:8" x14ac:dyDescent="0.25">
      <c r="A1726">
        <v>2014</v>
      </c>
      <c r="B1726" t="s">
        <v>158</v>
      </c>
      <c r="C1726">
        <v>5</v>
      </c>
      <c r="D1726">
        <v>18</v>
      </c>
      <c r="E1726">
        <v>418</v>
      </c>
      <c r="F1726">
        <v>331</v>
      </c>
      <c r="G1726">
        <v>374.5</v>
      </c>
      <c r="H1726">
        <v>61.518289959999997</v>
      </c>
    </row>
    <row r="1727" spans="1:8" x14ac:dyDescent="0.25">
      <c r="A1727">
        <v>2015</v>
      </c>
      <c r="B1727" t="s">
        <v>158</v>
      </c>
      <c r="C1727">
        <v>5</v>
      </c>
      <c r="D1727">
        <v>18</v>
      </c>
      <c r="E1727">
        <v>557</v>
      </c>
      <c r="F1727">
        <v>421</v>
      </c>
      <c r="G1727">
        <v>489</v>
      </c>
      <c r="H1727">
        <v>96.166522240000006</v>
      </c>
    </row>
    <row r="1728" spans="1:8" x14ac:dyDescent="0.25">
      <c r="A1728">
        <v>2016</v>
      </c>
      <c r="B1728" t="s">
        <v>158</v>
      </c>
      <c r="C1728">
        <v>5</v>
      </c>
      <c r="D1728">
        <v>18</v>
      </c>
      <c r="E1728">
        <v>316</v>
      </c>
      <c r="F1728">
        <v>209</v>
      </c>
      <c r="G1728">
        <v>262.5</v>
      </c>
      <c r="H1728">
        <v>75.660425590000003</v>
      </c>
    </row>
    <row r="1729" spans="1:8" x14ac:dyDescent="0.25">
      <c r="A1729">
        <v>2001</v>
      </c>
      <c r="B1729" t="s">
        <v>159</v>
      </c>
      <c r="C1729">
        <v>5</v>
      </c>
      <c r="D1729">
        <v>19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>
        <v>2002</v>
      </c>
      <c r="B1730" t="s">
        <v>159</v>
      </c>
      <c r="C1730">
        <v>5</v>
      </c>
      <c r="D1730">
        <v>19</v>
      </c>
      <c r="E1730">
        <v>41</v>
      </c>
      <c r="F1730">
        <v>72</v>
      </c>
      <c r="G1730">
        <v>56.5</v>
      </c>
      <c r="H1730">
        <v>21.920310220000001</v>
      </c>
    </row>
    <row r="1731" spans="1:8" x14ac:dyDescent="0.25">
      <c r="A1731">
        <v>2003</v>
      </c>
      <c r="B1731" t="s">
        <v>159</v>
      </c>
      <c r="C1731">
        <v>5</v>
      </c>
      <c r="D1731">
        <v>19</v>
      </c>
      <c r="E1731">
        <v>22</v>
      </c>
      <c r="F1731">
        <v>51</v>
      </c>
      <c r="G1731">
        <v>36.5</v>
      </c>
      <c r="H1731">
        <v>20.50609665</v>
      </c>
    </row>
    <row r="1732" spans="1:8" x14ac:dyDescent="0.25">
      <c r="A1732">
        <v>2004</v>
      </c>
      <c r="B1732" t="s">
        <v>159</v>
      </c>
      <c r="C1732">
        <v>5</v>
      </c>
      <c r="D1732">
        <v>19</v>
      </c>
      <c r="E1732">
        <v>53</v>
      </c>
      <c r="F1732">
        <v>44</v>
      </c>
      <c r="G1732">
        <v>48.5</v>
      </c>
      <c r="H1732">
        <v>6.3639610309999997</v>
      </c>
    </row>
    <row r="1733" spans="1:8" x14ac:dyDescent="0.25">
      <c r="A1733">
        <v>2005</v>
      </c>
      <c r="B1733" t="s">
        <v>159</v>
      </c>
      <c r="C1733">
        <v>5</v>
      </c>
      <c r="D1733">
        <v>19</v>
      </c>
      <c r="E1733">
        <v>38</v>
      </c>
      <c r="F1733">
        <v>49</v>
      </c>
      <c r="G1733">
        <v>43.5</v>
      </c>
      <c r="H1733">
        <v>7.7781745930000001</v>
      </c>
    </row>
    <row r="1734" spans="1:8" x14ac:dyDescent="0.25">
      <c r="A1734">
        <v>2006</v>
      </c>
      <c r="B1734" t="s">
        <v>159</v>
      </c>
      <c r="C1734">
        <v>5</v>
      </c>
      <c r="D1734">
        <v>19</v>
      </c>
      <c r="E1734">
        <v>75</v>
      </c>
      <c r="F1734">
        <v>38</v>
      </c>
      <c r="G1734">
        <v>56.5</v>
      </c>
      <c r="H1734">
        <v>26.162950899999998</v>
      </c>
    </row>
    <row r="1735" spans="1:8" x14ac:dyDescent="0.25">
      <c r="A1735">
        <v>2007</v>
      </c>
      <c r="B1735" t="s">
        <v>159</v>
      </c>
      <c r="C1735">
        <v>5</v>
      </c>
      <c r="D1735">
        <v>19</v>
      </c>
      <c r="E1735">
        <v>66</v>
      </c>
      <c r="F1735">
        <v>61</v>
      </c>
      <c r="G1735">
        <v>63.5</v>
      </c>
      <c r="H1735">
        <v>3.5355339059999999</v>
      </c>
    </row>
    <row r="1736" spans="1:8" x14ac:dyDescent="0.25">
      <c r="A1736">
        <v>2008</v>
      </c>
      <c r="B1736" t="s">
        <v>159</v>
      </c>
      <c r="C1736">
        <v>5</v>
      </c>
      <c r="D1736">
        <v>19</v>
      </c>
      <c r="E1736">
        <v>81</v>
      </c>
      <c r="F1736">
        <v>91</v>
      </c>
      <c r="G1736">
        <v>86</v>
      </c>
      <c r="H1736">
        <v>7.0710678119999999</v>
      </c>
    </row>
    <row r="1737" spans="1:8" x14ac:dyDescent="0.25">
      <c r="A1737">
        <v>2009</v>
      </c>
      <c r="B1737" t="s">
        <v>159</v>
      </c>
      <c r="C1737">
        <v>5</v>
      </c>
      <c r="D1737">
        <v>19</v>
      </c>
      <c r="E1737">
        <v>89</v>
      </c>
      <c r="F1737">
        <v>94</v>
      </c>
      <c r="G1737">
        <v>91.5</v>
      </c>
      <c r="H1737">
        <v>3.5355339059999999</v>
      </c>
    </row>
    <row r="1738" spans="1:8" x14ac:dyDescent="0.25">
      <c r="A1738">
        <v>2010</v>
      </c>
      <c r="B1738" t="s">
        <v>159</v>
      </c>
      <c r="C1738">
        <v>5</v>
      </c>
      <c r="D1738">
        <v>19</v>
      </c>
      <c r="E1738">
        <v>118</v>
      </c>
      <c r="F1738">
        <v>244</v>
      </c>
      <c r="G1738">
        <v>181</v>
      </c>
      <c r="H1738">
        <v>89.095454430000004</v>
      </c>
    </row>
    <row r="1739" spans="1:8" x14ac:dyDescent="0.25">
      <c r="A1739">
        <v>2011</v>
      </c>
      <c r="B1739" t="s">
        <v>159</v>
      </c>
      <c r="C1739">
        <v>5</v>
      </c>
      <c r="D1739">
        <v>19</v>
      </c>
      <c r="E1739">
        <v>283</v>
      </c>
      <c r="F1739">
        <v>257</v>
      </c>
      <c r="G1739">
        <v>270</v>
      </c>
      <c r="H1739">
        <v>18.384776309999999</v>
      </c>
    </row>
    <row r="1740" spans="1:8" x14ac:dyDescent="0.25">
      <c r="A1740">
        <v>2012</v>
      </c>
      <c r="B1740" t="s">
        <v>159</v>
      </c>
      <c r="C1740">
        <v>5</v>
      </c>
      <c r="D1740">
        <v>19</v>
      </c>
      <c r="E1740">
        <v>303</v>
      </c>
      <c r="F1740">
        <v>91</v>
      </c>
      <c r="G1740">
        <v>197</v>
      </c>
      <c r="H1740">
        <v>149.90663760000001</v>
      </c>
    </row>
    <row r="1741" spans="1:8" x14ac:dyDescent="0.25">
      <c r="A1741">
        <v>2013</v>
      </c>
      <c r="B1741" t="s">
        <v>159</v>
      </c>
      <c r="C1741">
        <v>5</v>
      </c>
      <c r="D1741">
        <v>19</v>
      </c>
      <c r="E1741">
        <v>246</v>
      </c>
      <c r="F1741">
        <v>117</v>
      </c>
      <c r="G1741">
        <v>181.5</v>
      </c>
      <c r="H1741">
        <v>91.216774770000001</v>
      </c>
    </row>
    <row r="1742" spans="1:8" x14ac:dyDescent="0.25">
      <c r="A1742">
        <v>2014</v>
      </c>
      <c r="B1742" t="s">
        <v>159</v>
      </c>
      <c r="C1742">
        <v>5</v>
      </c>
      <c r="D1742">
        <v>19</v>
      </c>
      <c r="E1742">
        <v>376</v>
      </c>
      <c r="F1742">
        <v>80</v>
      </c>
      <c r="G1742">
        <v>228</v>
      </c>
      <c r="H1742">
        <v>209.30360719999999</v>
      </c>
    </row>
    <row r="1743" spans="1:8" x14ac:dyDescent="0.25">
      <c r="A1743">
        <v>2015</v>
      </c>
      <c r="B1743" t="s">
        <v>159</v>
      </c>
      <c r="C1743">
        <v>5</v>
      </c>
      <c r="D1743">
        <v>19</v>
      </c>
      <c r="E1743">
        <v>363</v>
      </c>
      <c r="F1743">
        <v>114</v>
      </c>
      <c r="G1743">
        <v>238.5</v>
      </c>
      <c r="H1743">
        <v>176.06958850000001</v>
      </c>
    </row>
    <row r="1744" spans="1:8" x14ac:dyDescent="0.25">
      <c r="A1744">
        <v>2016</v>
      </c>
      <c r="B1744" t="s">
        <v>159</v>
      </c>
      <c r="C1744">
        <v>5</v>
      </c>
      <c r="D1744">
        <v>19</v>
      </c>
      <c r="E1744">
        <v>243</v>
      </c>
      <c r="F1744">
        <v>144</v>
      </c>
      <c r="G1744">
        <v>193.5</v>
      </c>
      <c r="H1744">
        <v>70.003571339999993</v>
      </c>
    </row>
    <row r="1745" spans="1:8" x14ac:dyDescent="0.25">
      <c r="A1745">
        <v>2001</v>
      </c>
      <c r="B1745" t="s">
        <v>160</v>
      </c>
      <c r="C1745">
        <v>5</v>
      </c>
      <c r="D1745">
        <v>20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>
        <v>2002</v>
      </c>
      <c r="B1746" t="s">
        <v>160</v>
      </c>
      <c r="C1746">
        <v>5</v>
      </c>
      <c r="D1746">
        <v>20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>
        <v>2003</v>
      </c>
      <c r="B1747" t="s">
        <v>160</v>
      </c>
      <c r="C1747">
        <v>5</v>
      </c>
      <c r="D1747">
        <v>20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>
        <v>2004</v>
      </c>
      <c r="B1748" t="s">
        <v>160</v>
      </c>
      <c r="C1748">
        <v>5</v>
      </c>
      <c r="D1748">
        <v>20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>
        <v>2005</v>
      </c>
      <c r="B1749" t="s">
        <v>160</v>
      </c>
      <c r="C1749">
        <v>5</v>
      </c>
      <c r="D1749">
        <v>20</v>
      </c>
      <c r="E1749">
        <v>21</v>
      </c>
      <c r="F1749">
        <v>28</v>
      </c>
      <c r="G1749">
        <v>24.5</v>
      </c>
      <c r="H1749">
        <v>4.949747468</v>
      </c>
    </row>
    <row r="1750" spans="1:8" x14ac:dyDescent="0.25">
      <c r="A1750">
        <v>2006</v>
      </c>
      <c r="B1750" t="s">
        <v>160</v>
      </c>
      <c r="C1750">
        <v>5</v>
      </c>
      <c r="D1750">
        <v>20</v>
      </c>
      <c r="E1750">
        <v>23</v>
      </c>
      <c r="F1750">
        <v>23</v>
      </c>
      <c r="G1750">
        <v>23</v>
      </c>
      <c r="H1750">
        <v>0</v>
      </c>
    </row>
    <row r="1751" spans="1:8" x14ac:dyDescent="0.25">
      <c r="A1751">
        <v>2007</v>
      </c>
      <c r="B1751" t="s">
        <v>160</v>
      </c>
      <c r="C1751">
        <v>5</v>
      </c>
      <c r="D1751">
        <v>20</v>
      </c>
      <c r="E1751">
        <v>15</v>
      </c>
      <c r="F1751">
        <v>17</v>
      </c>
      <c r="G1751">
        <v>16</v>
      </c>
      <c r="H1751">
        <v>1.414213562</v>
      </c>
    </row>
    <row r="1752" spans="1:8" x14ac:dyDescent="0.25">
      <c r="A1752">
        <v>2008</v>
      </c>
      <c r="B1752" t="s">
        <v>160</v>
      </c>
      <c r="C1752">
        <v>5</v>
      </c>
      <c r="D1752">
        <v>20</v>
      </c>
      <c r="E1752">
        <v>24</v>
      </c>
      <c r="F1752">
        <v>15</v>
      </c>
      <c r="G1752">
        <v>19.5</v>
      </c>
      <c r="H1752">
        <v>6.3639610309999997</v>
      </c>
    </row>
    <row r="1753" spans="1:8" x14ac:dyDescent="0.25">
      <c r="A1753">
        <v>2009</v>
      </c>
      <c r="B1753" t="s">
        <v>160</v>
      </c>
      <c r="C1753">
        <v>5</v>
      </c>
      <c r="D1753">
        <v>20</v>
      </c>
      <c r="E1753">
        <v>21</v>
      </c>
      <c r="F1753">
        <v>16</v>
      </c>
      <c r="G1753">
        <v>18.5</v>
      </c>
      <c r="H1753">
        <v>3.5355339059999999</v>
      </c>
    </row>
    <row r="1754" spans="1:8" x14ac:dyDescent="0.25">
      <c r="A1754">
        <v>2010</v>
      </c>
      <c r="B1754" t="s">
        <v>160</v>
      </c>
      <c r="C1754">
        <v>5</v>
      </c>
      <c r="D1754">
        <v>20</v>
      </c>
      <c r="E1754">
        <v>32</v>
      </c>
      <c r="F1754">
        <v>23</v>
      </c>
      <c r="G1754">
        <v>27.5</v>
      </c>
      <c r="H1754">
        <v>6.3639610309999997</v>
      </c>
    </row>
    <row r="1755" spans="1:8" x14ac:dyDescent="0.25">
      <c r="A1755">
        <v>2011</v>
      </c>
      <c r="B1755" t="s">
        <v>160</v>
      </c>
      <c r="C1755">
        <v>5</v>
      </c>
      <c r="D1755">
        <v>20</v>
      </c>
      <c r="E1755">
        <v>22</v>
      </c>
      <c r="F1755">
        <v>19</v>
      </c>
      <c r="G1755">
        <v>20.5</v>
      </c>
      <c r="H1755">
        <v>2.1213203439999999</v>
      </c>
    </row>
    <row r="1756" spans="1:8" x14ac:dyDescent="0.25">
      <c r="A1756">
        <v>2012</v>
      </c>
      <c r="B1756" t="s">
        <v>160</v>
      </c>
      <c r="C1756">
        <v>5</v>
      </c>
      <c r="D1756">
        <v>20</v>
      </c>
      <c r="E1756">
        <v>23</v>
      </c>
      <c r="F1756">
        <v>25</v>
      </c>
      <c r="G1756">
        <v>24</v>
      </c>
      <c r="H1756">
        <v>1.414213562</v>
      </c>
    </row>
    <row r="1757" spans="1:8" x14ac:dyDescent="0.25">
      <c r="A1757">
        <v>2013</v>
      </c>
      <c r="B1757" t="s">
        <v>160</v>
      </c>
      <c r="C1757">
        <v>5</v>
      </c>
      <c r="D1757">
        <v>20</v>
      </c>
      <c r="E1757">
        <v>28</v>
      </c>
      <c r="F1757">
        <v>37</v>
      </c>
      <c r="G1757">
        <v>32.5</v>
      </c>
      <c r="H1757">
        <v>6.3639610309999997</v>
      </c>
    </row>
    <row r="1758" spans="1:8" x14ac:dyDescent="0.25">
      <c r="A1758">
        <v>2014</v>
      </c>
      <c r="B1758" t="s">
        <v>160</v>
      </c>
      <c r="C1758">
        <v>5</v>
      </c>
      <c r="D1758">
        <v>20</v>
      </c>
      <c r="E1758">
        <v>78</v>
      </c>
      <c r="F1758">
        <v>52</v>
      </c>
      <c r="G1758">
        <v>65</v>
      </c>
      <c r="H1758">
        <v>18.384776309999999</v>
      </c>
    </row>
    <row r="1759" spans="1:8" x14ac:dyDescent="0.25">
      <c r="A1759">
        <v>2015</v>
      </c>
      <c r="B1759" t="s">
        <v>160</v>
      </c>
      <c r="C1759">
        <v>5</v>
      </c>
      <c r="D1759">
        <v>20</v>
      </c>
      <c r="E1759">
        <v>147</v>
      </c>
      <c r="F1759">
        <v>81</v>
      </c>
      <c r="G1759">
        <v>114</v>
      </c>
      <c r="H1759">
        <v>46.669047560000003</v>
      </c>
    </row>
    <row r="1760" spans="1:8" x14ac:dyDescent="0.25">
      <c r="A1760">
        <v>2016</v>
      </c>
      <c r="B1760" t="s">
        <v>160</v>
      </c>
      <c r="C1760">
        <v>5</v>
      </c>
      <c r="D1760">
        <v>20</v>
      </c>
      <c r="E1760">
        <v>109</v>
      </c>
      <c r="F1760">
        <v>137</v>
      </c>
      <c r="G1760">
        <v>123</v>
      </c>
      <c r="H1760">
        <v>19.79898987</v>
      </c>
    </row>
    <row r="1761" spans="1:8" x14ac:dyDescent="0.25">
      <c r="A1761">
        <v>2001</v>
      </c>
      <c r="B1761" t="s">
        <v>162</v>
      </c>
      <c r="C1761">
        <v>6</v>
      </c>
      <c r="D1761">
        <v>1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>
        <v>2002</v>
      </c>
      <c r="B1762" t="s">
        <v>162</v>
      </c>
      <c r="C1762">
        <v>6</v>
      </c>
      <c r="D1762">
        <v>1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>
        <v>2003</v>
      </c>
      <c r="B1763" t="s">
        <v>162</v>
      </c>
      <c r="C1763">
        <v>6</v>
      </c>
      <c r="D1763">
        <v>1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>
        <v>2004</v>
      </c>
      <c r="B1764" t="s">
        <v>162</v>
      </c>
      <c r="C1764">
        <v>6</v>
      </c>
      <c r="D1764">
        <v>1</v>
      </c>
      <c r="E1764">
        <v>37</v>
      </c>
      <c r="F1764">
        <v>30</v>
      </c>
      <c r="G1764">
        <v>33.5</v>
      </c>
      <c r="H1764">
        <v>4.949747468</v>
      </c>
    </row>
    <row r="1765" spans="1:8" x14ac:dyDescent="0.25">
      <c r="A1765">
        <v>2005</v>
      </c>
      <c r="B1765" t="s">
        <v>162</v>
      </c>
      <c r="C1765">
        <v>6</v>
      </c>
      <c r="D1765">
        <v>1</v>
      </c>
      <c r="E1765">
        <v>23</v>
      </c>
      <c r="F1765">
        <v>24</v>
      </c>
      <c r="G1765">
        <v>23.5</v>
      </c>
      <c r="H1765">
        <v>0.70710678100000002</v>
      </c>
    </row>
    <row r="1766" spans="1:8" x14ac:dyDescent="0.25">
      <c r="A1766">
        <v>2006</v>
      </c>
      <c r="B1766" t="s">
        <v>162</v>
      </c>
      <c r="C1766">
        <v>6</v>
      </c>
      <c r="D1766">
        <v>1</v>
      </c>
      <c r="E1766">
        <v>31</v>
      </c>
      <c r="F1766">
        <v>18</v>
      </c>
      <c r="G1766">
        <v>24.5</v>
      </c>
      <c r="H1766">
        <v>9.1923881549999997</v>
      </c>
    </row>
    <row r="1767" spans="1:8" x14ac:dyDescent="0.25">
      <c r="A1767">
        <v>2007</v>
      </c>
      <c r="B1767" t="s">
        <v>162</v>
      </c>
      <c r="C1767">
        <v>6</v>
      </c>
      <c r="D1767">
        <v>1</v>
      </c>
      <c r="E1767">
        <v>31</v>
      </c>
      <c r="F1767">
        <v>34</v>
      </c>
      <c r="G1767">
        <v>32.5</v>
      </c>
      <c r="H1767">
        <v>2.1213203439999999</v>
      </c>
    </row>
    <row r="1768" spans="1:8" x14ac:dyDescent="0.25">
      <c r="A1768">
        <v>2008</v>
      </c>
      <c r="B1768" t="s">
        <v>162</v>
      </c>
      <c r="C1768">
        <v>6</v>
      </c>
      <c r="D1768">
        <v>1</v>
      </c>
      <c r="E1768">
        <v>39</v>
      </c>
      <c r="F1768">
        <v>58</v>
      </c>
      <c r="G1768">
        <v>48.5</v>
      </c>
      <c r="H1768">
        <v>13.435028839999999</v>
      </c>
    </row>
    <row r="1769" spans="1:8" x14ac:dyDescent="0.25">
      <c r="A1769">
        <v>2009</v>
      </c>
      <c r="B1769" t="s">
        <v>162</v>
      </c>
      <c r="C1769">
        <v>6</v>
      </c>
      <c r="D1769">
        <v>1</v>
      </c>
      <c r="E1769">
        <v>44</v>
      </c>
      <c r="F1769">
        <v>55</v>
      </c>
      <c r="G1769">
        <v>49.5</v>
      </c>
      <c r="H1769">
        <v>7.7781745930000001</v>
      </c>
    </row>
    <row r="1770" spans="1:8" x14ac:dyDescent="0.25">
      <c r="A1770">
        <v>2010</v>
      </c>
      <c r="B1770" t="s">
        <v>162</v>
      </c>
      <c r="C1770">
        <v>6</v>
      </c>
      <c r="D1770">
        <v>1</v>
      </c>
      <c r="E1770">
        <v>93</v>
      </c>
      <c r="F1770">
        <v>91</v>
      </c>
      <c r="G1770">
        <v>92</v>
      </c>
      <c r="H1770">
        <v>1.414213562</v>
      </c>
    </row>
    <row r="1771" spans="1:8" x14ac:dyDescent="0.25">
      <c r="A1771">
        <v>2011</v>
      </c>
      <c r="B1771" t="s">
        <v>162</v>
      </c>
      <c r="C1771">
        <v>6</v>
      </c>
      <c r="D1771">
        <v>1</v>
      </c>
      <c r="E1771">
        <v>96</v>
      </c>
      <c r="F1771">
        <v>99</v>
      </c>
      <c r="G1771">
        <v>97.5</v>
      </c>
      <c r="H1771">
        <v>2.1213203439999999</v>
      </c>
    </row>
    <row r="1772" spans="1:8" x14ac:dyDescent="0.25">
      <c r="A1772">
        <v>2012</v>
      </c>
      <c r="B1772" t="s">
        <v>162</v>
      </c>
      <c r="C1772">
        <v>6</v>
      </c>
      <c r="D1772">
        <v>1</v>
      </c>
      <c r="E1772">
        <v>87</v>
      </c>
      <c r="F1772">
        <v>109</v>
      </c>
      <c r="G1772">
        <v>98</v>
      </c>
      <c r="H1772">
        <v>15.556349190000001</v>
      </c>
    </row>
    <row r="1773" spans="1:8" x14ac:dyDescent="0.25">
      <c r="A1773">
        <v>2013</v>
      </c>
      <c r="B1773" t="s">
        <v>162</v>
      </c>
      <c r="C1773">
        <v>6</v>
      </c>
      <c r="D1773">
        <v>1</v>
      </c>
      <c r="E1773">
        <v>97</v>
      </c>
      <c r="F1773">
        <v>79</v>
      </c>
      <c r="G1773">
        <v>88</v>
      </c>
      <c r="H1773">
        <v>12.727922059999999</v>
      </c>
    </row>
    <row r="1774" spans="1:8" x14ac:dyDescent="0.25">
      <c r="A1774">
        <v>2014</v>
      </c>
      <c r="B1774" t="s">
        <v>162</v>
      </c>
      <c r="C1774">
        <v>6</v>
      </c>
      <c r="D1774">
        <v>1</v>
      </c>
      <c r="E1774">
        <v>160</v>
      </c>
      <c r="F1774">
        <v>78</v>
      </c>
      <c r="G1774">
        <v>119</v>
      </c>
      <c r="H1774">
        <v>57.98275606</v>
      </c>
    </row>
    <row r="1775" spans="1:8" x14ac:dyDescent="0.25">
      <c r="A1775">
        <v>2015</v>
      </c>
      <c r="B1775" t="s">
        <v>162</v>
      </c>
      <c r="C1775">
        <v>6</v>
      </c>
      <c r="D1775">
        <v>1</v>
      </c>
      <c r="E1775">
        <v>200</v>
      </c>
      <c r="F1775">
        <v>187</v>
      </c>
      <c r="G1775">
        <v>193.5</v>
      </c>
      <c r="H1775">
        <v>9.1923881549999997</v>
      </c>
    </row>
    <row r="1776" spans="1:8" x14ac:dyDescent="0.25">
      <c r="A1776">
        <v>2016</v>
      </c>
      <c r="B1776" t="s">
        <v>162</v>
      </c>
      <c r="C1776">
        <v>6</v>
      </c>
      <c r="D1776">
        <v>1</v>
      </c>
      <c r="E1776">
        <v>210</v>
      </c>
      <c r="F1776">
        <v>255</v>
      </c>
      <c r="G1776">
        <v>232.5</v>
      </c>
      <c r="H1776">
        <v>31.819805150000001</v>
      </c>
    </row>
    <row r="1777" spans="1:8" x14ac:dyDescent="0.25">
      <c r="A1777">
        <v>2001</v>
      </c>
      <c r="B1777" t="s">
        <v>163</v>
      </c>
      <c r="C1777">
        <v>6</v>
      </c>
      <c r="D1777">
        <v>2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>
        <v>2002</v>
      </c>
      <c r="B1778" t="s">
        <v>163</v>
      </c>
      <c r="C1778">
        <v>6</v>
      </c>
      <c r="D1778">
        <v>2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>
        <v>2003</v>
      </c>
      <c r="B1779" t="s">
        <v>163</v>
      </c>
      <c r="C1779">
        <v>6</v>
      </c>
      <c r="D1779">
        <v>2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>
        <v>2004</v>
      </c>
      <c r="B1780" t="s">
        <v>163</v>
      </c>
      <c r="C1780">
        <v>6</v>
      </c>
      <c r="D1780">
        <v>2</v>
      </c>
      <c r="E1780">
        <v>28</v>
      </c>
      <c r="F1780">
        <v>33</v>
      </c>
      <c r="G1780">
        <v>30.5</v>
      </c>
      <c r="H1780">
        <v>3.5355339059999999</v>
      </c>
    </row>
    <row r="1781" spans="1:8" x14ac:dyDescent="0.25">
      <c r="A1781">
        <v>2005</v>
      </c>
      <c r="B1781" t="s">
        <v>163</v>
      </c>
      <c r="C1781">
        <v>6</v>
      </c>
      <c r="D1781">
        <v>2</v>
      </c>
      <c r="E1781">
        <v>21</v>
      </c>
      <c r="F1781">
        <v>20</v>
      </c>
      <c r="G1781">
        <v>20.5</v>
      </c>
      <c r="H1781">
        <v>0.70710678100000002</v>
      </c>
    </row>
    <row r="1782" spans="1:8" x14ac:dyDescent="0.25">
      <c r="A1782">
        <v>2006</v>
      </c>
      <c r="B1782" t="s">
        <v>163</v>
      </c>
      <c r="C1782">
        <v>6</v>
      </c>
      <c r="D1782">
        <v>2</v>
      </c>
      <c r="E1782">
        <v>21</v>
      </c>
      <c r="F1782">
        <v>27</v>
      </c>
      <c r="G1782">
        <v>24</v>
      </c>
      <c r="H1782">
        <v>4.2426406869999997</v>
      </c>
    </row>
    <row r="1783" spans="1:8" x14ac:dyDescent="0.25">
      <c r="A1783">
        <v>2007</v>
      </c>
      <c r="B1783" t="s">
        <v>163</v>
      </c>
      <c r="C1783">
        <v>6</v>
      </c>
      <c r="D1783">
        <v>2</v>
      </c>
      <c r="E1783">
        <v>16</v>
      </c>
      <c r="F1783">
        <v>12</v>
      </c>
      <c r="G1783">
        <v>14</v>
      </c>
      <c r="H1783">
        <v>2.8284271250000002</v>
      </c>
    </row>
    <row r="1784" spans="1:8" x14ac:dyDescent="0.25">
      <c r="A1784">
        <v>2008</v>
      </c>
      <c r="B1784" t="s">
        <v>163</v>
      </c>
      <c r="C1784">
        <v>6</v>
      </c>
      <c r="D1784">
        <v>2</v>
      </c>
      <c r="E1784">
        <v>9</v>
      </c>
      <c r="F1784">
        <v>11</v>
      </c>
      <c r="G1784">
        <v>10</v>
      </c>
      <c r="H1784">
        <v>1.414213562</v>
      </c>
    </row>
    <row r="1785" spans="1:8" x14ac:dyDescent="0.25">
      <c r="A1785">
        <v>2009</v>
      </c>
      <c r="B1785" t="s">
        <v>163</v>
      </c>
      <c r="C1785">
        <v>6</v>
      </c>
      <c r="D1785">
        <v>2</v>
      </c>
      <c r="E1785">
        <v>18</v>
      </c>
      <c r="F1785">
        <v>17</v>
      </c>
      <c r="G1785">
        <v>17.5</v>
      </c>
      <c r="H1785">
        <v>0.70710678100000002</v>
      </c>
    </row>
    <row r="1786" spans="1:8" x14ac:dyDescent="0.25">
      <c r="A1786">
        <v>2010</v>
      </c>
      <c r="B1786" t="s">
        <v>163</v>
      </c>
      <c r="C1786">
        <v>6</v>
      </c>
      <c r="D1786">
        <v>2</v>
      </c>
      <c r="E1786">
        <v>45</v>
      </c>
      <c r="F1786">
        <v>59</v>
      </c>
      <c r="G1786">
        <v>52</v>
      </c>
      <c r="H1786">
        <v>9.899494937</v>
      </c>
    </row>
    <row r="1787" spans="1:8" x14ac:dyDescent="0.25">
      <c r="A1787">
        <v>2011</v>
      </c>
      <c r="B1787" t="s">
        <v>163</v>
      </c>
      <c r="C1787">
        <v>6</v>
      </c>
      <c r="D1787">
        <v>2</v>
      </c>
      <c r="E1787">
        <v>134</v>
      </c>
      <c r="F1787">
        <v>118</v>
      </c>
      <c r="G1787">
        <v>126</v>
      </c>
      <c r="H1787">
        <v>11.313708500000001</v>
      </c>
    </row>
    <row r="1788" spans="1:8" x14ac:dyDescent="0.25">
      <c r="A1788">
        <v>2012</v>
      </c>
      <c r="B1788" t="s">
        <v>163</v>
      </c>
      <c r="C1788">
        <v>6</v>
      </c>
      <c r="D1788">
        <v>2</v>
      </c>
      <c r="E1788">
        <v>77</v>
      </c>
      <c r="F1788">
        <v>71</v>
      </c>
      <c r="G1788">
        <v>74</v>
      </c>
      <c r="H1788">
        <v>4.2426406869999997</v>
      </c>
    </row>
    <row r="1789" spans="1:8" x14ac:dyDescent="0.25">
      <c r="A1789">
        <v>2013</v>
      </c>
      <c r="B1789" t="s">
        <v>163</v>
      </c>
      <c r="C1789">
        <v>6</v>
      </c>
      <c r="D1789">
        <v>2</v>
      </c>
      <c r="E1789">
        <v>131</v>
      </c>
      <c r="F1789">
        <v>143</v>
      </c>
      <c r="G1789">
        <v>137</v>
      </c>
      <c r="H1789">
        <v>8.4852813739999995</v>
      </c>
    </row>
    <row r="1790" spans="1:8" x14ac:dyDescent="0.25">
      <c r="A1790">
        <v>2014</v>
      </c>
      <c r="B1790" t="s">
        <v>163</v>
      </c>
      <c r="C1790">
        <v>6</v>
      </c>
      <c r="D1790">
        <v>2</v>
      </c>
      <c r="E1790">
        <v>171</v>
      </c>
      <c r="F1790">
        <v>160</v>
      </c>
      <c r="G1790">
        <v>165.5</v>
      </c>
      <c r="H1790">
        <v>7.7781745930000001</v>
      </c>
    </row>
    <row r="1791" spans="1:8" x14ac:dyDescent="0.25">
      <c r="A1791">
        <v>2015</v>
      </c>
      <c r="B1791" t="s">
        <v>163</v>
      </c>
      <c r="C1791">
        <v>6</v>
      </c>
      <c r="D1791">
        <v>2</v>
      </c>
      <c r="E1791">
        <v>254</v>
      </c>
      <c r="F1791">
        <v>232</v>
      </c>
      <c r="G1791">
        <v>243</v>
      </c>
      <c r="H1791">
        <v>15.556349190000001</v>
      </c>
    </row>
    <row r="1792" spans="1:8" x14ac:dyDescent="0.25">
      <c r="A1792">
        <v>2016</v>
      </c>
      <c r="B1792" t="s">
        <v>163</v>
      </c>
      <c r="C1792">
        <v>6</v>
      </c>
      <c r="D1792">
        <v>2</v>
      </c>
      <c r="E1792">
        <v>234</v>
      </c>
      <c r="F1792">
        <v>206</v>
      </c>
      <c r="G1792">
        <v>220</v>
      </c>
      <c r="H1792">
        <v>19.79898987</v>
      </c>
    </row>
    <row r="1793" spans="1:8" x14ac:dyDescent="0.25">
      <c r="A1793">
        <v>2001</v>
      </c>
      <c r="B1793" t="s">
        <v>164</v>
      </c>
      <c r="C1793">
        <v>6</v>
      </c>
      <c r="D1793">
        <v>3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>
        <v>2002</v>
      </c>
      <c r="B1794" t="s">
        <v>164</v>
      </c>
      <c r="C1794">
        <v>6</v>
      </c>
      <c r="D1794">
        <v>3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>
        <v>2003</v>
      </c>
      <c r="B1795" t="s">
        <v>164</v>
      </c>
      <c r="C1795">
        <v>6</v>
      </c>
      <c r="D1795">
        <v>3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>
        <v>2004</v>
      </c>
      <c r="B1796" t="s">
        <v>164</v>
      </c>
      <c r="C1796">
        <v>6</v>
      </c>
      <c r="D1796">
        <v>3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>
        <v>2005</v>
      </c>
      <c r="B1797" t="s">
        <v>164</v>
      </c>
      <c r="C1797">
        <v>6</v>
      </c>
      <c r="D1797">
        <v>3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>
        <v>2006</v>
      </c>
      <c r="B1798" t="s">
        <v>164</v>
      </c>
      <c r="C1798">
        <v>6</v>
      </c>
      <c r="D1798">
        <v>3</v>
      </c>
      <c r="E1798">
        <v>40</v>
      </c>
      <c r="F1798">
        <v>33</v>
      </c>
      <c r="G1798">
        <v>36.5</v>
      </c>
      <c r="H1798">
        <v>4.949747468</v>
      </c>
    </row>
    <row r="1799" spans="1:8" x14ac:dyDescent="0.25">
      <c r="A1799">
        <v>2007</v>
      </c>
      <c r="B1799" t="s">
        <v>164</v>
      </c>
      <c r="C1799">
        <v>6</v>
      </c>
      <c r="D1799">
        <v>3</v>
      </c>
      <c r="E1799">
        <v>17</v>
      </c>
      <c r="F1799">
        <v>34</v>
      </c>
      <c r="G1799">
        <v>25.5</v>
      </c>
      <c r="H1799">
        <v>12.020815280000001</v>
      </c>
    </row>
    <row r="1800" spans="1:8" x14ac:dyDescent="0.25">
      <c r="A1800">
        <v>2008</v>
      </c>
      <c r="B1800" t="s">
        <v>164</v>
      </c>
      <c r="C1800">
        <v>6</v>
      </c>
      <c r="D1800">
        <v>3</v>
      </c>
      <c r="E1800">
        <v>21</v>
      </c>
      <c r="F1800">
        <v>24</v>
      </c>
      <c r="G1800">
        <v>22.5</v>
      </c>
      <c r="H1800">
        <v>2.1213203439999999</v>
      </c>
    </row>
    <row r="1801" spans="1:8" x14ac:dyDescent="0.25">
      <c r="A1801">
        <v>2009</v>
      </c>
      <c r="B1801" t="s">
        <v>164</v>
      </c>
      <c r="C1801">
        <v>6</v>
      </c>
      <c r="D1801">
        <v>3</v>
      </c>
      <c r="E1801">
        <v>9</v>
      </c>
      <c r="F1801">
        <v>29</v>
      </c>
      <c r="G1801">
        <v>19</v>
      </c>
      <c r="H1801">
        <v>14.142135619999999</v>
      </c>
    </row>
    <row r="1802" spans="1:8" x14ac:dyDescent="0.25">
      <c r="A1802">
        <v>2010</v>
      </c>
      <c r="B1802" t="s">
        <v>164</v>
      </c>
      <c r="C1802">
        <v>6</v>
      </c>
      <c r="D1802">
        <v>3</v>
      </c>
      <c r="E1802">
        <v>37</v>
      </c>
      <c r="F1802">
        <v>63</v>
      </c>
      <c r="G1802">
        <v>50</v>
      </c>
      <c r="H1802">
        <v>18.384776309999999</v>
      </c>
    </row>
    <row r="1803" spans="1:8" x14ac:dyDescent="0.25">
      <c r="A1803">
        <v>2011</v>
      </c>
      <c r="B1803" t="s">
        <v>164</v>
      </c>
      <c r="C1803">
        <v>6</v>
      </c>
      <c r="D1803">
        <v>3</v>
      </c>
      <c r="E1803">
        <v>86</v>
      </c>
      <c r="F1803">
        <v>76</v>
      </c>
      <c r="G1803">
        <v>81</v>
      </c>
      <c r="H1803">
        <v>7.0710678119999999</v>
      </c>
    </row>
    <row r="1804" spans="1:8" x14ac:dyDescent="0.25">
      <c r="A1804">
        <v>2012</v>
      </c>
      <c r="B1804" t="s">
        <v>164</v>
      </c>
      <c r="C1804">
        <v>6</v>
      </c>
      <c r="D1804">
        <v>3</v>
      </c>
      <c r="E1804">
        <v>37</v>
      </c>
      <c r="F1804">
        <v>44</v>
      </c>
      <c r="G1804">
        <v>40.5</v>
      </c>
      <c r="H1804">
        <v>4.949747468</v>
      </c>
    </row>
    <row r="1805" spans="1:8" x14ac:dyDescent="0.25">
      <c r="A1805">
        <v>2013</v>
      </c>
      <c r="B1805" t="s">
        <v>164</v>
      </c>
      <c r="C1805">
        <v>6</v>
      </c>
      <c r="D1805">
        <v>3</v>
      </c>
      <c r="E1805">
        <v>72</v>
      </c>
      <c r="F1805">
        <v>68</v>
      </c>
      <c r="G1805">
        <v>70</v>
      </c>
      <c r="H1805">
        <v>2.8284271250000002</v>
      </c>
    </row>
    <row r="1806" spans="1:8" x14ac:dyDescent="0.25">
      <c r="A1806">
        <v>2014</v>
      </c>
      <c r="B1806" t="s">
        <v>164</v>
      </c>
      <c r="C1806">
        <v>6</v>
      </c>
      <c r="D1806">
        <v>3</v>
      </c>
      <c r="E1806">
        <v>106</v>
      </c>
      <c r="F1806">
        <v>86</v>
      </c>
      <c r="G1806">
        <v>96</v>
      </c>
      <c r="H1806">
        <v>14.142135619999999</v>
      </c>
    </row>
    <row r="1807" spans="1:8" x14ac:dyDescent="0.25">
      <c r="A1807">
        <v>2015</v>
      </c>
      <c r="B1807" t="s">
        <v>164</v>
      </c>
      <c r="C1807">
        <v>6</v>
      </c>
      <c r="D1807">
        <v>3</v>
      </c>
      <c r="E1807">
        <v>111</v>
      </c>
      <c r="F1807">
        <v>103</v>
      </c>
      <c r="G1807">
        <v>107</v>
      </c>
      <c r="H1807">
        <v>5.6568542490000002</v>
      </c>
    </row>
    <row r="1808" spans="1:8" x14ac:dyDescent="0.25">
      <c r="A1808">
        <v>2016</v>
      </c>
      <c r="B1808" t="s">
        <v>164</v>
      </c>
      <c r="C1808">
        <v>6</v>
      </c>
      <c r="D1808">
        <v>3</v>
      </c>
      <c r="E1808">
        <v>134</v>
      </c>
      <c r="F1808">
        <v>116</v>
      </c>
      <c r="G1808">
        <v>125</v>
      </c>
      <c r="H1808">
        <v>12.727922059999999</v>
      </c>
    </row>
    <row r="1809" spans="1:8" x14ac:dyDescent="0.25">
      <c r="A1809">
        <v>2001</v>
      </c>
      <c r="B1809" t="s">
        <v>165</v>
      </c>
      <c r="C1809">
        <v>6</v>
      </c>
      <c r="D1809">
        <v>4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>
        <v>2002</v>
      </c>
      <c r="B1810" t="s">
        <v>165</v>
      </c>
      <c r="C1810">
        <v>6</v>
      </c>
      <c r="D1810">
        <v>4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>
        <v>2003</v>
      </c>
      <c r="B1811" t="s">
        <v>165</v>
      </c>
      <c r="C1811">
        <v>6</v>
      </c>
      <c r="D1811">
        <v>4</v>
      </c>
      <c r="E1811">
        <v>58</v>
      </c>
      <c r="F1811">
        <v>51</v>
      </c>
      <c r="G1811">
        <v>54.5</v>
      </c>
      <c r="H1811">
        <v>4.949747468</v>
      </c>
    </row>
    <row r="1812" spans="1:8" x14ac:dyDescent="0.25">
      <c r="A1812">
        <v>2004</v>
      </c>
      <c r="B1812" t="s">
        <v>165</v>
      </c>
      <c r="C1812">
        <v>6</v>
      </c>
      <c r="D1812">
        <v>4</v>
      </c>
      <c r="E1812">
        <v>20</v>
      </c>
      <c r="F1812">
        <v>47</v>
      </c>
      <c r="G1812">
        <v>33.5</v>
      </c>
      <c r="H1812">
        <v>19.09188309</v>
      </c>
    </row>
    <row r="1813" spans="1:8" x14ac:dyDescent="0.25">
      <c r="A1813">
        <v>2005</v>
      </c>
      <c r="B1813" t="s">
        <v>165</v>
      </c>
      <c r="C1813">
        <v>6</v>
      </c>
      <c r="D1813">
        <v>4</v>
      </c>
      <c r="E1813">
        <v>15</v>
      </c>
      <c r="F1813">
        <v>32</v>
      </c>
      <c r="G1813">
        <v>23.5</v>
      </c>
      <c r="H1813">
        <v>12.020815280000001</v>
      </c>
    </row>
    <row r="1814" spans="1:8" x14ac:dyDescent="0.25">
      <c r="A1814">
        <v>2006</v>
      </c>
      <c r="B1814" t="s">
        <v>165</v>
      </c>
      <c r="C1814">
        <v>6</v>
      </c>
      <c r="D1814">
        <v>4</v>
      </c>
      <c r="E1814">
        <v>21</v>
      </c>
      <c r="F1814">
        <v>37</v>
      </c>
      <c r="G1814">
        <v>29</v>
      </c>
      <c r="H1814">
        <v>11.313708500000001</v>
      </c>
    </row>
    <row r="1815" spans="1:8" x14ac:dyDescent="0.25">
      <c r="A1815">
        <v>2007</v>
      </c>
      <c r="B1815" t="s">
        <v>165</v>
      </c>
      <c r="C1815">
        <v>6</v>
      </c>
      <c r="D1815">
        <v>4</v>
      </c>
      <c r="E1815">
        <v>29</v>
      </c>
      <c r="F1815">
        <v>39</v>
      </c>
      <c r="G1815">
        <v>34</v>
      </c>
      <c r="H1815">
        <v>7.0710678119999999</v>
      </c>
    </row>
    <row r="1816" spans="1:8" x14ac:dyDescent="0.25">
      <c r="A1816">
        <v>2008</v>
      </c>
      <c r="B1816" t="s">
        <v>165</v>
      </c>
      <c r="C1816">
        <v>6</v>
      </c>
      <c r="D1816">
        <v>4</v>
      </c>
      <c r="E1816">
        <v>29</v>
      </c>
      <c r="F1816">
        <v>19</v>
      </c>
      <c r="G1816">
        <v>24</v>
      </c>
      <c r="H1816">
        <v>7.0710678119999999</v>
      </c>
    </row>
    <row r="1817" spans="1:8" x14ac:dyDescent="0.25">
      <c r="A1817">
        <v>2009</v>
      </c>
      <c r="B1817" t="s">
        <v>165</v>
      </c>
      <c r="C1817">
        <v>6</v>
      </c>
      <c r="D1817">
        <v>4</v>
      </c>
      <c r="E1817">
        <v>53</v>
      </c>
      <c r="F1817">
        <v>37</v>
      </c>
      <c r="G1817">
        <v>45</v>
      </c>
      <c r="H1817">
        <v>11.313708500000001</v>
      </c>
    </row>
    <row r="1818" spans="1:8" x14ac:dyDescent="0.25">
      <c r="A1818">
        <v>2010</v>
      </c>
      <c r="B1818" t="s">
        <v>165</v>
      </c>
      <c r="C1818">
        <v>6</v>
      </c>
      <c r="D1818">
        <v>4</v>
      </c>
      <c r="E1818">
        <v>52</v>
      </c>
      <c r="F1818">
        <v>31</v>
      </c>
      <c r="G1818">
        <v>41.5</v>
      </c>
      <c r="H1818">
        <v>14.8492424</v>
      </c>
    </row>
    <row r="1819" spans="1:8" x14ac:dyDescent="0.25">
      <c r="A1819">
        <v>2011</v>
      </c>
      <c r="B1819" t="s">
        <v>165</v>
      </c>
      <c r="C1819">
        <v>6</v>
      </c>
      <c r="D1819">
        <v>4</v>
      </c>
      <c r="E1819">
        <v>102</v>
      </c>
      <c r="F1819">
        <v>59</v>
      </c>
      <c r="G1819">
        <v>80.5</v>
      </c>
      <c r="H1819">
        <v>30.40559159</v>
      </c>
    </row>
    <row r="1820" spans="1:8" x14ac:dyDescent="0.25">
      <c r="A1820">
        <v>2012</v>
      </c>
      <c r="B1820" t="s">
        <v>165</v>
      </c>
      <c r="C1820">
        <v>6</v>
      </c>
      <c r="D1820">
        <v>4</v>
      </c>
      <c r="E1820">
        <v>94</v>
      </c>
      <c r="F1820">
        <v>76</v>
      </c>
      <c r="G1820">
        <v>85</v>
      </c>
      <c r="H1820">
        <v>12.727922059999999</v>
      </c>
    </row>
    <row r="1821" spans="1:8" x14ac:dyDescent="0.25">
      <c r="A1821">
        <v>2013</v>
      </c>
      <c r="B1821" t="s">
        <v>165</v>
      </c>
      <c r="C1821">
        <v>6</v>
      </c>
      <c r="D1821">
        <v>4</v>
      </c>
      <c r="E1821">
        <v>143</v>
      </c>
      <c r="F1821">
        <v>102</v>
      </c>
      <c r="G1821">
        <v>122.5</v>
      </c>
      <c r="H1821">
        <v>28.99137803</v>
      </c>
    </row>
    <row r="1822" spans="1:8" x14ac:dyDescent="0.25">
      <c r="A1822">
        <v>2014</v>
      </c>
      <c r="B1822" t="s">
        <v>165</v>
      </c>
      <c r="C1822">
        <v>6</v>
      </c>
      <c r="D1822">
        <v>4</v>
      </c>
      <c r="E1822">
        <v>174</v>
      </c>
      <c r="F1822">
        <v>128</v>
      </c>
      <c r="G1822">
        <v>151</v>
      </c>
      <c r="H1822">
        <v>32.526911929999997</v>
      </c>
    </row>
    <row r="1823" spans="1:8" x14ac:dyDescent="0.25">
      <c r="A1823">
        <v>2015</v>
      </c>
      <c r="B1823" t="s">
        <v>165</v>
      </c>
      <c r="C1823">
        <v>6</v>
      </c>
      <c r="D1823">
        <v>4</v>
      </c>
      <c r="E1823">
        <v>100</v>
      </c>
      <c r="F1823">
        <v>83</v>
      </c>
      <c r="G1823">
        <v>91.5</v>
      </c>
      <c r="H1823">
        <v>12.020815280000001</v>
      </c>
    </row>
    <row r="1824" spans="1:8" x14ac:dyDescent="0.25">
      <c r="A1824">
        <v>2016</v>
      </c>
      <c r="B1824" t="s">
        <v>165</v>
      </c>
      <c r="C1824">
        <v>6</v>
      </c>
      <c r="D1824">
        <v>4</v>
      </c>
      <c r="E1824">
        <v>133</v>
      </c>
      <c r="F1824">
        <v>140</v>
      </c>
      <c r="G1824">
        <v>136.5</v>
      </c>
      <c r="H1824">
        <v>4.949747468</v>
      </c>
    </row>
    <row r="1825" spans="1:8" x14ac:dyDescent="0.25">
      <c r="A1825">
        <v>2001</v>
      </c>
      <c r="B1825" t="s">
        <v>166</v>
      </c>
      <c r="C1825">
        <v>6</v>
      </c>
      <c r="D1825">
        <v>5</v>
      </c>
      <c r="E1825">
        <v>38</v>
      </c>
      <c r="F1825">
        <v>34</v>
      </c>
      <c r="G1825">
        <v>36</v>
      </c>
      <c r="H1825">
        <v>2.8284271250000002</v>
      </c>
    </row>
    <row r="1826" spans="1:8" x14ac:dyDescent="0.25">
      <c r="A1826">
        <v>2002</v>
      </c>
      <c r="B1826" t="s">
        <v>166</v>
      </c>
      <c r="C1826">
        <v>6</v>
      </c>
      <c r="D1826">
        <v>5</v>
      </c>
      <c r="E1826">
        <v>34</v>
      </c>
      <c r="F1826">
        <v>22</v>
      </c>
      <c r="G1826">
        <v>28</v>
      </c>
      <c r="H1826">
        <v>8.4852813739999995</v>
      </c>
    </row>
    <row r="1827" spans="1:8" x14ac:dyDescent="0.25">
      <c r="A1827">
        <v>2003</v>
      </c>
      <c r="B1827" t="s">
        <v>166</v>
      </c>
      <c r="C1827">
        <v>6</v>
      </c>
      <c r="D1827">
        <v>5</v>
      </c>
      <c r="E1827">
        <v>25</v>
      </c>
      <c r="F1827">
        <v>15</v>
      </c>
      <c r="G1827">
        <v>20</v>
      </c>
      <c r="H1827">
        <v>7.0710678119999999</v>
      </c>
    </row>
    <row r="1828" spans="1:8" x14ac:dyDescent="0.25">
      <c r="A1828">
        <v>2004</v>
      </c>
      <c r="B1828" t="s">
        <v>166</v>
      </c>
      <c r="C1828">
        <v>6</v>
      </c>
      <c r="D1828">
        <v>5</v>
      </c>
      <c r="E1828">
        <v>31</v>
      </c>
      <c r="F1828">
        <v>48</v>
      </c>
      <c r="G1828">
        <v>39.5</v>
      </c>
      <c r="H1828">
        <v>12.020815280000001</v>
      </c>
    </row>
    <row r="1829" spans="1:8" x14ac:dyDescent="0.25">
      <c r="A1829">
        <v>2005</v>
      </c>
      <c r="B1829" t="s">
        <v>166</v>
      </c>
      <c r="C1829">
        <v>6</v>
      </c>
      <c r="D1829">
        <v>5</v>
      </c>
      <c r="E1829">
        <v>15</v>
      </c>
      <c r="F1829">
        <v>26</v>
      </c>
      <c r="G1829">
        <v>20.5</v>
      </c>
      <c r="H1829">
        <v>7.7781745930000001</v>
      </c>
    </row>
    <row r="1830" spans="1:8" x14ac:dyDescent="0.25">
      <c r="A1830">
        <v>2006</v>
      </c>
      <c r="B1830" t="s">
        <v>166</v>
      </c>
      <c r="C1830">
        <v>6</v>
      </c>
      <c r="D1830">
        <v>5</v>
      </c>
      <c r="E1830">
        <v>24</v>
      </c>
      <c r="F1830">
        <v>32</v>
      </c>
      <c r="G1830">
        <v>28</v>
      </c>
      <c r="H1830">
        <v>5.6568542490000002</v>
      </c>
    </row>
    <row r="1831" spans="1:8" x14ac:dyDescent="0.25">
      <c r="A1831">
        <v>2007</v>
      </c>
      <c r="B1831" t="s">
        <v>166</v>
      </c>
      <c r="C1831">
        <v>6</v>
      </c>
      <c r="D1831">
        <v>5</v>
      </c>
      <c r="E1831">
        <v>26</v>
      </c>
      <c r="F1831">
        <v>21</v>
      </c>
      <c r="G1831">
        <v>23.5</v>
      </c>
      <c r="H1831">
        <v>3.5355339059999999</v>
      </c>
    </row>
    <row r="1832" spans="1:8" x14ac:dyDescent="0.25">
      <c r="A1832">
        <v>2008</v>
      </c>
      <c r="B1832" t="s">
        <v>166</v>
      </c>
      <c r="C1832">
        <v>6</v>
      </c>
      <c r="D1832">
        <v>5</v>
      </c>
      <c r="E1832">
        <v>59</v>
      </c>
      <c r="F1832">
        <v>71</v>
      </c>
      <c r="G1832">
        <v>65</v>
      </c>
      <c r="H1832">
        <v>8.4852813739999995</v>
      </c>
    </row>
    <row r="1833" spans="1:8" x14ac:dyDescent="0.25">
      <c r="A1833">
        <v>2009</v>
      </c>
      <c r="B1833" t="s">
        <v>166</v>
      </c>
      <c r="C1833">
        <v>6</v>
      </c>
      <c r="D1833">
        <v>5</v>
      </c>
      <c r="E1833">
        <v>87</v>
      </c>
      <c r="F1833">
        <v>126</v>
      </c>
      <c r="G1833">
        <v>106.5</v>
      </c>
      <c r="H1833">
        <v>27.57716447</v>
      </c>
    </row>
    <row r="1834" spans="1:8" x14ac:dyDescent="0.25">
      <c r="A1834">
        <v>2010</v>
      </c>
      <c r="B1834" t="s">
        <v>166</v>
      </c>
      <c r="C1834">
        <v>6</v>
      </c>
      <c r="D1834">
        <v>5</v>
      </c>
      <c r="E1834">
        <v>121</v>
      </c>
      <c r="F1834">
        <v>249</v>
      </c>
      <c r="G1834">
        <v>185</v>
      </c>
      <c r="H1834">
        <v>90.509667989999997</v>
      </c>
    </row>
    <row r="1835" spans="1:8" x14ac:dyDescent="0.25">
      <c r="A1835">
        <v>2011</v>
      </c>
      <c r="B1835" t="s">
        <v>166</v>
      </c>
      <c r="C1835">
        <v>6</v>
      </c>
      <c r="D1835">
        <v>5</v>
      </c>
      <c r="E1835">
        <v>185</v>
      </c>
      <c r="F1835">
        <v>197</v>
      </c>
      <c r="G1835">
        <v>191</v>
      </c>
      <c r="H1835">
        <v>8.4852813739999995</v>
      </c>
    </row>
    <row r="1836" spans="1:8" x14ac:dyDescent="0.25">
      <c r="A1836">
        <v>2012</v>
      </c>
      <c r="B1836" t="s">
        <v>166</v>
      </c>
      <c r="C1836">
        <v>6</v>
      </c>
      <c r="D1836">
        <v>5</v>
      </c>
      <c r="E1836">
        <v>119</v>
      </c>
      <c r="F1836">
        <v>122</v>
      </c>
      <c r="G1836">
        <v>120.5</v>
      </c>
      <c r="H1836">
        <v>2.1213203439999999</v>
      </c>
    </row>
    <row r="1837" spans="1:8" x14ac:dyDescent="0.25">
      <c r="A1837">
        <v>2013</v>
      </c>
      <c r="B1837" t="s">
        <v>166</v>
      </c>
      <c r="C1837">
        <v>6</v>
      </c>
      <c r="D1837">
        <v>5</v>
      </c>
      <c r="E1837">
        <v>201</v>
      </c>
      <c r="F1837">
        <v>294</v>
      </c>
      <c r="G1837">
        <v>247.5</v>
      </c>
      <c r="H1837">
        <v>65.760930650000006</v>
      </c>
    </row>
    <row r="1838" spans="1:8" x14ac:dyDescent="0.25">
      <c r="A1838">
        <v>2014</v>
      </c>
      <c r="B1838" t="s">
        <v>166</v>
      </c>
      <c r="C1838">
        <v>6</v>
      </c>
      <c r="D1838">
        <v>5</v>
      </c>
      <c r="E1838">
        <v>386</v>
      </c>
      <c r="F1838">
        <v>361</v>
      </c>
      <c r="G1838">
        <v>373.5</v>
      </c>
      <c r="H1838">
        <v>17.677669529999999</v>
      </c>
    </row>
    <row r="1839" spans="1:8" x14ac:dyDescent="0.25">
      <c r="A1839">
        <v>2015</v>
      </c>
      <c r="B1839" t="s">
        <v>166</v>
      </c>
      <c r="C1839">
        <v>6</v>
      </c>
      <c r="D1839">
        <v>5</v>
      </c>
      <c r="E1839">
        <v>742</v>
      </c>
      <c r="F1839">
        <v>420</v>
      </c>
      <c r="G1839">
        <v>581</v>
      </c>
      <c r="H1839">
        <v>227.68838349999999</v>
      </c>
    </row>
    <row r="1840" spans="1:8" x14ac:dyDescent="0.25">
      <c r="A1840">
        <v>2016</v>
      </c>
      <c r="B1840" t="s">
        <v>166</v>
      </c>
      <c r="C1840">
        <v>6</v>
      </c>
      <c r="D1840">
        <v>5</v>
      </c>
      <c r="E1840">
        <v>512</v>
      </c>
      <c r="F1840">
        <v>481</v>
      </c>
      <c r="G1840">
        <v>496.5</v>
      </c>
      <c r="H1840">
        <v>21.920310220000001</v>
      </c>
    </row>
    <row r="1841" spans="1:8" x14ac:dyDescent="0.25">
      <c r="A1841">
        <v>2001</v>
      </c>
      <c r="B1841" t="s">
        <v>168</v>
      </c>
      <c r="C1841">
        <v>6</v>
      </c>
      <c r="D1841">
        <v>6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>
        <v>2002</v>
      </c>
      <c r="B1842" t="s">
        <v>168</v>
      </c>
      <c r="C1842">
        <v>6</v>
      </c>
      <c r="D1842">
        <v>6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>
        <v>2003</v>
      </c>
      <c r="B1843" t="s">
        <v>168</v>
      </c>
      <c r="C1843">
        <v>6</v>
      </c>
      <c r="D1843">
        <v>6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>
        <v>2004</v>
      </c>
      <c r="B1844" t="s">
        <v>168</v>
      </c>
      <c r="C1844">
        <v>6</v>
      </c>
      <c r="D1844">
        <v>6</v>
      </c>
      <c r="E1844">
        <v>21</v>
      </c>
      <c r="F1844">
        <v>25</v>
      </c>
      <c r="G1844">
        <v>23</v>
      </c>
      <c r="H1844">
        <v>2.8284271250000002</v>
      </c>
    </row>
    <row r="1845" spans="1:8" x14ac:dyDescent="0.25">
      <c r="A1845">
        <v>2005</v>
      </c>
      <c r="B1845" t="s">
        <v>168</v>
      </c>
      <c r="C1845">
        <v>6</v>
      </c>
      <c r="D1845">
        <v>6</v>
      </c>
      <c r="E1845">
        <v>31</v>
      </c>
      <c r="F1845">
        <v>32</v>
      </c>
      <c r="G1845">
        <v>31.5</v>
      </c>
      <c r="H1845">
        <v>0.70710678100000002</v>
      </c>
    </row>
    <row r="1846" spans="1:8" x14ac:dyDescent="0.25">
      <c r="A1846">
        <v>2006</v>
      </c>
      <c r="B1846" t="s">
        <v>168</v>
      </c>
      <c r="C1846">
        <v>6</v>
      </c>
      <c r="D1846">
        <v>6</v>
      </c>
      <c r="E1846">
        <v>13</v>
      </c>
      <c r="F1846">
        <v>20</v>
      </c>
      <c r="G1846">
        <v>16.5</v>
      </c>
      <c r="H1846">
        <v>4.949747468</v>
      </c>
    </row>
    <row r="1847" spans="1:8" x14ac:dyDescent="0.25">
      <c r="A1847">
        <v>2007</v>
      </c>
      <c r="B1847" t="s">
        <v>168</v>
      </c>
      <c r="C1847">
        <v>6</v>
      </c>
      <c r="D1847">
        <v>6</v>
      </c>
      <c r="E1847">
        <v>12</v>
      </c>
      <c r="F1847">
        <v>9</v>
      </c>
      <c r="G1847">
        <v>10.5</v>
      </c>
      <c r="H1847">
        <v>2.1213203439999999</v>
      </c>
    </row>
    <row r="1848" spans="1:8" x14ac:dyDescent="0.25">
      <c r="A1848">
        <v>2008</v>
      </c>
      <c r="B1848" t="s">
        <v>168</v>
      </c>
      <c r="C1848">
        <v>6</v>
      </c>
      <c r="D1848">
        <v>6</v>
      </c>
      <c r="E1848">
        <v>67</v>
      </c>
      <c r="F1848">
        <v>43</v>
      </c>
      <c r="G1848">
        <v>55</v>
      </c>
      <c r="H1848">
        <v>16.970562749999999</v>
      </c>
    </row>
    <row r="1849" spans="1:8" x14ac:dyDescent="0.25">
      <c r="A1849">
        <v>2009</v>
      </c>
      <c r="B1849" t="s">
        <v>168</v>
      </c>
      <c r="C1849">
        <v>6</v>
      </c>
      <c r="D1849">
        <v>6</v>
      </c>
      <c r="E1849">
        <v>39</v>
      </c>
      <c r="F1849">
        <v>43</v>
      </c>
      <c r="G1849">
        <v>41</v>
      </c>
      <c r="H1849">
        <v>2.8284271250000002</v>
      </c>
    </row>
    <row r="1850" spans="1:8" x14ac:dyDescent="0.25">
      <c r="A1850">
        <v>2010</v>
      </c>
      <c r="B1850" t="s">
        <v>168</v>
      </c>
      <c r="C1850">
        <v>6</v>
      </c>
      <c r="D1850">
        <v>6</v>
      </c>
      <c r="E1850">
        <v>23</v>
      </c>
      <c r="F1850">
        <v>64</v>
      </c>
      <c r="G1850">
        <v>43.5</v>
      </c>
      <c r="H1850">
        <v>28.99137803</v>
      </c>
    </row>
    <row r="1851" spans="1:8" x14ac:dyDescent="0.25">
      <c r="A1851">
        <v>2011</v>
      </c>
      <c r="B1851" t="s">
        <v>168</v>
      </c>
      <c r="C1851">
        <v>6</v>
      </c>
      <c r="D1851">
        <v>6</v>
      </c>
      <c r="E1851">
        <v>33</v>
      </c>
      <c r="F1851">
        <v>68</v>
      </c>
      <c r="G1851">
        <v>50.5</v>
      </c>
      <c r="H1851">
        <v>24.748737340000002</v>
      </c>
    </row>
    <row r="1852" spans="1:8" x14ac:dyDescent="0.25">
      <c r="A1852">
        <v>2012</v>
      </c>
      <c r="B1852" t="s">
        <v>168</v>
      </c>
      <c r="C1852">
        <v>6</v>
      </c>
      <c r="D1852">
        <v>6</v>
      </c>
      <c r="E1852">
        <v>55</v>
      </c>
      <c r="F1852">
        <v>73</v>
      </c>
      <c r="G1852">
        <v>64</v>
      </c>
      <c r="H1852">
        <v>12.727922059999999</v>
      </c>
    </row>
    <row r="1853" spans="1:8" x14ac:dyDescent="0.25">
      <c r="A1853">
        <v>2013</v>
      </c>
      <c r="B1853" t="s">
        <v>168</v>
      </c>
      <c r="C1853">
        <v>6</v>
      </c>
      <c r="D1853">
        <v>6</v>
      </c>
      <c r="E1853">
        <v>134</v>
      </c>
      <c r="F1853">
        <v>161</v>
      </c>
      <c r="G1853">
        <v>147.5</v>
      </c>
      <c r="H1853">
        <v>19.09188309</v>
      </c>
    </row>
    <row r="1854" spans="1:8" x14ac:dyDescent="0.25">
      <c r="A1854">
        <v>2014</v>
      </c>
      <c r="B1854" t="s">
        <v>168</v>
      </c>
      <c r="C1854">
        <v>6</v>
      </c>
      <c r="D1854">
        <v>6</v>
      </c>
      <c r="E1854">
        <v>173</v>
      </c>
      <c r="F1854">
        <v>186</v>
      </c>
      <c r="G1854">
        <v>179.5</v>
      </c>
      <c r="H1854">
        <v>9.1923881549999997</v>
      </c>
    </row>
    <row r="1855" spans="1:8" x14ac:dyDescent="0.25">
      <c r="A1855">
        <v>2015</v>
      </c>
      <c r="B1855" t="s">
        <v>168</v>
      </c>
      <c r="C1855">
        <v>6</v>
      </c>
      <c r="D1855">
        <v>6</v>
      </c>
      <c r="E1855">
        <v>187</v>
      </c>
      <c r="F1855">
        <v>174</v>
      </c>
      <c r="G1855">
        <v>180.5</v>
      </c>
      <c r="H1855">
        <v>9.1923881549999997</v>
      </c>
    </row>
    <row r="1856" spans="1:8" x14ac:dyDescent="0.25">
      <c r="A1856">
        <v>2016</v>
      </c>
      <c r="B1856" t="s">
        <v>168</v>
      </c>
      <c r="C1856">
        <v>6</v>
      </c>
      <c r="D1856">
        <v>6</v>
      </c>
      <c r="E1856">
        <v>190</v>
      </c>
      <c r="F1856">
        <v>198</v>
      </c>
      <c r="G1856">
        <v>194</v>
      </c>
      <c r="H1856">
        <v>5.6568542490000002</v>
      </c>
    </row>
    <row r="1857" spans="1:8" x14ac:dyDescent="0.25">
      <c r="A1857">
        <v>2001</v>
      </c>
      <c r="B1857" t="s">
        <v>169</v>
      </c>
      <c r="C1857">
        <v>6</v>
      </c>
      <c r="D1857">
        <v>7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>
        <v>2002</v>
      </c>
      <c r="B1858" t="s">
        <v>169</v>
      </c>
      <c r="C1858">
        <v>6</v>
      </c>
      <c r="D1858">
        <v>7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>
        <v>2003</v>
      </c>
      <c r="B1859" t="s">
        <v>169</v>
      </c>
      <c r="C1859">
        <v>6</v>
      </c>
      <c r="D1859">
        <v>7</v>
      </c>
      <c r="E1859">
        <v>44</v>
      </c>
      <c r="F1859">
        <v>41</v>
      </c>
      <c r="G1859">
        <v>42.5</v>
      </c>
      <c r="H1859">
        <v>2.1213203439999999</v>
      </c>
    </row>
    <row r="1860" spans="1:8" x14ac:dyDescent="0.25">
      <c r="A1860">
        <v>2004</v>
      </c>
      <c r="B1860" t="s">
        <v>169</v>
      </c>
      <c r="C1860">
        <v>6</v>
      </c>
      <c r="D1860">
        <v>7</v>
      </c>
      <c r="E1860">
        <v>16</v>
      </c>
      <c r="F1860">
        <v>30</v>
      </c>
      <c r="G1860">
        <v>23</v>
      </c>
      <c r="H1860">
        <v>9.899494937</v>
      </c>
    </row>
    <row r="1861" spans="1:8" x14ac:dyDescent="0.25">
      <c r="A1861">
        <v>2005</v>
      </c>
      <c r="B1861" t="s">
        <v>169</v>
      </c>
      <c r="C1861">
        <v>6</v>
      </c>
      <c r="D1861">
        <v>7</v>
      </c>
      <c r="E1861">
        <v>22</v>
      </c>
      <c r="F1861">
        <v>18</v>
      </c>
      <c r="G1861">
        <v>20</v>
      </c>
      <c r="H1861">
        <v>2.8284271250000002</v>
      </c>
    </row>
    <row r="1862" spans="1:8" x14ac:dyDescent="0.25">
      <c r="A1862">
        <v>2006</v>
      </c>
      <c r="B1862" t="s">
        <v>169</v>
      </c>
      <c r="C1862">
        <v>6</v>
      </c>
      <c r="D1862">
        <v>7</v>
      </c>
      <c r="E1862">
        <v>16</v>
      </c>
      <c r="F1862">
        <v>14</v>
      </c>
      <c r="G1862">
        <v>15</v>
      </c>
      <c r="H1862">
        <v>1.414213562</v>
      </c>
    </row>
    <row r="1863" spans="1:8" x14ac:dyDescent="0.25">
      <c r="A1863">
        <v>2007</v>
      </c>
      <c r="B1863" t="s">
        <v>169</v>
      </c>
      <c r="C1863">
        <v>6</v>
      </c>
      <c r="D1863">
        <v>7</v>
      </c>
      <c r="E1863">
        <v>40</v>
      </c>
      <c r="F1863">
        <v>40</v>
      </c>
      <c r="G1863">
        <v>40</v>
      </c>
      <c r="H1863">
        <v>0</v>
      </c>
    </row>
    <row r="1864" spans="1:8" x14ac:dyDescent="0.25">
      <c r="A1864">
        <v>2008</v>
      </c>
      <c r="B1864" t="s">
        <v>169</v>
      </c>
      <c r="C1864">
        <v>6</v>
      </c>
      <c r="D1864">
        <v>7</v>
      </c>
      <c r="E1864">
        <v>53</v>
      </c>
      <c r="F1864">
        <v>39</v>
      </c>
      <c r="G1864">
        <v>46</v>
      </c>
      <c r="H1864">
        <v>9.899494937</v>
      </c>
    </row>
    <row r="1865" spans="1:8" x14ac:dyDescent="0.25">
      <c r="A1865">
        <v>2009</v>
      </c>
      <c r="B1865" t="s">
        <v>169</v>
      </c>
      <c r="C1865">
        <v>6</v>
      </c>
      <c r="D1865">
        <v>7</v>
      </c>
      <c r="E1865">
        <v>90</v>
      </c>
      <c r="F1865">
        <v>71</v>
      </c>
      <c r="G1865">
        <v>80.5</v>
      </c>
      <c r="H1865">
        <v>13.435028839999999</v>
      </c>
    </row>
    <row r="1866" spans="1:8" x14ac:dyDescent="0.25">
      <c r="A1866">
        <v>2010</v>
      </c>
      <c r="B1866" t="s">
        <v>169</v>
      </c>
      <c r="C1866">
        <v>6</v>
      </c>
      <c r="D1866">
        <v>7</v>
      </c>
      <c r="E1866">
        <v>95</v>
      </c>
      <c r="F1866">
        <v>113</v>
      </c>
      <c r="G1866">
        <v>104</v>
      </c>
      <c r="H1866">
        <v>12.727922059999999</v>
      </c>
    </row>
    <row r="1867" spans="1:8" x14ac:dyDescent="0.25">
      <c r="A1867">
        <v>2011</v>
      </c>
      <c r="B1867" t="s">
        <v>169</v>
      </c>
      <c r="C1867">
        <v>6</v>
      </c>
      <c r="D1867">
        <v>7</v>
      </c>
      <c r="E1867">
        <v>63</v>
      </c>
      <c r="F1867">
        <v>82</v>
      </c>
      <c r="G1867">
        <v>72.5</v>
      </c>
      <c r="H1867">
        <v>13.435028839999999</v>
      </c>
    </row>
    <row r="1868" spans="1:8" x14ac:dyDescent="0.25">
      <c r="A1868">
        <v>2012</v>
      </c>
      <c r="B1868" t="s">
        <v>169</v>
      </c>
      <c r="C1868">
        <v>6</v>
      </c>
      <c r="D1868">
        <v>7</v>
      </c>
      <c r="E1868">
        <v>51</v>
      </c>
      <c r="F1868">
        <v>32</v>
      </c>
      <c r="G1868">
        <v>41.5</v>
      </c>
      <c r="H1868">
        <v>13.435028839999999</v>
      </c>
    </row>
    <row r="1869" spans="1:8" x14ac:dyDescent="0.25">
      <c r="A1869">
        <v>2013</v>
      </c>
      <c r="B1869" t="s">
        <v>169</v>
      </c>
      <c r="C1869">
        <v>6</v>
      </c>
      <c r="D1869">
        <v>7</v>
      </c>
      <c r="E1869">
        <v>120</v>
      </c>
      <c r="F1869">
        <v>83</v>
      </c>
      <c r="G1869">
        <v>101.5</v>
      </c>
      <c r="H1869">
        <v>26.162950899999998</v>
      </c>
    </row>
    <row r="1870" spans="1:8" x14ac:dyDescent="0.25">
      <c r="A1870">
        <v>2014</v>
      </c>
      <c r="B1870" t="s">
        <v>169</v>
      </c>
      <c r="C1870">
        <v>6</v>
      </c>
      <c r="D1870">
        <v>7</v>
      </c>
      <c r="E1870">
        <v>187</v>
      </c>
      <c r="F1870">
        <v>152</v>
      </c>
      <c r="G1870">
        <v>169.5</v>
      </c>
      <c r="H1870">
        <v>24.748737340000002</v>
      </c>
    </row>
    <row r="1871" spans="1:8" x14ac:dyDescent="0.25">
      <c r="A1871">
        <v>2015</v>
      </c>
      <c r="B1871" t="s">
        <v>169</v>
      </c>
      <c r="C1871">
        <v>6</v>
      </c>
      <c r="D1871">
        <v>7</v>
      </c>
      <c r="E1871">
        <v>202</v>
      </c>
      <c r="F1871">
        <v>150</v>
      </c>
      <c r="G1871">
        <v>176</v>
      </c>
      <c r="H1871">
        <v>36.769552619999999</v>
      </c>
    </row>
    <row r="1872" spans="1:8" x14ac:dyDescent="0.25">
      <c r="A1872">
        <v>2016</v>
      </c>
      <c r="B1872" t="s">
        <v>169</v>
      </c>
      <c r="C1872">
        <v>6</v>
      </c>
      <c r="D1872">
        <v>7</v>
      </c>
      <c r="E1872">
        <v>214</v>
      </c>
      <c r="F1872">
        <v>167</v>
      </c>
      <c r="G1872">
        <v>190.5</v>
      </c>
      <c r="H1872">
        <v>33.234018720000002</v>
      </c>
    </row>
    <row r="1873" spans="1:8" x14ac:dyDescent="0.25">
      <c r="A1873">
        <v>2001</v>
      </c>
      <c r="B1873" t="s">
        <v>170</v>
      </c>
      <c r="C1873">
        <v>6</v>
      </c>
      <c r="D1873">
        <v>8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>
        <v>2002</v>
      </c>
      <c r="B1874" t="s">
        <v>170</v>
      </c>
      <c r="C1874">
        <v>6</v>
      </c>
      <c r="D1874">
        <v>8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>
        <v>2003</v>
      </c>
      <c r="B1875" t="s">
        <v>170</v>
      </c>
      <c r="C1875">
        <v>6</v>
      </c>
      <c r="D1875">
        <v>8</v>
      </c>
      <c r="E1875">
        <v>40</v>
      </c>
      <c r="F1875">
        <v>44</v>
      </c>
      <c r="G1875">
        <v>42</v>
      </c>
      <c r="H1875">
        <v>2.8284271250000002</v>
      </c>
    </row>
    <row r="1876" spans="1:8" x14ac:dyDescent="0.25">
      <c r="A1876">
        <v>2004</v>
      </c>
      <c r="B1876" t="s">
        <v>170</v>
      </c>
      <c r="C1876">
        <v>6</v>
      </c>
      <c r="D1876">
        <v>8</v>
      </c>
      <c r="E1876">
        <v>28</v>
      </c>
      <c r="F1876">
        <v>22</v>
      </c>
      <c r="G1876">
        <v>25</v>
      </c>
      <c r="H1876">
        <v>4.2426406869999997</v>
      </c>
    </row>
    <row r="1877" spans="1:8" x14ac:dyDescent="0.25">
      <c r="A1877">
        <v>2005</v>
      </c>
      <c r="B1877" t="s">
        <v>170</v>
      </c>
      <c r="C1877">
        <v>6</v>
      </c>
      <c r="D1877">
        <v>8</v>
      </c>
      <c r="E1877">
        <v>15</v>
      </c>
      <c r="F1877">
        <v>17</v>
      </c>
      <c r="G1877">
        <v>16</v>
      </c>
      <c r="H1877">
        <v>1.414213562</v>
      </c>
    </row>
    <row r="1878" spans="1:8" x14ac:dyDescent="0.25">
      <c r="A1878">
        <v>2006</v>
      </c>
      <c r="B1878" t="s">
        <v>170</v>
      </c>
      <c r="C1878">
        <v>6</v>
      </c>
      <c r="D1878">
        <v>8</v>
      </c>
      <c r="E1878">
        <v>19</v>
      </c>
      <c r="F1878">
        <v>20</v>
      </c>
      <c r="G1878">
        <v>19.5</v>
      </c>
      <c r="H1878">
        <v>0.70710678100000002</v>
      </c>
    </row>
    <row r="1879" spans="1:8" x14ac:dyDescent="0.25">
      <c r="A1879">
        <v>2007</v>
      </c>
      <c r="B1879" t="s">
        <v>170</v>
      </c>
      <c r="C1879">
        <v>6</v>
      </c>
      <c r="D1879">
        <v>8</v>
      </c>
      <c r="E1879">
        <v>34</v>
      </c>
      <c r="F1879">
        <v>34</v>
      </c>
      <c r="G1879">
        <v>34</v>
      </c>
      <c r="H1879">
        <v>0</v>
      </c>
    </row>
    <row r="1880" spans="1:8" x14ac:dyDescent="0.25">
      <c r="A1880">
        <v>2008</v>
      </c>
      <c r="B1880" t="s">
        <v>170</v>
      </c>
      <c r="C1880">
        <v>6</v>
      </c>
      <c r="D1880">
        <v>8</v>
      </c>
      <c r="E1880">
        <v>59</v>
      </c>
      <c r="F1880">
        <v>53</v>
      </c>
      <c r="G1880">
        <v>56</v>
      </c>
      <c r="H1880">
        <v>4.2426406869999997</v>
      </c>
    </row>
    <row r="1881" spans="1:8" x14ac:dyDescent="0.25">
      <c r="A1881">
        <v>2009</v>
      </c>
      <c r="B1881" t="s">
        <v>170</v>
      </c>
      <c r="C1881">
        <v>6</v>
      </c>
      <c r="D1881">
        <v>8</v>
      </c>
      <c r="E1881">
        <v>78</v>
      </c>
      <c r="F1881">
        <v>61</v>
      </c>
      <c r="G1881">
        <v>69.5</v>
      </c>
      <c r="H1881">
        <v>12.020815280000001</v>
      </c>
    </row>
    <row r="1882" spans="1:8" x14ac:dyDescent="0.25">
      <c r="A1882">
        <v>2010</v>
      </c>
      <c r="B1882" t="s">
        <v>170</v>
      </c>
      <c r="C1882">
        <v>6</v>
      </c>
      <c r="D1882">
        <v>8</v>
      </c>
      <c r="E1882">
        <v>63</v>
      </c>
      <c r="F1882">
        <v>52</v>
      </c>
      <c r="G1882">
        <v>57.5</v>
      </c>
      <c r="H1882">
        <v>7.7781745930000001</v>
      </c>
    </row>
    <row r="1883" spans="1:8" x14ac:dyDescent="0.25">
      <c r="A1883">
        <v>2011</v>
      </c>
      <c r="B1883" t="s">
        <v>170</v>
      </c>
      <c r="C1883">
        <v>6</v>
      </c>
      <c r="D1883">
        <v>8</v>
      </c>
      <c r="E1883">
        <v>108</v>
      </c>
      <c r="F1883">
        <v>76</v>
      </c>
      <c r="G1883">
        <v>92</v>
      </c>
      <c r="H1883">
        <v>22.627417000000001</v>
      </c>
    </row>
    <row r="1884" spans="1:8" x14ac:dyDescent="0.25">
      <c r="A1884">
        <v>2012</v>
      </c>
      <c r="B1884" t="s">
        <v>170</v>
      </c>
      <c r="C1884">
        <v>6</v>
      </c>
      <c r="D1884">
        <v>8</v>
      </c>
      <c r="E1884">
        <v>81</v>
      </c>
      <c r="F1884">
        <v>56</v>
      </c>
      <c r="G1884">
        <v>68.5</v>
      </c>
      <c r="H1884">
        <v>17.677669529999999</v>
      </c>
    </row>
    <row r="1885" spans="1:8" x14ac:dyDescent="0.25">
      <c r="A1885">
        <v>2013</v>
      </c>
      <c r="B1885" t="s">
        <v>170</v>
      </c>
      <c r="C1885">
        <v>6</v>
      </c>
      <c r="D1885">
        <v>8</v>
      </c>
      <c r="E1885">
        <v>122</v>
      </c>
      <c r="F1885">
        <v>130</v>
      </c>
      <c r="G1885">
        <v>126</v>
      </c>
      <c r="H1885">
        <v>5.6568542490000002</v>
      </c>
    </row>
    <row r="1886" spans="1:8" x14ac:dyDescent="0.25">
      <c r="A1886">
        <v>2014</v>
      </c>
      <c r="B1886" t="s">
        <v>170</v>
      </c>
      <c r="C1886">
        <v>6</v>
      </c>
      <c r="D1886">
        <v>8</v>
      </c>
      <c r="E1886">
        <v>211</v>
      </c>
      <c r="F1886">
        <v>126</v>
      </c>
      <c r="G1886">
        <v>168.5</v>
      </c>
      <c r="H1886">
        <v>60.104076399999997</v>
      </c>
    </row>
    <row r="1887" spans="1:8" x14ac:dyDescent="0.25">
      <c r="A1887">
        <v>2015</v>
      </c>
      <c r="B1887" t="s">
        <v>170</v>
      </c>
      <c r="C1887">
        <v>6</v>
      </c>
      <c r="D1887">
        <v>8</v>
      </c>
      <c r="E1887">
        <v>167</v>
      </c>
      <c r="F1887">
        <v>132</v>
      </c>
      <c r="G1887">
        <v>149.5</v>
      </c>
      <c r="H1887">
        <v>24.748737340000002</v>
      </c>
    </row>
    <row r="1888" spans="1:8" x14ac:dyDescent="0.25">
      <c r="A1888">
        <v>2016</v>
      </c>
      <c r="B1888" t="s">
        <v>170</v>
      </c>
      <c r="C1888">
        <v>6</v>
      </c>
      <c r="D1888">
        <v>8</v>
      </c>
      <c r="E1888">
        <v>144</v>
      </c>
      <c r="F1888">
        <v>167</v>
      </c>
      <c r="G1888">
        <v>155.5</v>
      </c>
      <c r="H1888">
        <v>16.263455969999999</v>
      </c>
    </row>
    <row r="1889" spans="1:8" x14ac:dyDescent="0.25">
      <c r="A1889">
        <v>2001</v>
      </c>
      <c r="B1889" t="s">
        <v>171</v>
      </c>
      <c r="C1889">
        <v>6</v>
      </c>
      <c r="D1889">
        <v>9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>
        <v>2002</v>
      </c>
      <c r="B1890" t="s">
        <v>171</v>
      </c>
      <c r="C1890">
        <v>6</v>
      </c>
      <c r="D1890">
        <v>9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>
        <v>2003</v>
      </c>
      <c r="B1891" t="s">
        <v>171</v>
      </c>
      <c r="C1891">
        <v>6</v>
      </c>
      <c r="D1891">
        <v>9</v>
      </c>
      <c r="E1891">
        <v>21</v>
      </c>
      <c r="F1891">
        <v>20</v>
      </c>
      <c r="G1891">
        <v>20.5</v>
      </c>
      <c r="H1891">
        <v>0.70710678100000002</v>
      </c>
    </row>
    <row r="1892" spans="1:8" x14ac:dyDescent="0.25">
      <c r="A1892">
        <v>2004</v>
      </c>
      <c r="B1892" t="s">
        <v>171</v>
      </c>
      <c r="C1892">
        <v>6</v>
      </c>
      <c r="D1892">
        <v>9</v>
      </c>
      <c r="E1892">
        <v>10</v>
      </c>
      <c r="F1892">
        <v>13</v>
      </c>
      <c r="G1892">
        <v>11.5</v>
      </c>
      <c r="H1892">
        <v>2.1213203439999999</v>
      </c>
    </row>
    <row r="1893" spans="1:8" x14ac:dyDescent="0.25">
      <c r="A1893">
        <v>2005</v>
      </c>
      <c r="B1893" t="s">
        <v>171</v>
      </c>
      <c r="C1893">
        <v>6</v>
      </c>
      <c r="D1893">
        <v>9</v>
      </c>
      <c r="E1893">
        <v>18</v>
      </c>
      <c r="F1893">
        <v>17</v>
      </c>
      <c r="G1893">
        <v>17.5</v>
      </c>
      <c r="H1893">
        <v>0.70710678100000002</v>
      </c>
    </row>
    <row r="1894" spans="1:8" x14ac:dyDescent="0.25">
      <c r="A1894">
        <v>2006</v>
      </c>
      <c r="B1894" t="s">
        <v>171</v>
      </c>
      <c r="C1894">
        <v>6</v>
      </c>
      <c r="D1894">
        <v>9</v>
      </c>
      <c r="E1894">
        <v>28</v>
      </c>
      <c r="F1894">
        <v>25</v>
      </c>
      <c r="G1894">
        <v>26.5</v>
      </c>
      <c r="H1894">
        <v>2.1213203439999999</v>
      </c>
    </row>
    <row r="1895" spans="1:8" x14ac:dyDescent="0.25">
      <c r="A1895">
        <v>2007</v>
      </c>
      <c r="B1895" t="s">
        <v>171</v>
      </c>
      <c r="C1895">
        <v>6</v>
      </c>
      <c r="D1895">
        <v>9</v>
      </c>
      <c r="E1895">
        <v>20</v>
      </c>
      <c r="F1895">
        <v>14</v>
      </c>
      <c r="G1895">
        <v>17</v>
      </c>
      <c r="H1895">
        <v>4.2426406869999997</v>
      </c>
    </row>
    <row r="1896" spans="1:8" x14ac:dyDescent="0.25">
      <c r="A1896">
        <v>2008</v>
      </c>
      <c r="B1896" t="s">
        <v>171</v>
      </c>
      <c r="C1896">
        <v>6</v>
      </c>
      <c r="D1896">
        <v>9</v>
      </c>
      <c r="E1896">
        <v>36</v>
      </c>
      <c r="F1896">
        <v>27</v>
      </c>
      <c r="G1896">
        <v>31.5</v>
      </c>
      <c r="H1896">
        <v>6.3639610309999997</v>
      </c>
    </row>
    <row r="1897" spans="1:8" x14ac:dyDescent="0.25">
      <c r="A1897">
        <v>2009</v>
      </c>
      <c r="B1897" t="s">
        <v>171</v>
      </c>
      <c r="C1897">
        <v>6</v>
      </c>
      <c r="D1897">
        <v>9</v>
      </c>
      <c r="E1897">
        <v>51</v>
      </c>
      <c r="F1897">
        <v>31</v>
      </c>
      <c r="G1897">
        <v>41</v>
      </c>
      <c r="H1897">
        <v>14.142135619999999</v>
      </c>
    </row>
    <row r="1898" spans="1:8" x14ac:dyDescent="0.25">
      <c r="A1898">
        <v>2010</v>
      </c>
      <c r="B1898" t="s">
        <v>171</v>
      </c>
      <c r="C1898">
        <v>6</v>
      </c>
      <c r="D1898">
        <v>9</v>
      </c>
      <c r="E1898">
        <v>104</v>
      </c>
      <c r="F1898">
        <v>53</v>
      </c>
      <c r="G1898">
        <v>78.5</v>
      </c>
      <c r="H1898">
        <v>36.062445840000002</v>
      </c>
    </row>
    <row r="1899" spans="1:8" x14ac:dyDescent="0.25">
      <c r="A1899">
        <v>2011</v>
      </c>
      <c r="B1899" t="s">
        <v>171</v>
      </c>
      <c r="C1899">
        <v>6</v>
      </c>
      <c r="D1899">
        <v>9</v>
      </c>
      <c r="E1899">
        <v>118</v>
      </c>
      <c r="F1899">
        <v>100</v>
      </c>
      <c r="G1899">
        <v>109</v>
      </c>
      <c r="H1899">
        <v>12.727922059999999</v>
      </c>
    </row>
    <row r="1900" spans="1:8" x14ac:dyDescent="0.25">
      <c r="A1900">
        <v>2012</v>
      </c>
      <c r="B1900" t="s">
        <v>171</v>
      </c>
      <c r="C1900">
        <v>6</v>
      </c>
      <c r="D1900">
        <v>9</v>
      </c>
      <c r="E1900">
        <v>80</v>
      </c>
      <c r="F1900">
        <v>75</v>
      </c>
      <c r="G1900">
        <v>77.5</v>
      </c>
      <c r="H1900">
        <v>3.5355339059999999</v>
      </c>
    </row>
    <row r="1901" spans="1:8" x14ac:dyDescent="0.25">
      <c r="A1901">
        <v>2013</v>
      </c>
      <c r="B1901" t="s">
        <v>171</v>
      </c>
      <c r="C1901">
        <v>6</v>
      </c>
      <c r="D1901">
        <v>9</v>
      </c>
      <c r="E1901">
        <v>182</v>
      </c>
      <c r="F1901">
        <v>146</v>
      </c>
      <c r="G1901">
        <v>164</v>
      </c>
      <c r="H1901">
        <v>25.455844119999998</v>
      </c>
    </row>
    <row r="1902" spans="1:8" x14ac:dyDescent="0.25">
      <c r="A1902">
        <v>2014</v>
      </c>
      <c r="B1902" t="s">
        <v>171</v>
      </c>
      <c r="C1902">
        <v>6</v>
      </c>
      <c r="D1902">
        <v>9</v>
      </c>
      <c r="E1902">
        <v>283</v>
      </c>
      <c r="F1902">
        <v>203</v>
      </c>
      <c r="G1902">
        <v>243</v>
      </c>
      <c r="H1902">
        <v>56.568542489999999</v>
      </c>
    </row>
    <row r="1903" spans="1:8" x14ac:dyDescent="0.25">
      <c r="A1903">
        <v>2015</v>
      </c>
      <c r="B1903" t="s">
        <v>171</v>
      </c>
      <c r="C1903">
        <v>6</v>
      </c>
      <c r="D1903">
        <v>9</v>
      </c>
      <c r="E1903">
        <v>326</v>
      </c>
      <c r="F1903">
        <v>235</v>
      </c>
      <c r="G1903">
        <v>280.5</v>
      </c>
      <c r="H1903">
        <v>64.346717089999999</v>
      </c>
    </row>
    <row r="1904" spans="1:8" x14ac:dyDescent="0.25">
      <c r="A1904">
        <v>2016</v>
      </c>
      <c r="B1904" t="s">
        <v>171</v>
      </c>
      <c r="C1904">
        <v>6</v>
      </c>
      <c r="D1904">
        <v>9</v>
      </c>
      <c r="E1904">
        <v>322</v>
      </c>
      <c r="F1904">
        <v>259</v>
      </c>
      <c r="G1904">
        <v>290.5</v>
      </c>
      <c r="H1904">
        <v>44.547727209999998</v>
      </c>
    </row>
    <row r="1905" spans="1:8" x14ac:dyDescent="0.25">
      <c r="A1905">
        <v>2001</v>
      </c>
      <c r="B1905" t="s">
        <v>172</v>
      </c>
      <c r="C1905">
        <v>6</v>
      </c>
      <c r="D1905">
        <v>10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>
        <v>2002</v>
      </c>
      <c r="B1906" t="s">
        <v>172</v>
      </c>
      <c r="C1906">
        <v>6</v>
      </c>
      <c r="D1906">
        <v>10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>
        <v>2003</v>
      </c>
      <c r="B1907" t="s">
        <v>172</v>
      </c>
      <c r="C1907">
        <v>6</v>
      </c>
      <c r="D1907">
        <v>10</v>
      </c>
      <c r="E1907">
        <v>26</v>
      </c>
      <c r="F1907">
        <v>25</v>
      </c>
      <c r="G1907">
        <v>25.5</v>
      </c>
      <c r="H1907">
        <v>0.70710678100000002</v>
      </c>
    </row>
    <row r="1908" spans="1:8" x14ac:dyDescent="0.25">
      <c r="A1908">
        <v>2004</v>
      </c>
      <c r="B1908" t="s">
        <v>172</v>
      </c>
      <c r="C1908">
        <v>6</v>
      </c>
      <c r="D1908">
        <v>10</v>
      </c>
      <c r="E1908">
        <v>14</v>
      </c>
      <c r="F1908">
        <v>13</v>
      </c>
      <c r="G1908">
        <v>13.5</v>
      </c>
      <c r="H1908">
        <v>0.70710678100000002</v>
      </c>
    </row>
    <row r="1909" spans="1:8" x14ac:dyDescent="0.25">
      <c r="A1909">
        <v>2005</v>
      </c>
      <c r="B1909" t="s">
        <v>172</v>
      </c>
      <c r="C1909">
        <v>6</v>
      </c>
      <c r="D1909">
        <v>10</v>
      </c>
      <c r="E1909">
        <v>19</v>
      </c>
      <c r="F1909">
        <v>13</v>
      </c>
      <c r="G1909">
        <v>16</v>
      </c>
      <c r="H1909">
        <v>4.2426406869999997</v>
      </c>
    </row>
    <row r="1910" spans="1:8" x14ac:dyDescent="0.25">
      <c r="A1910">
        <v>2006</v>
      </c>
      <c r="B1910" t="s">
        <v>172</v>
      </c>
      <c r="C1910">
        <v>6</v>
      </c>
      <c r="D1910">
        <v>10</v>
      </c>
      <c r="E1910">
        <v>29</v>
      </c>
      <c r="F1910">
        <v>15</v>
      </c>
      <c r="G1910">
        <v>22</v>
      </c>
      <c r="H1910">
        <v>9.899494937</v>
      </c>
    </row>
    <row r="1911" spans="1:8" x14ac:dyDescent="0.25">
      <c r="A1911">
        <v>2007</v>
      </c>
      <c r="B1911" t="s">
        <v>172</v>
      </c>
      <c r="C1911">
        <v>6</v>
      </c>
      <c r="D1911">
        <v>10</v>
      </c>
      <c r="E1911">
        <v>25</v>
      </c>
      <c r="F1911">
        <v>14</v>
      </c>
      <c r="G1911">
        <v>19.5</v>
      </c>
      <c r="H1911">
        <v>7.7781745930000001</v>
      </c>
    </row>
    <row r="1912" spans="1:8" x14ac:dyDescent="0.25">
      <c r="A1912">
        <v>2008</v>
      </c>
      <c r="B1912" t="s">
        <v>172</v>
      </c>
      <c r="C1912">
        <v>6</v>
      </c>
      <c r="D1912">
        <v>10</v>
      </c>
      <c r="E1912">
        <v>11</v>
      </c>
      <c r="F1912">
        <v>21</v>
      </c>
      <c r="G1912">
        <v>16</v>
      </c>
      <c r="H1912">
        <v>7.0710678119999999</v>
      </c>
    </row>
    <row r="1913" spans="1:8" x14ac:dyDescent="0.25">
      <c r="A1913">
        <v>2009</v>
      </c>
      <c r="B1913" t="s">
        <v>172</v>
      </c>
      <c r="C1913">
        <v>6</v>
      </c>
      <c r="D1913">
        <v>10</v>
      </c>
      <c r="E1913">
        <v>15</v>
      </c>
      <c r="F1913">
        <v>20</v>
      </c>
      <c r="G1913">
        <v>17.5</v>
      </c>
      <c r="H1913">
        <v>3.5355339059999999</v>
      </c>
    </row>
    <row r="1914" spans="1:8" x14ac:dyDescent="0.25">
      <c r="A1914">
        <v>2010</v>
      </c>
      <c r="B1914" t="s">
        <v>172</v>
      </c>
      <c r="C1914">
        <v>6</v>
      </c>
      <c r="D1914">
        <v>10</v>
      </c>
      <c r="E1914">
        <v>26</v>
      </c>
      <c r="F1914">
        <v>56</v>
      </c>
      <c r="G1914">
        <v>41</v>
      </c>
      <c r="H1914">
        <v>21.213203440000001</v>
      </c>
    </row>
    <row r="1915" spans="1:8" x14ac:dyDescent="0.25">
      <c r="A1915">
        <v>2011</v>
      </c>
      <c r="B1915" t="s">
        <v>172</v>
      </c>
      <c r="C1915">
        <v>6</v>
      </c>
      <c r="D1915">
        <v>10</v>
      </c>
      <c r="E1915">
        <v>91</v>
      </c>
      <c r="F1915">
        <v>122</v>
      </c>
      <c r="G1915">
        <v>106.5</v>
      </c>
      <c r="H1915">
        <v>21.920310220000001</v>
      </c>
    </row>
    <row r="1916" spans="1:8" x14ac:dyDescent="0.25">
      <c r="A1916">
        <v>2012</v>
      </c>
      <c r="B1916" t="s">
        <v>172</v>
      </c>
      <c r="C1916">
        <v>6</v>
      </c>
      <c r="D1916">
        <v>10</v>
      </c>
      <c r="E1916">
        <v>72</v>
      </c>
      <c r="F1916">
        <v>97</v>
      </c>
      <c r="G1916">
        <v>84.5</v>
      </c>
      <c r="H1916">
        <v>17.677669529999999</v>
      </c>
    </row>
    <row r="1917" spans="1:8" x14ac:dyDescent="0.25">
      <c r="A1917">
        <v>2013</v>
      </c>
      <c r="B1917" t="s">
        <v>172</v>
      </c>
      <c r="C1917">
        <v>6</v>
      </c>
      <c r="D1917">
        <v>10</v>
      </c>
      <c r="E1917">
        <v>162</v>
      </c>
      <c r="F1917">
        <v>169</v>
      </c>
      <c r="G1917">
        <v>165.5</v>
      </c>
      <c r="H1917">
        <v>4.949747468</v>
      </c>
    </row>
    <row r="1918" spans="1:8" x14ac:dyDescent="0.25">
      <c r="A1918">
        <v>2014</v>
      </c>
      <c r="B1918" t="s">
        <v>172</v>
      </c>
      <c r="C1918">
        <v>6</v>
      </c>
      <c r="D1918">
        <v>10</v>
      </c>
      <c r="E1918">
        <v>165</v>
      </c>
      <c r="F1918">
        <v>149</v>
      </c>
      <c r="G1918">
        <v>157</v>
      </c>
      <c r="H1918">
        <v>11.313708500000001</v>
      </c>
    </row>
    <row r="1919" spans="1:8" x14ac:dyDescent="0.25">
      <c r="A1919">
        <v>2015</v>
      </c>
      <c r="B1919" t="s">
        <v>172</v>
      </c>
      <c r="C1919">
        <v>6</v>
      </c>
      <c r="D1919">
        <v>10</v>
      </c>
      <c r="E1919">
        <v>121</v>
      </c>
      <c r="F1919">
        <v>113</v>
      </c>
      <c r="G1919">
        <v>117</v>
      </c>
      <c r="H1919">
        <v>5.6568542490000002</v>
      </c>
    </row>
    <row r="1920" spans="1:8" x14ac:dyDescent="0.25">
      <c r="A1920">
        <v>2016</v>
      </c>
      <c r="B1920" t="s">
        <v>172</v>
      </c>
      <c r="C1920">
        <v>6</v>
      </c>
      <c r="D1920">
        <v>10</v>
      </c>
      <c r="E1920">
        <v>115</v>
      </c>
      <c r="F1920">
        <v>117</v>
      </c>
      <c r="G1920">
        <v>116</v>
      </c>
      <c r="H1920">
        <v>1.414213562</v>
      </c>
    </row>
    <row r="1921" spans="1:8" x14ac:dyDescent="0.25">
      <c r="A1921">
        <v>2001</v>
      </c>
      <c r="B1921" t="s">
        <v>173</v>
      </c>
      <c r="C1921">
        <v>6</v>
      </c>
      <c r="D1921">
        <v>11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>
        <v>2002</v>
      </c>
      <c r="B1922" t="s">
        <v>173</v>
      </c>
      <c r="C1922">
        <v>6</v>
      </c>
      <c r="D1922">
        <v>11</v>
      </c>
      <c r="E1922">
        <v>36</v>
      </c>
      <c r="F1922">
        <v>28</v>
      </c>
      <c r="G1922">
        <v>32</v>
      </c>
      <c r="H1922">
        <v>5.6568542490000002</v>
      </c>
    </row>
    <row r="1923" spans="1:8" x14ac:dyDescent="0.25">
      <c r="A1923">
        <v>2003</v>
      </c>
      <c r="B1923" t="s">
        <v>173</v>
      </c>
      <c r="C1923">
        <v>6</v>
      </c>
      <c r="D1923">
        <v>11</v>
      </c>
      <c r="E1923">
        <v>10</v>
      </c>
      <c r="F1923">
        <v>10</v>
      </c>
      <c r="G1923">
        <v>10</v>
      </c>
      <c r="H1923">
        <v>0</v>
      </c>
    </row>
    <row r="1924" spans="1:8" x14ac:dyDescent="0.25">
      <c r="A1924">
        <v>2004</v>
      </c>
      <c r="B1924" t="s">
        <v>173</v>
      </c>
      <c r="C1924">
        <v>6</v>
      </c>
      <c r="D1924">
        <v>11</v>
      </c>
      <c r="E1924">
        <v>7</v>
      </c>
      <c r="F1924">
        <v>11</v>
      </c>
      <c r="G1924">
        <v>9</v>
      </c>
      <c r="H1924">
        <v>2.8284271250000002</v>
      </c>
    </row>
    <row r="1925" spans="1:8" x14ac:dyDescent="0.25">
      <c r="A1925">
        <v>2005</v>
      </c>
      <c r="B1925" t="s">
        <v>173</v>
      </c>
      <c r="C1925">
        <v>6</v>
      </c>
      <c r="D1925">
        <v>11</v>
      </c>
      <c r="E1925">
        <v>9</v>
      </c>
      <c r="F1925">
        <v>26</v>
      </c>
      <c r="G1925">
        <v>17.5</v>
      </c>
      <c r="H1925">
        <v>12.020815280000001</v>
      </c>
    </row>
    <row r="1926" spans="1:8" x14ac:dyDescent="0.25">
      <c r="A1926">
        <v>2006</v>
      </c>
      <c r="B1926" t="s">
        <v>173</v>
      </c>
      <c r="C1926">
        <v>6</v>
      </c>
      <c r="D1926">
        <v>11</v>
      </c>
      <c r="E1926">
        <v>7</v>
      </c>
      <c r="F1926">
        <v>54</v>
      </c>
      <c r="G1926">
        <v>30.5</v>
      </c>
      <c r="H1926">
        <v>33.234018720000002</v>
      </c>
    </row>
    <row r="1927" spans="1:8" x14ac:dyDescent="0.25">
      <c r="A1927">
        <v>2007</v>
      </c>
      <c r="B1927" t="s">
        <v>173</v>
      </c>
      <c r="C1927">
        <v>6</v>
      </c>
      <c r="D1927">
        <v>11</v>
      </c>
      <c r="E1927">
        <v>26</v>
      </c>
      <c r="F1927">
        <v>27</v>
      </c>
      <c r="G1927">
        <v>26.5</v>
      </c>
      <c r="H1927">
        <v>0.70710678100000002</v>
      </c>
    </row>
    <row r="1928" spans="1:8" x14ac:dyDescent="0.25">
      <c r="A1928">
        <v>2008</v>
      </c>
      <c r="B1928" t="s">
        <v>173</v>
      </c>
      <c r="C1928">
        <v>6</v>
      </c>
      <c r="D1928">
        <v>11</v>
      </c>
      <c r="E1928">
        <v>78</v>
      </c>
      <c r="F1928">
        <v>49</v>
      </c>
      <c r="G1928">
        <v>63.5</v>
      </c>
      <c r="H1928">
        <v>20.50609665</v>
      </c>
    </row>
    <row r="1929" spans="1:8" x14ac:dyDescent="0.25">
      <c r="A1929">
        <v>2009</v>
      </c>
      <c r="B1929" t="s">
        <v>173</v>
      </c>
      <c r="C1929">
        <v>6</v>
      </c>
      <c r="D1929">
        <v>11</v>
      </c>
      <c r="E1929">
        <v>175</v>
      </c>
      <c r="F1929">
        <v>48</v>
      </c>
      <c r="G1929">
        <v>111.5</v>
      </c>
      <c r="H1929">
        <v>89.802561209999993</v>
      </c>
    </row>
    <row r="1930" spans="1:8" x14ac:dyDescent="0.25">
      <c r="A1930">
        <v>2010</v>
      </c>
      <c r="B1930" t="s">
        <v>173</v>
      </c>
      <c r="C1930">
        <v>6</v>
      </c>
      <c r="D1930">
        <v>11</v>
      </c>
      <c r="E1930">
        <v>187</v>
      </c>
      <c r="F1930">
        <v>70</v>
      </c>
      <c r="G1930">
        <v>128.5</v>
      </c>
      <c r="H1930">
        <v>82.731493400000005</v>
      </c>
    </row>
    <row r="1931" spans="1:8" x14ac:dyDescent="0.25">
      <c r="A1931">
        <v>2011</v>
      </c>
      <c r="B1931" t="s">
        <v>173</v>
      </c>
      <c r="C1931">
        <v>6</v>
      </c>
      <c r="D1931">
        <v>11</v>
      </c>
      <c r="E1931">
        <v>147</v>
      </c>
      <c r="F1931">
        <v>87</v>
      </c>
      <c r="G1931">
        <v>117</v>
      </c>
      <c r="H1931">
        <v>42.426406870000001</v>
      </c>
    </row>
    <row r="1932" spans="1:8" x14ac:dyDescent="0.25">
      <c r="A1932">
        <v>2012</v>
      </c>
      <c r="B1932" t="s">
        <v>173</v>
      </c>
      <c r="C1932">
        <v>6</v>
      </c>
      <c r="D1932">
        <v>11</v>
      </c>
      <c r="E1932">
        <v>241</v>
      </c>
      <c r="F1932">
        <v>76</v>
      </c>
      <c r="G1932">
        <v>158.5</v>
      </c>
      <c r="H1932">
        <v>116.6726189</v>
      </c>
    </row>
    <row r="1933" spans="1:8" x14ac:dyDescent="0.25">
      <c r="A1933">
        <v>2013</v>
      </c>
      <c r="B1933" t="s">
        <v>173</v>
      </c>
      <c r="C1933">
        <v>6</v>
      </c>
      <c r="D1933">
        <v>11</v>
      </c>
      <c r="E1933">
        <v>85</v>
      </c>
      <c r="F1933">
        <v>80</v>
      </c>
      <c r="G1933">
        <v>82.5</v>
      </c>
      <c r="H1933">
        <v>3.5355339059999999</v>
      </c>
    </row>
    <row r="1934" spans="1:8" x14ac:dyDescent="0.25">
      <c r="A1934">
        <v>2014</v>
      </c>
      <c r="B1934" t="s">
        <v>173</v>
      </c>
      <c r="C1934">
        <v>6</v>
      </c>
      <c r="D1934">
        <v>11</v>
      </c>
      <c r="E1934">
        <v>166</v>
      </c>
      <c r="F1934">
        <v>123</v>
      </c>
      <c r="G1934">
        <v>144.5</v>
      </c>
      <c r="H1934">
        <v>30.40559159</v>
      </c>
    </row>
    <row r="1935" spans="1:8" x14ac:dyDescent="0.25">
      <c r="A1935">
        <v>2015</v>
      </c>
      <c r="B1935" t="s">
        <v>173</v>
      </c>
      <c r="C1935">
        <v>6</v>
      </c>
      <c r="D1935">
        <v>11</v>
      </c>
      <c r="E1935">
        <v>101</v>
      </c>
      <c r="F1935">
        <v>54</v>
      </c>
      <c r="G1935">
        <v>77.5</v>
      </c>
      <c r="H1935">
        <v>33.234018720000002</v>
      </c>
    </row>
    <row r="1936" spans="1:8" x14ac:dyDescent="0.25">
      <c r="A1936">
        <v>2016</v>
      </c>
      <c r="B1936" t="s">
        <v>173</v>
      </c>
      <c r="C1936">
        <v>6</v>
      </c>
      <c r="D1936">
        <v>11</v>
      </c>
      <c r="E1936">
        <v>86</v>
      </c>
      <c r="F1936">
        <v>64</v>
      </c>
      <c r="G1936">
        <v>75</v>
      </c>
      <c r="H1936">
        <v>15.556349190000001</v>
      </c>
    </row>
    <row r="1937" spans="1:8" x14ac:dyDescent="0.25">
      <c r="A1937">
        <v>2001</v>
      </c>
      <c r="B1937" t="s">
        <v>174</v>
      </c>
      <c r="C1937">
        <v>6</v>
      </c>
      <c r="D1937">
        <v>12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>
        <v>2002</v>
      </c>
      <c r="B1938" t="s">
        <v>174</v>
      </c>
      <c r="C1938">
        <v>6</v>
      </c>
      <c r="D1938">
        <v>12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>
        <v>2003</v>
      </c>
      <c r="B1939" t="s">
        <v>174</v>
      </c>
      <c r="C1939">
        <v>6</v>
      </c>
      <c r="D1939">
        <v>12</v>
      </c>
      <c r="E1939">
        <v>27</v>
      </c>
      <c r="F1939">
        <v>29</v>
      </c>
      <c r="G1939">
        <v>28</v>
      </c>
      <c r="H1939">
        <v>1.414213562</v>
      </c>
    </row>
    <row r="1940" spans="1:8" x14ac:dyDescent="0.25">
      <c r="A1940">
        <v>2004</v>
      </c>
      <c r="B1940" t="s">
        <v>174</v>
      </c>
      <c r="C1940">
        <v>6</v>
      </c>
      <c r="D1940">
        <v>12</v>
      </c>
      <c r="E1940">
        <v>31</v>
      </c>
      <c r="F1940">
        <v>26</v>
      </c>
      <c r="G1940">
        <v>28.5</v>
      </c>
      <c r="H1940">
        <v>3.5355339059999999</v>
      </c>
    </row>
    <row r="1941" spans="1:8" x14ac:dyDescent="0.25">
      <c r="A1941">
        <v>2005</v>
      </c>
      <c r="B1941" t="s">
        <v>174</v>
      </c>
      <c r="C1941">
        <v>6</v>
      </c>
      <c r="D1941">
        <v>12</v>
      </c>
      <c r="E1941">
        <v>24</v>
      </c>
      <c r="F1941">
        <v>15</v>
      </c>
      <c r="G1941">
        <v>19.5</v>
      </c>
      <c r="H1941">
        <v>6.3639610309999997</v>
      </c>
    </row>
    <row r="1942" spans="1:8" x14ac:dyDescent="0.25">
      <c r="A1942">
        <v>2006</v>
      </c>
      <c r="B1942" t="s">
        <v>174</v>
      </c>
      <c r="C1942">
        <v>6</v>
      </c>
      <c r="D1942">
        <v>12</v>
      </c>
      <c r="E1942">
        <v>19</v>
      </c>
      <c r="F1942">
        <v>16</v>
      </c>
      <c r="G1942">
        <v>17.5</v>
      </c>
      <c r="H1942">
        <v>2.1213203439999999</v>
      </c>
    </row>
    <row r="1943" spans="1:8" x14ac:dyDescent="0.25">
      <c r="A1943">
        <v>2007</v>
      </c>
      <c r="B1943" t="s">
        <v>174</v>
      </c>
      <c r="C1943">
        <v>6</v>
      </c>
      <c r="D1943">
        <v>12</v>
      </c>
      <c r="E1943">
        <v>16</v>
      </c>
      <c r="F1943">
        <v>23</v>
      </c>
      <c r="G1943">
        <v>19.5</v>
      </c>
      <c r="H1943">
        <v>4.949747468</v>
      </c>
    </row>
    <row r="1944" spans="1:8" x14ac:dyDescent="0.25">
      <c r="A1944">
        <v>2008</v>
      </c>
      <c r="B1944" t="s">
        <v>174</v>
      </c>
      <c r="C1944">
        <v>6</v>
      </c>
      <c r="D1944">
        <v>12</v>
      </c>
      <c r="E1944">
        <v>52</v>
      </c>
      <c r="F1944">
        <v>41</v>
      </c>
      <c r="G1944">
        <v>46.5</v>
      </c>
      <c r="H1944">
        <v>7.7781745930000001</v>
      </c>
    </row>
    <row r="1945" spans="1:8" x14ac:dyDescent="0.25">
      <c r="A1945">
        <v>2009</v>
      </c>
      <c r="B1945" t="s">
        <v>174</v>
      </c>
      <c r="C1945">
        <v>6</v>
      </c>
      <c r="D1945">
        <v>12</v>
      </c>
      <c r="E1945">
        <v>49</v>
      </c>
      <c r="F1945">
        <v>24</v>
      </c>
      <c r="G1945">
        <v>36.5</v>
      </c>
      <c r="H1945">
        <v>17.677669529999999</v>
      </c>
    </row>
    <row r="1946" spans="1:8" x14ac:dyDescent="0.25">
      <c r="A1946">
        <v>2010</v>
      </c>
      <c r="B1946" t="s">
        <v>174</v>
      </c>
      <c r="C1946">
        <v>6</v>
      </c>
      <c r="D1946">
        <v>12</v>
      </c>
      <c r="E1946">
        <v>125</v>
      </c>
      <c r="F1946">
        <v>120</v>
      </c>
      <c r="G1946">
        <v>122.5</v>
      </c>
      <c r="H1946">
        <v>3.5355339059999999</v>
      </c>
    </row>
    <row r="1947" spans="1:8" x14ac:dyDescent="0.25">
      <c r="A1947">
        <v>2011</v>
      </c>
      <c r="B1947" t="s">
        <v>174</v>
      </c>
      <c r="C1947">
        <v>6</v>
      </c>
      <c r="D1947">
        <v>12</v>
      </c>
      <c r="E1947">
        <v>112</v>
      </c>
      <c r="F1947">
        <v>110</v>
      </c>
      <c r="G1947">
        <v>111</v>
      </c>
      <c r="H1947">
        <v>1.414213562</v>
      </c>
    </row>
    <row r="1948" spans="1:8" x14ac:dyDescent="0.25">
      <c r="A1948">
        <v>2012</v>
      </c>
      <c r="B1948" t="s">
        <v>174</v>
      </c>
      <c r="C1948">
        <v>6</v>
      </c>
      <c r="D1948">
        <v>12</v>
      </c>
      <c r="E1948">
        <v>116</v>
      </c>
      <c r="F1948">
        <v>95</v>
      </c>
      <c r="G1948">
        <v>105.5</v>
      </c>
      <c r="H1948">
        <v>14.8492424</v>
      </c>
    </row>
    <row r="1949" spans="1:8" x14ac:dyDescent="0.25">
      <c r="A1949">
        <v>2013</v>
      </c>
      <c r="B1949" t="s">
        <v>174</v>
      </c>
      <c r="C1949">
        <v>6</v>
      </c>
      <c r="D1949">
        <v>12</v>
      </c>
      <c r="E1949">
        <v>211</v>
      </c>
      <c r="F1949">
        <v>178</v>
      </c>
      <c r="G1949">
        <v>194.5</v>
      </c>
      <c r="H1949">
        <v>23.334523780000001</v>
      </c>
    </row>
    <row r="1950" spans="1:8" x14ac:dyDescent="0.25">
      <c r="A1950">
        <v>2014</v>
      </c>
      <c r="B1950" t="s">
        <v>174</v>
      </c>
      <c r="C1950">
        <v>6</v>
      </c>
      <c r="D1950">
        <v>12</v>
      </c>
      <c r="E1950">
        <v>279</v>
      </c>
      <c r="F1950">
        <v>222</v>
      </c>
      <c r="G1950">
        <v>250.5</v>
      </c>
      <c r="H1950">
        <v>40.305086529999997</v>
      </c>
    </row>
    <row r="1951" spans="1:8" x14ac:dyDescent="0.25">
      <c r="A1951">
        <v>2015</v>
      </c>
      <c r="B1951" t="s">
        <v>174</v>
      </c>
      <c r="C1951">
        <v>6</v>
      </c>
      <c r="D1951">
        <v>12</v>
      </c>
      <c r="E1951">
        <v>165</v>
      </c>
      <c r="F1951">
        <v>177</v>
      </c>
      <c r="G1951">
        <v>171</v>
      </c>
      <c r="H1951">
        <v>8.4852813739999995</v>
      </c>
    </row>
    <row r="1952" spans="1:8" x14ac:dyDescent="0.25">
      <c r="A1952">
        <v>2016</v>
      </c>
      <c r="B1952" t="s">
        <v>174</v>
      </c>
      <c r="C1952">
        <v>6</v>
      </c>
      <c r="D1952">
        <v>12</v>
      </c>
      <c r="E1952">
        <v>143</v>
      </c>
      <c r="F1952">
        <v>94</v>
      </c>
      <c r="G1952">
        <v>118.5</v>
      </c>
      <c r="H1952">
        <v>34.648232280000002</v>
      </c>
    </row>
    <row r="1953" spans="1:8" x14ac:dyDescent="0.25">
      <c r="A1953">
        <v>2001</v>
      </c>
      <c r="B1953" t="s">
        <v>175</v>
      </c>
      <c r="C1953">
        <v>6</v>
      </c>
      <c r="D1953">
        <v>13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>
        <v>2002</v>
      </c>
      <c r="B1954" t="s">
        <v>175</v>
      </c>
      <c r="C1954">
        <v>6</v>
      </c>
      <c r="D1954">
        <v>13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>
        <v>2003</v>
      </c>
      <c r="B1955" t="s">
        <v>175</v>
      </c>
      <c r="C1955">
        <v>6</v>
      </c>
      <c r="D1955">
        <v>13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>
        <v>2004</v>
      </c>
      <c r="B1956" t="s">
        <v>175</v>
      </c>
      <c r="C1956">
        <v>6</v>
      </c>
      <c r="D1956">
        <v>13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>
        <v>2005</v>
      </c>
      <c r="B1957" t="s">
        <v>175</v>
      </c>
      <c r="C1957">
        <v>6</v>
      </c>
      <c r="D1957">
        <v>13</v>
      </c>
      <c r="E1957">
        <v>0</v>
      </c>
      <c r="F1957">
        <v>61</v>
      </c>
      <c r="G1957">
        <v>30.5</v>
      </c>
      <c r="H1957">
        <v>43.133513649999998</v>
      </c>
    </row>
    <row r="1958" spans="1:8" x14ac:dyDescent="0.25">
      <c r="A1958">
        <v>2006</v>
      </c>
      <c r="B1958" t="s">
        <v>175</v>
      </c>
      <c r="C1958">
        <v>6</v>
      </c>
      <c r="D1958">
        <v>13</v>
      </c>
      <c r="E1958">
        <v>0</v>
      </c>
      <c r="F1958">
        <v>70</v>
      </c>
      <c r="G1958">
        <v>35</v>
      </c>
      <c r="H1958">
        <v>49.497474680000003</v>
      </c>
    </row>
    <row r="1959" spans="1:8" x14ac:dyDescent="0.25">
      <c r="A1959">
        <v>2007</v>
      </c>
      <c r="B1959" t="s">
        <v>175</v>
      </c>
      <c r="C1959">
        <v>6</v>
      </c>
      <c r="D1959">
        <v>13</v>
      </c>
      <c r="E1959">
        <v>0</v>
      </c>
      <c r="F1959">
        <v>76</v>
      </c>
      <c r="G1959">
        <v>38</v>
      </c>
      <c r="H1959">
        <v>53.740115369999998</v>
      </c>
    </row>
    <row r="1960" spans="1:8" x14ac:dyDescent="0.25">
      <c r="A1960">
        <v>2008</v>
      </c>
      <c r="B1960" t="s">
        <v>175</v>
      </c>
      <c r="C1960">
        <v>6</v>
      </c>
      <c r="D1960">
        <v>13</v>
      </c>
      <c r="E1960">
        <v>57</v>
      </c>
      <c r="F1960">
        <v>137</v>
      </c>
      <c r="G1960">
        <v>97</v>
      </c>
      <c r="H1960">
        <v>56.568542489999999</v>
      </c>
    </row>
    <row r="1961" spans="1:8" x14ac:dyDescent="0.25">
      <c r="A1961">
        <v>2009</v>
      </c>
      <c r="B1961" t="s">
        <v>175</v>
      </c>
      <c r="C1961">
        <v>6</v>
      </c>
      <c r="D1961">
        <v>13</v>
      </c>
      <c r="E1961">
        <v>49</v>
      </c>
      <c r="F1961">
        <v>44</v>
      </c>
      <c r="G1961">
        <v>46.5</v>
      </c>
      <c r="H1961">
        <v>3.5355339059999999</v>
      </c>
    </row>
    <row r="1962" spans="1:8" x14ac:dyDescent="0.25">
      <c r="A1962">
        <v>2010</v>
      </c>
      <c r="B1962" t="s">
        <v>175</v>
      </c>
      <c r="C1962">
        <v>6</v>
      </c>
      <c r="D1962">
        <v>13</v>
      </c>
      <c r="E1962">
        <v>219</v>
      </c>
      <c r="F1962">
        <v>192</v>
      </c>
      <c r="G1962">
        <v>205.5</v>
      </c>
      <c r="H1962">
        <v>19.09188309</v>
      </c>
    </row>
    <row r="1963" spans="1:8" x14ac:dyDescent="0.25">
      <c r="A1963">
        <v>2011</v>
      </c>
      <c r="B1963" t="s">
        <v>175</v>
      </c>
      <c r="C1963">
        <v>6</v>
      </c>
      <c r="D1963">
        <v>13</v>
      </c>
      <c r="E1963">
        <v>281</v>
      </c>
      <c r="F1963">
        <v>203</v>
      </c>
      <c r="G1963">
        <v>242</v>
      </c>
      <c r="H1963">
        <v>55.154328929999998</v>
      </c>
    </row>
    <row r="1964" spans="1:8" x14ac:dyDescent="0.25">
      <c r="A1964">
        <v>2012</v>
      </c>
      <c r="B1964" t="s">
        <v>175</v>
      </c>
      <c r="C1964">
        <v>6</v>
      </c>
      <c r="D1964">
        <v>13</v>
      </c>
      <c r="E1964">
        <v>173</v>
      </c>
      <c r="F1964">
        <v>39</v>
      </c>
      <c r="G1964">
        <v>106</v>
      </c>
      <c r="H1964">
        <v>94.752308679999999</v>
      </c>
    </row>
    <row r="1965" spans="1:8" x14ac:dyDescent="0.25">
      <c r="A1965">
        <v>2013</v>
      </c>
      <c r="B1965" t="s">
        <v>175</v>
      </c>
      <c r="C1965">
        <v>6</v>
      </c>
      <c r="D1965">
        <v>13</v>
      </c>
      <c r="E1965">
        <v>300</v>
      </c>
      <c r="F1965">
        <v>77</v>
      </c>
      <c r="G1965">
        <v>188.5</v>
      </c>
      <c r="H1965">
        <v>157.68481220000001</v>
      </c>
    </row>
    <row r="1966" spans="1:8" x14ac:dyDescent="0.25">
      <c r="A1966">
        <v>2014</v>
      </c>
      <c r="B1966" t="s">
        <v>175</v>
      </c>
      <c r="C1966">
        <v>6</v>
      </c>
      <c r="D1966">
        <v>13</v>
      </c>
      <c r="E1966">
        <v>389</v>
      </c>
      <c r="F1966">
        <v>198</v>
      </c>
      <c r="G1966">
        <v>293.5</v>
      </c>
      <c r="H1966">
        <v>135.0573952</v>
      </c>
    </row>
    <row r="1967" spans="1:8" x14ac:dyDescent="0.25">
      <c r="A1967">
        <v>2015</v>
      </c>
      <c r="B1967" t="s">
        <v>175</v>
      </c>
      <c r="C1967">
        <v>6</v>
      </c>
      <c r="D1967">
        <v>13</v>
      </c>
      <c r="E1967">
        <v>612</v>
      </c>
      <c r="F1967">
        <v>157</v>
      </c>
      <c r="G1967">
        <v>384.5</v>
      </c>
      <c r="H1967">
        <v>321.73358539999998</v>
      </c>
    </row>
    <row r="1968" spans="1:8" x14ac:dyDescent="0.25">
      <c r="A1968">
        <v>2016</v>
      </c>
      <c r="B1968" t="s">
        <v>175</v>
      </c>
      <c r="C1968">
        <v>6</v>
      </c>
      <c r="D1968">
        <v>13</v>
      </c>
      <c r="E1968">
        <v>374</v>
      </c>
      <c r="F1968">
        <v>139</v>
      </c>
      <c r="G1968">
        <v>256.5</v>
      </c>
      <c r="H1968">
        <v>166.1700936</v>
      </c>
    </row>
    <row r="1969" spans="1:8" x14ac:dyDescent="0.25">
      <c r="A1969">
        <v>2001</v>
      </c>
      <c r="B1969" t="s">
        <v>177</v>
      </c>
      <c r="C1969">
        <v>6</v>
      </c>
      <c r="D1969">
        <v>14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>
        <v>2002</v>
      </c>
      <c r="B1970" t="s">
        <v>177</v>
      </c>
      <c r="C1970">
        <v>6</v>
      </c>
      <c r="D1970">
        <v>14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>
        <v>2003</v>
      </c>
      <c r="B1971" t="s">
        <v>177</v>
      </c>
      <c r="C1971">
        <v>6</v>
      </c>
      <c r="D1971">
        <v>14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>
        <v>2004</v>
      </c>
      <c r="B1972" t="s">
        <v>177</v>
      </c>
      <c r="C1972">
        <v>6</v>
      </c>
      <c r="D1972">
        <v>14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>
        <v>2005</v>
      </c>
      <c r="B1973" t="s">
        <v>177</v>
      </c>
      <c r="C1973">
        <v>6</v>
      </c>
      <c r="D1973">
        <v>14</v>
      </c>
      <c r="E1973">
        <v>31</v>
      </c>
      <c r="F1973">
        <v>30</v>
      </c>
      <c r="G1973">
        <v>30.5</v>
      </c>
      <c r="H1973">
        <v>0.70710678100000002</v>
      </c>
    </row>
    <row r="1974" spans="1:8" x14ac:dyDescent="0.25">
      <c r="A1974">
        <v>2006</v>
      </c>
      <c r="B1974" t="s">
        <v>177</v>
      </c>
      <c r="C1974">
        <v>6</v>
      </c>
      <c r="D1974">
        <v>14</v>
      </c>
      <c r="E1974">
        <v>23</v>
      </c>
      <c r="F1974">
        <v>23</v>
      </c>
      <c r="G1974">
        <v>23</v>
      </c>
      <c r="H1974">
        <v>0</v>
      </c>
    </row>
    <row r="1975" spans="1:8" x14ac:dyDescent="0.25">
      <c r="A1975">
        <v>2007</v>
      </c>
      <c r="B1975" t="s">
        <v>177</v>
      </c>
      <c r="C1975">
        <v>6</v>
      </c>
      <c r="D1975">
        <v>14</v>
      </c>
      <c r="E1975">
        <v>28</v>
      </c>
      <c r="F1975">
        <v>25</v>
      </c>
      <c r="G1975">
        <v>26.5</v>
      </c>
      <c r="H1975">
        <v>2.1213203439999999</v>
      </c>
    </row>
    <row r="1976" spans="1:8" x14ac:dyDescent="0.25">
      <c r="A1976">
        <v>2008</v>
      </c>
      <c r="B1976" t="s">
        <v>177</v>
      </c>
      <c r="C1976">
        <v>6</v>
      </c>
      <c r="D1976">
        <v>14</v>
      </c>
      <c r="E1976">
        <v>48</v>
      </c>
      <c r="F1976">
        <v>38</v>
      </c>
      <c r="G1976">
        <v>43</v>
      </c>
      <c r="H1976">
        <v>7.0710678119999999</v>
      </c>
    </row>
    <row r="1977" spans="1:8" x14ac:dyDescent="0.25">
      <c r="A1977">
        <v>2009</v>
      </c>
      <c r="B1977" t="s">
        <v>177</v>
      </c>
      <c r="C1977">
        <v>6</v>
      </c>
      <c r="D1977">
        <v>14</v>
      </c>
      <c r="E1977">
        <v>84</v>
      </c>
      <c r="F1977">
        <v>57</v>
      </c>
      <c r="G1977">
        <v>70.5</v>
      </c>
      <c r="H1977">
        <v>19.09188309</v>
      </c>
    </row>
    <row r="1978" spans="1:8" x14ac:dyDescent="0.25">
      <c r="A1978">
        <v>2010</v>
      </c>
      <c r="B1978" t="s">
        <v>177</v>
      </c>
      <c r="C1978">
        <v>6</v>
      </c>
      <c r="D1978">
        <v>14</v>
      </c>
      <c r="E1978">
        <v>185</v>
      </c>
      <c r="F1978">
        <v>112</v>
      </c>
      <c r="G1978">
        <v>148.5</v>
      </c>
      <c r="H1978">
        <v>51.618795030000001</v>
      </c>
    </row>
    <row r="1979" spans="1:8" x14ac:dyDescent="0.25">
      <c r="A1979">
        <v>2011</v>
      </c>
      <c r="B1979" t="s">
        <v>177</v>
      </c>
      <c r="C1979">
        <v>6</v>
      </c>
      <c r="D1979">
        <v>14</v>
      </c>
      <c r="E1979">
        <v>185</v>
      </c>
      <c r="F1979">
        <v>169</v>
      </c>
      <c r="G1979">
        <v>177</v>
      </c>
      <c r="H1979">
        <v>11.313708500000001</v>
      </c>
    </row>
    <row r="1980" spans="1:8" x14ac:dyDescent="0.25">
      <c r="A1980">
        <v>2012</v>
      </c>
      <c r="B1980" t="s">
        <v>177</v>
      </c>
      <c r="C1980">
        <v>6</v>
      </c>
      <c r="D1980">
        <v>14</v>
      </c>
      <c r="E1980">
        <v>128</v>
      </c>
      <c r="F1980">
        <v>167</v>
      </c>
      <c r="G1980">
        <v>147.5</v>
      </c>
      <c r="H1980">
        <v>27.57716447</v>
      </c>
    </row>
    <row r="1981" spans="1:8" x14ac:dyDescent="0.25">
      <c r="A1981">
        <v>2013</v>
      </c>
      <c r="B1981" t="s">
        <v>177</v>
      </c>
      <c r="C1981">
        <v>6</v>
      </c>
      <c r="D1981">
        <v>14</v>
      </c>
      <c r="E1981">
        <v>264</v>
      </c>
      <c r="F1981">
        <v>353</v>
      </c>
      <c r="G1981">
        <v>308.5</v>
      </c>
      <c r="H1981">
        <v>62.932503529999998</v>
      </c>
    </row>
    <row r="1982" spans="1:8" x14ac:dyDescent="0.25">
      <c r="A1982">
        <v>2014</v>
      </c>
      <c r="B1982" t="s">
        <v>177</v>
      </c>
      <c r="C1982">
        <v>6</v>
      </c>
      <c r="D1982">
        <v>14</v>
      </c>
      <c r="E1982">
        <v>307</v>
      </c>
      <c r="F1982">
        <v>323</v>
      </c>
      <c r="G1982">
        <v>315</v>
      </c>
      <c r="H1982">
        <v>11.313708500000001</v>
      </c>
    </row>
    <row r="1983" spans="1:8" x14ac:dyDescent="0.25">
      <c r="A1983">
        <v>2015</v>
      </c>
      <c r="B1983" t="s">
        <v>177</v>
      </c>
      <c r="C1983">
        <v>6</v>
      </c>
      <c r="D1983">
        <v>14</v>
      </c>
      <c r="E1983">
        <v>320</v>
      </c>
      <c r="F1983">
        <v>347</v>
      </c>
      <c r="G1983">
        <v>333.5</v>
      </c>
      <c r="H1983">
        <v>19.09188309</v>
      </c>
    </row>
    <row r="1984" spans="1:8" x14ac:dyDescent="0.25">
      <c r="A1984">
        <v>2016</v>
      </c>
      <c r="B1984" t="s">
        <v>177</v>
      </c>
      <c r="C1984">
        <v>6</v>
      </c>
      <c r="D1984">
        <v>14</v>
      </c>
      <c r="E1984">
        <v>268</v>
      </c>
      <c r="F1984">
        <v>300</v>
      </c>
      <c r="G1984">
        <v>284</v>
      </c>
      <c r="H1984">
        <v>22.627417000000001</v>
      </c>
    </row>
    <row r="1985" spans="1:8" x14ac:dyDescent="0.25">
      <c r="A1985">
        <v>2001</v>
      </c>
      <c r="B1985" t="s">
        <v>178</v>
      </c>
      <c r="C1985">
        <v>6</v>
      </c>
      <c r="D1985">
        <v>15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>
        <v>2002</v>
      </c>
      <c r="B1986" t="s">
        <v>178</v>
      </c>
      <c r="C1986">
        <v>6</v>
      </c>
      <c r="D1986">
        <v>15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>
        <v>2003</v>
      </c>
      <c r="B1987" t="s">
        <v>178</v>
      </c>
      <c r="C1987">
        <v>6</v>
      </c>
      <c r="D1987">
        <v>15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>
        <v>2004</v>
      </c>
      <c r="B1988" t="s">
        <v>178</v>
      </c>
      <c r="C1988">
        <v>6</v>
      </c>
      <c r="D1988">
        <v>15</v>
      </c>
      <c r="E1988">
        <v>41</v>
      </c>
      <c r="F1988">
        <v>54</v>
      </c>
      <c r="G1988">
        <v>47.5</v>
      </c>
      <c r="H1988">
        <v>9.1923881549999997</v>
      </c>
    </row>
    <row r="1989" spans="1:8" x14ac:dyDescent="0.25">
      <c r="A1989">
        <v>2005</v>
      </c>
      <c r="B1989" t="s">
        <v>178</v>
      </c>
      <c r="C1989">
        <v>6</v>
      </c>
      <c r="D1989">
        <v>15</v>
      </c>
      <c r="E1989">
        <v>45</v>
      </c>
      <c r="F1989">
        <v>49</v>
      </c>
      <c r="G1989">
        <v>47</v>
      </c>
      <c r="H1989">
        <v>2.8284271250000002</v>
      </c>
    </row>
    <row r="1990" spans="1:8" x14ac:dyDescent="0.25">
      <c r="A1990">
        <v>2006</v>
      </c>
      <c r="B1990" t="s">
        <v>178</v>
      </c>
      <c r="C1990">
        <v>6</v>
      </c>
      <c r="D1990">
        <v>15</v>
      </c>
      <c r="E1990">
        <v>15</v>
      </c>
      <c r="F1990">
        <v>16</v>
      </c>
      <c r="G1990">
        <v>15.5</v>
      </c>
      <c r="H1990">
        <v>0.70710678100000002</v>
      </c>
    </row>
    <row r="1991" spans="1:8" x14ac:dyDescent="0.25">
      <c r="A1991">
        <v>2007</v>
      </c>
      <c r="B1991" t="s">
        <v>178</v>
      </c>
      <c r="C1991">
        <v>6</v>
      </c>
      <c r="D1991">
        <v>15</v>
      </c>
      <c r="E1991">
        <v>16</v>
      </c>
      <c r="F1991">
        <v>34</v>
      </c>
      <c r="G1991">
        <v>25</v>
      </c>
      <c r="H1991">
        <v>12.727922059999999</v>
      </c>
    </row>
    <row r="1992" spans="1:8" x14ac:dyDescent="0.25">
      <c r="A1992">
        <v>2008</v>
      </c>
      <c r="B1992" t="s">
        <v>178</v>
      </c>
      <c r="C1992">
        <v>6</v>
      </c>
      <c r="D1992">
        <v>15</v>
      </c>
      <c r="E1992">
        <v>21</v>
      </c>
      <c r="F1992">
        <v>15</v>
      </c>
      <c r="G1992">
        <v>18</v>
      </c>
      <c r="H1992">
        <v>4.2426406869999997</v>
      </c>
    </row>
    <row r="1993" spans="1:8" x14ac:dyDescent="0.25">
      <c r="A1993">
        <v>2009</v>
      </c>
      <c r="B1993" t="s">
        <v>178</v>
      </c>
      <c r="C1993">
        <v>6</v>
      </c>
      <c r="D1993">
        <v>15</v>
      </c>
      <c r="E1993">
        <v>49</v>
      </c>
      <c r="F1993">
        <v>29</v>
      </c>
      <c r="G1993">
        <v>39</v>
      </c>
      <c r="H1993">
        <v>14.142135619999999</v>
      </c>
    </row>
    <row r="1994" spans="1:8" x14ac:dyDescent="0.25">
      <c r="A1994">
        <v>2010</v>
      </c>
      <c r="B1994" t="s">
        <v>178</v>
      </c>
      <c r="C1994">
        <v>6</v>
      </c>
      <c r="D1994">
        <v>15</v>
      </c>
      <c r="E1994">
        <v>97</v>
      </c>
      <c r="F1994">
        <v>61</v>
      </c>
      <c r="G1994">
        <v>79</v>
      </c>
      <c r="H1994">
        <v>25.455844119999998</v>
      </c>
    </row>
    <row r="1995" spans="1:8" x14ac:dyDescent="0.25">
      <c r="A1995">
        <v>2011</v>
      </c>
      <c r="B1995" t="s">
        <v>178</v>
      </c>
      <c r="C1995">
        <v>6</v>
      </c>
      <c r="D1995">
        <v>15</v>
      </c>
      <c r="E1995">
        <v>105</v>
      </c>
      <c r="F1995">
        <v>79</v>
      </c>
      <c r="G1995">
        <v>92</v>
      </c>
      <c r="H1995">
        <v>18.384776309999999</v>
      </c>
    </row>
    <row r="1996" spans="1:8" x14ac:dyDescent="0.25">
      <c r="A1996">
        <v>2012</v>
      </c>
      <c r="B1996" t="s">
        <v>178</v>
      </c>
      <c r="C1996">
        <v>6</v>
      </c>
      <c r="D1996">
        <v>15</v>
      </c>
      <c r="E1996">
        <v>74</v>
      </c>
      <c r="F1996">
        <v>53</v>
      </c>
      <c r="G1996">
        <v>63.5</v>
      </c>
      <c r="H1996">
        <v>14.8492424</v>
      </c>
    </row>
    <row r="1997" spans="1:8" x14ac:dyDescent="0.25">
      <c r="A1997">
        <v>2013</v>
      </c>
      <c r="B1997" t="s">
        <v>178</v>
      </c>
      <c r="C1997">
        <v>6</v>
      </c>
      <c r="D1997">
        <v>15</v>
      </c>
      <c r="E1997">
        <v>125</v>
      </c>
      <c r="F1997">
        <v>87</v>
      </c>
      <c r="G1997">
        <v>106</v>
      </c>
      <c r="H1997">
        <v>26.870057689999999</v>
      </c>
    </row>
    <row r="1998" spans="1:8" x14ac:dyDescent="0.25">
      <c r="A1998">
        <v>2014</v>
      </c>
      <c r="B1998" t="s">
        <v>178</v>
      </c>
      <c r="C1998">
        <v>6</v>
      </c>
      <c r="D1998">
        <v>15</v>
      </c>
      <c r="E1998">
        <v>169</v>
      </c>
      <c r="F1998">
        <v>109</v>
      </c>
      <c r="G1998">
        <v>139</v>
      </c>
      <c r="H1998">
        <v>42.426406870000001</v>
      </c>
    </row>
    <row r="1999" spans="1:8" x14ac:dyDescent="0.25">
      <c r="A1999">
        <v>2015</v>
      </c>
      <c r="B1999" t="s">
        <v>178</v>
      </c>
      <c r="C1999">
        <v>6</v>
      </c>
      <c r="D1999">
        <v>15</v>
      </c>
      <c r="E1999">
        <v>259</v>
      </c>
      <c r="F1999">
        <v>173</v>
      </c>
      <c r="G1999">
        <v>216</v>
      </c>
      <c r="H1999">
        <v>60.81118318</v>
      </c>
    </row>
    <row r="2000" spans="1:8" x14ac:dyDescent="0.25">
      <c r="A2000">
        <v>2016</v>
      </c>
      <c r="B2000" t="s">
        <v>178</v>
      </c>
      <c r="C2000">
        <v>6</v>
      </c>
      <c r="D2000">
        <v>15</v>
      </c>
      <c r="E2000">
        <v>211</v>
      </c>
      <c r="F2000">
        <v>181</v>
      </c>
      <c r="G2000">
        <v>196</v>
      </c>
      <c r="H2000">
        <v>21.213203440000001</v>
      </c>
    </row>
    <row r="2001" spans="1:8" x14ac:dyDescent="0.25">
      <c r="A2001">
        <v>2001</v>
      </c>
      <c r="B2001" t="s">
        <v>180</v>
      </c>
      <c r="C2001">
        <v>7</v>
      </c>
      <c r="D2001">
        <v>1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>
        <v>2002</v>
      </c>
      <c r="B2002" t="s">
        <v>180</v>
      </c>
      <c r="C2002">
        <v>7</v>
      </c>
      <c r="D2002">
        <v>1</v>
      </c>
      <c r="E2002">
        <v>27</v>
      </c>
      <c r="F2002">
        <v>39</v>
      </c>
      <c r="G2002">
        <v>33</v>
      </c>
      <c r="H2002">
        <v>8.4852813739999995</v>
      </c>
    </row>
    <row r="2003" spans="1:8" x14ac:dyDescent="0.25">
      <c r="A2003">
        <v>2003</v>
      </c>
      <c r="B2003" t="s">
        <v>180</v>
      </c>
      <c r="C2003">
        <v>7</v>
      </c>
      <c r="D2003">
        <v>1</v>
      </c>
      <c r="E2003">
        <v>38</v>
      </c>
      <c r="F2003">
        <v>25</v>
      </c>
      <c r="G2003">
        <v>31.5</v>
      </c>
      <c r="H2003">
        <v>9.1923881549999997</v>
      </c>
    </row>
    <row r="2004" spans="1:8" x14ac:dyDescent="0.25">
      <c r="A2004">
        <v>2004</v>
      </c>
      <c r="B2004" t="s">
        <v>180</v>
      </c>
      <c r="C2004">
        <v>7</v>
      </c>
      <c r="D2004">
        <v>1</v>
      </c>
      <c r="E2004">
        <v>52</v>
      </c>
      <c r="F2004">
        <v>39</v>
      </c>
      <c r="G2004">
        <v>45.5</v>
      </c>
      <c r="H2004">
        <v>9.1923881549999997</v>
      </c>
    </row>
    <row r="2005" spans="1:8" x14ac:dyDescent="0.25">
      <c r="A2005">
        <v>2005</v>
      </c>
      <c r="B2005" t="s">
        <v>180</v>
      </c>
      <c r="C2005">
        <v>7</v>
      </c>
      <c r="D2005">
        <v>1</v>
      </c>
      <c r="E2005">
        <v>76</v>
      </c>
      <c r="F2005">
        <v>53</v>
      </c>
      <c r="G2005">
        <v>64.5</v>
      </c>
      <c r="H2005">
        <v>16.263455969999999</v>
      </c>
    </row>
    <row r="2006" spans="1:8" x14ac:dyDescent="0.25">
      <c r="A2006">
        <v>2006</v>
      </c>
      <c r="B2006" t="s">
        <v>180</v>
      </c>
      <c r="C2006">
        <v>7</v>
      </c>
      <c r="D2006">
        <v>1</v>
      </c>
      <c r="E2006">
        <v>48</v>
      </c>
      <c r="F2006">
        <v>38</v>
      </c>
      <c r="G2006">
        <v>43</v>
      </c>
      <c r="H2006">
        <v>7.0710678119999999</v>
      </c>
    </row>
    <row r="2007" spans="1:8" x14ac:dyDescent="0.25">
      <c r="A2007">
        <v>2007</v>
      </c>
      <c r="B2007" t="s">
        <v>180</v>
      </c>
      <c r="C2007">
        <v>7</v>
      </c>
      <c r="D2007">
        <v>1</v>
      </c>
      <c r="E2007">
        <v>63</v>
      </c>
      <c r="F2007">
        <v>79</v>
      </c>
      <c r="G2007">
        <v>71</v>
      </c>
      <c r="H2007">
        <v>11.313708500000001</v>
      </c>
    </row>
    <row r="2008" spans="1:8" x14ac:dyDescent="0.25">
      <c r="A2008">
        <v>2008</v>
      </c>
      <c r="B2008" t="s">
        <v>180</v>
      </c>
      <c r="C2008">
        <v>7</v>
      </c>
      <c r="D2008">
        <v>1</v>
      </c>
      <c r="E2008">
        <v>57</v>
      </c>
      <c r="F2008">
        <v>59</v>
      </c>
      <c r="G2008">
        <v>58</v>
      </c>
      <c r="H2008">
        <v>1.414213562</v>
      </c>
    </row>
    <row r="2009" spans="1:8" x14ac:dyDescent="0.25">
      <c r="A2009">
        <v>2009</v>
      </c>
      <c r="B2009" t="s">
        <v>180</v>
      </c>
      <c r="C2009">
        <v>7</v>
      </c>
      <c r="D2009">
        <v>1</v>
      </c>
      <c r="E2009">
        <v>71</v>
      </c>
      <c r="F2009">
        <v>85</v>
      </c>
      <c r="G2009">
        <v>78</v>
      </c>
      <c r="H2009">
        <v>9.899494937</v>
      </c>
    </row>
    <row r="2010" spans="1:8" x14ac:dyDescent="0.25">
      <c r="A2010">
        <v>2010</v>
      </c>
      <c r="B2010" t="s">
        <v>180</v>
      </c>
      <c r="C2010">
        <v>7</v>
      </c>
      <c r="D2010">
        <v>1</v>
      </c>
      <c r="E2010">
        <v>78</v>
      </c>
      <c r="F2010">
        <v>76</v>
      </c>
      <c r="G2010">
        <v>77</v>
      </c>
      <c r="H2010">
        <v>1.414213562</v>
      </c>
    </row>
    <row r="2011" spans="1:8" x14ac:dyDescent="0.25">
      <c r="A2011">
        <v>2011</v>
      </c>
      <c r="B2011" t="s">
        <v>180</v>
      </c>
      <c r="C2011">
        <v>7</v>
      </c>
      <c r="D2011">
        <v>1</v>
      </c>
      <c r="E2011">
        <v>93</v>
      </c>
      <c r="F2011">
        <v>85</v>
      </c>
      <c r="G2011">
        <v>89</v>
      </c>
      <c r="H2011">
        <v>5.6568542490000002</v>
      </c>
    </row>
    <row r="2012" spans="1:8" x14ac:dyDescent="0.25">
      <c r="A2012">
        <v>2012</v>
      </c>
      <c r="B2012" t="s">
        <v>180</v>
      </c>
      <c r="C2012">
        <v>7</v>
      </c>
      <c r="D2012">
        <v>1</v>
      </c>
      <c r="E2012">
        <v>88</v>
      </c>
      <c r="F2012">
        <v>117</v>
      </c>
      <c r="G2012">
        <v>102.5</v>
      </c>
      <c r="H2012">
        <v>20.50609665</v>
      </c>
    </row>
    <row r="2013" spans="1:8" x14ac:dyDescent="0.25">
      <c r="A2013">
        <v>2013</v>
      </c>
      <c r="B2013" t="s">
        <v>180</v>
      </c>
      <c r="C2013">
        <v>7</v>
      </c>
      <c r="D2013">
        <v>1</v>
      </c>
      <c r="E2013">
        <v>87</v>
      </c>
      <c r="F2013">
        <v>98</v>
      </c>
      <c r="G2013">
        <v>92.5</v>
      </c>
      <c r="H2013">
        <v>7.7781745930000001</v>
      </c>
    </row>
    <row r="2014" spans="1:8" x14ac:dyDescent="0.25">
      <c r="A2014">
        <v>2014</v>
      </c>
      <c r="B2014" t="s">
        <v>180</v>
      </c>
      <c r="C2014">
        <v>7</v>
      </c>
      <c r="D2014">
        <v>1</v>
      </c>
      <c r="E2014">
        <v>68</v>
      </c>
      <c r="F2014">
        <v>102</v>
      </c>
      <c r="G2014">
        <v>85</v>
      </c>
      <c r="H2014">
        <v>24.041630560000002</v>
      </c>
    </row>
    <row r="2015" spans="1:8" x14ac:dyDescent="0.25">
      <c r="A2015">
        <v>2015</v>
      </c>
      <c r="B2015" t="s">
        <v>180</v>
      </c>
      <c r="C2015">
        <v>7</v>
      </c>
      <c r="D2015">
        <v>1</v>
      </c>
      <c r="E2015">
        <v>110</v>
      </c>
      <c r="F2015">
        <v>124</v>
      </c>
      <c r="G2015">
        <v>117</v>
      </c>
      <c r="H2015">
        <v>9.899494937</v>
      </c>
    </row>
    <row r="2016" spans="1:8" x14ac:dyDescent="0.25">
      <c r="A2016">
        <v>2016</v>
      </c>
      <c r="B2016" t="s">
        <v>180</v>
      </c>
      <c r="C2016">
        <v>7</v>
      </c>
      <c r="D2016">
        <v>1</v>
      </c>
      <c r="E2016">
        <v>108</v>
      </c>
      <c r="F2016">
        <v>151</v>
      </c>
      <c r="G2016">
        <v>129.5</v>
      </c>
      <c r="H2016">
        <v>30.40559159</v>
      </c>
    </row>
    <row r="2017" spans="1:8" x14ac:dyDescent="0.25">
      <c r="A2017">
        <v>2001</v>
      </c>
      <c r="B2017" t="s">
        <v>181</v>
      </c>
      <c r="C2017">
        <v>7</v>
      </c>
      <c r="D2017">
        <v>2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>
        <v>2002</v>
      </c>
      <c r="B2018" t="s">
        <v>181</v>
      </c>
      <c r="C2018">
        <v>7</v>
      </c>
      <c r="D2018">
        <v>2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>
        <v>2003</v>
      </c>
      <c r="B2019" t="s">
        <v>181</v>
      </c>
      <c r="C2019">
        <v>7</v>
      </c>
      <c r="D2019">
        <v>2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>
        <v>2004</v>
      </c>
      <c r="B2020" t="s">
        <v>181</v>
      </c>
      <c r="C2020">
        <v>7</v>
      </c>
      <c r="D2020">
        <v>2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>
        <v>2005</v>
      </c>
      <c r="B2021" t="s">
        <v>181</v>
      </c>
      <c r="C2021">
        <v>7</v>
      </c>
      <c r="D2021">
        <v>2</v>
      </c>
      <c r="E2021">
        <v>32</v>
      </c>
      <c r="F2021">
        <v>27</v>
      </c>
      <c r="G2021">
        <v>29.5</v>
      </c>
      <c r="H2021">
        <v>3.5355339059999999</v>
      </c>
    </row>
    <row r="2022" spans="1:8" x14ac:dyDescent="0.25">
      <c r="A2022">
        <v>2006</v>
      </c>
      <c r="B2022" t="s">
        <v>181</v>
      </c>
      <c r="C2022">
        <v>7</v>
      </c>
      <c r="D2022">
        <v>2</v>
      </c>
      <c r="E2022">
        <v>20</v>
      </c>
      <c r="F2022">
        <v>28</v>
      </c>
      <c r="G2022">
        <v>24</v>
      </c>
      <c r="H2022">
        <v>5.6568542490000002</v>
      </c>
    </row>
    <row r="2023" spans="1:8" x14ac:dyDescent="0.25">
      <c r="A2023">
        <v>2007</v>
      </c>
      <c r="B2023" t="s">
        <v>181</v>
      </c>
      <c r="C2023">
        <v>7</v>
      </c>
      <c r="D2023">
        <v>2</v>
      </c>
      <c r="E2023">
        <v>31</v>
      </c>
      <c r="F2023">
        <v>29</v>
      </c>
      <c r="G2023">
        <v>30</v>
      </c>
      <c r="H2023">
        <v>1.414213562</v>
      </c>
    </row>
    <row r="2024" spans="1:8" x14ac:dyDescent="0.25">
      <c r="A2024">
        <v>2008</v>
      </c>
      <c r="B2024" t="s">
        <v>181</v>
      </c>
      <c r="C2024">
        <v>7</v>
      </c>
      <c r="D2024">
        <v>2</v>
      </c>
      <c r="E2024">
        <v>12</v>
      </c>
      <c r="F2024">
        <v>8</v>
      </c>
      <c r="G2024">
        <v>10</v>
      </c>
      <c r="H2024">
        <v>2.8284271250000002</v>
      </c>
    </row>
    <row r="2025" spans="1:8" x14ac:dyDescent="0.25">
      <c r="A2025">
        <v>2009</v>
      </c>
      <c r="B2025" t="s">
        <v>181</v>
      </c>
      <c r="C2025">
        <v>7</v>
      </c>
      <c r="D2025">
        <v>2</v>
      </c>
      <c r="E2025">
        <v>10</v>
      </c>
      <c r="F2025">
        <v>12</v>
      </c>
      <c r="G2025">
        <v>11</v>
      </c>
      <c r="H2025">
        <v>1.414213562</v>
      </c>
    </row>
    <row r="2026" spans="1:8" x14ac:dyDescent="0.25">
      <c r="A2026">
        <v>2010</v>
      </c>
      <c r="B2026" t="s">
        <v>181</v>
      </c>
      <c r="C2026">
        <v>7</v>
      </c>
      <c r="D2026">
        <v>2</v>
      </c>
      <c r="E2026">
        <v>46</v>
      </c>
      <c r="F2026">
        <v>39</v>
      </c>
      <c r="G2026">
        <v>42.5</v>
      </c>
      <c r="H2026">
        <v>4.949747468</v>
      </c>
    </row>
    <row r="2027" spans="1:8" x14ac:dyDescent="0.25">
      <c r="A2027">
        <v>2011</v>
      </c>
      <c r="B2027" t="s">
        <v>181</v>
      </c>
      <c r="C2027">
        <v>7</v>
      </c>
      <c r="D2027">
        <v>2</v>
      </c>
      <c r="E2027">
        <v>36</v>
      </c>
      <c r="F2027">
        <v>25</v>
      </c>
      <c r="G2027">
        <v>30.5</v>
      </c>
      <c r="H2027">
        <v>7.7781745930000001</v>
      </c>
    </row>
    <row r="2028" spans="1:8" x14ac:dyDescent="0.25">
      <c r="A2028">
        <v>2012</v>
      </c>
      <c r="B2028" t="s">
        <v>181</v>
      </c>
      <c r="C2028">
        <v>7</v>
      </c>
      <c r="D2028">
        <v>2</v>
      </c>
      <c r="E2028">
        <v>42</v>
      </c>
      <c r="F2028">
        <v>21</v>
      </c>
      <c r="G2028">
        <v>31.5</v>
      </c>
      <c r="H2028">
        <v>14.8492424</v>
      </c>
    </row>
    <row r="2029" spans="1:8" x14ac:dyDescent="0.25">
      <c r="A2029">
        <v>2013</v>
      </c>
      <c r="B2029" t="s">
        <v>181</v>
      </c>
      <c r="C2029">
        <v>7</v>
      </c>
      <c r="D2029">
        <v>2</v>
      </c>
      <c r="E2029">
        <v>52</v>
      </c>
      <c r="F2029">
        <v>38</v>
      </c>
      <c r="G2029">
        <v>45</v>
      </c>
      <c r="H2029">
        <v>9.899494937</v>
      </c>
    </row>
    <row r="2030" spans="1:8" x14ac:dyDescent="0.25">
      <c r="A2030">
        <v>2014</v>
      </c>
      <c r="B2030" t="s">
        <v>181</v>
      </c>
      <c r="C2030">
        <v>7</v>
      </c>
      <c r="D2030">
        <v>2</v>
      </c>
      <c r="E2030">
        <v>67</v>
      </c>
      <c r="F2030">
        <v>55</v>
      </c>
      <c r="G2030">
        <v>61</v>
      </c>
      <c r="H2030">
        <v>8.4852813739999995</v>
      </c>
    </row>
    <row r="2031" spans="1:8" x14ac:dyDescent="0.25">
      <c r="A2031">
        <v>2015</v>
      </c>
      <c r="B2031" t="s">
        <v>181</v>
      </c>
      <c r="C2031">
        <v>7</v>
      </c>
      <c r="D2031">
        <v>2</v>
      </c>
      <c r="E2031">
        <v>82</v>
      </c>
      <c r="F2031">
        <v>65</v>
      </c>
      <c r="G2031">
        <v>73.5</v>
      </c>
      <c r="H2031">
        <v>12.020815280000001</v>
      </c>
    </row>
    <row r="2032" spans="1:8" x14ac:dyDescent="0.25">
      <c r="A2032">
        <v>2016</v>
      </c>
      <c r="B2032" t="s">
        <v>181</v>
      </c>
      <c r="C2032">
        <v>7</v>
      </c>
      <c r="D2032">
        <v>2</v>
      </c>
      <c r="E2032">
        <v>112</v>
      </c>
      <c r="F2032">
        <v>93</v>
      </c>
      <c r="G2032">
        <v>102.5</v>
      </c>
      <c r="H2032">
        <v>13.435028839999999</v>
      </c>
    </row>
    <row r="2033" spans="1:8" x14ac:dyDescent="0.25">
      <c r="A2033">
        <v>2001</v>
      </c>
      <c r="B2033" t="s">
        <v>183</v>
      </c>
      <c r="C2033">
        <v>7</v>
      </c>
      <c r="D2033">
        <v>3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>
        <v>2002</v>
      </c>
      <c r="B2034" t="s">
        <v>183</v>
      </c>
      <c r="C2034">
        <v>7</v>
      </c>
      <c r="D2034">
        <v>3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>
        <v>2003</v>
      </c>
      <c r="B2035" t="s">
        <v>183</v>
      </c>
      <c r="C2035">
        <v>7</v>
      </c>
      <c r="D2035">
        <v>3</v>
      </c>
      <c r="E2035">
        <v>24</v>
      </c>
      <c r="F2035">
        <v>44</v>
      </c>
      <c r="G2035">
        <v>34</v>
      </c>
      <c r="H2035">
        <v>14.142135619999999</v>
      </c>
    </row>
    <row r="2036" spans="1:8" x14ac:dyDescent="0.25">
      <c r="A2036">
        <v>2004</v>
      </c>
      <c r="B2036" t="s">
        <v>183</v>
      </c>
      <c r="C2036">
        <v>7</v>
      </c>
      <c r="D2036">
        <v>3</v>
      </c>
      <c r="E2036">
        <v>19</v>
      </c>
      <c r="F2036">
        <v>22</v>
      </c>
      <c r="G2036">
        <v>20.5</v>
      </c>
      <c r="H2036">
        <v>2.1213203439999999</v>
      </c>
    </row>
    <row r="2037" spans="1:8" x14ac:dyDescent="0.25">
      <c r="A2037">
        <v>2005</v>
      </c>
      <c r="B2037" t="s">
        <v>183</v>
      </c>
      <c r="C2037">
        <v>7</v>
      </c>
      <c r="D2037">
        <v>3</v>
      </c>
      <c r="E2037">
        <v>10</v>
      </c>
      <c r="F2037">
        <v>12</v>
      </c>
      <c r="G2037">
        <v>11</v>
      </c>
      <c r="H2037">
        <v>1.414213562</v>
      </c>
    </row>
    <row r="2038" spans="1:8" x14ac:dyDescent="0.25">
      <c r="A2038">
        <v>2006</v>
      </c>
      <c r="B2038" t="s">
        <v>183</v>
      </c>
      <c r="C2038">
        <v>7</v>
      </c>
      <c r="D2038">
        <v>3</v>
      </c>
      <c r="E2038">
        <v>22</v>
      </c>
      <c r="F2038">
        <v>28</v>
      </c>
      <c r="G2038">
        <v>25</v>
      </c>
      <c r="H2038">
        <v>4.2426406869999997</v>
      </c>
    </row>
    <row r="2039" spans="1:8" x14ac:dyDescent="0.25">
      <c r="A2039">
        <v>2007</v>
      </c>
      <c r="B2039" t="s">
        <v>183</v>
      </c>
      <c r="C2039">
        <v>7</v>
      </c>
      <c r="D2039">
        <v>3</v>
      </c>
      <c r="E2039">
        <v>30</v>
      </c>
      <c r="F2039">
        <v>34</v>
      </c>
      <c r="G2039">
        <v>32</v>
      </c>
      <c r="H2039">
        <v>2.8284271250000002</v>
      </c>
    </row>
    <row r="2040" spans="1:8" x14ac:dyDescent="0.25">
      <c r="A2040">
        <v>2008</v>
      </c>
      <c r="B2040" t="s">
        <v>183</v>
      </c>
      <c r="C2040">
        <v>7</v>
      </c>
      <c r="D2040">
        <v>3</v>
      </c>
      <c r="E2040">
        <v>47</v>
      </c>
      <c r="F2040">
        <v>39</v>
      </c>
      <c r="G2040">
        <v>43</v>
      </c>
      <c r="H2040">
        <v>5.6568542490000002</v>
      </c>
    </row>
    <row r="2041" spans="1:8" x14ac:dyDescent="0.25">
      <c r="A2041">
        <v>2009</v>
      </c>
      <c r="B2041" t="s">
        <v>183</v>
      </c>
      <c r="C2041">
        <v>7</v>
      </c>
      <c r="D2041">
        <v>3</v>
      </c>
      <c r="E2041">
        <v>47</v>
      </c>
      <c r="F2041">
        <v>63</v>
      </c>
      <c r="G2041">
        <v>55</v>
      </c>
      <c r="H2041">
        <v>11.313708500000001</v>
      </c>
    </row>
    <row r="2042" spans="1:8" x14ac:dyDescent="0.25">
      <c r="A2042">
        <v>2010</v>
      </c>
      <c r="B2042" t="s">
        <v>183</v>
      </c>
      <c r="C2042">
        <v>7</v>
      </c>
      <c r="D2042">
        <v>3</v>
      </c>
      <c r="E2042">
        <v>87</v>
      </c>
      <c r="F2042">
        <v>91</v>
      </c>
      <c r="G2042">
        <v>89</v>
      </c>
      <c r="H2042">
        <v>2.8284271250000002</v>
      </c>
    </row>
    <row r="2043" spans="1:8" x14ac:dyDescent="0.25">
      <c r="A2043">
        <v>2011</v>
      </c>
      <c r="B2043" t="s">
        <v>183</v>
      </c>
      <c r="C2043">
        <v>7</v>
      </c>
      <c r="D2043">
        <v>3</v>
      </c>
      <c r="E2043">
        <v>83</v>
      </c>
      <c r="F2043">
        <v>97</v>
      </c>
      <c r="G2043">
        <v>90</v>
      </c>
      <c r="H2043">
        <v>9.899494937</v>
      </c>
    </row>
    <row r="2044" spans="1:8" x14ac:dyDescent="0.25">
      <c r="A2044">
        <v>2012</v>
      </c>
      <c r="B2044" t="s">
        <v>183</v>
      </c>
      <c r="C2044">
        <v>7</v>
      </c>
      <c r="D2044">
        <v>3</v>
      </c>
      <c r="E2044">
        <v>60</v>
      </c>
      <c r="F2044">
        <v>89</v>
      </c>
      <c r="G2044">
        <v>74.5</v>
      </c>
      <c r="H2044">
        <v>20.50609665</v>
      </c>
    </row>
    <row r="2045" spans="1:8" x14ac:dyDescent="0.25">
      <c r="A2045">
        <v>2013</v>
      </c>
      <c r="B2045" t="s">
        <v>183</v>
      </c>
      <c r="C2045">
        <v>7</v>
      </c>
      <c r="D2045">
        <v>3</v>
      </c>
      <c r="E2045">
        <v>71</v>
      </c>
      <c r="F2045">
        <v>82</v>
      </c>
      <c r="G2045">
        <v>76.5</v>
      </c>
      <c r="H2045">
        <v>7.7781745930000001</v>
      </c>
    </row>
    <row r="2046" spans="1:8" x14ac:dyDescent="0.25">
      <c r="A2046">
        <v>2014</v>
      </c>
      <c r="B2046" t="s">
        <v>183</v>
      </c>
      <c r="C2046">
        <v>7</v>
      </c>
      <c r="D2046">
        <v>3</v>
      </c>
      <c r="E2046">
        <v>124</v>
      </c>
      <c r="F2046">
        <v>183</v>
      </c>
      <c r="G2046">
        <v>153.5</v>
      </c>
      <c r="H2046">
        <v>41.719300089999997</v>
      </c>
    </row>
    <row r="2047" spans="1:8" x14ac:dyDescent="0.25">
      <c r="A2047">
        <v>2015</v>
      </c>
      <c r="B2047" t="s">
        <v>183</v>
      </c>
      <c r="C2047">
        <v>7</v>
      </c>
      <c r="D2047">
        <v>3</v>
      </c>
      <c r="E2047">
        <v>174</v>
      </c>
      <c r="F2047">
        <v>155</v>
      </c>
      <c r="G2047">
        <v>164.5</v>
      </c>
      <c r="H2047">
        <v>13.435028839999999</v>
      </c>
    </row>
    <row r="2048" spans="1:8" x14ac:dyDescent="0.25">
      <c r="A2048">
        <v>2016</v>
      </c>
      <c r="B2048" t="s">
        <v>183</v>
      </c>
      <c r="C2048">
        <v>7</v>
      </c>
      <c r="D2048">
        <v>3</v>
      </c>
      <c r="E2048">
        <v>247</v>
      </c>
      <c r="F2048">
        <v>293</v>
      </c>
      <c r="G2048">
        <v>270</v>
      </c>
      <c r="H2048">
        <v>32.526911929999997</v>
      </c>
    </row>
    <row r="2049" spans="1:8" x14ac:dyDescent="0.25">
      <c r="A2049">
        <v>2001</v>
      </c>
      <c r="B2049" t="s">
        <v>184</v>
      </c>
      <c r="C2049">
        <v>7</v>
      </c>
      <c r="D2049">
        <v>4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>
        <v>2002</v>
      </c>
      <c r="B2050" t="s">
        <v>184</v>
      </c>
      <c r="C2050">
        <v>7</v>
      </c>
      <c r="D2050">
        <v>4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>
        <v>2003</v>
      </c>
      <c r="B2051" t="s">
        <v>184</v>
      </c>
      <c r="C2051">
        <v>7</v>
      </c>
      <c r="D2051">
        <v>4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>
        <v>2004</v>
      </c>
      <c r="B2052" t="s">
        <v>184</v>
      </c>
      <c r="C2052">
        <v>7</v>
      </c>
      <c r="D2052">
        <v>4</v>
      </c>
      <c r="E2052">
        <v>71</v>
      </c>
      <c r="F2052">
        <v>65</v>
      </c>
      <c r="G2052">
        <v>68</v>
      </c>
      <c r="H2052">
        <v>4.2426406869999997</v>
      </c>
    </row>
    <row r="2053" spans="1:8" x14ac:dyDescent="0.25">
      <c r="A2053">
        <v>2005</v>
      </c>
      <c r="B2053" t="s">
        <v>184</v>
      </c>
      <c r="C2053">
        <v>7</v>
      </c>
      <c r="D2053">
        <v>4</v>
      </c>
      <c r="E2053">
        <v>29</v>
      </c>
      <c r="F2053">
        <v>33</v>
      </c>
      <c r="G2053">
        <v>31</v>
      </c>
      <c r="H2053">
        <v>2.8284271250000002</v>
      </c>
    </row>
    <row r="2054" spans="1:8" x14ac:dyDescent="0.25">
      <c r="A2054">
        <v>2006</v>
      </c>
      <c r="B2054" t="s">
        <v>184</v>
      </c>
      <c r="C2054">
        <v>7</v>
      </c>
      <c r="D2054">
        <v>4</v>
      </c>
      <c r="E2054">
        <v>79</v>
      </c>
      <c r="F2054">
        <v>76</v>
      </c>
      <c r="G2054">
        <v>77.5</v>
      </c>
      <c r="H2054">
        <v>2.1213203439999999</v>
      </c>
    </row>
    <row r="2055" spans="1:8" x14ac:dyDescent="0.25">
      <c r="A2055">
        <v>2007</v>
      </c>
      <c r="B2055" t="s">
        <v>184</v>
      </c>
      <c r="C2055">
        <v>7</v>
      </c>
      <c r="D2055">
        <v>4</v>
      </c>
      <c r="E2055">
        <v>97</v>
      </c>
      <c r="F2055">
        <v>99</v>
      </c>
      <c r="G2055">
        <v>98</v>
      </c>
      <c r="H2055">
        <v>1.414213562</v>
      </c>
    </row>
    <row r="2056" spans="1:8" x14ac:dyDescent="0.25">
      <c r="A2056">
        <v>2008</v>
      </c>
      <c r="B2056" t="s">
        <v>184</v>
      </c>
      <c r="C2056">
        <v>7</v>
      </c>
      <c r="D2056">
        <v>4</v>
      </c>
      <c r="E2056">
        <v>123</v>
      </c>
      <c r="F2056">
        <v>133</v>
      </c>
      <c r="G2056">
        <v>128</v>
      </c>
      <c r="H2056">
        <v>7.0710678119999999</v>
      </c>
    </row>
    <row r="2057" spans="1:8" x14ac:dyDescent="0.25">
      <c r="A2057">
        <v>2009</v>
      </c>
      <c r="B2057" t="s">
        <v>184</v>
      </c>
      <c r="C2057">
        <v>7</v>
      </c>
      <c r="D2057">
        <v>4</v>
      </c>
      <c r="E2057">
        <v>163</v>
      </c>
      <c r="F2057">
        <v>183</v>
      </c>
      <c r="G2057">
        <v>173</v>
      </c>
      <c r="H2057">
        <v>14.142135619999999</v>
      </c>
    </row>
    <row r="2058" spans="1:8" x14ac:dyDescent="0.25">
      <c r="A2058">
        <v>2010</v>
      </c>
      <c r="B2058" t="s">
        <v>184</v>
      </c>
      <c r="C2058">
        <v>7</v>
      </c>
      <c r="D2058">
        <v>4</v>
      </c>
      <c r="E2058">
        <v>150</v>
      </c>
      <c r="F2058">
        <v>167</v>
      </c>
      <c r="G2058">
        <v>158.5</v>
      </c>
      <c r="H2058">
        <v>12.020815280000001</v>
      </c>
    </row>
    <row r="2059" spans="1:8" x14ac:dyDescent="0.25">
      <c r="A2059">
        <v>2011</v>
      </c>
      <c r="B2059" t="s">
        <v>184</v>
      </c>
      <c r="C2059">
        <v>7</v>
      </c>
      <c r="D2059">
        <v>4</v>
      </c>
      <c r="E2059">
        <v>208</v>
      </c>
      <c r="F2059">
        <v>206</v>
      </c>
      <c r="G2059">
        <v>207</v>
      </c>
      <c r="H2059">
        <v>1.414213562</v>
      </c>
    </row>
    <row r="2060" spans="1:8" x14ac:dyDescent="0.25">
      <c r="A2060">
        <v>2012</v>
      </c>
      <c r="B2060" t="s">
        <v>184</v>
      </c>
      <c r="C2060">
        <v>7</v>
      </c>
      <c r="D2060">
        <v>4</v>
      </c>
      <c r="E2060">
        <v>87</v>
      </c>
      <c r="F2060">
        <v>171</v>
      </c>
      <c r="G2060">
        <v>129</v>
      </c>
      <c r="H2060">
        <v>59.39696962</v>
      </c>
    </row>
    <row r="2061" spans="1:8" x14ac:dyDescent="0.25">
      <c r="A2061">
        <v>2013</v>
      </c>
      <c r="B2061" t="s">
        <v>184</v>
      </c>
      <c r="C2061">
        <v>7</v>
      </c>
      <c r="D2061">
        <v>4</v>
      </c>
      <c r="E2061">
        <v>170</v>
      </c>
      <c r="F2061">
        <v>131</v>
      </c>
      <c r="G2061">
        <v>150.5</v>
      </c>
      <c r="H2061">
        <v>27.57716447</v>
      </c>
    </row>
    <row r="2062" spans="1:8" x14ac:dyDescent="0.25">
      <c r="A2062">
        <v>2014</v>
      </c>
      <c r="B2062" t="s">
        <v>184</v>
      </c>
      <c r="C2062">
        <v>7</v>
      </c>
      <c r="D2062">
        <v>4</v>
      </c>
      <c r="E2062">
        <v>179</v>
      </c>
      <c r="F2062">
        <v>123</v>
      </c>
      <c r="G2062">
        <v>151</v>
      </c>
      <c r="H2062">
        <v>39.59797975</v>
      </c>
    </row>
    <row r="2063" spans="1:8" x14ac:dyDescent="0.25">
      <c r="A2063">
        <v>2015</v>
      </c>
      <c r="B2063" t="s">
        <v>184</v>
      </c>
      <c r="C2063">
        <v>7</v>
      </c>
      <c r="D2063">
        <v>4</v>
      </c>
      <c r="E2063">
        <v>207</v>
      </c>
      <c r="F2063">
        <v>173</v>
      </c>
      <c r="G2063">
        <v>190</v>
      </c>
      <c r="H2063">
        <v>24.041630560000002</v>
      </c>
    </row>
    <row r="2064" spans="1:8" x14ac:dyDescent="0.25">
      <c r="A2064">
        <v>2016</v>
      </c>
      <c r="B2064" t="s">
        <v>184</v>
      </c>
      <c r="C2064">
        <v>7</v>
      </c>
      <c r="D2064">
        <v>4</v>
      </c>
      <c r="E2064">
        <v>223</v>
      </c>
      <c r="F2064">
        <v>236</v>
      </c>
      <c r="G2064">
        <v>229.5</v>
      </c>
      <c r="H2064">
        <v>9.1923881549999997</v>
      </c>
    </row>
    <row r="2065" spans="1:8" x14ac:dyDescent="0.25">
      <c r="A2065">
        <v>2001</v>
      </c>
      <c r="B2065" t="s">
        <v>185</v>
      </c>
      <c r="C2065">
        <v>7</v>
      </c>
      <c r="D2065">
        <v>5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>
        <v>2002</v>
      </c>
      <c r="B2066" t="s">
        <v>185</v>
      </c>
      <c r="C2066">
        <v>7</v>
      </c>
      <c r="D2066">
        <v>5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>
        <v>2003</v>
      </c>
      <c r="B2067" t="s">
        <v>185</v>
      </c>
      <c r="C2067">
        <v>7</v>
      </c>
      <c r="D2067">
        <v>5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>
        <v>2004</v>
      </c>
      <c r="B2068" t="s">
        <v>185</v>
      </c>
      <c r="C2068">
        <v>7</v>
      </c>
      <c r="D2068">
        <v>5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>
        <v>2005</v>
      </c>
      <c r="B2069" t="s">
        <v>185</v>
      </c>
      <c r="C2069">
        <v>7</v>
      </c>
      <c r="D2069">
        <v>5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>
        <v>2006</v>
      </c>
      <c r="B2070" t="s">
        <v>185</v>
      </c>
      <c r="C2070">
        <v>7</v>
      </c>
      <c r="D2070">
        <v>5</v>
      </c>
      <c r="E2070">
        <v>32</v>
      </c>
      <c r="F2070">
        <v>36</v>
      </c>
      <c r="G2070">
        <v>34</v>
      </c>
      <c r="H2070">
        <v>2.8284271250000002</v>
      </c>
    </row>
    <row r="2071" spans="1:8" x14ac:dyDescent="0.25">
      <c r="A2071">
        <v>2007</v>
      </c>
      <c r="B2071" t="s">
        <v>185</v>
      </c>
      <c r="C2071">
        <v>7</v>
      </c>
      <c r="D2071">
        <v>5</v>
      </c>
      <c r="E2071">
        <v>12</v>
      </c>
      <c r="F2071">
        <v>25</v>
      </c>
      <c r="G2071">
        <v>18.5</v>
      </c>
      <c r="H2071">
        <v>9.1923881549999997</v>
      </c>
    </row>
    <row r="2072" spans="1:8" x14ac:dyDescent="0.25">
      <c r="A2072">
        <v>2008</v>
      </c>
      <c r="B2072" t="s">
        <v>185</v>
      </c>
      <c r="C2072">
        <v>7</v>
      </c>
      <c r="D2072">
        <v>5</v>
      </c>
      <c r="E2072">
        <v>31</v>
      </c>
      <c r="F2072">
        <v>24</v>
      </c>
      <c r="G2072">
        <v>27.5</v>
      </c>
      <c r="H2072">
        <v>4.949747468</v>
      </c>
    </row>
    <row r="2073" spans="1:8" x14ac:dyDescent="0.25">
      <c r="A2073">
        <v>2009</v>
      </c>
      <c r="B2073" t="s">
        <v>185</v>
      </c>
      <c r="C2073">
        <v>7</v>
      </c>
      <c r="D2073">
        <v>5</v>
      </c>
      <c r="E2073">
        <v>48</v>
      </c>
      <c r="F2073">
        <v>49</v>
      </c>
      <c r="G2073">
        <v>48.5</v>
      </c>
      <c r="H2073">
        <v>0.70710678100000002</v>
      </c>
    </row>
    <row r="2074" spans="1:8" x14ac:dyDescent="0.25">
      <c r="A2074">
        <v>2010</v>
      </c>
      <c r="B2074" t="s">
        <v>185</v>
      </c>
      <c r="C2074">
        <v>7</v>
      </c>
      <c r="D2074">
        <v>5</v>
      </c>
      <c r="E2074">
        <v>108</v>
      </c>
      <c r="F2074">
        <v>61</v>
      </c>
      <c r="G2074">
        <v>84.5</v>
      </c>
      <c r="H2074">
        <v>33.234018720000002</v>
      </c>
    </row>
    <row r="2075" spans="1:8" x14ac:dyDescent="0.25">
      <c r="A2075">
        <v>2011</v>
      </c>
      <c r="B2075" t="s">
        <v>185</v>
      </c>
      <c r="C2075">
        <v>7</v>
      </c>
      <c r="D2075">
        <v>5</v>
      </c>
      <c r="E2075">
        <v>92</v>
      </c>
      <c r="F2075">
        <v>46</v>
      </c>
      <c r="G2075">
        <v>69</v>
      </c>
      <c r="H2075">
        <v>32.526911929999997</v>
      </c>
    </row>
    <row r="2076" spans="1:8" x14ac:dyDescent="0.25">
      <c r="A2076">
        <v>2012</v>
      </c>
      <c r="B2076" t="s">
        <v>185</v>
      </c>
      <c r="C2076">
        <v>7</v>
      </c>
      <c r="D2076">
        <v>5</v>
      </c>
      <c r="E2076">
        <v>110</v>
      </c>
      <c r="F2076">
        <v>48</v>
      </c>
      <c r="G2076">
        <v>79</v>
      </c>
      <c r="H2076">
        <v>43.840620430000001</v>
      </c>
    </row>
    <row r="2077" spans="1:8" x14ac:dyDescent="0.25">
      <c r="A2077">
        <v>2013</v>
      </c>
      <c r="B2077" t="s">
        <v>185</v>
      </c>
      <c r="C2077">
        <v>7</v>
      </c>
      <c r="D2077">
        <v>5</v>
      </c>
      <c r="E2077">
        <v>155</v>
      </c>
      <c r="F2077">
        <v>74</v>
      </c>
      <c r="G2077">
        <v>114.5</v>
      </c>
      <c r="H2077">
        <v>57.275649280000003</v>
      </c>
    </row>
    <row r="2078" spans="1:8" x14ac:dyDescent="0.25">
      <c r="A2078">
        <v>2014</v>
      </c>
      <c r="B2078" t="s">
        <v>185</v>
      </c>
      <c r="C2078">
        <v>7</v>
      </c>
      <c r="D2078">
        <v>5</v>
      </c>
      <c r="E2078">
        <v>147</v>
      </c>
      <c r="F2078">
        <v>51</v>
      </c>
      <c r="G2078">
        <v>99</v>
      </c>
      <c r="H2078">
        <v>67.882250990000003</v>
      </c>
    </row>
    <row r="2079" spans="1:8" x14ac:dyDescent="0.25">
      <c r="A2079">
        <v>2015</v>
      </c>
      <c r="B2079" t="s">
        <v>185</v>
      </c>
      <c r="C2079">
        <v>7</v>
      </c>
      <c r="D2079">
        <v>5</v>
      </c>
      <c r="E2079">
        <v>163</v>
      </c>
      <c r="F2079">
        <v>70</v>
      </c>
      <c r="G2079">
        <v>116.5</v>
      </c>
      <c r="H2079">
        <v>65.760930650000006</v>
      </c>
    </row>
    <row r="2080" spans="1:8" x14ac:dyDescent="0.25">
      <c r="A2080">
        <v>2016</v>
      </c>
      <c r="B2080" t="s">
        <v>185</v>
      </c>
      <c r="C2080">
        <v>7</v>
      </c>
      <c r="D2080">
        <v>5</v>
      </c>
      <c r="E2080">
        <v>130</v>
      </c>
      <c r="F2080">
        <v>124</v>
      </c>
      <c r="G2080">
        <v>127</v>
      </c>
      <c r="H2080">
        <v>4.2426406869999997</v>
      </c>
    </row>
    <row r="2081" spans="1:8" x14ac:dyDescent="0.25">
      <c r="A2081">
        <v>2001</v>
      </c>
      <c r="B2081" t="s">
        <v>186</v>
      </c>
      <c r="C2081">
        <v>7</v>
      </c>
      <c r="D2081">
        <v>6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>
        <v>2002</v>
      </c>
      <c r="B2082" t="s">
        <v>186</v>
      </c>
      <c r="C2082">
        <v>7</v>
      </c>
      <c r="D2082">
        <v>6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>
        <v>2003</v>
      </c>
      <c r="B2083" t="s">
        <v>186</v>
      </c>
      <c r="C2083">
        <v>7</v>
      </c>
      <c r="D2083">
        <v>6</v>
      </c>
      <c r="E2083">
        <v>43</v>
      </c>
      <c r="F2083">
        <v>34</v>
      </c>
      <c r="G2083">
        <v>38.5</v>
      </c>
      <c r="H2083">
        <v>6.3639610309999997</v>
      </c>
    </row>
    <row r="2084" spans="1:8" x14ac:dyDescent="0.25">
      <c r="A2084">
        <v>2004</v>
      </c>
      <c r="B2084" t="s">
        <v>186</v>
      </c>
      <c r="C2084">
        <v>7</v>
      </c>
      <c r="D2084">
        <v>6</v>
      </c>
      <c r="E2084">
        <v>26</v>
      </c>
      <c r="F2084">
        <v>39</v>
      </c>
      <c r="G2084">
        <v>32.5</v>
      </c>
      <c r="H2084">
        <v>9.1923881549999997</v>
      </c>
    </row>
    <row r="2085" spans="1:8" x14ac:dyDescent="0.25">
      <c r="A2085">
        <v>2005</v>
      </c>
      <c r="B2085" t="s">
        <v>186</v>
      </c>
      <c r="C2085">
        <v>7</v>
      </c>
      <c r="D2085">
        <v>6</v>
      </c>
      <c r="E2085">
        <v>10</v>
      </c>
      <c r="F2085">
        <v>5</v>
      </c>
      <c r="G2085">
        <v>7.5</v>
      </c>
      <c r="H2085">
        <v>3.5355339059999999</v>
      </c>
    </row>
    <row r="2086" spans="1:8" x14ac:dyDescent="0.25">
      <c r="A2086">
        <v>2006</v>
      </c>
      <c r="B2086" t="s">
        <v>186</v>
      </c>
      <c r="C2086">
        <v>7</v>
      </c>
      <c r="D2086">
        <v>6</v>
      </c>
      <c r="E2086">
        <v>16</v>
      </c>
      <c r="F2086">
        <v>15</v>
      </c>
      <c r="G2086">
        <v>15.5</v>
      </c>
      <c r="H2086">
        <v>0.70710678100000002</v>
      </c>
    </row>
    <row r="2087" spans="1:8" x14ac:dyDescent="0.25">
      <c r="A2087">
        <v>2007</v>
      </c>
      <c r="B2087" t="s">
        <v>186</v>
      </c>
      <c r="C2087">
        <v>7</v>
      </c>
      <c r="D2087">
        <v>6</v>
      </c>
      <c r="E2087">
        <v>9</v>
      </c>
      <c r="F2087">
        <v>14</v>
      </c>
      <c r="G2087">
        <v>11.5</v>
      </c>
      <c r="H2087">
        <v>3.5355339059999999</v>
      </c>
    </row>
    <row r="2088" spans="1:8" x14ac:dyDescent="0.25">
      <c r="A2088">
        <v>2008</v>
      </c>
      <c r="B2088" t="s">
        <v>186</v>
      </c>
      <c r="C2088">
        <v>7</v>
      </c>
      <c r="D2088">
        <v>6</v>
      </c>
      <c r="E2088">
        <v>23</v>
      </c>
      <c r="F2088">
        <v>11</v>
      </c>
      <c r="G2088">
        <v>17</v>
      </c>
      <c r="H2088">
        <v>8.4852813739999995</v>
      </c>
    </row>
    <row r="2089" spans="1:8" x14ac:dyDescent="0.25">
      <c r="A2089">
        <v>2009</v>
      </c>
      <c r="B2089" t="s">
        <v>186</v>
      </c>
      <c r="C2089">
        <v>7</v>
      </c>
      <c r="D2089">
        <v>6</v>
      </c>
      <c r="E2089">
        <v>54</v>
      </c>
      <c r="F2089">
        <v>67</v>
      </c>
      <c r="G2089">
        <v>60.5</v>
      </c>
      <c r="H2089">
        <v>9.1923881549999997</v>
      </c>
    </row>
    <row r="2090" spans="1:8" x14ac:dyDescent="0.25">
      <c r="A2090">
        <v>2010</v>
      </c>
      <c r="B2090" t="s">
        <v>186</v>
      </c>
      <c r="C2090">
        <v>7</v>
      </c>
      <c r="D2090">
        <v>6</v>
      </c>
      <c r="E2090">
        <v>73</v>
      </c>
      <c r="F2090">
        <v>101</v>
      </c>
      <c r="G2090">
        <v>87</v>
      </c>
      <c r="H2090">
        <v>19.79898987</v>
      </c>
    </row>
    <row r="2091" spans="1:8" x14ac:dyDescent="0.25">
      <c r="A2091">
        <v>2011</v>
      </c>
      <c r="B2091" t="s">
        <v>186</v>
      </c>
      <c r="C2091">
        <v>7</v>
      </c>
      <c r="D2091">
        <v>6</v>
      </c>
      <c r="E2091">
        <v>85</v>
      </c>
      <c r="F2091">
        <v>103</v>
      </c>
      <c r="G2091">
        <v>94</v>
      </c>
      <c r="H2091">
        <v>12.727922059999999</v>
      </c>
    </row>
    <row r="2092" spans="1:8" x14ac:dyDescent="0.25">
      <c r="A2092">
        <v>2012</v>
      </c>
      <c r="B2092" t="s">
        <v>186</v>
      </c>
      <c r="C2092">
        <v>7</v>
      </c>
      <c r="D2092">
        <v>6</v>
      </c>
      <c r="E2092">
        <v>37</v>
      </c>
      <c r="F2092">
        <v>87</v>
      </c>
      <c r="G2092">
        <v>62</v>
      </c>
      <c r="H2092">
        <v>35.355339059999999</v>
      </c>
    </row>
    <row r="2093" spans="1:8" x14ac:dyDescent="0.25">
      <c r="A2093">
        <v>2013</v>
      </c>
      <c r="B2093" t="s">
        <v>186</v>
      </c>
      <c r="C2093">
        <v>7</v>
      </c>
      <c r="D2093">
        <v>6</v>
      </c>
      <c r="E2093">
        <v>53</v>
      </c>
      <c r="F2093">
        <v>78</v>
      </c>
      <c r="G2093">
        <v>65.5</v>
      </c>
      <c r="H2093">
        <v>17.677669529999999</v>
      </c>
    </row>
    <row r="2094" spans="1:8" x14ac:dyDescent="0.25">
      <c r="A2094">
        <v>2014</v>
      </c>
      <c r="B2094" t="s">
        <v>186</v>
      </c>
      <c r="C2094">
        <v>7</v>
      </c>
      <c r="D2094">
        <v>6</v>
      </c>
      <c r="E2094">
        <v>74</v>
      </c>
      <c r="F2094">
        <v>123</v>
      </c>
      <c r="G2094">
        <v>98.5</v>
      </c>
      <c r="H2094">
        <v>34.648232280000002</v>
      </c>
    </row>
    <row r="2095" spans="1:8" x14ac:dyDescent="0.25">
      <c r="A2095">
        <v>2015</v>
      </c>
      <c r="B2095" t="s">
        <v>186</v>
      </c>
      <c r="C2095">
        <v>7</v>
      </c>
      <c r="D2095">
        <v>6</v>
      </c>
      <c r="E2095">
        <v>126</v>
      </c>
      <c r="F2095">
        <v>134</v>
      </c>
      <c r="G2095">
        <v>130</v>
      </c>
      <c r="H2095">
        <v>5.6568542490000002</v>
      </c>
    </row>
    <row r="2096" spans="1:8" x14ac:dyDescent="0.25">
      <c r="A2096">
        <v>2016</v>
      </c>
      <c r="B2096" t="s">
        <v>186</v>
      </c>
      <c r="C2096">
        <v>7</v>
      </c>
      <c r="D2096">
        <v>6</v>
      </c>
      <c r="E2096">
        <v>122</v>
      </c>
      <c r="F2096">
        <v>127</v>
      </c>
      <c r="G2096">
        <v>124.5</v>
      </c>
      <c r="H2096">
        <v>3.5355339059999999</v>
      </c>
    </row>
    <row r="2097" spans="1:8" x14ac:dyDescent="0.25">
      <c r="A2097">
        <v>2001</v>
      </c>
      <c r="B2097" t="s">
        <v>187</v>
      </c>
      <c r="C2097">
        <v>7</v>
      </c>
      <c r="D2097">
        <v>7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>
        <v>2002</v>
      </c>
      <c r="B2098" t="s">
        <v>187</v>
      </c>
      <c r="C2098">
        <v>7</v>
      </c>
      <c r="D2098">
        <v>7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>
        <v>2003</v>
      </c>
      <c r="B2099" t="s">
        <v>187</v>
      </c>
      <c r="C2099">
        <v>7</v>
      </c>
      <c r="D2099">
        <v>7</v>
      </c>
      <c r="E2099">
        <v>42</v>
      </c>
      <c r="F2099">
        <v>50</v>
      </c>
      <c r="G2099">
        <v>46</v>
      </c>
      <c r="H2099">
        <v>5.6568542490000002</v>
      </c>
    </row>
    <row r="2100" spans="1:8" x14ac:dyDescent="0.25">
      <c r="A2100">
        <v>2004</v>
      </c>
      <c r="B2100" t="s">
        <v>187</v>
      </c>
      <c r="C2100">
        <v>7</v>
      </c>
      <c r="D2100">
        <v>7</v>
      </c>
      <c r="E2100">
        <v>71</v>
      </c>
      <c r="F2100">
        <v>29</v>
      </c>
      <c r="G2100">
        <v>50</v>
      </c>
      <c r="H2100">
        <v>29.69848481</v>
      </c>
    </row>
    <row r="2101" spans="1:8" x14ac:dyDescent="0.25">
      <c r="A2101">
        <v>2005</v>
      </c>
      <c r="B2101" t="s">
        <v>187</v>
      </c>
      <c r="C2101">
        <v>7</v>
      </c>
      <c r="D2101">
        <v>7</v>
      </c>
      <c r="E2101">
        <v>44</v>
      </c>
      <c r="F2101">
        <v>26</v>
      </c>
      <c r="G2101">
        <v>35</v>
      </c>
      <c r="H2101">
        <v>12.727922059999999</v>
      </c>
    </row>
    <row r="2102" spans="1:8" x14ac:dyDescent="0.25">
      <c r="A2102">
        <v>2006</v>
      </c>
      <c r="B2102" t="s">
        <v>187</v>
      </c>
      <c r="C2102">
        <v>7</v>
      </c>
      <c r="D2102">
        <v>7</v>
      </c>
      <c r="E2102">
        <v>73</v>
      </c>
      <c r="F2102">
        <v>38</v>
      </c>
      <c r="G2102">
        <v>55.5</v>
      </c>
      <c r="H2102">
        <v>24.748737340000002</v>
      </c>
    </row>
    <row r="2103" spans="1:8" x14ac:dyDescent="0.25">
      <c r="A2103">
        <v>2007</v>
      </c>
      <c r="B2103" t="s">
        <v>187</v>
      </c>
      <c r="C2103">
        <v>7</v>
      </c>
      <c r="D2103">
        <v>7</v>
      </c>
      <c r="E2103">
        <v>48</v>
      </c>
      <c r="F2103">
        <v>56</v>
      </c>
      <c r="G2103">
        <v>52</v>
      </c>
      <c r="H2103">
        <v>5.6568542490000002</v>
      </c>
    </row>
    <row r="2104" spans="1:8" x14ac:dyDescent="0.25">
      <c r="A2104">
        <v>2008</v>
      </c>
      <c r="B2104" t="s">
        <v>187</v>
      </c>
      <c r="C2104">
        <v>7</v>
      </c>
      <c r="D2104">
        <v>7</v>
      </c>
      <c r="E2104">
        <v>119</v>
      </c>
      <c r="F2104">
        <v>117</v>
      </c>
      <c r="G2104">
        <v>118</v>
      </c>
      <c r="H2104">
        <v>1.414213562</v>
      </c>
    </row>
    <row r="2105" spans="1:8" x14ac:dyDescent="0.25">
      <c r="A2105">
        <v>2009</v>
      </c>
      <c r="B2105" t="s">
        <v>187</v>
      </c>
      <c r="C2105">
        <v>7</v>
      </c>
      <c r="D2105">
        <v>7</v>
      </c>
      <c r="E2105">
        <v>183</v>
      </c>
      <c r="F2105">
        <v>177</v>
      </c>
      <c r="G2105">
        <v>180</v>
      </c>
      <c r="H2105">
        <v>4.2426406869999997</v>
      </c>
    </row>
    <row r="2106" spans="1:8" x14ac:dyDescent="0.25">
      <c r="A2106">
        <v>2010</v>
      </c>
      <c r="B2106" t="s">
        <v>187</v>
      </c>
      <c r="C2106">
        <v>7</v>
      </c>
      <c r="D2106">
        <v>7</v>
      </c>
      <c r="E2106">
        <v>203</v>
      </c>
      <c r="F2106">
        <v>256</v>
      </c>
      <c r="G2106">
        <v>229.5</v>
      </c>
      <c r="H2106">
        <v>37.476659400000003</v>
      </c>
    </row>
    <row r="2107" spans="1:8" x14ac:dyDescent="0.25">
      <c r="A2107">
        <v>2011</v>
      </c>
      <c r="B2107" t="s">
        <v>187</v>
      </c>
      <c r="C2107">
        <v>7</v>
      </c>
      <c r="D2107">
        <v>7</v>
      </c>
      <c r="E2107">
        <v>101</v>
      </c>
      <c r="F2107">
        <v>146</v>
      </c>
      <c r="G2107">
        <v>123.5</v>
      </c>
      <c r="H2107">
        <v>31.819805150000001</v>
      </c>
    </row>
    <row r="2108" spans="1:8" x14ac:dyDescent="0.25">
      <c r="A2108">
        <v>2012</v>
      </c>
      <c r="B2108" t="s">
        <v>187</v>
      </c>
      <c r="C2108">
        <v>7</v>
      </c>
      <c r="D2108">
        <v>7</v>
      </c>
      <c r="E2108">
        <v>93</v>
      </c>
      <c r="F2108">
        <v>146</v>
      </c>
      <c r="G2108">
        <v>119.5</v>
      </c>
      <c r="H2108">
        <v>37.476659400000003</v>
      </c>
    </row>
    <row r="2109" spans="1:8" x14ac:dyDescent="0.25">
      <c r="A2109">
        <v>2013</v>
      </c>
      <c r="B2109" t="s">
        <v>187</v>
      </c>
      <c r="C2109">
        <v>7</v>
      </c>
      <c r="D2109">
        <v>7</v>
      </c>
      <c r="E2109">
        <v>109</v>
      </c>
      <c r="F2109">
        <v>179</v>
      </c>
      <c r="G2109">
        <v>144</v>
      </c>
      <c r="H2109">
        <v>49.497474680000003</v>
      </c>
    </row>
    <row r="2110" spans="1:8" x14ac:dyDescent="0.25">
      <c r="A2110">
        <v>2014</v>
      </c>
      <c r="B2110" t="s">
        <v>187</v>
      </c>
      <c r="C2110">
        <v>7</v>
      </c>
      <c r="D2110">
        <v>7</v>
      </c>
      <c r="E2110">
        <v>202</v>
      </c>
      <c r="F2110">
        <v>303</v>
      </c>
      <c r="G2110">
        <v>252.5</v>
      </c>
      <c r="H2110">
        <v>71.417784900000001</v>
      </c>
    </row>
    <row r="2111" spans="1:8" x14ac:dyDescent="0.25">
      <c r="A2111">
        <v>2015</v>
      </c>
      <c r="B2111" t="s">
        <v>187</v>
      </c>
      <c r="C2111">
        <v>7</v>
      </c>
      <c r="D2111">
        <v>7</v>
      </c>
      <c r="E2111">
        <v>191</v>
      </c>
      <c r="F2111">
        <v>271</v>
      </c>
      <c r="G2111">
        <v>231</v>
      </c>
      <c r="H2111">
        <v>56.568542489999999</v>
      </c>
    </row>
    <row r="2112" spans="1:8" x14ac:dyDescent="0.25">
      <c r="A2112">
        <v>2016</v>
      </c>
      <c r="B2112" t="s">
        <v>187</v>
      </c>
      <c r="C2112">
        <v>7</v>
      </c>
      <c r="D2112">
        <v>7</v>
      </c>
      <c r="E2112">
        <v>108</v>
      </c>
      <c r="F2112">
        <v>168</v>
      </c>
      <c r="G2112">
        <v>138</v>
      </c>
      <c r="H2112">
        <v>42.426406870000001</v>
      </c>
    </row>
    <row r="2113" spans="1:8" x14ac:dyDescent="0.25">
      <c r="A2113">
        <v>2001</v>
      </c>
      <c r="B2113" t="s">
        <v>188</v>
      </c>
      <c r="C2113">
        <v>7</v>
      </c>
      <c r="D2113">
        <v>8</v>
      </c>
      <c r="E2113">
        <v>0</v>
      </c>
      <c r="F2113">
        <v>0</v>
      </c>
      <c r="G2113">
        <v>0</v>
      </c>
      <c r="H2113">
        <v>0</v>
      </c>
    </row>
    <row r="2114" spans="1:8" x14ac:dyDescent="0.25">
      <c r="A2114">
        <v>2002</v>
      </c>
      <c r="B2114" t="s">
        <v>188</v>
      </c>
      <c r="C2114">
        <v>7</v>
      </c>
      <c r="D2114">
        <v>8</v>
      </c>
      <c r="E2114">
        <v>0</v>
      </c>
      <c r="F2114">
        <v>0</v>
      </c>
      <c r="G2114">
        <v>0</v>
      </c>
      <c r="H2114">
        <v>0</v>
      </c>
    </row>
    <row r="2115" spans="1:8" x14ac:dyDescent="0.25">
      <c r="A2115">
        <v>2003</v>
      </c>
      <c r="B2115" t="s">
        <v>188</v>
      </c>
      <c r="C2115">
        <v>7</v>
      </c>
      <c r="D2115">
        <v>8</v>
      </c>
      <c r="E2115">
        <v>0</v>
      </c>
      <c r="F2115">
        <v>0</v>
      </c>
      <c r="G2115">
        <v>0</v>
      </c>
      <c r="H2115">
        <v>0</v>
      </c>
    </row>
    <row r="2116" spans="1:8" x14ac:dyDescent="0.25">
      <c r="A2116">
        <v>2004</v>
      </c>
      <c r="B2116" t="s">
        <v>188</v>
      </c>
      <c r="C2116">
        <v>7</v>
      </c>
      <c r="D2116">
        <v>8</v>
      </c>
      <c r="E2116">
        <v>0</v>
      </c>
      <c r="F2116">
        <v>0</v>
      </c>
      <c r="G2116">
        <v>0</v>
      </c>
      <c r="H2116">
        <v>0</v>
      </c>
    </row>
    <row r="2117" spans="1:8" x14ac:dyDescent="0.25">
      <c r="A2117">
        <v>2005</v>
      </c>
      <c r="B2117" t="s">
        <v>188</v>
      </c>
      <c r="C2117">
        <v>7</v>
      </c>
      <c r="D2117">
        <v>8</v>
      </c>
      <c r="E2117">
        <v>75</v>
      </c>
      <c r="F2117">
        <v>70</v>
      </c>
      <c r="G2117">
        <v>72.5</v>
      </c>
      <c r="H2117">
        <v>3.5355339059999999</v>
      </c>
    </row>
    <row r="2118" spans="1:8" x14ac:dyDescent="0.25">
      <c r="A2118">
        <v>2006</v>
      </c>
      <c r="B2118" t="s">
        <v>188</v>
      </c>
      <c r="C2118">
        <v>7</v>
      </c>
      <c r="D2118">
        <v>8</v>
      </c>
      <c r="E2118">
        <v>49</v>
      </c>
      <c r="F2118">
        <v>55</v>
      </c>
      <c r="G2118">
        <v>52</v>
      </c>
      <c r="H2118">
        <v>4.2426406869999997</v>
      </c>
    </row>
    <row r="2119" spans="1:8" x14ac:dyDescent="0.25">
      <c r="A2119">
        <v>2007</v>
      </c>
      <c r="B2119" t="s">
        <v>188</v>
      </c>
      <c r="C2119">
        <v>7</v>
      </c>
      <c r="D2119">
        <v>8</v>
      </c>
      <c r="E2119">
        <v>82</v>
      </c>
      <c r="F2119">
        <v>58</v>
      </c>
      <c r="G2119">
        <v>70</v>
      </c>
      <c r="H2119">
        <v>16.970562749999999</v>
      </c>
    </row>
    <row r="2120" spans="1:8" x14ac:dyDescent="0.25">
      <c r="A2120">
        <v>2008</v>
      </c>
      <c r="B2120" t="s">
        <v>188</v>
      </c>
      <c r="C2120">
        <v>7</v>
      </c>
      <c r="D2120">
        <v>8</v>
      </c>
      <c r="E2120">
        <v>66</v>
      </c>
      <c r="F2120">
        <v>59</v>
      </c>
      <c r="G2120">
        <v>62.5</v>
      </c>
      <c r="H2120">
        <v>4.949747468</v>
      </c>
    </row>
    <row r="2121" spans="1:8" x14ac:dyDescent="0.25">
      <c r="A2121">
        <v>2009</v>
      </c>
      <c r="B2121" t="s">
        <v>188</v>
      </c>
      <c r="C2121">
        <v>7</v>
      </c>
      <c r="D2121">
        <v>8</v>
      </c>
      <c r="E2121">
        <v>106</v>
      </c>
      <c r="F2121">
        <v>88</v>
      </c>
      <c r="G2121">
        <v>97</v>
      </c>
      <c r="H2121">
        <v>12.727922059999999</v>
      </c>
    </row>
    <row r="2122" spans="1:8" x14ac:dyDescent="0.25">
      <c r="A2122">
        <v>2010</v>
      </c>
      <c r="B2122" t="s">
        <v>188</v>
      </c>
      <c r="C2122">
        <v>7</v>
      </c>
      <c r="D2122">
        <v>8</v>
      </c>
      <c r="E2122">
        <v>113</v>
      </c>
      <c r="F2122">
        <v>172</v>
      </c>
      <c r="G2122">
        <v>142.5</v>
      </c>
      <c r="H2122">
        <v>41.719300089999997</v>
      </c>
    </row>
    <row r="2123" spans="1:8" x14ac:dyDescent="0.25">
      <c r="A2123">
        <v>2011</v>
      </c>
      <c r="B2123" t="s">
        <v>188</v>
      </c>
      <c r="C2123">
        <v>7</v>
      </c>
      <c r="D2123">
        <v>8</v>
      </c>
      <c r="E2123">
        <v>125</v>
      </c>
      <c r="F2123">
        <v>214</v>
      </c>
      <c r="G2123">
        <v>169.5</v>
      </c>
      <c r="H2123">
        <v>62.932503529999998</v>
      </c>
    </row>
    <row r="2124" spans="1:8" x14ac:dyDescent="0.25">
      <c r="A2124">
        <v>2012</v>
      </c>
      <c r="B2124" t="s">
        <v>188</v>
      </c>
      <c r="C2124">
        <v>7</v>
      </c>
      <c r="D2124">
        <v>8</v>
      </c>
      <c r="E2124">
        <v>72</v>
      </c>
      <c r="F2124">
        <v>80</v>
      </c>
      <c r="G2124">
        <v>76</v>
      </c>
      <c r="H2124">
        <v>5.6568542490000002</v>
      </c>
    </row>
    <row r="2125" spans="1:8" x14ac:dyDescent="0.25">
      <c r="A2125">
        <v>2013</v>
      </c>
      <c r="B2125" t="s">
        <v>188</v>
      </c>
      <c r="C2125">
        <v>7</v>
      </c>
      <c r="D2125">
        <v>8</v>
      </c>
      <c r="E2125">
        <v>65</v>
      </c>
      <c r="F2125">
        <v>68</v>
      </c>
      <c r="G2125">
        <v>66.5</v>
      </c>
      <c r="H2125">
        <v>2.1213203439999999</v>
      </c>
    </row>
    <row r="2126" spans="1:8" x14ac:dyDescent="0.25">
      <c r="A2126">
        <v>2014</v>
      </c>
      <c r="B2126" t="s">
        <v>188</v>
      </c>
      <c r="C2126">
        <v>7</v>
      </c>
      <c r="D2126">
        <v>8</v>
      </c>
      <c r="E2126">
        <v>154</v>
      </c>
      <c r="F2126">
        <v>121</v>
      </c>
      <c r="G2126">
        <v>137.5</v>
      </c>
      <c r="H2126">
        <v>23.334523780000001</v>
      </c>
    </row>
    <row r="2127" spans="1:8" x14ac:dyDescent="0.25">
      <c r="A2127">
        <v>2015</v>
      </c>
      <c r="B2127" t="s">
        <v>188</v>
      </c>
      <c r="C2127">
        <v>7</v>
      </c>
      <c r="D2127">
        <v>8</v>
      </c>
      <c r="E2127">
        <v>150</v>
      </c>
      <c r="F2127">
        <v>168</v>
      </c>
      <c r="G2127">
        <v>159</v>
      </c>
      <c r="H2127">
        <v>12.727922059999999</v>
      </c>
    </row>
    <row r="2128" spans="1:8" x14ac:dyDescent="0.25">
      <c r="A2128">
        <v>2016</v>
      </c>
      <c r="B2128" t="s">
        <v>188</v>
      </c>
      <c r="C2128">
        <v>7</v>
      </c>
      <c r="D2128">
        <v>8</v>
      </c>
      <c r="E2128">
        <v>206</v>
      </c>
      <c r="F2128">
        <v>185</v>
      </c>
      <c r="G2128">
        <v>195.5</v>
      </c>
      <c r="H2128">
        <v>14.8492424</v>
      </c>
    </row>
    <row r="2129" spans="1:8" x14ac:dyDescent="0.25">
      <c r="A2129">
        <v>2001</v>
      </c>
      <c r="B2129" t="s">
        <v>189</v>
      </c>
      <c r="C2129">
        <v>7</v>
      </c>
      <c r="D2129">
        <v>9</v>
      </c>
      <c r="E2129">
        <v>0</v>
      </c>
      <c r="F2129">
        <v>0</v>
      </c>
      <c r="G2129">
        <v>0</v>
      </c>
      <c r="H2129">
        <v>0</v>
      </c>
    </row>
    <row r="2130" spans="1:8" x14ac:dyDescent="0.25">
      <c r="A2130">
        <v>2002</v>
      </c>
      <c r="B2130" t="s">
        <v>189</v>
      </c>
      <c r="C2130">
        <v>7</v>
      </c>
      <c r="D2130">
        <v>9</v>
      </c>
      <c r="E2130">
        <v>0</v>
      </c>
      <c r="F2130">
        <v>0</v>
      </c>
      <c r="G2130">
        <v>0</v>
      </c>
      <c r="H2130">
        <v>0</v>
      </c>
    </row>
    <row r="2131" spans="1:8" x14ac:dyDescent="0.25">
      <c r="A2131">
        <v>2003</v>
      </c>
      <c r="B2131" t="s">
        <v>189</v>
      </c>
      <c r="C2131">
        <v>7</v>
      </c>
      <c r="D2131">
        <v>9</v>
      </c>
      <c r="E2131">
        <v>19</v>
      </c>
      <c r="F2131">
        <v>30</v>
      </c>
      <c r="G2131">
        <v>24.5</v>
      </c>
      <c r="H2131">
        <v>7.7781745930000001</v>
      </c>
    </row>
    <row r="2132" spans="1:8" x14ac:dyDescent="0.25">
      <c r="A2132">
        <v>2004</v>
      </c>
      <c r="B2132" t="s">
        <v>189</v>
      </c>
      <c r="C2132">
        <v>7</v>
      </c>
      <c r="D2132">
        <v>9</v>
      </c>
      <c r="E2132">
        <v>23</v>
      </c>
      <c r="F2132">
        <v>21</v>
      </c>
      <c r="G2132">
        <v>22</v>
      </c>
      <c r="H2132">
        <v>1.414213562</v>
      </c>
    </row>
    <row r="2133" spans="1:8" x14ac:dyDescent="0.25">
      <c r="A2133">
        <v>2005</v>
      </c>
      <c r="B2133" t="s">
        <v>189</v>
      </c>
      <c r="C2133">
        <v>7</v>
      </c>
      <c r="D2133">
        <v>9</v>
      </c>
      <c r="E2133">
        <v>31</v>
      </c>
      <c r="F2133">
        <v>16</v>
      </c>
      <c r="G2133">
        <v>23.5</v>
      </c>
      <c r="H2133">
        <v>10.60660172</v>
      </c>
    </row>
    <row r="2134" spans="1:8" x14ac:dyDescent="0.25">
      <c r="A2134">
        <v>2006</v>
      </c>
      <c r="B2134" t="s">
        <v>189</v>
      </c>
      <c r="C2134">
        <v>7</v>
      </c>
      <c r="D2134">
        <v>9</v>
      </c>
      <c r="E2134">
        <v>16</v>
      </c>
      <c r="F2134">
        <v>14</v>
      </c>
      <c r="G2134">
        <v>15</v>
      </c>
      <c r="H2134">
        <v>1.414213562</v>
      </c>
    </row>
    <row r="2135" spans="1:8" x14ac:dyDescent="0.25">
      <c r="A2135">
        <v>2007</v>
      </c>
      <c r="B2135" t="s">
        <v>189</v>
      </c>
      <c r="C2135">
        <v>7</v>
      </c>
      <c r="D2135">
        <v>9</v>
      </c>
      <c r="E2135">
        <v>17</v>
      </c>
      <c r="F2135">
        <v>12</v>
      </c>
      <c r="G2135">
        <v>14.5</v>
      </c>
      <c r="H2135">
        <v>3.5355339059999999</v>
      </c>
    </row>
    <row r="2136" spans="1:8" x14ac:dyDescent="0.25">
      <c r="A2136">
        <v>2008</v>
      </c>
      <c r="B2136" t="s">
        <v>189</v>
      </c>
      <c r="C2136">
        <v>7</v>
      </c>
      <c r="D2136">
        <v>9</v>
      </c>
      <c r="E2136">
        <v>34</v>
      </c>
      <c r="F2136">
        <v>21</v>
      </c>
      <c r="G2136">
        <v>27.5</v>
      </c>
      <c r="H2136">
        <v>9.1923881549999997</v>
      </c>
    </row>
    <row r="2137" spans="1:8" x14ac:dyDescent="0.25">
      <c r="A2137">
        <v>2009</v>
      </c>
      <c r="B2137" t="s">
        <v>189</v>
      </c>
      <c r="C2137">
        <v>7</v>
      </c>
      <c r="D2137">
        <v>9</v>
      </c>
      <c r="E2137">
        <v>49</v>
      </c>
      <c r="F2137">
        <v>41</v>
      </c>
      <c r="G2137">
        <v>45</v>
      </c>
      <c r="H2137">
        <v>5.6568542490000002</v>
      </c>
    </row>
    <row r="2138" spans="1:8" x14ac:dyDescent="0.25">
      <c r="A2138">
        <v>2010</v>
      </c>
      <c r="B2138" t="s">
        <v>189</v>
      </c>
      <c r="C2138">
        <v>7</v>
      </c>
      <c r="D2138">
        <v>9</v>
      </c>
      <c r="E2138">
        <v>66</v>
      </c>
      <c r="F2138">
        <v>31</v>
      </c>
      <c r="G2138">
        <v>48.5</v>
      </c>
      <c r="H2138">
        <v>24.748737340000002</v>
      </c>
    </row>
    <row r="2139" spans="1:8" x14ac:dyDescent="0.25">
      <c r="A2139">
        <v>2011</v>
      </c>
      <c r="B2139" t="s">
        <v>189</v>
      </c>
      <c r="C2139">
        <v>7</v>
      </c>
      <c r="D2139">
        <v>9</v>
      </c>
      <c r="E2139">
        <v>36</v>
      </c>
      <c r="F2139">
        <v>27</v>
      </c>
      <c r="G2139">
        <v>31.5</v>
      </c>
      <c r="H2139">
        <v>6.3639610309999997</v>
      </c>
    </row>
    <row r="2140" spans="1:8" x14ac:dyDescent="0.25">
      <c r="A2140">
        <v>2012</v>
      </c>
      <c r="B2140" t="s">
        <v>189</v>
      </c>
      <c r="C2140">
        <v>7</v>
      </c>
      <c r="D2140">
        <v>9</v>
      </c>
      <c r="E2140">
        <v>35</v>
      </c>
      <c r="F2140">
        <v>31</v>
      </c>
      <c r="G2140">
        <v>33</v>
      </c>
      <c r="H2140">
        <v>2.8284271250000002</v>
      </c>
    </row>
    <row r="2141" spans="1:8" x14ac:dyDescent="0.25">
      <c r="A2141">
        <v>2013</v>
      </c>
      <c r="B2141" t="s">
        <v>189</v>
      </c>
      <c r="C2141">
        <v>7</v>
      </c>
      <c r="D2141">
        <v>9</v>
      </c>
      <c r="E2141">
        <v>72</v>
      </c>
      <c r="F2141">
        <v>55</v>
      </c>
      <c r="G2141">
        <v>63.5</v>
      </c>
      <c r="H2141">
        <v>12.020815280000001</v>
      </c>
    </row>
    <row r="2142" spans="1:8" x14ac:dyDescent="0.25">
      <c r="A2142">
        <v>2014</v>
      </c>
      <c r="B2142" t="s">
        <v>189</v>
      </c>
      <c r="C2142">
        <v>7</v>
      </c>
      <c r="D2142">
        <v>9</v>
      </c>
      <c r="E2142">
        <v>88</v>
      </c>
      <c r="F2142">
        <v>100</v>
      </c>
      <c r="G2142">
        <v>94</v>
      </c>
      <c r="H2142">
        <v>8.4852813739999995</v>
      </c>
    </row>
    <row r="2143" spans="1:8" x14ac:dyDescent="0.25">
      <c r="A2143">
        <v>2015</v>
      </c>
      <c r="B2143" t="s">
        <v>189</v>
      </c>
      <c r="C2143">
        <v>7</v>
      </c>
      <c r="D2143">
        <v>9</v>
      </c>
      <c r="E2143">
        <v>100</v>
      </c>
      <c r="F2143">
        <v>140</v>
      </c>
      <c r="G2143">
        <v>120</v>
      </c>
      <c r="H2143">
        <v>28.28427125</v>
      </c>
    </row>
    <row r="2144" spans="1:8" x14ac:dyDescent="0.25">
      <c r="A2144">
        <v>2016</v>
      </c>
      <c r="B2144" t="s">
        <v>189</v>
      </c>
      <c r="C2144">
        <v>7</v>
      </c>
      <c r="D2144">
        <v>9</v>
      </c>
      <c r="E2144">
        <v>117</v>
      </c>
      <c r="F2144">
        <v>160</v>
      </c>
      <c r="G2144">
        <v>138.5</v>
      </c>
      <c r="H2144">
        <v>30.40559159</v>
      </c>
    </row>
    <row r="2145" spans="1:8" x14ac:dyDescent="0.25">
      <c r="A2145">
        <v>2001</v>
      </c>
      <c r="B2145" t="s">
        <v>190</v>
      </c>
      <c r="C2145">
        <v>7</v>
      </c>
      <c r="D2145">
        <v>10</v>
      </c>
      <c r="E2145">
        <v>0</v>
      </c>
      <c r="F2145">
        <v>0</v>
      </c>
      <c r="G2145">
        <v>0</v>
      </c>
      <c r="H2145">
        <v>0</v>
      </c>
    </row>
    <row r="2146" spans="1:8" x14ac:dyDescent="0.25">
      <c r="A2146">
        <v>2002</v>
      </c>
      <c r="B2146" t="s">
        <v>190</v>
      </c>
      <c r="C2146">
        <v>7</v>
      </c>
      <c r="D2146">
        <v>10</v>
      </c>
      <c r="E2146">
        <v>0</v>
      </c>
      <c r="F2146">
        <v>0</v>
      </c>
      <c r="G2146">
        <v>0</v>
      </c>
      <c r="H2146">
        <v>0</v>
      </c>
    </row>
    <row r="2147" spans="1:8" x14ac:dyDescent="0.25">
      <c r="A2147">
        <v>2003</v>
      </c>
      <c r="B2147" t="s">
        <v>190</v>
      </c>
      <c r="C2147">
        <v>7</v>
      </c>
      <c r="D2147">
        <v>10</v>
      </c>
      <c r="E2147">
        <v>33</v>
      </c>
      <c r="F2147">
        <v>32</v>
      </c>
      <c r="G2147">
        <v>32.5</v>
      </c>
      <c r="H2147">
        <v>0.70710678100000002</v>
      </c>
    </row>
    <row r="2148" spans="1:8" x14ac:dyDescent="0.25">
      <c r="A2148">
        <v>2004</v>
      </c>
      <c r="B2148" t="s">
        <v>190</v>
      </c>
      <c r="C2148">
        <v>7</v>
      </c>
      <c r="D2148">
        <v>10</v>
      </c>
      <c r="E2148">
        <v>35</v>
      </c>
      <c r="F2148">
        <v>26</v>
      </c>
      <c r="G2148">
        <v>30.5</v>
      </c>
      <c r="H2148">
        <v>6.3639610309999997</v>
      </c>
    </row>
    <row r="2149" spans="1:8" x14ac:dyDescent="0.25">
      <c r="A2149">
        <v>2005</v>
      </c>
      <c r="B2149" t="s">
        <v>190</v>
      </c>
      <c r="C2149">
        <v>7</v>
      </c>
      <c r="D2149">
        <v>10</v>
      </c>
      <c r="E2149">
        <v>17</v>
      </c>
      <c r="F2149">
        <v>36</v>
      </c>
      <c r="G2149">
        <v>26.5</v>
      </c>
      <c r="H2149">
        <v>13.435028839999999</v>
      </c>
    </row>
    <row r="2150" spans="1:8" x14ac:dyDescent="0.25">
      <c r="A2150">
        <v>2006</v>
      </c>
      <c r="B2150" t="s">
        <v>190</v>
      </c>
      <c r="C2150">
        <v>7</v>
      </c>
      <c r="D2150">
        <v>10</v>
      </c>
      <c r="E2150">
        <v>22</v>
      </c>
      <c r="F2150">
        <v>24</v>
      </c>
      <c r="G2150">
        <v>23</v>
      </c>
      <c r="H2150">
        <v>1.414213562</v>
      </c>
    </row>
    <row r="2151" spans="1:8" x14ac:dyDescent="0.25">
      <c r="A2151">
        <v>2007</v>
      </c>
      <c r="B2151" t="s">
        <v>190</v>
      </c>
      <c r="C2151">
        <v>7</v>
      </c>
      <c r="D2151">
        <v>10</v>
      </c>
      <c r="E2151">
        <v>15</v>
      </c>
      <c r="F2151">
        <v>12</v>
      </c>
      <c r="G2151">
        <v>13.5</v>
      </c>
      <c r="H2151">
        <v>2.1213203439999999</v>
      </c>
    </row>
    <row r="2152" spans="1:8" x14ac:dyDescent="0.25">
      <c r="A2152">
        <v>2008</v>
      </c>
      <c r="B2152" t="s">
        <v>190</v>
      </c>
      <c r="C2152">
        <v>7</v>
      </c>
      <c r="D2152">
        <v>10</v>
      </c>
      <c r="E2152">
        <v>38</v>
      </c>
      <c r="F2152">
        <v>31</v>
      </c>
      <c r="G2152">
        <v>34.5</v>
      </c>
      <c r="H2152">
        <v>4.949747468</v>
      </c>
    </row>
    <row r="2153" spans="1:8" x14ac:dyDescent="0.25">
      <c r="A2153">
        <v>2009</v>
      </c>
      <c r="B2153" t="s">
        <v>190</v>
      </c>
      <c r="C2153">
        <v>7</v>
      </c>
      <c r="D2153">
        <v>10</v>
      </c>
      <c r="E2153">
        <v>57</v>
      </c>
      <c r="F2153">
        <v>66</v>
      </c>
      <c r="G2153">
        <v>61.5</v>
      </c>
      <c r="H2153">
        <v>6.3639610309999997</v>
      </c>
    </row>
    <row r="2154" spans="1:8" x14ac:dyDescent="0.25">
      <c r="A2154">
        <v>2010</v>
      </c>
      <c r="B2154" t="s">
        <v>190</v>
      </c>
      <c r="C2154">
        <v>7</v>
      </c>
      <c r="D2154">
        <v>10</v>
      </c>
      <c r="E2154">
        <v>100</v>
      </c>
      <c r="F2154">
        <v>75</v>
      </c>
      <c r="G2154">
        <v>87.5</v>
      </c>
      <c r="H2154">
        <v>17.677669529999999</v>
      </c>
    </row>
    <row r="2155" spans="1:8" x14ac:dyDescent="0.25">
      <c r="A2155">
        <v>2011</v>
      </c>
      <c r="B2155" t="s">
        <v>190</v>
      </c>
      <c r="C2155">
        <v>7</v>
      </c>
      <c r="D2155">
        <v>10</v>
      </c>
      <c r="E2155">
        <v>86</v>
      </c>
      <c r="F2155">
        <v>60</v>
      </c>
      <c r="G2155">
        <v>73</v>
      </c>
      <c r="H2155">
        <v>18.384776309999999</v>
      </c>
    </row>
    <row r="2156" spans="1:8" x14ac:dyDescent="0.25">
      <c r="A2156">
        <v>2012</v>
      </c>
      <c r="B2156" t="s">
        <v>190</v>
      </c>
      <c r="C2156">
        <v>7</v>
      </c>
      <c r="D2156">
        <v>10</v>
      </c>
      <c r="E2156">
        <v>81</v>
      </c>
      <c r="F2156">
        <v>57</v>
      </c>
      <c r="G2156">
        <v>69</v>
      </c>
      <c r="H2156">
        <v>16.970562749999999</v>
      </c>
    </row>
    <row r="2157" spans="1:8" x14ac:dyDescent="0.25">
      <c r="A2157">
        <v>2013</v>
      </c>
      <c r="B2157" t="s">
        <v>190</v>
      </c>
      <c r="C2157">
        <v>7</v>
      </c>
      <c r="D2157">
        <v>10</v>
      </c>
      <c r="E2157">
        <v>93</v>
      </c>
      <c r="F2157">
        <v>67</v>
      </c>
      <c r="G2157">
        <v>80</v>
      </c>
      <c r="H2157">
        <v>18.384776309999999</v>
      </c>
    </row>
    <row r="2158" spans="1:8" x14ac:dyDescent="0.25">
      <c r="A2158">
        <v>2014</v>
      </c>
      <c r="B2158" t="s">
        <v>190</v>
      </c>
      <c r="C2158">
        <v>7</v>
      </c>
      <c r="D2158">
        <v>10</v>
      </c>
      <c r="E2158">
        <v>147</v>
      </c>
      <c r="F2158">
        <v>86</v>
      </c>
      <c r="G2158">
        <v>116.5</v>
      </c>
      <c r="H2158">
        <v>43.133513649999998</v>
      </c>
    </row>
    <row r="2159" spans="1:8" x14ac:dyDescent="0.25">
      <c r="A2159">
        <v>2015</v>
      </c>
      <c r="B2159" t="s">
        <v>190</v>
      </c>
      <c r="C2159">
        <v>7</v>
      </c>
      <c r="D2159">
        <v>10</v>
      </c>
      <c r="E2159">
        <v>112</v>
      </c>
      <c r="F2159">
        <v>103</v>
      </c>
      <c r="G2159">
        <v>107.5</v>
      </c>
      <c r="H2159">
        <v>6.3639610309999997</v>
      </c>
    </row>
    <row r="2160" spans="1:8" x14ac:dyDescent="0.25">
      <c r="A2160">
        <v>2016</v>
      </c>
      <c r="B2160" t="s">
        <v>190</v>
      </c>
      <c r="C2160">
        <v>7</v>
      </c>
      <c r="D2160">
        <v>10</v>
      </c>
      <c r="E2160">
        <v>172</v>
      </c>
      <c r="F2160">
        <v>165</v>
      </c>
      <c r="G2160">
        <v>168.5</v>
      </c>
      <c r="H2160">
        <v>4.949747468</v>
      </c>
    </row>
    <row r="2161" spans="1:8" x14ac:dyDescent="0.25">
      <c r="A2161">
        <v>2001</v>
      </c>
      <c r="B2161" t="s">
        <v>191</v>
      </c>
      <c r="C2161">
        <v>7</v>
      </c>
      <c r="D2161">
        <v>11</v>
      </c>
      <c r="E2161">
        <v>0</v>
      </c>
      <c r="F2161">
        <v>0</v>
      </c>
      <c r="G2161">
        <v>0</v>
      </c>
      <c r="H2161">
        <v>0</v>
      </c>
    </row>
    <row r="2162" spans="1:8" x14ac:dyDescent="0.25">
      <c r="A2162">
        <v>2002</v>
      </c>
      <c r="B2162" t="s">
        <v>191</v>
      </c>
      <c r="C2162">
        <v>7</v>
      </c>
      <c r="D2162">
        <v>11</v>
      </c>
      <c r="E2162">
        <v>0</v>
      </c>
      <c r="F2162">
        <v>0</v>
      </c>
      <c r="G2162">
        <v>0</v>
      </c>
      <c r="H2162">
        <v>0</v>
      </c>
    </row>
    <row r="2163" spans="1:8" x14ac:dyDescent="0.25">
      <c r="A2163">
        <v>2003</v>
      </c>
      <c r="B2163" t="s">
        <v>191</v>
      </c>
      <c r="C2163">
        <v>7</v>
      </c>
      <c r="D2163">
        <v>11</v>
      </c>
      <c r="E2163">
        <v>0</v>
      </c>
      <c r="F2163">
        <v>0</v>
      </c>
      <c r="G2163">
        <v>0</v>
      </c>
      <c r="H2163">
        <v>0</v>
      </c>
    </row>
    <row r="2164" spans="1:8" x14ac:dyDescent="0.25">
      <c r="A2164">
        <v>2004</v>
      </c>
      <c r="B2164" t="s">
        <v>191</v>
      </c>
      <c r="C2164">
        <v>7</v>
      </c>
      <c r="D2164">
        <v>11</v>
      </c>
      <c r="E2164">
        <v>0</v>
      </c>
      <c r="F2164">
        <v>0</v>
      </c>
      <c r="G2164">
        <v>0</v>
      </c>
      <c r="H2164">
        <v>0</v>
      </c>
    </row>
    <row r="2165" spans="1:8" x14ac:dyDescent="0.25">
      <c r="A2165">
        <v>2005</v>
      </c>
      <c r="B2165" t="s">
        <v>191</v>
      </c>
      <c r="C2165">
        <v>7</v>
      </c>
      <c r="D2165">
        <v>11</v>
      </c>
      <c r="E2165">
        <v>0</v>
      </c>
      <c r="F2165">
        <v>0</v>
      </c>
      <c r="G2165">
        <v>0</v>
      </c>
      <c r="H2165">
        <v>0</v>
      </c>
    </row>
    <row r="2166" spans="1:8" x14ac:dyDescent="0.25">
      <c r="A2166">
        <v>2006</v>
      </c>
      <c r="B2166" t="s">
        <v>191</v>
      </c>
      <c r="C2166">
        <v>7</v>
      </c>
      <c r="D2166">
        <v>11</v>
      </c>
      <c r="E2166">
        <v>34</v>
      </c>
      <c r="F2166">
        <v>36</v>
      </c>
      <c r="G2166">
        <v>35</v>
      </c>
      <c r="H2166">
        <v>1.414213562</v>
      </c>
    </row>
    <row r="2167" spans="1:8" x14ac:dyDescent="0.25">
      <c r="A2167">
        <v>2007</v>
      </c>
      <c r="B2167" t="s">
        <v>191</v>
      </c>
      <c r="C2167">
        <v>7</v>
      </c>
      <c r="D2167">
        <v>11</v>
      </c>
      <c r="E2167">
        <v>13</v>
      </c>
      <c r="F2167">
        <v>7</v>
      </c>
      <c r="G2167">
        <v>10</v>
      </c>
      <c r="H2167">
        <v>4.2426406869999997</v>
      </c>
    </row>
    <row r="2168" spans="1:8" x14ac:dyDescent="0.25">
      <c r="A2168">
        <v>2008</v>
      </c>
      <c r="B2168" t="s">
        <v>191</v>
      </c>
      <c r="C2168">
        <v>7</v>
      </c>
      <c r="D2168">
        <v>11</v>
      </c>
      <c r="E2168">
        <v>12</v>
      </c>
      <c r="F2168">
        <v>22</v>
      </c>
      <c r="G2168">
        <v>17</v>
      </c>
      <c r="H2168">
        <v>7.0710678119999999</v>
      </c>
    </row>
    <row r="2169" spans="1:8" x14ac:dyDescent="0.25">
      <c r="A2169">
        <v>2009</v>
      </c>
      <c r="B2169" t="s">
        <v>191</v>
      </c>
      <c r="C2169">
        <v>7</v>
      </c>
      <c r="D2169">
        <v>11</v>
      </c>
      <c r="E2169">
        <v>11</v>
      </c>
      <c r="F2169">
        <v>25</v>
      </c>
      <c r="G2169">
        <v>18</v>
      </c>
      <c r="H2169">
        <v>9.899494937</v>
      </c>
    </row>
    <row r="2170" spans="1:8" x14ac:dyDescent="0.25">
      <c r="A2170">
        <v>2010</v>
      </c>
      <c r="B2170" t="s">
        <v>191</v>
      </c>
      <c r="C2170">
        <v>7</v>
      </c>
      <c r="D2170">
        <v>11</v>
      </c>
      <c r="E2170">
        <v>87</v>
      </c>
      <c r="F2170">
        <v>61</v>
      </c>
      <c r="G2170">
        <v>74</v>
      </c>
      <c r="H2170">
        <v>18.384776309999999</v>
      </c>
    </row>
    <row r="2171" spans="1:8" x14ac:dyDescent="0.25">
      <c r="A2171">
        <v>2011</v>
      </c>
      <c r="B2171" t="s">
        <v>191</v>
      </c>
      <c r="C2171">
        <v>7</v>
      </c>
      <c r="D2171">
        <v>11</v>
      </c>
      <c r="E2171">
        <v>47</v>
      </c>
      <c r="F2171">
        <v>57</v>
      </c>
      <c r="G2171">
        <v>52</v>
      </c>
      <c r="H2171">
        <v>7.0710678119999999</v>
      </c>
    </row>
    <row r="2172" spans="1:8" x14ac:dyDescent="0.25">
      <c r="A2172">
        <v>2012</v>
      </c>
      <c r="B2172" t="s">
        <v>191</v>
      </c>
      <c r="C2172">
        <v>7</v>
      </c>
      <c r="D2172">
        <v>11</v>
      </c>
      <c r="E2172">
        <v>48</v>
      </c>
      <c r="F2172">
        <v>64</v>
      </c>
      <c r="G2172">
        <v>56</v>
      </c>
      <c r="H2172">
        <v>11.313708500000001</v>
      </c>
    </row>
    <row r="2173" spans="1:8" x14ac:dyDescent="0.25">
      <c r="A2173">
        <v>2013</v>
      </c>
      <c r="B2173" t="s">
        <v>191</v>
      </c>
      <c r="C2173">
        <v>7</v>
      </c>
      <c r="D2173">
        <v>11</v>
      </c>
      <c r="E2173">
        <v>57</v>
      </c>
      <c r="F2173">
        <v>68</v>
      </c>
      <c r="G2173">
        <v>62.5</v>
      </c>
      <c r="H2173">
        <v>7.7781745930000001</v>
      </c>
    </row>
    <row r="2174" spans="1:8" x14ac:dyDescent="0.25">
      <c r="A2174">
        <v>2014</v>
      </c>
      <c r="B2174" t="s">
        <v>191</v>
      </c>
      <c r="C2174">
        <v>7</v>
      </c>
      <c r="D2174">
        <v>11</v>
      </c>
      <c r="E2174">
        <v>161</v>
      </c>
      <c r="F2174">
        <v>186</v>
      </c>
      <c r="G2174">
        <v>173.5</v>
      </c>
      <c r="H2174">
        <v>17.677669529999999</v>
      </c>
    </row>
    <row r="2175" spans="1:8" x14ac:dyDescent="0.25">
      <c r="A2175">
        <v>2015</v>
      </c>
      <c r="B2175" t="s">
        <v>191</v>
      </c>
      <c r="C2175">
        <v>7</v>
      </c>
      <c r="D2175">
        <v>11</v>
      </c>
      <c r="E2175">
        <v>143</v>
      </c>
      <c r="F2175">
        <v>201</v>
      </c>
      <c r="G2175">
        <v>172</v>
      </c>
      <c r="H2175">
        <v>41.012193310000001</v>
      </c>
    </row>
    <row r="2176" spans="1:8" x14ac:dyDescent="0.25">
      <c r="A2176">
        <v>2016</v>
      </c>
      <c r="B2176" t="s">
        <v>191</v>
      </c>
      <c r="C2176">
        <v>7</v>
      </c>
      <c r="D2176">
        <v>11</v>
      </c>
      <c r="E2176">
        <v>123</v>
      </c>
      <c r="F2176">
        <v>196</v>
      </c>
      <c r="G2176">
        <v>159.5</v>
      </c>
      <c r="H2176">
        <v>51.618795030000001</v>
      </c>
    </row>
    <row r="2177" spans="1:8" x14ac:dyDescent="0.25">
      <c r="A2177">
        <v>2001</v>
      </c>
      <c r="B2177" t="s">
        <v>192</v>
      </c>
      <c r="C2177">
        <v>7</v>
      </c>
      <c r="D2177">
        <v>12</v>
      </c>
      <c r="E2177">
        <v>0</v>
      </c>
      <c r="F2177">
        <v>0</v>
      </c>
      <c r="G2177">
        <v>0</v>
      </c>
      <c r="H2177">
        <v>0</v>
      </c>
    </row>
    <row r="2178" spans="1:8" x14ac:dyDescent="0.25">
      <c r="A2178">
        <v>2002</v>
      </c>
      <c r="B2178" t="s">
        <v>192</v>
      </c>
      <c r="C2178">
        <v>7</v>
      </c>
      <c r="D2178">
        <v>12</v>
      </c>
      <c r="E2178">
        <v>38</v>
      </c>
      <c r="F2178">
        <v>39</v>
      </c>
      <c r="G2178">
        <v>38.5</v>
      </c>
      <c r="H2178">
        <v>0.70710678100000002</v>
      </c>
    </row>
    <row r="2179" spans="1:8" x14ac:dyDescent="0.25">
      <c r="A2179">
        <v>2003</v>
      </c>
      <c r="B2179" t="s">
        <v>192</v>
      </c>
      <c r="C2179">
        <v>7</v>
      </c>
      <c r="D2179">
        <v>12</v>
      </c>
      <c r="E2179">
        <v>27</v>
      </c>
      <c r="F2179">
        <v>27</v>
      </c>
      <c r="G2179">
        <v>27</v>
      </c>
      <c r="H2179">
        <v>0</v>
      </c>
    </row>
    <row r="2180" spans="1:8" x14ac:dyDescent="0.25">
      <c r="A2180">
        <v>2004</v>
      </c>
      <c r="B2180" t="s">
        <v>192</v>
      </c>
      <c r="C2180">
        <v>7</v>
      </c>
      <c r="D2180">
        <v>12</v>
      </c>
      <c r="E2180">
        <v>43</v>
      </c>
      <c r="F2180">
        <v>58</v>
      </c>
      <c r="G2180">
        <v>50.5</v>
      </c>
      <c r="H2180">
        <v>10.60660172</v>
      </c>
    </row>
    <row r="2181" spans="1:8" x14ac:dyDescent="0.25">
      <c r="A2181">
        <v>2005</v>
      </c>
      <c r="B2181" t="s">
        <v>192</v>
      </c>
      <c r="C2181">
        <v>7</v>
      </c>
      <c r="D2181">
        <v>12</v>
      </c>
      <c r="E2181">
        <v>12</v>
      </c>
      <c r="F2181">
        <v>11</v>
      </c>
      <c r="G2181">
        <v>11.5</v>
      </c>
      <c r="H2181">
        <v>0.70710678100000002</v>
      </c>
    </row>
    <row r="2182" spans="1:8" x14ac:dyDescent="0.25">
      <c r="A2182">
        <v>2006</v>
      </c>
      <c r="B2182" t="s">
        <v>192</v>
      </c>
      <c r="C2182">
        <v>7</v>
      </c>
      <c r="D2182">
        <v>12</v>
      </c>
      <c r="E2182">
        <v>81</v>
      </c>
      <c r="F2182">
        <v>37</v>
      </c>
      <c r="G2182">
        <v>59</v>
      </c>
      <c r="H2182">
        <v>31.11269837</v>
      </c>
    </row>
    <row r="2183" spans="1:8" x14ac:dyDescent="0.25">
      <c r="A2183">
        <v>2007</v>
      </c>
      <c r="B2183" t="s">
        <v>192</v>
      </c>
      <c r="C2183">
        <v>7</v>
      </c>
      <c r="D2183">
        <v>12</v>
      </c>
      <c r="E2183">
        <v>101</v>
      </c>
      <c r="F2183">
        <v>61</v>
      </c>
      <c r="G2183">
        <v>81</v>
      </c>
      <c r="H2183">
        <v>28.28427125</v>
      </c>
    </row>
    <row r="2184" spans="1:8" x14ac:dyDescent="0.25">
      <c r="A2184">
        <v>2008</v>
      </c>
      <c r="B2184" t="s">
        <v>192</v>
      </c>
      <c r="C2184">
        <v>7</v>
      </c>
      <c r="D2184">
        <v>12</v>
      </c>
      <c r="E2184">
        <v>135</v>
      </c>
      <c r="F2184">
        <v>73</v>
      </c>
      <c r="G2184">
        <v>104</v>
      </c>
      <c r="H2184">
        <v>43.840620430000001</v>
      </c>
    </row>
    <row r="2185" spans="1:8" x14ac:dyDescent="0.25">
      <c r="A2185">
        <v>2009</v>
      </c>
      <c r="B2185" t="s">
        <v>192</v>
      </c>
      <c r="C2185">
        <v>7</v>
      </c>
      <c r="D2185">
        <v>12</v>
      </c>
      <c r="E2185">
        <v>153</v>
      </c>
      <c r="F2185">
        <v>93</v>
      </c>
      <c r="G2185">
        <v>123</v>
      </c>
      <c r="H2185">
        <v>42.426406870000001</v>
      </c>
    </row>
    <row r="2186" spans="1:8" x14ac:dyDescent="0.25">
      <c r="A2186">
        <v>2010</v>
      </c>
      <c r="B2186" t="s">
        <v>192</v>
      </c>
      <c r="C2186">
        <v>7</v>
      </c>
      <c r="D2186">
        <v>12</v>
      </c>
      <c r="E2186">
        <v>250</v>
      </c>
      <c r="F2186">
        <v>184</v>
      </c>
      <c r="G2186">
        <v>217</v>
      </c>
      <c r="H2186">
        <v>46.669047560000003</v>
      </c>
    </row>
    <row r="2187" spans="1:8" x14ac:dyDescent="0.25">
      <c r="A2187">
        <v>2011</v>
      </c>
      <c r="B2187" t="s">
        <v>192</v>
      </c>
      <c r="C2187">
        <v>7</v>
      </c>
      <c r="D2187">
        <v>12</v>
      </c>
      <c r="E2187">
        <v>179</v>
      </c>
      <c r="F2187">
        <v>56</v>
      </c>
      <c r="G2187">
        <v>117.5</v>
      </c>
      <c r="H2187">
        <v>86.974134090000007</v>
      </c>
    </row>
    <row r="2188" spans="1:8" x14ac:dyDescent="0.25">
      <c r="A2188">
        <v>2012</v>
      </c>
      <c r="B2188" t="s">
        <v>192</v>
      </c>
      <c r="C2188">
        <v>7</v>
      </c>
      <c r="D2188">
        <v>12</v>
      </c>
      <c r="E2188">
        <v>130</v>
      </c>
      <c r="F2188">
        <v>61</v>
      </c>
      <c r="G2188">
        <v>95.5</v>
      </c>
      <c r="H2188">
        <v>48.7903679</v>
      </c>
    </row>
    <row r="2189" spans="1:8" x14ac:dyDescent="0.25">
      <c r="A2189">
        <v>2013</v>
      </c>
      <c r="B2189" t="s">
        <v>192</v>
      </c>
      <c r="C2189">
        <v>7</v>
      </c>
      <c r="D2189">
        <v>12</v>
      </c>
      <c r="E2189">
        <v>175</v>
      </c>
      <c r="F2189">
        <v>54</v>
      </c>
      <c r="G2189">
        <v>114.5</v>
      </c>
      <c r="H2189">
        <v>85.559920520000006</v>
      </c>
    </row>
    <row r="2190" spans="1:8" x14ac:dyDescent="0.25">
      <c r="A2190">
        <v>2014</v>
      </c>
      <c r="B2190" t="s">
        <v>192</v>
      </c>
      <c r="C2190">
        <v>7</v>
      </c>
      <c r="D2190">
        <v>12</v>
      </c>
      <c r="E2190">
        <v>191</v>
      </c>
      <c r="F2190">
        <v>53</v>
      </c>
      <c r="G2190">
        <v>122</v>
      </c>
      <c r="H2190">
        <v>97.580735799999999</v>
      </c>
    </row>
    <row r="2191" spans="1:8" x14ac:dyDescent="0.25">
      <c r="A2191">
        <v>2015</v>
      </c>
      <c r="B2191" t="s">
        <v>192</v>
      </c>
      <c r="C2191">
        <v>7</v>
      </c>
      <c r="D2191">
        <v>12</v>
      </c>
      <c r="E2191">
        <v>282</v>
      </c>
      <c r="F2191">
        <v>92</v>
      </c>
      <c r="G2191">
        <v>187</v>
      </c>
      <c r="H2191">
        <v>134.35028840000001</v>
      </c>
    </row>
    <row r="2192" spans="1:8" x14ac:dyDescent="0.25">
      <c r="A2192">
        <v>2016</v>
      </c>
      <c r="B2192" t="s">
        <v>192</v>
      </c>
      <c r="C2192">
        <v>7</v>
      </c>
      <c r="D2192">
        <v>12</v>
      </c>
      <c r="E2192">
        <v>251</v>
      </c>
      <c r="F2192">
        <v>135</v>
      </c>
      <c r="G2192">
        <v>193</v>
      </c>
      <c r="H2192">
        <v>82.024386620000001</v>
      </c>
    </row>
    <row r="2193" spans="1:8" x14ac:dyDescent="0.25">
      <c r="A2193">
        <v>2001</v>
      </c>
      <c r="B2193" t="s">
        <v>193</v>
      </c>
      <c r="C2193">
        <v>7</v>
      </c>
      <c r="D2193">
        <v>13</v>
      </c>
      <c r="E2193">
        <v>0</v>
      </c>
      <c r="F2193">
        <v>0</v>
      </c>
      <c r="G2193">
        <v>0</v>
      </c>
      <c r="H2193">
        <v>0</v>
      </c>
    </row>
    <row r="2194" spans="1:8" x14ac:dyDescent="0.25">
      <c r="A2194">
        <v>2002</v>
      </c>
      <c r="B2194" t="s">
        <v>193</v>
      </c>
      <c r="C2194">
        <v>7</v>
      </c>
      <c r="D2194">
        <v>13</v>
      </c>
      <c r="E2194">
        <v>34</v>
      </c>
      <c r="F2194">
        <v>69</v>
      </c>
      <c r="G2194">
        <v>51.5</v>
      </c>
      <c r="H2194">
        <v>24.748737340000002</v>
      </c>
    </row>
    <row r="2195" spans="1:8" x14ac:dyDescent="0.25">
      <c r="A2195">
        <v>2003</v>
      </c>
      <c r="B2195" t="s">
        <v>193</v>
      </c>
      <c r="C2195">
        <v>7</v>
      </c>
      <c r="D2195">
        <v>13</v>
      </c>
      <c r="E2195">
        <v>36</v>
      </c>
      <c r="F2195">
        <v>41</v>
      </c>
      <c r="G2195">
        <v>38.5</v>
      </c>
      <c r="H2195">
        <v>3.5355339059999999</v>
      </c>
    </row>
    <row r="2196" spans="1:8" x14ac:dyDescent="0.25">
      <c r="A2196">
        <v>2004</v>
      </c>
      <c r="B2196" t="s">
        <v>193</v>
      </c>
      <c r="C2196">
        <v>7</v>
      </c>
      <c r="D2196">
        <v>13</v>
      </c>
      <c r="E2196">
        <v>43</v>
      </c>
      <c r="F2196">
        <v>77</v>
      </c>
      <c r="G2196">
        <v>60</v>
      </c>
      <c r="H2196">
        <v>24.041630560000002</v>
      </c>
    </row>
    <row r="2197" spans="1:8" x14ac:dyDescent="0.25">
      <c r="A2197">
        <v>2005</v>
      </c>
      <c r="B2197" t="s">
        <v>193</v>
      </c>
      <c r="C2197">
        <v>7</v>
      </c>
      <c r="D2197">
        <v>13</v>
      </c>
      <c r="E2197">
        <v>86</v>
      </c>
      <c r="F2197">
        <v>25</v>
      </c>
      <c r="G2197">
        <v>55.5</v>
      </c>
      <c r="H2197">
        <v>43.133513649999998</v>
      </c>
    </row>
    <row r="2198" spans="1:8" x14ac:dyDescent="0.25">
      <c r="A2198">
        <v>2006</v>
      </c>
      <c r="B2198" t="s">
        <v>193</v>
      </c>
      <c r="C2198">
        <v>7</v>
      </c>
      <c r="D2198">
        <v>13</v>
      </c>
      <c r="E2198">
        <v>30</v>
      </c>
      <c r="F2198">
        <v>29</v>
      </c>
      <c r="G2198">
        <v>29.5</v>
      </c>
      <c r="H2198">
        <v>0.70710678100000002</v>
      </c>
    </row>
    <row r="2199" spans="1:8" x14ac:dyDescent="0.25">
      <c r="A2199">
        <v>2007</v>
      </c>
      <c r="B2199" t="s">
        <v>193</v>
      </c>
      <c r="C2199">
        <v>7</v>
      </c>
      <c r="D2199">
        <v>13</v>
      </c>
      <c r="E2199">
        <v>27</v>
      </c>
      <c r="F2199">
        <v>36</v>
      </c>
      <c r="G2199">
        <v>31.5</v>
      </c>
      <c r="H2199">
        <v>6.3639610309999997</v>
      </c>
    </row>
    <row r="2200" spans="1:8" x14ac:dyDescent="0.25">
      <c r="A2200">
        <v>2008</v>
      </c>
      <c r="B2200" t="s">
        <v>193</v>
      </c>
      <c r="C2200">
        <v>7</v>
      </c>
      <c r="D2200">
        <v>13</v>
      </c>
      <c r="E2200">
        <v>45</v>
      </c>
      <c r="F2200">
        <v>55</v>
      </c>
      <c r="G2200">
        <v>50</v>
      </c>
      <c r="H2200">
        <v>7.0710678119999999</v>
      </c>
    </row>
    <row r="2201" spans="1:8" x14ac:dyDescent="0.25">
      <c r="A2201">
        <v>2009</v>
      </c>
      <c r="B2201" t="s">
        <v>193</v>
      </c>
      <c r="C2201">
        <v>7</v>
      </c>
      <c r="D2201">
        <v>13</v>
      </c>
      <c r="E2201">
        <v>71</v>
      </c>
      <c r="F2201">
        <v>78</v>
      </c>
      <c r="G2201">
        <v>74.5</v>
      </c>
      <c r="H2201">
        <v>4.949747468</v>
      </c>
    </row>
    <row r="2202" spans="1:8" x14ac:dyDescent="0.25">
      <c r="A2202">
        <v>2010</v>
      </c>
      <c r="B2202" t="s">
        <v>193</v>
      </c>
      <c r="C2202">
        <v>7</v>
      </c>
      <c r="D2202">
        <v>13</v>
      </c>
      <c r="E2202">
        <v>90</v>
      </c>
      <c r="F2202">
        <v>66</v>
      </c>
      <c r="G2202">
        <v>78</v>
      </c>
      <c r="H2202">
        <v>16.970562749999999</v>
      </c>
    </row>
    <row r="2203" spans="1:8" x14ac:dyDescent="0.25">
      <c r="A2203">
        <v>2011</v>
      </c>
      <c r="B2203" t="s">
        <v>193</v>
      </c>
      <c r="C2203">
        <v>7</v>
      </c>
      <c r="D2203">
        <v>13</v>
      </c>
      <c r="E2203">
        <v>129</v>
      </c>
      <c r="F2203">
        <v>56</v>
      </c>
      <c r="G2203">
        <v>92.5</v>
      </c>
      <c r="H2203">
        <v>51.618795030000001</v>
      </c>
    </row>
    <row r="2204" spans="1:8" x14ac:dyDescent="0.25">
      <c r="A2204">
        <v>2012</v>
      </c>
      <c r="B2204" t="s">
        <v>193</v>
      </c>
      <c r="C2204">
        <v>7</v>
      </c>
      <c r="D2204">
        <v>13</v>
      </c>
      <c r="E2204">
        <v>84</v>
      </c>
      <c r="F2204">
        <v>47</v>
      </c>
      <c r="G2204">
        <v>65.5</v>
      </c>
      <c r="H2204">
        <v>26.162950899999998</v>
      </c>
    </row>
    <row r="2205" spans="1:8" x14ac:dyDescent="0.25">
      <c r="A2205">
        <v>2013</v>
      </c>
      <c r="B2205" t="s">
        <v>193</v>
      </c>
      <c r="C2205">
        <v>7</v>
      </c>
      <c r="D2205">
        <v>13</v>
      </c>
      <c r="E2205">
        <v>49</v>
      </c>
      <c r="F2205">
        <v>36</v>
      </c>
      <c r="G2205">
        <v>42.5</v>
      </c>
      <c r="H2205">
        <v>9.1923881549999997</v>
      </c>
    </row>
    <row r="2206" spans="1:8" x14ac:dyDescent="0.25">
      <c r="A2206">
        <v>2014</v>
      </c>
      <c r="B2206" t="s">
        <v>193</v>
      </c>
      <c r="C2206">
        <v>7</v>
      </c>
      <c r="D2206">
        <v>13</v>
      </c>
      <c r="E2206">
        <v>81</v>
      </c>
      <c r="F2206">
        <v>62</v>
      </c>
      <c r="G2206">
        <v>71.5</v>
      </c>
      <c r="H2206">
        <v>13.435028839999999</v>
      </c>
    </row>
    <row r="2207" spans="1:8" x14ac:dyDescent="0.25">
      <c r="A2207">
        <v>2015</v>
      </c>
      <c r="B2207" t="s">
        <v>193</v>
      </c>
      <c r="C2207">
        <v>7</v>
      </c>
      <c r="D2207">
        <v>13</v>
      </c>
      <c r="E2207">
        <v>108</v>
      </c>
      <c r="F2207">
        <v>55</v>
      </c>
      <c r="G2207">
        <v>81.5</v>
      </c>
      <c r="H2207">
        <v>37.476659400000003</v>
      </c>
    </row>
    <row r="2208" spans="1:8" x14ac:dyDescent="0.25">
      <c r="A2208">
        <v>2016</v>
      </c>
      <c r="B2208" t="s">
        <v>193</v>
      </c>
      <c r="C2208">
        <v>7</v>
      </c>
      <c r="D2208">
        <v>13</v>
      </c>
      <c r="E2208">
        <v>127</v>
      </c>
      <c r="F2208">
        <v>97</v>
      </c>
      <c r="G2208">
        <v>112</v>
      </c>
      <c r="H2208">
        <v>21.213203440000001</v>
      </c>
    </row>
    <row r="2209" spans="1:8" x14ac:dyDescent="0.25">
      <c r="A2209">
        <v>2001</v>
      </c>
      <c r="B2209" t="s">
        <v>194</v>
      </c>
      <c r="C2209">
        <v>7</v>
      </c>
      <c r="D2209">
        <v>14</v>
      </c>
      <c r="E2209">
        <v>29</v>
      </c>
      <c r="F2209">
        <v>39</v>
      </c>
      <c r="G2209">
        <v>34</v>
      </c>
      <c r="H2209">
        <v>7.0710678119999999</v>
      </c>
    </row>
    <row r="2210" spans="1:8" x14ac:dyDescent="0.25">
      <c r="A2210">
        <v>2002</v>
      </c>
      <c r="B2210" t="s">
        <v>194</v>
      </c>
      <c r="C2210">
        <v>7</v>
      </c>
      <c r="D2210">
        <v>14</v>
      </c>
      <c r="E2210">
        <v>27</v>
      </c>
      <c r="F2210">
        <v>22</v>
      </c>
      <c r="G2210">
        <v>24.5</v>
      </c>
      <c r="H2210">
        <v>3.5355339059999999</v>
      </c>
    </row>
    <row r="2211" spans="1:8" x14ac:dyDescent="0.25">
      <c r="A2211">
        <v>2003</v>
      </c>
      <c r="B2211" t="s">
        <v>194</v>
      </c>
      <c r="C2211">
        <v>7</v>
      </c>
      <c r="D2211">
        <v>14</v>
      </c>
      <c r="E2211">
        <v>37</v>
      </c>
      <c r="F2211">
        <v>39</v>
      </c>
      <c r="G2211">
        <v>38</v>
      </c>
      <c r="H2211">
        <v>1.414213562</v>
      </c>
    </row>
    <row r="2212" spans="1:8" x14ac:dyDescent="0.25">
      <c r="A2212">
        <v>2004</v>
      </c>
      <c r="B2212" t="s">
        <v>194</v>
      </c>
      <c r="C2212">
        <v>7</v>
      </c>
      <c r="D2212">
        <v>14</v>
      </c>
      <c r="E2212">
        <v>95</v>
      </c>
      <c r="F2212">
        <v>80</v>
      </c>
      <c r="G2212">
        <v>87.5</v>
      </c>
      <c r="H2212">
        <v>10.60660172</v>
      </c>
    </row>
    <row r="2213" spans="1:8" x14ac:dyDescent="0.25">
      <c r="A2213">
        <v>2005</v>
      </c>
      <c r="B2213" t="s">
        <v>194</v>
      </c>
      <c r="C2213">
        <v>7</v>
      </c>
      <c r="D2213">
        <v>14</v>
      </c>
      <c r="E2213">
        <v>74</v>
      </c>
      <c r="F2213">
        <v>69</v>
      </c>
      <c r="G2213">
        <v>71.5</v>
      </c>
      <c r="H2213">
        <v>3.5355339059999999</v>
      </c>
    </row>
    <row r="2214" spans="1:8" x14ac:dyDescent="0.25">
      <c r="A2214">
        <v>2006</v>
      </c>
      <c r="B2214" t="s">
        <v>194</v>
      </c>
      <c r="C2214">
        <v>7</v>
      </c>
      <c r="D2214">
        <v>14</v>
      </c>
      <c r="E2214">
        <v>134</v>
      </c>
      <c r="F2214">
        <v>106</v>
      </c>
      <c r="G2214">
        <v>120</v>
      </c>
      <c r="H2214">
        <v>19.79898987</v>
      </c>
    </row>
    <row r="2215" spans="1:8" x14ac:dyDescent="0.25">
      <c r="A2215">
        <v>2007</v>
      </c>
      <c r="B2215" t="s">
        <v>194</v>
      </c>
      <c r="C2215">
        <v>7</v>
      </c>
      <c r="D2215">
        <v>14</v>
      </c>
      <c r="E2215">
        <v>160</v>
      </c>
      <c r="F2215">
        <v>123</v>
      </c>
      <c r="G2215">
        <v>141.5</v>
      </c>
      <c r="H2215">
        <v>26.162950899999998</v>
      </c>
    </row>
    <row r="2216" spans="1:8" x14ac:dyDescent="0.25">
      <c r="A2216">
        <v>2008</v>
      </c>
      <c r="B2216" t="s">
        <v>194</v>
      </c>
      <c r="C2216">
        <v>7</v>
      </c>
      <c r="D2216">
        <v>14</v>
      </c>
      <c r="E2216">
        <v>214</v>
      </c>
      <c r="F2216">
        <v>146</v>
      </c>
      <c r="G2216">
        <v>180</v>
      </c>
      <c r="H2216">
        <v>48.083261120000003</v>
      </c>
    </row>
    <row r="2217" spans="1:8" x14ac:dyDescent="0.25">
      <c r="A2217">
        <v>2009</v>
      </c>
      <c r="B2217" t="s">
        <v>194</v>
      </c>
      <c r="C2217">
        <v>7</v>
      </c>
      <c r="D2217">
        <v>14</v>
      </c>
      <c r="E2217">
        <v>362</v>
      </c>
      <c r="F2217">
        <v>133</v>
      </c>
      <c r="G2217">
        <v>247.5</v>
      </c>
      <c r="H2217">
        <v>161.92745289999999</v>
      </c>
    </row>
    <row r="2218" spans="1:8" x14ac:dyDescent="0.25">
      <c r="A2218">
        <v>2010</v>
      </c>
      <c r="B2218" t="s">
        <v>194</v>
      </c>
      <c r="C2218">
        <v>7</v>
      </c>
      <c r="D2218">
        <v>14</v>
      </c>
      <c r="E2218">
        <v>461</v>
      </c>
      <c r="F2218">
        <v>96</v>
      </c>
      <c r="G2218">
        <v>278.5</v>
      </c>
      <c r="H2218">
        <v>258.09397510000002</v>
      </c>
    </row>
    <row r="2219" spans="1:8" x14ac:dyDescent="0.25">
      <c r="A2219">
        <v>2011</v>
      </c>
      <c r="B2219" t="s">
        <v>194</v>
      </c>
      <c r="C2219">
        <v>7</v>
      </c>
      <c r="D2219">
        <v>14</v>
      </c>
      <c r="E2219">
        <v>203</v>
      </c>
      <c r="F2219">
        <v>113</v>
      </c>
      <c r="G2219">
        <v>158</v>
      </c>
      <c r="H2219">
        <v>63.639610310000002</v>
      </c>
    </row>
    <row r="2220" spans="1:8" x14ac:dyDescent="0.25">
      <c r="A2220">
        <v>2012</v>
      </c>
      <c r="B2220" t="s">
        <v>194</v>
      </c>
      <c r="C2220">
        <v>7</v>
      </c>
      <c r="D2220">
        <v>14</v>
      </c>
      <c r="E2220">
        <v>131</v>
      </c>
      <c r="F2220">
        <v>60</v>
      </c>
      <c r="G2220">
        <v>95.5</v>
      </c>
      <c r="H2220">
        <v>50.20458146</v>
      </c>
    </row>
    <row r="2221" spans="1:8" x14ac:dyDescent="0.25">
      <c r="A2221">
        <v>2013</v>
      </c>
      <c r="B2221" t="s">
        <v>194</v>
      </c>
      <c r="C2221">
        <v>7</v>
      </c>
      <c r="D2221">
        <v>14</v>
      </c>
      <c r="E2221">
        <v>177</v>
      </c>
      <c r="F2221">
        <v>46</v>
      </c>
      <c r="G2221">
        <v>111.5</v>
      </c>
      <c r="H2221">
        <v>92.630988340000002</v>
      </c>
    </row>
    <row r="2222" spans="1:8" x14ac:dyDescent="0.25">
      <c r="A2222">
        <v>2014</v>
      </c>
      <c r="B2222" t="s">
        <v>194</v>
      </c>
      <c r="C2222">
        <v>7</v>
      </c>
      <c r="D2222">
        <v>14</v>
      </c>
      <c r="E2222">
        <v>238</v>
      </c>
      <c r="F2222">
        <v>57</v>
      </c>
      <c r="G2222">
        <v>147.5</v>
      </c>
      <c r="H2222">
        <v>127.98632739999999</v>
      </c>
    </row>
    <row r="2223" spans="1:8" x14ac:dyDescent="0.25">
      <c r="A2223">
        <v>2015</v>
      </c>
      <c r="B2223" t="s">
        <v>194</v>
      </c>
      <c r="C2223">
        <v>7</v>
      </c>
      <c r="D2223">
        <v>14</v>
      </c>
      <c r="E2223">
        <v>332</v>
      </c>
      <c r="F2223">
        <v>62</v>
      </c>
      <c r="G2223">
        <v>197</v>
      </c>
      <c r="H2223">
        <v>190.91883089999999</v>
      </c>
    </row>
    <row r="2224" spans="1:8" x14ac:dyDescent="0.25">
      <c r="A2224">
        <v>2016</v>
      </c>
      <c r="B2224" t="s">
        <v>194</v>
      </c>
      <c r="C2224">
        <v>7</v>
      </c>
      <c r="D2224">
        <v>14</v>
      </c>
      <c r="E2224">
        <v>262</v>
      </c>
      <c r="F2224">
        <v>79</v>
      </c>
      <c r="G2224">
        <v>170.5</v>
      </c>
      <c r="H2224">
        <v>129.400541</v>
      </c>
    </row>
    <row r="2225" spans="1:8" x14ac:dyDescent="0.25">
      <c r="A2225">
        <v>2001</v>
      </c>
      <c r="B2225" t="s">
        <v>195</v>
      </c>
      <c r="C2225">
        <v>7</v>
      </c>
      <c r="D2225">
        <v>15</v>
      </c>
      <c r="E2225">
        <v>0</v>
      </c>
      <c r="F2225">
        <v>0</v>
      </c>
      <c r="G2225">
        <v>0</v>
      </c>
      <c r="H2225">
        <v>0</v>
      </c>
    </row>
    <row r="2226" spans="1:8" x14ac:dyDescent="0.25">
      <c r="A2226">
        <v>2002</v>
      </c>
      <c r="B2226" t="s">
        <v>195</v>
      </c>
      <c r="C2226">
        <v>7</v>
      </c>
      <c r="D2226">
        <v>15</v>
      </c>
      <c r="E2226">
        <v>0</v>
      </c>
      <c r="F2226">
        <v>0</v>
      </c>
      <c r="G2226">
        <v>0</v>
      </c>
      <c r="H2226">
        <v>0</v>
      </c>
    </row>
    <row r="2227" spans="1:8" x14ac:dyDescent="0.25">
      <c r="A2227">
        <v>2003</v>
      </c>
      <c r="B2227" t="s">
        <v>195</v>
      </c>
      <c r="C2227">
        <v>7</v>
      </c>
      <c r="D2227">
        <v>15</v>
      </c>
      <c r="E2227">
        <v>0</v>
      </c>
      <c r="F2227">
        <v>0</v>
      </c>
      <c r="G2227">
        <v>0</v>
      </c>
      <c r="H2227">
        <v>0</v>
      </c>
    </row>
    <row r="2228" spans="1:8" x14ac:dyDescent="0.25">
      <c r="A2228">
        <v>2004</v>
      </c>
      <c r="B2228" t="s">
        <v>195</v>
      </c>
      <c r="C2228">
        <v>7</v>
      </c>
      <c r="D2228">
        <v>15</v>
      </c>
      <c r="E2228">
        <v>0</v>
      </c>
      <c r="F2228">
        <v>0</v>
      </c>
      <c r="G2228">
        <v>0</v>
      </c>
      <c r="H2228">
        <v>0</v>
      </c>
    </row>
    <row r="2229" spans="1:8" x14ac:dyDescent="0.25">
      <c r="A2229">
        <v>2005</v>
      </c>
      <c r="B2229" t="s">
        <v>195</v>
      </c>
      <c r="C2229">
        <v>7</v>
      </c>
      <c r="D2229">
        <v>15</v>
      </c>
      <c r="E2229">
        <v>0</v>
      </c>
      <c r="F2229">
        <v>0</v>
      </c>
      <c r="G2229">
        <v>0</v>
      </c>
      <c r="H2229">
        <v>0</v>
      </c>
    </row>
    <row r="2230" spans="1:8" x14ac:dyDescent="0.25">
      <c r="A2230">
        <v>2006</v>
      </c>
      <c r="B2230" t="s">
        <v>195</v>
      </c>
      <c r="C2230">
        <v>7</v>
      </c>
      <c r="D2230">
        <v>15</v>
      </c>
      <c r="E2230">
        <v>63</v>
      </c>
      <c r="F2230">
        <v>62</v>
      </c>
      <c r="G2230">
        <v>62.5</v>
      </c>
      <c r="H2230">
        <v>0.70710678100000002</v>
      </c>
    </row>
    <row r="2231" spans="1:8" x14ac:dyDescent="0.25">
      <c r="A2231">
        <v>2007</v>
      </c>
      <c r="B2231" t="s">
        <v>195</v>
      </c>
      <c r="C2231">
        <v>7</v>
      </c>
      <c r="D2231">
        <v>15</v>
      </c>
      <c r="E2231">
        <v>45</v>
      </c>
      <c r="F2231">
        <v>27</v>
      </c>
      <c r="G2231">
        <v>36</v>
      </c>
      <c r="H2231">
        <v>12.727922059999999</v>
      </c>
    </row>
    <row r="2232" spans="1:8" x14ac:dyDescent="0.25">
      <c r="A2232">
        <v>2008</v>
      </c>
      <c r="B2232" t="s">
        <v>195</v>
      </c>
      <c r="C2232">
        <v>7</v>
      </c>
      <c r="D2232">
        <v>15</v>
      </c>
      <c r="E2232">
        <v>67</v>
      </c>
      <c r="F2232">
        <v>76</v>
      </c>
      <c r="G2232">
        <v>71.5</v>
      </c>
      <c r="H2232">
        <v>6.3639610309999997</v>
      </c>
    </row>
    <row r="2233" spans="1:8" x14ac:dyDescent="0.25">
      <c r="A2233">
        <v>2009</v>
      </c>
      <c r="B2233" t="s">
        <v>195</v>
      </c>
      <c r="C2233">
        <v>7</v>
      </c>
      <c r="D2233">
        <v>15</v>
      </c>
      <c r="E2233">
        <v>85</v>
      </c>
      <c r="F2233">
        <v>59</v>
      </c>
      <c r="G2233">
        <v>72</v>
      </c>
      <c r="H2233">
        <v>18.384776309999999</v>
      </c>
    </row>
    <row r="2234" spans="1:8" x14ac:dyDescent="0.25">
      <c r="A2234">
        <v>2010</v>
      </c>
      <c r="B2234" t="s">
        <v>195</v>
      </c>
      <c r="C2234">
        <v>7</v>
      </c>
      <c r="D2234">
        <v>15</v>
      </c>
      <c r="E2234">
        <v>132</v>
      </c>
      <c r="F2234">
        <v>80</v>
      </c>
      <c r="G2234">
        <v>106</v>
      </c>
      <c r="H2234">
        <v>36.769552619999999</v>
      </c>
    </row>
    <row r="2235" spans="1:8" x14ac:dyDescent="0.25">
      <c r="A2235">
        <v>2011</v>
      </c>
      <c r="B2235" t="s">
        <v>195</v>
      </c>
      <c r="C2235">
        <v>7</v>
      </c>
      <c r="D2235">
        <v>15</v>
      </c>
      <c r="E2235">
        <v>106</v>
      </c>
      <c r="F2235">
        <v>85</v>
      </c>
      <c r="G2235">
        <v>95.5</v>
      </c>
      <c r="H2235">
        <v>14.8492424</v>
      </c>
    </row>
    <row r="2236" spans="1:8" x14ac:dyDescent="0.25">
      <c r="A2236">
        <v>2012</v>
      </c>
      <c r="B2236" t="s">
        <v>195</v>
      </c>
      <c r="C2236">
        <v>7</v>
      </c>
      <c r="D2236">
        <v>15</v>
      </c>
      <c r="E2236">
        <v>110</v>
      </c>
      <c r="F2236">
        <v>65</v>
      </c>
      <c r="G2236">
        <v>87.5</v>
      </c>
      <c r="H2236">
        <v>31.819805150000001</v>
      </c>
    </row>
    <row r="2237" spans="1:8" x14ac:dyDescent="0.25">
      <c r="A2237">
        <v>2013</v>
      </c>
      <c r="B2237" t="s">
        <v>195</v>
      </c>
      <c r="C2237">
        <v>7</v>
      </c>
      <c r="D2237">
        <v>15</v>
      </c>
      <c r="E2237">
        <v>119</v>
      </c>
      <c r="F2237">
        <v>122</v>
      </c>
      <c r="G2237">
        <v>120.5</v>
      </c>
      <c r="H2237">
        <v>2.1213203439999999</v>
      </c>
    </row>
    <row r="2238" spans="1:8" x14ac:dyDescent="0.25">
      <c r="A2238">
        <v>2014</v>
      </c>
      <c r="B2238" t="s">
        <v>195</v>
      </c>
      <c r="C2238">
        <v>7</v>
      </c>
      <c r="D2238">
        <v>15</v>
      </c>
      <c r="E2238">
        <v>133</v>
      </c>
      <c r="F2238">
        <v>75</v>
      </c>
      <c r="G2238">
        <v>104</v>
      </c>
      <c r="H2238">
        <v>41.012193310000001</v>
      </c>
    </row>
    <row r="2239" spans="1:8" x14ac:dyDescent="0.25">
      <c r="A2239">
        <v>2015</v>
      </c>
      <c r="B2239" t="s">
        <v>195</v>
      </c>
      <c r="C2239">
        <v>7</v>
      </c>
      <c r="D2239">
        <v>15</v>
      </c>
      <c r="E2239">
        <v>178</v>
      </c>
      <c r="F2239">
        <v>172</v>
      </c>
      <c r="G2239">
        <v>175</v>
      </c>
      <c r="H2239">
        <v>4.2426406869999997</v>
      </c>
    </row>
    <row r="2240" spans="1:8" x14ac:dyDescent="0.25">
      <c r="A2240">
        <v>2016</v>
      </c>
      <c r="B2240" t="s">
        <v>195</v>
      </c>
      <c r="C2240">
        <v>7</v>
      </c>
      <c r="D2240">
        <v>15</v>
      </c>
      <c r="E2240">
        <v>208</v>
      </c>
      <c r="F2240">
        <v>279</v>
      </c>
      <c r="G2240">
        <v>243.5</v>
      </c>
      <c r="H2240">
        <v>50.20458146</v>
      </c>
    </row>
    <row r="2241" spans="1:8" x14ac:dyDescent="0.25">
      <c r="A2241">
        <v>2001</v>
      </c>
      <c r="B2241" t="s">
        <v>196</v>
      </c>
      <c r="C2241">
        <v>7</v>
      </c>
      <c r="D2241">
        <v>16</v>
      </c>
      <c r="E2241">
        <v>17</v>
      </c>
      <c r="F2241">
        <v>24</v>
      </c>
      <c r="G2241">
        <v>20.5</v>
      </c>
      <c r="H2241">
        <v>4.949747468</v>
      </c>
    </row>
    <row r="2242" spans="1:8" x14ac:dyDescent="0.25">
      <c r="A2242">
        <v>2002</v>
      </c>
      <c r="B2242" t="s">
        <v>196</v>
      </c>
      <c r="C2242">
        <v>7</v>
      </c>
      <c r="D2242">
        <v>16</v>
      </c>
      <c r="E2242">
        <v>31</v>
      </c>
      <c r="F2242">
        <v>37</v>
      </c>
      <c r="G2242">
        <v>34</v>
      </c>
      <c r="H2242">
        <v>4.2426406869999997</v>
      </c>
    </row>
    <row r="2243" spans="1:8" x14ac:dyDescent="0.25">
      <c r="A2243">
        <v>2003</v>
      </c>
      <c r="B2243" t="s">
        <v>196</v>
      </c>
      <c r="C2243">
        <v>7</v>
      </c>
      <c r="D2243">
        <v>16</v>
      </c>
      <c r="E2243">
        <v>34</v>
      </c>
      <c r="F2243">
        <v>10</v>
      </c>
      <c r="G2243">
        <v>22</v>
      </c>
      <c r="H2243">
        <v>16.970562749999999</v>
      </c>
    </row>
    <row r="2244" spans="1:8" x14ac:dyDescent="0.25">
      <c r="A2244">
        <v>2004</v>
      </c>
      <c r="B2244" t="s">
        <v>196</v>
      </c>
      <c r="C2244">
        <v>7</v>
      </c>
      <c r="D2244">
        <v>16</v>
      </c>
      <c r="E2244">
        <v>26</v>
      </c>
      <c r="F2244">
        <v>49</v>
      </c>
      <c r="G2244">
        <v>37.5</v>
      </c>
      <c r="H2244">
        <v>16.263455969999999</v>
      </c>
    </row>
    <row r="2245" spans="1:8" x14ac:dyDescent="0.25">
      <c r="A2245">
        <v>2005</v>
      </c>
      <c r="B2245" t="s">
        <v>196</v>
      </c>
      <c r="C2245">
        <v>7</v>
      </c>
      <c r="D2245">
        <v>16</v>
      </c>
      <c r="E2245">
        <v>17</v>
      </c>
      <c r="F2245">
        <v>14</v>
      </c>
      <c r="G2245">
        <v>15.5</v>
      </c>
      <c r="H2245">
        <v>2.1213203439999999</v>
      </c>
    </row>
    <row r="2246" spans="1:8" x14ac:dyDescent="0.25">
      <c r="A2246">
        <v>2006</v>
      </c>
      <c r="B2246" t="s">
        <v>196</v>
      </c>
      <c r="C2246">
        <v>7</v>
      </c>
      <c r="D2246">
        <v>16</v>
      </c>
      <c r="E2246">
        <v>24</v>
      </c>
      <c r="F2246">
        <v>20</v>
      </c>
      <c r="G2246">
        <v>22</v>
      </c>
      <c r="H2246">
        <v>2.8284271250000002</v>
      </c>
    </row>
    <row r="2247" spans="1:8" x14ac:dyDescent="0.25">
      <c r="A2247">
        <v>2007</v>
      </c>
      <c r="B2247" t="s">
        <v>196</v>
      </c>
      <c r="C2247">
        <v>7</v>
      </c>
      <c r="D2247">
        <v>16</v>
      </c>
      <c r="E2247">
        <v>24</v>
      </c>
      <c r="F2247">
        <v>19</v>
      </c>
      <c r="G2247">
        <v>21.5</v>
      </c>
      <c r="H2247">
        <v>3.5355339059999999</v>
      </c>
    </row>
    <row r="2248" spans="1:8" x14ac:dyDescent="0.25">
      <c r="A2248">
        <v>2008</v>
      </c>
      <c r="B2248" t="s">
        <v>196</v>
      </c>
      <c r="C2248">
        <v>7</v>
      </c>
      <c r="D2248">
        <v>16</v>
      </c>
      <c r="E2248">
        <v>48</v>
      </c>
      <c r="F2248">
        <v>45</v>
      </c>
      <c r="G2248">
        <v>46.5</v>
      </c>
      <c r="H2248">
        <v>2.1213203439999999</v>
      </c>
    </row>
    <row r="2249" spans="1:8" x14ac:dyDescent="0.25">
      <c r="A2249">
        <v>2009</v>
      </c>
      <c r="B2249" t="s">
        <v>196</v>
      </c>
      <c r="C2249">
        <v>7</v>
      </c>
      <c r="D2249">
        <v>16</v>
      </c>
      <c r="E2249">
        <v>69</v>
      </c>
      <c r="F2249">
        <v>66</v>
      </c>
      <c r="G2249">
        <v>67.5</v>
      </c>
      <c r="H2249">
        <v>2.1213203439999999</v>
      </c>
    </row>
    <row r="2250" spans="1:8" x14ac:dyDescent="0.25">
      <c r="A2250">
        <v>2010</v>
      </c>
      <c r="B2250" t="s">
        <v>196</v>
      </c>
      <c r="C2250">
        <v>7</v>
      </c>
      <c r="D2250">
        <v>16</v>
      </c>
      <c r="E2250">
        <v>167</v>
      </c>
      <c r="F2250">
        <v>120</v>
      </c>
      <c r="G2250">
        <v>143.5</v>
      </c>
      <c r="H2250">
        <v>33.234018720000002</v>
      </c>
    </row>
    <row r="2251" spans="1:8" x14ac:dyDescent="0.25">
      <c r="A2251">
        <v>2011</v>
      </c>
      <c r="B2251" t="s">
        <v>196</v>
      </c>
      <c r="C2251">
        <v>7</v>
      </c>
      <c r="D2251">
        <v>16</v>
      </c>
      <c r="E2251">
        <v>110</v>
      </c>
      <c r="F2251">
        <v>107</v>
      </c>
      <c r="G2251">
        <v>108.5</v>
      </c>
      <c r="H2251">
        <v>2.1213203439999999</v>
      </c>
    </row>
    <row r="2252" spans="1:8" x14ac:dyDescent="0.25">
      <c r="A2252">
        <v>2012</v>
      </c>
      <c r="B2252" t="s">
        <v>196</v>
      </c>
      <c r="C2252">
        <v>7</v>
      </c>
      <c r="D2252">
        <v>16</v>
      </c>
      <c r="E2252">
        <v>85</v>
      </c>
      <c r="F2252">
        <v>82</v>
      </c>
      <c r="G2252">
        <v>83.5</v>
      </c>
      <c r="H2252">
        <v>2.1213203439999999</v>
      </c>
    </row>
    <row r="2253" spans="1:8" x14ac:dyDescent="0.25">
      <c r="A2253">
        <v>2013</v>
      </c>
      <c r="B2253" t="s">
        <v>196</v>
      </c>
      <c r="C2253">
        <v>7</v>
      </c>
      <c r="D2253">
        <v>16</v>
      </c>
      <c r="E2253">
        <v>128</v>
      </c>
      <c r="F2253">
        <v>125</v>
      </c>
      <c r="G2253">
        <v>126.5</v>
      </c>
      <c r="H2253">
        <v>2.1213203439999999</v>
      </c>
    </row>
    <row r="2254" spans="1:8" x14ac:dyDescent="0.25">
      <c r="A2254">
        <v>2014</v>
      </c>
      <c r="B2254" t="s">
        <v>196</v>
      </c>
      <c r="C2254">
        <v>7</v>
      </c>
      <c r="D2254">
        <v>16</v>
      </c>
      <c r="E2254">
        <v>145</v>
      </c>
      <c r="F2254">
        <v>122</v>
      </c>
      <c r="G2254">
        <v>133.5</v>
      </c>
      <c r="H2254">
        <v>16.263455969999999</v>
      </c>
    </row>
    <row r="2255" spans="1:8" x14ac:dyDescent="0.25">
      <c r="A2255">
        <v>2015</v>
      </c>
      <c r="B2255" t="s">
        <v>196</v>
      </c>
      <c r="C2255">
        <v>7</v>
      </c>
      <c r="D2255">
        <v>16</v>
      </c>
      <c r="E2255">
        <v>282</v>
      </c>
      <c r="F2255">
        <v>207</v>
      </c>
      <c r="G2255">
        <v>244.5</v>
      </c>
      <c r="H2255">
        <v>53.033008590000001</v>
      </c>
    </row>
    <row r="2256" spans="1:8" x14ac:dyDescent="0.25">
      <c r="A2256">
        <v>2016</v>
      </c>
      <c r="B2256" t="s">
        <v>196</v>
      </c>
      <c r="C2256">
        <v>7</v>
      </c>
      <c r="D2256">
        <v>16</v>
      </c>
      <c r="E2256">
        <v>282</v>
      </c>
      <c r="F2256">
        <v>210</v>
      </c>
      <c r="G2256">
        <v>246</v>
      </c>
      <c r="H2256">
        <v>50.911688249999997</v>
      </c>
    </row>
    <row r="2257" spans="1:8" x14ac:dyDescent="0.25">
      <c r="A2257">
        <v>2001</v>
      </c>
      <c r="B2257" t="s">
        <v>197</v>
      </c>
      <c r="C2257">
        <v>7</v>
      </c>
      <c r="D2257">
        <v>17</v>
      </c>
      <c r="E2257">
        <v>0</v>
      </c>
      <c r="F2257">
        <v>0</v>
      </c>
      <c r="G2257">
        <v>0</v>
      </c>
      <c r="H2257">
        <v>0</v>
      </c>
    </row>
    <row r="2258" spans="1:8" x14ac:dyDescent="0.25">
      <c r="A2258">
        <v>2002</v>
      </c>
      <c r="B2258" t="s">
        <v>197</v>
      </c>
      <c r="C2258">
        <v>7</v>
      </c>
      <c r="D2258">
        <v>17</v>
      </c>
      <c r="E2258">
        <v>41</v>
      </c>
      <c r="F2258">
        <v>41</v>
      </c>
      <c r="G2258">
        <v>41</v>
      </c>
      <c r="H2258">
        <v>0</v>
      </c>
    </row>
    <row r="2259" spans="1:8" x14ac:dyDescent="0.25">
      <c r="A2259">
        <v>2003</v>
      </c>
      <c r="B2259" t="s">
        <v>197</v>
      </c>
      <c r="C2259">
        <v>7</v>
      </c>
      <c r="D2259">
        <v>17</v>
      </c>
      <c r="E2259">
        <v>29</v>
      </c>
      <c r="F2259">
        <v>20</v>
      </c>
      <c r="G2259">
        <v>24.5</v>
      </c>
      <c r="H2259">
        <v>6.3639610309999997</v>
      </c>
    </row>
    <row r="2260" spans="1:8" x14ac:dyDescent="0.25">
      <c r="A2260">
        <v>2004</v>
      </c>
      <c r="B2260" t="s">
        <v>197</v>
      </c>
      <c r="C2260">
        <v>7</v>
      </c>
      <c r="D2260">
        <v>17</v>
      </c>
      <c r="E2260">
        <v>38</v>
      </c>
      <c r="F2260">
        <v>23</v>
      </c>
      <c r="G2260">
        <v>30.5</v>
      </c>
      <c r="H2260">
        <v>10.60660172</v>
      </c>
    </row>
    <row r="2261" spans="1:8" x14ac:dyDescent="0.25">
      <c r="A2261">
        <v>2005</v>
      </c>
      <c r="B2261" t="s">
        <v>197</v>
      </c>
      <c r="C2261">
        <v>7</v>
      </c>
      <c r="D2261">
        <v>17</v>
      </c>
      <c r="E2261">
        <v>21</v>
      </c>
      <c r="F2261">
        <v>21</v>
      </c>
      <c r="G2261">
        <v>21</v>
      </c>
      <c r="H2261">
        <v>0</v>
      </c>
    </row>
    <row r="2262" spans="1:8" x14ac:dyDescent="0.25">
      <c r="A2262">
        <v>2006</v>
      </c>
      <c r="B2262" t="s">
        <v>197</v>
      </c>
      <c r="C2262">
        <v>7</v>
      </c>
      <c r="D2262">
        <v>17</v>
      </c>
      <c r="E2262">
        <v>35</v>
      </c>
      <c r="F2262">
        <v>36</v>
      </c>
      <c r="G2262">
        <v>35.5</v>
      </c>
      <c r="H2262">
        <v>0.70710678100000002</v>
      </c>
    </row>
    <row r="2263" spans="1:8" x14ac:dyDescent="0.25">
      <c r="A2263">
        <v>2007</v>
      </c>
      <c r="B2263" t="s">
        <v>197</v>
      </c>
      <c r="C2263">
        <v>7</v>
      </c>
      <c r="D2263">
        <v>17</v>
      </c>
      <c r="E2263">
        <v>63</v>
      </c>
      <c r="F2263">
        <v>32</v>
      </c>
      <c r="G2263">
        <v>47.5</v>
      </c>
      <c r="H2263">
        <v>21.920310220000001</v>
      </c>
    </row>
    <row r="2264" spans="1:8" x14ac:dyDescent="0.25">
      <c r="A2264">
        <v>2008</v>
      </c>
      <c r="B2264" t="s">
        <v>197</v>
      </c>
      <c r="C2264">
        <v>7</v>
      </c>
      <c r="D2264">
        <v>17</v>
      </c>
      <c r="E2264">
        <v>78</v>
      </c>
      <c r="F2264">
        <v>59</v>
      </c>
      <c r="G2264">
        <v>68.5</v>
      </c>
      <c r="H2264">
        <v>13.435028839999999</v>
      </c>
    </row>
    <row r="2265" spans="1:8" x14ac:dyDescent="0.25">
      <c r="A2265">
        <v>2009</v>
      </c>
      <c r="B2265" t="s">
        <v>197</v>
      </c>
      <c r="C2265">
        <v>7</v>
      </c>
      <c r="D2265">
        <v>17</v>
      </c>
      <c r="E2265">
        <v>156</v>
      </c>
      <c r="F2265">
        <v>158</v>
      </c>
      <c r="G2265">
        <v>157</v>
      </c>
      <c r="H2265">
        <v>1.414213562</v>
      </c>
    </row>
    <row r="2266" spans="1:8" x14ac:dyDescent="0.25">
      <c r="A2266">
        <v>2010</v>
      </c>
      <c r="B2266" t="s">
        <v>197</v>
      </c>
      <c r="C2266">
        <v>7</v>
      </c>
      <c r="D2266">
        <v>17</v>
      </c>
      <c r="E2266">
        <v>157</v>
      </c>
      <c r="F2266">
        <v>228</v>
      </c>
      <c r="G2266">
        <v>192.5</v>
      </c>
      <c r="H2266">
        <v>50.20458146</v>
      </c>
    </row>
    <row r="2267" spans="1:8" x14ac:dyDescent="0.25">
      <c r="A2267">
        <v>2011</v>
      </c>
      <c r="B2267" t="s">
        <v>197</v>
      </c>
      <c r="C2267">
        <v>7</v>
      </c>
      <c r="D2267">
        <v>17</v>
      </c>
      <c r="E2267">
        <v>149</v>
      </c>
      <c r="F2267">
        <v>167</v>
      </c>
      <c r="G2267">
        <v>158</v>
      </c>
      <c r="H2267">
        <v>12.727922059999999</v>
      </c>
    </row>
    <row r="2268" spans="1:8" x14ac:dyDescent="0.25">
      <c r="A2268">
        <v>2012</v>
      </c>
      <c r="B2268" t="s">
        <v>197</v>
      </c>
      <c r="C2268">
        <v>7</v>
      </c>
      <c r="D2268">
        <v>17</v>
      </c>
      <c r="E2268">
        <v>149</v>
      </c>
      <c r="F2268">
        <v>121</v>
      </c>
      <c r="G2268">
        <v>135</v>
      </c>
      <c r="H2268">
        <v>19.79898987</v>
      </c>
    </row>
    <row r="2269" spans="1:8" x14ac:dyDescent="0.25">
      <c r="A2269">
        <v>2013</v>
      </c>
      <c r="B2269" t="s">
        <v>197</v>
      </c>
      <c r="C2269">
        <v>7</v>
      </c>
      <c r="D2269">
        <v>17</v>
      </c>
      <c r="E2269">
        <v>164</v>
      </c>
      <c r="F2269">
        <v>179</v>
      </c>
      <c r="G2269">
        <v>171.5</v>
      </c>
      <c r="H2269">
        <v>10.60660172</v>
      </c>
    </row>
    <row r="2270" spans="1:8" x14ac:dyDescent="0.25">
      <c r="A2270">
        <v>2014</v>
      </c>
      <c r="B2270" t="s">
        <v>197</v>
      </c>
      <c r="C2270">
        <v>7</v>
      </c>
      <c r="D2270">
        <v>17</v>
      </c>
      <c r="E2270">
        <v>129</v>
      </c>
      <c r="F2270">
        <v>141</v>
      </c>
      <c r="G2270">
        <v>135</v>
      </c>
      <c r="H2270">
        <v>8.4852813739999995</v>
      </c>
    </row>
    <row r="2271" spans="1:8" x14ac:dyDescent="0.25">
      <c r="A2271">
        <v>2015</v>
      </c>
      <c r="B2271" t="s">
        <v>197</v>
      </c>
      <c r="C2271">
        <v>7</v>
      </c>
      <c r="D2271">
        <v>17</v>
      </c>
      <c r="E2271">
        <v>220</v>
      </c>
      <c r="F2271">
        <v>196</v>
      </c>
      <c r="G2271">
        <v>208</v>
      </c>
      <c r="H2271">
        <v>16.970562749999999</v>
      </c>
    </row>
    <row r="2272" spans="1:8" x14ac:dyDescent="0.25">
      <c r="A2272">
        <v>2016</v>
      </c>
      <c r="B2272" t="s">
        <v>197</v>
      </c>
      <c r="C2272">
        <v>7</v>
      </c>
      <c r="D2272">
        <v>17</v>
      </c>
      <c r="E2272">
        <v>280</v>
      </c>
      <c r="F2272">
        <v>256</v>
      </c>
      <c r="G2272">
        <v>268</v>
      </c>
      <c r="H2272">
        <v>16.970562749999999</v>
      </c>
    </row>
    <row r="2273" spans="1:8" x14ac:dyDescent="0.25">
      <c r="A2273">
        <v>2001</v>
      </c>
      <c r="B2273" t="s">
        <v>198</v>
      </c>
      <c r="C2273">
        <v>7</v>
      </c>
      <c r="D2273">
        <v>18</v>
      </c>
      <c r="E2273">
        <v>32</v>
      </c>
      <c r="F2273">
        <v>21</v>
      </c>
      <c r="G2273">
        <v>26.5</v>
      </c>
      <c r="H2273">
        <v>7.7781745930000001</v>
      </c>
    </row>
    <row r="2274" spans="1:8" x14ac:dyDescent="0.25">
      <c r="A2274">
        <v>2002</v>
      </c>
      <c r="B2274" t="s">
        <v>198</v>
      </c>
      <c r="C2274">
        <v>7</v>
      </c>
      <c r="D2274">
        <v>18</v>
      </c>
      <c r="E2274">
        <v>15</v>
      </c>
      <c r="F2274">
        <v>31</v>
      </c>
      <c r="G2274">
        <v>23</v>
      </c>
      <c r="H2274">
        <v>11.313708500000001</v>
      </c>
    </row>
    <row r="2275" spans="1:8" x14ac:dyDescent="0.25">
      <c r="A2275">
        <v>2003</v>
      </c>
      <c r="B2275" t="s">
        <v>198</v>
      </c>
      <c r="C2275">
        <v>7</v>
      </c>
      <c r="D2275">
        <v>18</v>
      </c>
      <c r="E2275">
        <v>22</v>
      </c>
      <c r="F2275">
        <v>23</v>
      </c>
      <c r="G2275">
        <v>22.5</v>
      </c>
      <c r="H2275">
        <v>0.70710678100000002</v>
      </c>
    </row>
    <row r="2276" spans="1:8" x14ac:dyDescent="0.25">
      <c r="A2276">
        <v>2004</v>
      </c>
      <c r="B2276" t="s">
        <v>198</v>
      </c>
      <c r="C2276">
        <v>7</v>
      </c>
      <c r="D2276">
        <v>18</v>
      </c>
      <c r="E2276">
        <v>22</v>
      </c>
      <c r="F2276">
        <v>33</v>
      </c>
      <c r="G2276">
        <v>27.5</v>
      </c>
      <c r="H2276">
        <v>7.7781745930000001</v>
      </c>
    </row>
    <row r="2277" spans="1:8" x14ac:dyDescent="0.25">
      <c r="A2277">
        <v>2005</v>
      </c>
      <c r="B2277" t="s">
        <v>198</v>
      </c>
      <c r="C2277">
        <v>7</v>
      </c>
      <c r="D2277">
        <v>18</v>
      </c>
      <c r="E2277">
        <v>16</v>
      </c>
      <c r="F2277">
        <v>10</v>
      </c>
      <c r="G2277">
        <v>13</v>
      </c>
      <c r="H2277">
        <v>4.2426406869999997</v>
      </c>
    </row>
    <row r="2278" spans="1:8" x14ac:dyDescent="0.25">
      <c r="A2278">
        <v>2006</v>
      </c>
      <c r="B2278" t="s">
        <v>198</v>
      </c>
      <c r="C2278">
        <v>7</v>
      </c>
      <c r="D2278">
        <v>18</v>
      </c>
      <c r="E2278">
        <v>21</v>
      </c>
      <c r="F2278">
        <v>18</v>
      </c>
      <c r="G2278">
        <v>19.5</v>
      </c>
      <c r="H2278">
        <v>2.1213203439999999</v>
      </c>
    </row>
    <row r="2279" spans="1:8" x14ac:dyDescent="0.25">
      <c r="A2279">
        <v>2007</v>
      </c>
      <c r="B2279" t="s">
        <v>198</v>
      </c>
      <c r="C2279">
        <v>7</v>
      </c>
      <c r="D2279">
        <v>18</v>
      </c>
      <c r="E2279">
        <v>36</v>
      </c>
      <c r="F2279">
        <v>29</v>
      </c>
      <c r="G2279">
        <v>32.5</v>
      </c>
      <c r="H2279">
        <v>4.949747468</v>
      </c>
    </row>
    <row r="2280" spans="1:8" x14ac:dyDescent="0.25">
      <c r="A2280">
        <v>2008</v>
      </c>
      <c r="B2280" t="s">
        <v>198</v>
      </c>
      <c r="C2280">
        <v>7</v>
      </c>
      <c r="D2280">
        <v>18</v>
      </c>
      <c r="E2280">
        <v>79</v>
      </c>
      <c r="F2280">
        <v>54</v>
      </c>
      <c r="G2280">
        <v>66.5</v>
      </c>
      <c r="H2280">
        <v>17.677669529999999</v>
      </c>
    </row>
    <row r="2281" spans="1:8" x14ac:dyDescent="0.25">
      <c r="A2281">
        <v>2009</v>
      </c>
      <c r="B2281" t="s">
        <v>198</v>
      </c>
      <c r="C2281">
        <v>7</v>
      </c>
      <c r="D2281">
        <v>18</v>
      </c>
      <c r="E2281">
        <v>54</v>
      </c>
      <c r="F2281">
        <v>61</v>
      </c>
      <c r="G2281">
        <v>57.5</v>
      </c>
      <c r="H2281">
        <v>4.949747468</v>
      </c>
    </row>
    <row r="2282" spans="1:8" x14ac:dyDescent="0.25">
      <c r="A2282">
        <v>2010</v>
      </c>
      <c r="B2282" t="s">
        <v>198</v>
      </c>
      <c r="C2282">
        <v>7</v>
      </c>
      <c r="D2282">
        <v>18</v>
      </c>
      <c r="E2282">
        <v>63</v>
      </c>
      <c r="F2282">
        <v>74</v>
      </c>
      <c r="G2282">
        <v>68.5</v>
      </c>
      <c r="H2282">
        <v>7.7781745930000001</v>
      </c>
    </row>
    <row r="2283" spans="1:8" x14ac:dyDescent="0.25">
      <c r="A2283">
        <v>2011</v>
      </c>
      <c r="B2283" t="s">
        <v>198</v>
      </c>
      <c r="C2283">
        <v>7</v>
      </c>
      <c r="D2283">
        <v>18</v>
      </c>
      <c r="E2283">
        <v>69</v>
      </c>
      <c r="F2283">
        <v>38</v>
      </c>
      <c r="G2283">
        <v>53.5</v>
      </c>
      <c r="H2283">
        <v>21.920310220000001</v>
      </c>
    </row>
    <row r="2284" spans="1:8" x14ac:dyDescent="0.25">
      <c r="A2284">
        <v>2012</v>
      </c>
      <c r="B2284" t="s">
        <v>198</v>
      </c>
      <c r="C2284">
        <v>7</v>
      </c>
      <c r="D2284">
        <v>18</v>
      </c>
      <c r="E2284">
        <v>55</v>
      </c>
      <c r="F2284">
        <v>33</v>
      </c>
      <c r="G2284">
        <v>44</v>
      </c>
      <c r="H2284">
        <v>15.556349190000001</v>
      </c>
    </row>
    <row r="2285" spans="1:8" x14ac:dyDescent="0.25">
      <c r="A2285">
        <v>2013</v>
      </c>
      <c r="B2285" t="s">
        <v>198</v>
      </c>
      <c r="C2285">
        <v>7</v>
      </c>
      <c r="D2285">
        <v>18</v>
      </c>
      <c r="E2285">
        <v>86</v>
      </c>
      <c r="F2285">
        <v>35</v>
      </c>
      <c r="G2285">
        <v>60.5</v>
      </c>
      <c r="H2285">
        <v>36.062445840000002</v>
      </c>
    </row>
    <row r="2286" spans="1:8" x14ac:dyDescent="0.25">
      <c r="A2286">
        <v>2014</v>
      </c>
      <c r="B2286" t="s">
        <v>198</v>
      </c>
      <c r="C2286">
        <v>7</v>
      </c>
      <c r="D2286">
        <v>18</v>
      </c>
      <c r="E2286">
        <v>101</v>
      </c>
      <c r="F2286">
        <v>79</v>
      </c>
      <c r="G2286">
        <v>90</v>
      </c>
      <c r="H2286">
        <v>15.556349190000001</v>
      </c>
    </row>
    <row r="2287" spans="1:8" x14ac:dyDescent="0.25">
      <c r="A2287">
        <v>2015</v>
      </c>
      <c r="B2287" t="s">
        <v>198</v>
      </c>
      <c r="C2287">
        <v>7</v>
      </c>
      <c r="D2287">
        <v>18</v>
      </c>
      <c r="E2287">
        <v>117</v>
      </c>
      <c r="F2287">
        <v>83</v>
      </c>
      <c r="G2287">
        <v>100</v>
      </c>
      <c r="H2287">
        <v>24.041630560000002</v>
      </c>
    </row>
    <row r="2288" spans="1:8" x14ac:dyDescent="0.25">
      <c r="A2288">
        <v>2016</v>
      </c>
      <c r="B2288" t="s">
        <v>198</v>
      </c>
      <c r="C2288">
        <v>7</v>
      </c>
      <c r="D2288">
        <v>18</v>
      </c>
      <c r="E2288">
        <v>116</v>
      </c>
      <c r="F2288">
        <v>79</v>
      </c>
      <c r="G2288">
        <v>97.5</v>
      </c>
      <c r="H2288">
        <v>26.162950899999998</v>
      </c>
    </row>
    <row r="2289" spans="1:8" x14ac:dyDescent="0.25">
      <c r="A2289">
        <v>2001</v>
      </c>
      <c r="B2289" t="s">
        <v>199</v>
      </c>
      <c r="C2289">
        <v>7</v>
      </c>
      <c r="D2289">
        <v>19</v>
      </c>
      <c r="E2289">
        <v>0</v>
      </c>
      <c r="F2289">
        <v>0</v>
      </c>
      <c r="G2289">
        <v>0</v>
      </c>
      <c r="H2289">
        <v>0</v>
      </c>
    </row>
    <row r="2290" spans="1:8" x14ac:dyDescent="0.25">
      <c r="A2290">
        <v>2002</v>
      </c>
      <c r="B2290" t="s">
        <v>199</v>
      </c>
      <c r="C2290">
        <v>7</v>
      </c>
      <c r="D2290">
        <v>19</v>
      </c>
      <c r="E2290">
        <v>0</v>
      </c>
      <c r="F2290">
        <v>0</v>
      </c>
      <c r="G2290">
        <v>0</v>
      </c>
      <c r="H2290">
        <v>0</v>
      </c>
    </row>
    <row r="2291" spans="1:8" x14ac:dyDescent="0.25">
      <c r="A2291">
        <v>2003</v>
      </c>
      <c r="B2291" t="s">
        <v>199</v>
      </c>
      <c r="C2291">
        <v>7</v>
      </c>
      <c r="D2291">
        <v>19</v>
      </c>
      <c r="E2291">
        <v>0</v>
      </c>
      <c r="F2291">
        <v>0</v>
      </c>
      <c r="G2291">
        <v>0</v>
      </c>
      <c r="H2291">
        <v>0</v>
      </c>
    </row>
    <row r="2292" spans="1:8" x14ac:dyDescent="0.25">
      <c r="A2292">
        <v>2004</v>
      </c>
      <c r="B2292" t="s">
        <v>199</v>
      </c>
      <c r="C2292">
        <v>7</v>
      </c>
      <c r="D2292">
        <v>19</v>
      </c>
      <c r="E2292">
        <v>0</v>
      </c>
      <c r="F2292">
        <v>0</v>
      </c>
      <c r="G2292">
        <v>0</v>
      </c>
      <c r="H2292">
        <v>0</v>
      </c>
    </row>
    <row r="2293" spans="1:8" x14ac:dyDescent="0.25">
      <c r="A2293">
        <v>2005</v>
      </c>
      <c r="B2293" t="s">
        <v>199</v>
      </c>
      <c r="C2293">
        <v>7</v>
      </c>
      <c r="D2293">
        <v>19</v>
      </c>
      <c r="E2293">
        <v>0</v>
      </c>
      <c r="F2293">
        <v>0</v>
      </c>
      <c r="G2293">
        <v>0</v>
      </c>
      <c r="H2293">
        <v>0</v>
      </c>
    </row>
    <row r="2294" spans="1:8" x14ac:dyDescent="0.25">
      <c r="A2294">
        <v>2006</v>
      </c>
      <c r="B2294" t="s">
        <v>199</v>
      </c>
      <c r="C2294">
        <v>7</v>
      </c>
      <c r="D2294">
        <v>19</v>
      </c>
      <c r="E2294">
        <v>0</v>
      </c>
      <c r="F2294">
        <v>0</v>
      </c>
      <c r="G2294">
        <v>0</v>
      </c>
      <c r="H2294">
        <v>0</v>
      </c>
    </row>
    <row r="2295" spans="1:8" x14ac:dyDescent="0.25">
      <c r="A2295">
        <v>2007</v>
      </c>
      <c r="B2295" t="s">
        <v>199</v>
      </c>
      <c r="C2295">
        <v>7</v>
      </c>
      <c r="D2295">
        <v>19</v>
      </c>
      <c r="E2295">
        <v>0</v>
      </c>
      <c r="F2295">
        <v>0</v>
      </c>
      <c r="G2295">
        <v>0</v>
      </c>
      <c r="H2295">
        <v>0</v>
      </c>
    </row>
    <row r="2296" spans="1:8" x14ac:dyDescent="0.25">
      <c r="A2296">
        <v>2008</v>
      </c>
      <c r="B2296" t="s">
        <v>199</v>
      </c>
      <c r="C2296">
        <v>7</v>
      </c>
      <c r="D2296">
        <v>19</v>
      </c>
      <c r="E2296">
        <v>45</v>
      </c>
      <c r="F2296">
        <v>49</v>
      </c>
      <c r="G2296">
        <v>47</v>
      </c>
      <c r="H2296">
        <v>2.8284271250000002</v>
      </c>
    </row>
    <row r="2297" spans="1:8" x14ac:dyDescent="0.25">
      <c r="A2297">
        <v>2009</v>
      </c>
      <c r="B2297" t="s">
        <v>199</v>
      </c>
      <c r="C2297">
        <v>7</v>
      </c>
      <c r="D2297">
        <v>19</v>
      </c>
      <c r="E2297">
        <v>33</v>
      </c>
      <c r="F2297">
        <v>19</v>
      </c>
      <c r="G2297">
        <v>26</v>
      </c>
      <c r="H2297">
        <v>9.899494937</v>
      </c>
    </row>
    <row r="2298" spans="1:8" x14ac:dyDescent="0.25">
      <c r="A2298">
        <v>2010</v>
      </c>
      <c r="B2298" t="s">
        <v>199</v>
      </c>
      <c r="C2298">
        <v>7</v>
      </c>
      <c r="D2298">
        <v>19</v>
      </c>
      <c r="E2298">
        <v>62</v>
      </c>
      <c r="F2298">
        <v>61</v>
      </c>
      <c r="G2298">
        <v>61.5</v>
      </c>
      <c r="H2298">
        <v>0.70710678100000002</v>
      </c>
    </row>
    <row r="2299" spans="1:8" x14ac:dyDescent="0.25">
      <c r="A2299">
        <v>2011</v>
      </c>
      <c r="B2299" t="s">
        <v>199</v>
      </c>
      <c r="C2299">
        <v>7</v>
      </c>
      <c r="D2299">
        <v>19</v>
      </c>
      <c r="E2299">
        <v>57</v>
      </c>
      <c r="F2299">
        <v>80</v>
      </c>
      <c r="G2299">
        <v>68.5</v>
      </c>
      <c r="H2299">
        <v>16.263455969999999</v>
      </c>
    </row>
    <row r="2300" spans="1:8" x14ac:dyDescent="0.25">
      <c r="A2300">
        <v>2012</v>
      </c>
      <c r="B2300" t="s">
        <v>199</v>
      </c>
      <c r="C2300">
        <v>7</v>
      </c>
      <c r="D2300">
        <v>19</v>
      </c>
      <c r="E2300">
        <v>40</v>
      </c>
      <c r="F2300">
        <v>57</v>
      </c>
      <c r="G2300">
        <v>48.5</v>
      </c>
      <c r="H2300">
        <v>12.020815280000001</v>
      </c>
    </row>
    <row r="2301" spans="1:8" x14ac:dyDescent="0.25">
      <c r="A2301">
        <v>2013</v>
      </c>
      <c r="B2301" t="s">
        <v>199</v>
      </c>
      <c r="C2301">
        <v>7</v>
      </c>
      <c r="D2301">
        <v>19</v>
      </c>
      <c r="E2301">
        <v>105</v>
      </c>
      <c r="F2301">
        <v>112</v>
      </c>
      <c r="G2301">
        <v>108.5</v>
      </c>
      <c r="H2301">
        <v>4.949747468</v>
      </c>
    </row>
    <row r="2302" spans="1:8" x14ac:dyDescent="0.25">
      <c r="A2302">
        <v>2014</v>
      </c>
      <c r="B2302" t="s">
        <v>199</v>
      </c>
      <c r="C2302">
        <v>7</v>
      </c>
      <c r="D2302">
        <v>19</v>
      </c>
      <c r="E2302">
        <v>159</v>
      </c>
      <c r="F2302">
        <v>122</v>
      </c>
      <c r="G2302">
        <v>140.5</v>
      </c>
      <c r="H2302">
        <v>26.162950899999998</v>
      </c>
    </row>
    <row r="2303" spans="1:8" x14ac:dyDescent="0.25">
      <c r="A2303">
        <v>2015</v>
      </c>
      <c r="B2303" t="s">
        <v>199</v>
      </c>
      <c r="C2303">
        <v>7</v>
      </c>
      <c r="D2303">
        <v>19</v>
      </c>
      <c r="E2303">
        <v>171</v>
      </c>
      <c r="F2303">
        <v>203</v>
      </c>
      <c r="G2303">
        <v>187</v>
      </c>
      <c r="H2303">
        <v>22.627417000000001</v>
      </c>
    </row>
    <row r="2304" spans="1:8" x14ac:dyDescent="0.25">
      <c r="A2304">
        <v>2016</v>
      </c>
      <c r="B2304" t="s">
        <v>199</v>
      </c>
      <c r="C2304">
        <v>7</v>
      </c>
      <c r="D2304">
        <v>19</v>
      </c>
      <c r="E2304">
        <v>198</v>
      </c>
      <c r="F2304">
        <v>206</v>
      </c>
      <c r="G2304">
        <v>202</v>
      </c>
      <c r="H2304">
        <v>5.6568542490000002</v>
      </c>
    </row>
    <row r="2305" spans="1:8" x14ac:dyDescent="0.25">
      <c r="A2305">
        <v>2001</v>
      </c>
      <c r="B2305" t="s">
        <v>200</v>
      </c>
      <c r="C2305">
        <v>7</v>
      </c>
      <c r="D2305">
        <v>20</v>
      </c>
      <c r="E2305">
        <v>0</v>
      </c>
      <c r="F2305">
        <v>0</v>
      </c>
      <c r="G2305">
        <v>0</v>
      </c>
      <c r="H2305">
        <v>0</v>
      </c>
    </row>
    <row r="2306" spans="1:8" x14ac:dyDescent="0.25">
      <c r="A2306">
        <v>2002</v>
      </c>
      <c r="B2306" t="s">
        <v>200</v>
      </c>
      <c r="C2306">
        <v>7</v>
      </c>
      <c r="D2306">
        <v>20</v>
      </c>
      <c r="E2306">
        <v>0</v>
      </c>
      <c r="F2306">
        <v>0</v>
      </c>
      <c r="G2306">
        <v>0</v>
      </c>
      <c r="H2306">
        <v>0</v>
      </c>
    </row>
    <row r="2307" spans="1:8" x14ac:dyDescent="0.25">
      <c r="A2307">
        <v>2003</v>
      </c>
      <c r="B2307" t="s">
        <v>200</v>
      </c>
      <c r="C2307">
        <v>7</v>
      </c>
      <c r="D2307">
        <v>20</v>
      </c>
      <c r="E2307">
        <v>37</v>
      </c>
      <c r="F2307">
        <v>40</v>
      </c>
      <c r="G2307">
        <v>38.5</v>
      </c>
      <c r="H2307">
        <v>2.1213203439999999</v>
      </c>
    </row>
    <row r="2308" spans="1:8" x14ac:dyDescent="0.25">
      <c r="A2308">
        <v>2004</v>
      </c>
      <c r="B2308" t="s">
        <v>200</v>
      </c>
      <c r="C2308">
        <v>7</v>
      </c>
      <c r="D2308">
        <v>20</v>
      </c>
      <c r="E2308">
        <v>23</v>
      </c>
      <c r="F2308">
        <v>32</v>
      </c>
      <c r="G2308">
        <v>27.5</v>
      </c>
      <c r="H2308">
        <v>6.3639610309999997</v>
      </c>
    </row>
    <row r="2309" spans="1:8" x14ac:dyDescent="0.25">
      <c r="A2309">
        <v>2005</v>
      </c>
      <c r="B2309" t="s">
        <v>200</v>
      </c>
      <c r="C2309">
        <v>7</v>
      </c>
      <c r="D2309">
        <v>20</v>
      </c>
      <c r="E2309">
        <v>17</v>
      </c>
      <c r="F2309">
        <v>8</v>
      </c>
      <c r="G2309">
        <v>12.5</v>
      </c>
      <c r="H2309">
        <v>6.3639610309999997</v>
      </c>
    </row>
    <row r="2310" spans="1:8" x14ac:dyDescent="0.25">
      <c r="A2310">
        <v>2006</v>
      </c>
      <c r="B2310" t="s">
        <v>200</v>
      </c>
      <c r="C2310">
        <v>7</v>
      </c>
      <c r="D2310">
        <v>20</v>
      </c>
      <c r="E2310">
        <v>31</v>
      </c>
      <c r="F2310">
        <v>56</v>
      </c>
      <c r="G2310">
        <v>43.5</v>
      </c>
      <c r="H2310">
        <v>17.677669529999999</v>
      </c>
    </row>
    <row r="2311" spans="1:8" x14ac:dyDescent="0.25">
      <c r="A2311">
        <v>2007</v>
      </c>
      <c r="B2311" t="s">
        <v>200</v>
      </c>
      <c r="C2311">
        <v>7</v>
      </c>
      <c r="D2311">
        <v>20</v>
      </c>
      <c r="E2311">
        <v>29</v>
      </c>
      <c r="F2311">
        <v>45</v>
      </c>
      <c r="G2311">
        <v>37</v>
      </c>
      <c r="H2311">
        <v>11.313708500000001</v>
      </c>
    </row>
    <row r="2312" spans="1:8" x14ac:dyDescent="0.25">
      <c r="A2312">
        <v>2008</v>
      </c>
      <c r="B2312" t="s">
        <v>200</v>
      </c>
      <c r="C2312">
        <v>7</v>
      </c>
      <c r="D2312">
        <v>20</v>
      </c>
      <c r="E2312">
        <v>58</v>
      </c>
      <c r="F2312">
        <v>57</v>
      </c>
      <c r="G2312">
        <v>57.5</v>
      </c>
      <c r="H2312">
        <v>0.70710678100000002</v>
      </c>
    </row>
    <row r="2313" spans="1:8" x14ac:dyDescent="0.25">
      <c r="A2313">
        <v>2009</v>
      </c>
      <c r="B2313" t="s">
        <v>200</v>
      </c>
      <c r="C2313">
        <v>7</v>
      </c>
      <c r="D2313">
        <v>20</v>
      </c>
      <c r="E2313">
        <v>48</v>
      </c>
      <c r="F2313">
        <v>50</v>
      </c>
      <c r="G2313">
        <v>49</v>
      </c>
      <c r="H2313">
        <v>1.414213562</v>
      </c>
    </row>
    <row r="2314" spans="1:8" x14ac:dyDescent="0.25">
      <c r="A2314">
        <v>2010</v>
      </c>
      <c r="B2314" t="s">
        <v>200</v>
      </c>
      <c r="C2314">
        <v>7</v>
      </c>
      <c r="D2314">
        <v>20</v>
      </c>
      <c r="E2314">
        <v>89</v>
      </c>
      <c r="F2314">
        <v>69</v>
      </c>
      <c r="G2314">
        <v>79</v>
      </c>
      <c r="H2314">
        <v>14.142135619999999</v>
      </c>
    </row>
    <row r="2315" spans="1:8" x14ac:dyDescent="0.25">
      <c r="A2315">
        <v>2011</v>
      </c>
      <c r="B2315" t="s">
        <v>200</v>
      </c>
      <c r="C2315">
        <v>7</v>
      </c>
      <c r="D2315">
        <v>20</v>
      </c>
      <c r="E2315">
        <v>75</v>
      </c>
      <c r="F2315">
        <v>90</v>
      </c>
      <c r="G2315">
        <v>82.5</v>
      </c>
      <c r="H2315">
        <v>10.60660172</v>
      </c>
    </row>
    <row r="2316" spans="1:8" x14ac:dyDescent="0.25">
      <c r="A2316">
        <v>2012</v>
      </c>
      <c r="B2316" t="s">
        <v>200</v>
      </c>
      <c r="C2316">
        <v>7</v>
      </c>
      <c r="D2316">
        <v>20</v>
      </c>
      <c r="E2316">
        <v>98</v>
      </c>
      <c r="F2316">
        <v>90</v>
      </c>
      <c r="G2316">
        <v>94</v>
      </c>
      <c r="H2316">
        <v>5.6568542490000002</v>
      </c>
    </row>
    <row r="2317" spans="1:8" x14ac:dyDescent="0.25">
      <c r="A2317">
        <v>2013</v>
      </c>
      <c r="B2317" t="s">
        <v>200</v>
      </c>
      <c r="C2317">
        <v>7</v>
      </c>
      <c r="D2317">
        <v>20</v>
      </c>
      <c r="E2317">
        <v>80</v>
      </c>
      <c r="F2317">
        <v>113</v>
      </c>
      <c r="G2317">
        <v>96.5</v>
      </c>
      <c r="H2317">
        <v>23.334523780000001</v>
      </c>
    </row>
    <row r="2318" spans="1:8" x14ac:dyDescent="0.25">
      <c r="A2318">
        <v>2014</v>
      </c>
      <c r="B2318" t="s">
        <v>200</v>
      </c>
      <c r="C2318">
        <v>7</v>
      </c>
      <c r="D2318">
        <v>20</v>
      </c>
      <c r="E2318">
        <v>90</v>
      </c>
      <c r="F2318">
        <v>150</v>
      </c>
      <c r="G2318">
        <v>120</v>
      </c>
      <c r="H2318">
        <v>42.426406870000001</v>
      </c>
    </row>
    <row r="2319" spans="1:8" x14ac:dyDescent="0.25">
      <c r="A2319">
        <v>2015</v>
      </c>
      <c r="B2319" t="s">
        <v>200</v>
      </c>
      <c r="C2319">
        <v>7</v>
      </c>
      <c r="D2319">
        <v>20</v>
      </c>
      <c r="E2319">
        <v>155</v>
      </c>
      <c r="F2319">
        <v>170</v>
      </c>
      <c r="G2319">
        <v>162.5</v>
      </c>
      <c r="H2319">
        <v>10.60660172</v>
      </c>
    </row>
    <row r="2320" spans="1:8" x14ac:dyDescent="0.25">
      <c r="A2320">
        <v>2016</v>
      </c>
      <c r="B2320" t="s">
        <v>200</v>
      </c>
      <c r="C2320">
        <v>7</v>
      </c>
      <c r="D2320">
        <v>20</v>
      </c>
      <c r="E2320">
        <v>213</v>
      </c>
      <c r="F2320">
        <v>146</v>
      </c>
      <c r="G2320">
        <v>179.5</v>
      </c>
      <c r="H2320">
        <v>47.376154339999999</v>
      </c>
    </row>
    <row r="2321" spans="1:8" x14ac:dyDescent="0.25">
      <c r="A2321">
        <v>2001</v>
      </c>
      <c r="B2321" t="s">
        <v>201</v>
      </c>
      <c r="C2321">
        <v>7</v>
      </c>
      <c r="D2321">
        <v>21</v>
      </c>
      <c r="E2321">
        <v>0</v>
      </c>
      <c r="F2321">
        <v>0</v>
      </c>
      <c r="G2321">
        <v>0</v>
      </c>
      <c r="H2321">
        <v>0</v>
      </c>
    </row>
    <row r="2322" spans="1:8" x14ac:dyDescent="0.25">
      <c r="A2322">
        <v>2002</v>
      </c>
      <c r="B2322" t="s">
        <v>201</v>
      </c>
      <c r="C2322">
        <v>7</v>
      </c>
      <c r="D2322">
        <v>21</v>
      </c>
      <c r="E2322">
        <v>0</v>
      </c>
      <c r="F2322">
        <v>0</v>
      </c>
      <c r="G2322">
        <v>0</v>
      </c>
      <c r="H2322">
        <v>0</v>
      </c>
    </row>
    <row r="2323" spans="1:8" x14ac:dyDescent="0.25">
      <c r="A2323">
        <v>2003</v>
      </c>
      <c r="B2323" t="s">
        <v>201</v>
      </c>
      <c r="C2323">
        <v>7</v>
      </c>
      <c r="D2323">
        <v>21</v>
      </c>
      <c r="E2323">
        <v>37</v>
      </c>
      <c r="F2323">
        <v>26</v>
      </c>
      <c r="G2323">
        <v>31.5</v>
      </c>
      <c r="H2323">
        <v>7.7781745930000001</v>
      </c>
    </row>
    <row r="2324" spans="1:8" x14ac:dyDescent="0.25">
      <c r="A2324">
        <v>2004</v>
      </c>
      <c r="B2324" t="s">
        <v>201</v>
      </c>
      <c r="C2324">
        <v>7</v>
      </c>
      <c r="D2324">
        <v>21</v>
      </c>
      <c r="E2324">
        <v>25</v>
      </c>
      <c r="F2324">
        <v>21</v>
      </c>
      <c r="G2324">
        <v>23</v>
      </c>
      <c r="H2324">
        <v>2.8284271250000002</v>
      </c>
    </row>
    <row r="2325" spans="1:8" x14ac:dyDescent="0.25">
      <c r="A2325">
        <v>2005</v>
      </c>
      <c r="B2325" t="s">
        <v>201</v>
      </c>
      <c r="C2325">
        <v>7</v>
      </c>
      <c r="D2325">
        <v>21</v>
      </c>
      <c r="E2325">
        <v>23</v>
      </c>
      <c r="F2325">
        <v>16</v>
      </c>
      <c r="G2325">
        <v>19.5</v>
      </c>
      <c r="H2325">
        <v>4.949747468</v>
      </c>
    </row>
    <row r="2326" spans="1:8" x14ac:dyDescent="0.25">
      <c r="A2326">
        <v>2006</v>
      </c>
      <c r="B2326" t="s">
        <v>201</v>
      </c>
      <c r="C2326">
        <v>7</v>
      </c>
      <c r="D2326">
        <v>21</v>
      </c>
      <c r="E2326">
        <v>31</v>
      </c>
      <c r="F2326">
        <v>36</v>
      </c>
      <c r="G2326">
        <v>33.5</v>
      </c>
      <c r="H2326">
        <v>3.5355339059999999</v>
      </c>
    </row>
    <row r="2327" spans="1:8" x14ac:dyDescent="0.25">
      <c r="A2327">
        <v>2007</v>
      </c>
      <c r="B2327" t="s">
        <v>201</v>
      </c>
      <c r="C2327">
        <v>7</v>
      </c>
      <c r="D2327">
        <v>21</v>
      </c>
      <c r="E2327">
        <v>29</v>
      </c>
      <c r="F2327">
        <v>34</v>
      </c>
      <c r="G2327">
        <v>31.5</v>
      </c>
      <c r="H2327">
        <v>3.5355339059999999</v>
      </c>
    </row>
    <row r="2328" spans="1:8" x14ac:dyDescent="0.25">
      <c r="A2328">
        <v>2008</v>
      </c>
      <c r="B2328" t="s">
        <v>201</v>
      </c>
      <c r="C2328">
        <v>7</v>
      </c>
      <c r="D2328">
        <v>21</v>
      </c>
      <c r="E2328">
        <v>58</v>
      </c>
      <c r="F2328">
        <v>31</v>
      </c>
      <c r="G2328">
        <v>44.5</v>
      </c>
      <c r="H2328">
        <v>19.09188309</v>
      </c>
    </row>
    <row r="2329" spans="1:8" x14ac:dyDescent="0.25">
      <c r="A2329">
        <v>2009</v>
      </c>
      <c r="B2329" t="s">
        <v>201</v>
      </c>
      <c r="C2329">
        <v>7</v>
      </c>
      <c r="D2329">
        <v>21</v>
      </c>
      <c r="E2329">
        <v>120</v>
      </c>
      <c r="F2329">
        <v>107</v>
      </c>
      <c r="G2329">
        <v>113.5</v>
      </c>
      <c r="H2329">
        <v>9.1923881549999997</v>
      </c>
    </row>
    <row r="2330" spans="1:8" x14ac:dyDescent="0.25">
      <c r="A2330">
        <v>2010</v>
      </c>
      <c r="B2330" t="s">
        <v>201</v>
      </c>
      <c r="C2330">
        <v>7</v>
      </c>
      <c r="D2330">
        <v>21</v>
      </c>
      <c r="E2330">
        <v>173</v>
      </c>
      <c r="F2330">
        <v>33</v>
      </c>
      <c r="G2330">
        <v>103</v>
      </c>
      <c r="H2330">
        <v>98.99494937</v>
      </c>
    </row>
    <row r="2331" spans="1:8" x14ac:dyDescent="0.25">
      <c r="A2331">
        <v>2011</v>
      </c>
      <c r="B2331" t="s">
        <v>201</v>
      </c>
      <c r="C2331">
        <v>7</v>
      </c>
      <c r="D2331">
        <v>21</v>
      </c>
      <c r="E2331">
        <v>131</v>
      </c>
      <c r="F2331">
        <v>114</v>
      </c>
      <c r="G2331">
        <v>122.5</v>
      </c>
      <c r="H2331">
        <v>12.020815280000001</v>
      </c>
    </row>
    <row r="2332" spans="1:8" x14ac:dyDescent="0.25">
      <c r="A2332">
        <v>2012</v>
      </c>
      <c r="B2332" t="s">
        <v>201</v>
      </c>
      <c r="C2332">
        <v>7</v>
      </c>
      <c r="D2332">
        <v>21</v>
      </c>
      <c r="E2332">
        <v>155</v>
      </c>
      <c r="F2332">
        <v>132</v>
      </c>
      <c r="G2332">
        <v>143.5</v>
      </c>
      <c r="H2332">
        <v>16.263455969999999</v>
      </c>
    </row>
    <row r="2333" spans="1:8" x14ac:dyDescent="0.25">
      <c r="A2333">
        <v>2013</v>
      </c>
      <c r="B2333" t="s">
        <v>201</v>
      </c>
      <c r="C2333">
        <v>7</v>
      </c>
      <c r="D2333">
        <v>21</v>
      </c>
      <c r="E2333">
        <v>129</v>
      </c>
      <c r="F2333">
        <v>196</v>
      </c>
      <c r="G2333">
        <v>162.5</v>
      </c>
      <c r="H2333">
        <v>47.376154339999999</v>
      </c>
    </row>
    <row r="2334" spans="1:8" x14ac:dyDescent="0.25">
      <c r="A2334">
        <v>2014</v>
      </c>
      <c r="B2334" t="s">
        <v>201</v>
      </c>
      <c r="C2334">
        <v>7</v>
      </c>
      <c r="D2334">
        <v>21</v>
      </c>
      <c r="E2334">
        <v>171</v>
      </c>
      <c r="F2334">
        <v>141</v>
      </c>
      <c r="G2334">
        <v>156</v>
      </c>
      <c r="H2334">
        <v>21.213203440000001</v>
      </c>
    </row>
    <row r="2335" spans="1:8" x14ac:dyDescent="0.25">
      <c r="A2335">
        <v>2015</v>
      </c>
      <c r="B2335" t="s">
        <v>201</v>
      </c>
      <c r="C2335">
        <v>7</v>
      </c>
      <c r="D2335">
        <v>21</v>
      </c>
      <c r="E2335">
        <v>207</v>
      </c>
      <c r="F2335">
        <v>254</v>
      </c>
      <c r="G2335">
        <v>230.5</v>
      </c>
      <c r="H2335">
        <v>33.234018720000002</v>
      </c>
    </row>
    <row r="2336" spans="1:8" x14ac:dyDescent="0.25">
      <c r="A2336">
        <v>2016</v>
      </c>
      <c r="B2336" t="s">
        <v>201</v>
      </c>
      <c r="C2336">
        <v>7</v>
      </c>
      <c r="D2336">
        <v>21</v>
      </c>
      <c r="E2336">
        <v>223</v>
      </c>
      <c r="F2336">
        <v>370</v>
      </c>
      <c r="G2336">
        <v>296.5</v>
      </c>
      <c r="H2336">
        <v>103.9446968</v>
      </c>
    </row>
    <row r="2337" spans="1:8" x14ac:dyDescent="0.25">
      <c r="A2337">
        <v>2001</v>
      </c>
      <c r="B2337" t="s">
        <v>202</v>
      </c>
      <c r="C2337">
        <v>7</v>
      </c>
      <c r="D2337">
        <v>22</v>
      </c>
      <c r="E2337">
        <v>0</v>
      </c>
      <c r="F2337">
        <v>0</v>
      </c>
      <c r="G2337">
        <v>0</v>
      </c>
      <c r="H2337">
        <v>0</v>
      </c>
    </row>
    <row r="2338" spans="1:8" x14ac:dyDescent="0.25">
      <c r="A2338">
        <v>2002</v>
      </c>
      <c r="B2338" t="s">
        <v>202</v>
      </c>
      <c r="C2338">
        <v>7</v>
      </c>
      <c r="D2338">
        <v>22</v>
      </c>
      <c r="E2338">
        <v>20</v>
      </c>
      <c r="F2338">
        <v>22</v>
      </c>
      <c r="G2338">
        <v>21</v>
      </c>
      <c r="H2338">
        <v>1.414213562</v>
      </c>
    </row>
    <row r="2339" spans="1:8" x14ac:dyDescent="0.25">
      <c r="A2339">
        <v>2003</v>
      </c>
      <c r="B2339" t="s">
        <v>202</v>
      </c>
      <c r="C2339">
        <v>7</v>
      </c>
      <c r="D2339">
        <v>22</v>
      </c>
      <c r="E2339">
        <v>19</v>
      </c>
      <c r="F2339">
        <v>17</v>
      </c>
      <c r="G2339">
        <v>18</v>
      </c>
      <c r="H2339">
        <v>1.414213562</v>
      </c>
    </row>
    <row r="2340" spans="1:8" x14ac:dyDescent="0.25">
      <c r="A2340">
        <v>2004</v>
      </c>
      <c r="B2340" t="s">
        <v>202</v>
      </c>
      <c r="C2340">
        <v>7</v>
      </c>
      <c r="D2340">
        <v>22</v>
      </c>
      <c r="E2340">
        <v>26</v>
      </c>
      <c r="F2340">
        <v>21</v>
      </c>
      <c r="G2340">
        <v>23.5</v>
      </c>
      <c r="H2340">
        <v>3.5355339059999999</v>
      </c>
    </row>
    <row r="2341" spans="1:8" x14ac:dyDescent="0.25">
      <c r="A2341">
        <v>2005</v>
      </c>
      <c r="B2341" t="s">
        <v>202</v>
      </c>
      <c r="C2341">
        <v>7</v>
      </c>
      <c r="D2341">
        <v>22</v>
      </c>
      <c r="E2341">
        <v>15</v>
      </c>
      <c r="F2341">
        <v>20</v>
      </c>
      <c r="G2341">
        <v>17.5</v>
      </c>
      <c r="H2341">
        <v>3.5355339059999999</v>
      </c>
    </row>
    <row r="2342" spans="1:8" x14ac:dyDescent="0.25">
      <c r="A2342">
        <v>2006</v>
      </c>
      <c r="B2342" t="s">
        <v>202</v>
      </c>
      <c r="C2342">
        <v>7</v>
      </c>
      <c r="D2342">
        <v>22</v>
      </c>
      <c r="E2342">
        <v>10</v>
      </c>
      <c r="F2342">
        <v>18</v>
      </c>
      <c r="G2342">
        <v>14</v>
      </c>
      <c r="H2342">
        <v>5.6568542490000002</v>
      </c>
    </row>
    <row r="2343" spans="1:8" x14ac:dyDescent="0.25">
      <c r="A2343">
        <v>2007</v>
      </c>
      <c r="B2343" t="s">
        <v>202</v>
      </c>
      <c r="C2343">
        <v>7</v>
      </c>
      <c r="D2343">
        <v>22</v>
      </c>
      <c r="E2343">
        <v>36</v>
      </c>
      <c r="F2343">
        <v>43</v>
      </c>
      <c r="G2343">
        <v>39.5</v>
      </c>
      <c r="H2343">
        <v>4.949747468</v>
      </c>
    </row>
    <row r="2344" spans="1:8" x14ac:dyDescent="0.25">
      <c r="A2344">
        <v>2008</v>
      </c>
      <c r="B2344" t="s">
        <v>202</v>
      </c>
      <c r="C2344">
        <v>7</v>
      </c>
      <c r="D2344">
        <v>22</v>
      </c>
      <c r="E2344">
        <v>70</v>
      </c>
      <c r="F2344">
        <v>65</v>
      </c>
      <c r="G2344">
        <v>67.5</v>
      </c>
      <c r="H2344">
        <v>3.5355339059999999</v>
      </c>
    </row>
    <row r="2345" spans="1:8" x14ac:dyDescent="0.25">
      <c r="A2345">
        <v>2009</v>
      </c>
      <c r="B2345" t="s">
        <v>202</v>
      </c>
      <c r="C2345">
        <v>7</v>
      </c>
      <c r="D2345">
        <v>22</v>
      </c>
      <c r="E2345">
        <v>100</v>
      </c>
      <c r="F2345">
        <v>109</v>
      </c>
      <c r="G2345">
        <v>104.5</v>
      </c>
      <c r="H2345">
        <v>6.3639610309999997</v>
      </c>
    </row>
    <row r="2346" spans="1:8" x14ac:dyDescent="0.25">
      <c r="A2346">
        <v>2010</v>
      </c>
      <c r="B2346" t="s">
        <v>202</v>
      </c>
      <c r="C2346">
        <v>7</v>
      </c>
      <c r="D2346">
        <v>22</v>
      </c>
      <c r="E2346">
        <v>108</v>
      </c>
      <c r="F2346">
        <v>161</v>
      </c>
      <c r="G2346">
        <v>134.5</v>
      </c>
      <c r="H2346">
        <v>37.476659400000003</v>
      </c>
    </row>
    <row r="2347" spans="1:8" x14ac:dyDescent="0.25">
      <c r="A2347">
        <v>2011</v>
      </c>
      <c r="B2347" t="s">
        <v>202</v>
      </c>
      <c r="C2347">
        <v>7</v>
      </c>
      <c r="D2347">
        <v>22</v>
      </c>
      <c r="E2347">
        <v>109</v>
      </c>
      <c r="F2347">
        <v>175</v>
      </c>
      <c r="G2347">
        <v>142</v>
      </c>
      <c r="H2347">
        <v>46.669047560000003</v>
      </c>
    </row>
    <row r="2348" spans="1:8" x14ac:dyDescent="0.25">
      <c r="A2348">
        <v>2012</v>
      </c>
      <c r="B2348" t="s">
        <v>202</v>
      </c>
      <c r="C2348">
        <v>7</v>
      </c>
      <c r="D2348">
        <v>22</v>
      </c>
      <c r="E2348">
        <v>115</v>
      </c>
      <c r="F2348">
        <v>128</v>
      </c>
      <c r="G2348">
        <v>121.5</v>
      </c>
      <c r="H2348">
        <v>9.1923881549999997</v>
      </c>
    </row>
    <row r="2349" spans="1:8" x14ac:dyDescent="0.25">
      <c r="A2349">
        <v>2013</v>
      </c>
      <c r="B2349" t="s">
        <v>202</v>
      </c>
      <c r="C2349">
        <v>7</v>
      </c>
      <c r="D2349">
        <v>22</v>
      </c>
      <c r="E2349">
        <v>114</v>
      </c>
      <c r="F2349">
        <v>189</v>
      </c>
      <c r="G2349">
        <v>151.5</v>
      </c>
      <c r="H2349">
        <v>53.033008590000001</v>
      </c>
    </row>
    <row r="2350" spans="1:8" x14ac:dyDescent="0.25">
      <c r="A2350">
        <v>2014</v>
      </c>
      <c r="B2350" t="s">
        <v>202</v>
      </c>
      <c r="C2350">
        <v>7</v>
      </c>
      <c r="D2350">
        <v>22</v>
      </c>
      <c r="E2350">
        <v>219</v>
      </c>
      <c r="F2350">
        <v>257</v>
      </c>
      <c r="G2350">
        <v>238</v>
      </c>
      <c r="H2350">
        <v>26.870057689999999</v>
      </c>
    </row>
    <row r="2351" spans="1:8" x14ac:dyDescent="0.25">
      <c r="A2351">
        <v>2015</v>
      </c>
      <c r="B2351" t="s">
        <v>202</v>
      </c>
      <c r="C2351">
        <v>7</v>
      </c>
      <c r="D2351">
        <v>22</v>
      </c>
      <c r="E2351">
        <v>270</v>
      </c>
      <c r="F2351">
        <v>250</v>
      </c>
      <c r="G2351">
        <v>260</v>
      </c>
      <c r="H2351">
        <v>14.142135619999999</v>
      </c>
    </row>
    <row r="2352" spans="1:8" x14ac:dyDescent="0.25">
      <c r="A2352">
        <v>2016</v>
      </c>
      <c r="B2352" t="s">
        <v>202</v>
      </c>
      <c r="C2352">
        <v>7</v>
      </c>
      <c r="D2352">
        <v>22</v>
      </c>
      <c r="E2352">
        <v>304</v>
      </c>
      <c r="F2352">
        <v>197</v>
      </c>
      <c r="G2352">
        <v>250.5</v>
      </c>
      <c r="H2352">
        <v>75.660425590000003</v>
      </c>
    </row>
    <row r="2353" spans="1:8" x14ac:dyDescent="0.25">
      <c r="A2353">
        <v>2001</v>
      </c>
      <c r="B2353" t="s">
        <v>203</v>
      </c>
      <c r="C2353">
        <v>7</v>
      </c>
      <c r="D2353">
        <v>23</v>
      </c>
      <c r="E2353">
        <v>0</v>
      </c>
      <c r="F2353">
        <v>0</v>
      </c>
      <c r="G2353">
        <v>0</v>
      </c>
      <c r="H2353">
        <v>0</v>
      </c>
    </row>
    <row r="2354" spans="1:8" x14ac:dyDescent="0.25">
      <c r="A2354">
        <v>2002</v>
      </c>
      <c r="B2354" t="s">
        <v>203</v>
      </c>
      <c r="C2354">
        <v>7</v>
      </c>
      <c r="D2354">
        <v>23</v>
      </c>
      <c r="E2354">
        <v>15</v>
      </c>
      <c r="F2354">
        <v>25</v>
      </c>
      <c r="G2354">
        <v>20</v>
      </c>
      <c r="H2354">
        <v>7.0710678119999999</v>
      </c>
    </row>
    <row r="2355" spans="1:8" x14ac:dyDescent="0.25">
      <c r="A2355">
        <v>2003</v>
      </c>
      <c r="B2355" t="s">
        <v>203</v>
      </c>
      <c r="C2355">
        <v>7</v>
      </c>
      <c r="D2355">
        <v>23</v>
      </c>
      <c r="E2355">
        <v>40</v>
      </c>
      <c r="F2355">
        <v>33</v>
      </c>
      <c r="G2355">
        <v>36.5</v>
      </c>
      <c r="H2355">
        <v>4.949747468</v>
      </c>
    </row>
    <row r="2356" spans="1:8" x14ac:dyDescent="0.25">
      <c r="A2356">
        <v>2004</v>
      </c>
      <c r="B2356" t="s">
        <v>203</v>
      </c>
      <c r="C2356">
        <v>7</v>
      </c>
      <c r="D2356">
        <v>23</v>
      </c>
      <c r="E2356">
        <v>41</v>
      </c>
      <c r="F2356">
        <v>54</v>
      </c>
      <c r="G2356">
        <v>47.5</v>
      </c>
      <c r="H2356">
        <v>9.1923881549999997</v>
      </c>
    </row>
    <row r="2357" spans="1:8" x14ac:dyDescent="0.25">
      <c r="A2357">
        <v>2005</v>
      </c>
      <c r="B2357" t="s">
        <v>203</v>
      </c>
      <c r="C2357">
        <v>7</v>
      </c>
      <c r="D2357">
        <v>23</v>
      </c>
      <c r="E2357">
        <v>9</v>
      </c>
      <c r="F2357">
        <v>21</v>
      </c>
      <c r="G2357">
        <v>15</v>
      </c>
      <c r="H2357">
        <v>8.4852813739999995</v>
      </c>
    </row>
    <row r="2358" spans="1:8" x14ac:dyDescent="0.25">
      <c r="A2358">
        <v>2006</v>
      </c>
      <c r="B2358" t="s">
        <v>203</v>
      </c>
      <c r="C2358">
        <v>7</v>
      </c>
      <c r="D2358">
        <v>23</v>
      </c>
      <c r="E2358">
        <v>10</v>
      </c>
      <c r="F2358">
        <v>24</v>
      </c>
      <c r="G2358">
        <v>17</v>
      </c>
      <c r="H2358">
        <v>9.899494937</v>
      </c>
    </row>
    <row r="2359" spans="1:8" x14ac:dyDescent="0.25">
      <c r="A2359">
        <v>2007</v>
      </c>
      <c r="B2359" t="s">
        <v>203</v>
      </c>
      <c r="C2359">
        <v>7</v>
      </c>
      <c r="D2359">
        <v>23</v>
      </c>
      <c r="E2359">
        <v>15</v>
      </c>
      <c r="F2359">
        <v>16</v>
      </c>
      <c r="G2359">
        <v>15.5</v>
      </c>
      <c r="H2359">
        <v>0.70710678100000002</v>
      </c>
    </row>
    <row r="2360" spans="1:8" x14ac:dyDescent="0.25">
      <c r="A2360">
        <v>2008</v>
      </c>
      <c r="B2360" t="s">
        <v>203</v>
      </c>
      <c r="C2360">
        <v>7</v>
      </c>
      <c r="D2360">
        <v>23</v>
      </c>
      <c r="E2360">
        <v>18</v>
      </c>
      <c r="F2360">
        <v>22</v>
      </c>
      <c r="G2360">
        <v>20</v>
      </c>
      <c r="H2360">
        <v>2.8284271250000002</v>
      </c>
    </row>
    <row r="2361" spans="1:8" x14ac:dyDescent="0.25">
      <c r="A2361">
        <v>2009</v>
      </c>
      <c r="B2361" t="s">
        <v>203</v>
      </c>
      <c r="C2361">
        <v>7</v>
      </c>
      <c r="D2361">
        <v>23</v>
      </c>
      <c r="E2361">
        <v>66</v>
      </c>
      <c r="F2361">
        <v>41</v>
      </c>
      <c r="G2361">
        <v>53.5</v>
      </c>
      <c r="H2361">
        <v>17.677669529999999</v>
      </c>
    </row>
    <row r="2362" spans="1:8" x14ac:dyDescent="0.25">
      <c r="A2362">
        <v>2010</v>
      </c>
      <c r="B2362" t="s">
        <v>203</v>
      </c>
      <c r="C2362">
        <v>7</v>
      </c>
      <c r="D2362">
        <v>23</v>
      </c>
      <c r="E2362">
        <v>111</v>
      </c>
      <c r="F2362">
        <v>41</v>
      </c>
      <c r="G2362">
        <v>76</v>
      </c>
      <c r="H2362">
        <v>49.497474680000003</v>
      </c>
    </row>
    <row r="2363" spans="1:8" x14ac:dyDescent="0.25">
      <c r="A2363">
        <v>2011</v>
      </c>
      <c r="B2363" t="s">
        <v>203</v>
      </c>
      <c r="C2363">
        <v>7</v>
      </c>
      <c r="D2363">
        <v>23</v>
      </c>
      <c r="E2363">
        <v>107</v>
      </c>
      <c r="F2363">
        <v>29</v>
      </c>
      <c r="G2363">
        <v>68</v>
      </c>
      <c r="H2363">
        <v>55.154328929999998</v>
      </c>
    </row>
    <row r="2364" spans="1:8" x14ac:dyDescent="0.25">
      <c r="A2364">
        <v>2012</v>
      </c>
      <c r="B2364" t="s">
        <v>203</v>
      </c>
      <c r="C2364">
        <v>7</v>
      </c>
      <c r="D2364">
        <v>23</v>
      </c>
      <c r="E2364">
        <v>84</v>
      </c>
      <c r="F2364">
        <v>39</v>
      </c>
      <c r="G2364">
        <v>61.5</v>
      </c>
      <c r="H2364">
        <v>31.819805150000001</v>
      </c>
    </row>
    <row r="2365" spans="1:8" x14ac:dyDescent="0.25">
      <c r="A2365">
        <v>2013</v>
      </c>
      <c r="B2365" t="s">
        <v>203</v>
      </c>
      <c r="C2365">
        <v>7</v>
      </c>
      <c r="D2365">
        <v>23</v>
      </c>
      <c r="E2365">
        <v>152</v>
      </c>
      <c r="F2365">
        <v>49</v>
      </c>
      <c r="G2365">
        <v>100.5</v>
      </c>
      <c r="H2365">
        <v>72.831998459999994</v>
      </c>
    </row>
    <row r="2366" spans="1:8" x14ac:dyDescent="0.25">
      <c r="A2366">
        <v>2014</v>
      </c>
      <c r="B2366" t="s">
        <v>203</v>
      </c>
      <c r="C2366">
        <v>7</v>
      </c>
      <c r="D2366">
        <v>23</v>
      </c>
      <c r="E2366">
        <v>143</v>
      </c>
      <c r="F2366">
        <v>50</v>
      </c>
      <c r="G2366">
        <v>96.5</v>
      </c>
      <c r="H2366">
        <v>65.760930650000006</v>
      </c>
    </row>
    <row r="2367" spans="1:8" x14ac:dyDescent="0.25">
      <c r="A2367">
        <v>2015</v>
      </c>
      <c r="B2367" t="s">
        <v>203</v>
      </c>
      <c r="C2367">
        <v>7</v>
      </c>
      <c r="D2367">
        <v>23</v>
      </c>
      <c r="E2367">
        <v>204</v>
      </c>
      <c r="F2367">
        <v>68</v>
      </c>
      <c r="G2367">
        <v>136</v>
      </c>
      <c r="H2367">
        <v>96.166522240000006</v>
      </c>
    </row>
    <row r="2368" spans="1:8" x14ac:dyDescent="0.25">
      <c r="A2368">
        <v>2016</v>
      </c>
      <c r="B2368" t="s">
        <v>203</v>
      </c>
      <c r="C2368">
        <v>7</v>
      </c>
      <c r="D2368">
        <v>23</v>
      </c>
      <c r="E2368">
        <v>158</v>
      </c>
      <c r="F2368">
        <v>97</v>
      </c>
      <c r="G2368">
        <v>127.5</v>
      </c>
      <c r="H2368">
        <v>43.133513649999998</v>
      </c>
    </row>
    <row r="2369" spans="1:8" x14ac:dyDescent="0.25">
      <c r="A2369">
        <v>2001</v>
      </c>
      <c r="B2369" t="s">
        <v>204</v>
      </c>
      <c r="C2369">
        <v>7</v>
      </c>
      <c r="D2369">
        <v>24</v>
      </c>
      <c r="E2369">
        <v>0</v>
      </c>
      <c r="F2369">
        <v>0</v>
      </c>
      <c r="G2369">
        <v>0</v>
      </c>
      <c r="H2369">
        <v>0</v>
      </c>
    </row>
    <row r="2370" spans="1:8" x14ac:dyDescent="0.25">
      <c r="A2370">
        <v>2002</v>
      </c>
      <c r="B2370" t="s">
        <v>204</v>
      </c>
      <c r="C2370">
        <v>7</v>
      </c>
      <c r="D2370">
        <v>24</v>
      </c>
      <c r="E2370">
        <v>0</v>
      </c>
      <c r="F2370">
        <v>0</v>
      </c>
      <c r="G2370">
        <v>0</v>
      </c>
      <c r="H2370">
        <v>0</v>
      </c>
    </row>
    <row r="2371" spans="1:8" x14ac:dyDescent="0.25">
      <c r="A2371">
        <v>2003</v>
      </c>
      <c r="B2371" t="s">
        <v>204</v>
      </c>
      <c r="C2371">
        <v>7</v>
      </c>
      <c r="D2371">
        <v>24</v>
      </c>
      <c r="E2371">
        <v>0</v>
      </c>
      <c r="F2371">
        <v>0</v>
      </c>
      <c r="G2371">
        <v>0</v>
      </c>
      <c r="H2371">
        <v>0</v>
      </c>
    </row>
    <row r="2372" spans="1:8" x14ac:dyDescent="0.25">
      <c r="A2372">
        <v>2004</v>
      </c>
      <c r="B2372" t="s">
        <v>204</v>
      </c>
      <c r="C2372">
        <v>7</v>
      </c>
      <c r="D2372">
        <v>24</v>
      </c>
      <c r="E2372">
        <v>0</v>
      </c>
      <c r="F2372">
        <v>0</v>
      </c>
      <c r="G2372">
        <v>0</v>
      </c>
      <c r="H2372">
        <v>0</v>
      </c>
    </row>
    <row r="2373" spans="1:8" x14ac:dyDescent="0.25">
      <c r="A2373">
        <v>2005</v>
      </c>
      <c r="B2373" t="s">
        <v>204</v>
      </c>
      <c r="C2373">
        <v>7</v>
      </c>
      <c r="D2373">
        <v>24</v>
      </c>
      <c r="E2373">
        <v>0</v>
      </c>
      <c r="F2373">
        <v>0</v>
      </c>
      <c r="G2373">
        <v>0</v>
      </c>
      <c r="H2373">
        <v>0</v>
      </c>
    </row>
    <row r="2374" spans="1:8" x14ac:dyDescent="0.25">
      <c r="A2374">
        <v>2006</v>
      </c>
      <c r="B2374" t="s">
        <v>204</v>
      </c>
      <c r="C2374">
        <v>7</v>
      </c>
      <c r="D2374">
        <v>24</v>
      </c>
      <c r="E2374">
        <v>0</v>
      </c>
      <c r="F2374">
        <v>0</v>
      </c>
      <c r="G2374">
        <v>0</v>
      </c>
      <c r="H2374">
        <v>0</v>
      </c>
    </row>
    <row r="2375" spans="1:8" x14ac:dyDescent="0.25">
      <c r="A2375">
        <v>2007</v>
      </c>
      <c r="B2375" t="s">
        <v>204</v>
      </c>
      <c r="C2375">
        <v>7</v>
      </c>
      <c r="D2375">
        <v>24</v>
      </c>
      <c r="E2375">
        <v>0</v>
      </c>
      <c r="F2375">
        <v>0</v>
      </c>
      <c r="G2375">
        <v>0</v>
      </c>
      <c r="H2375">
        <v>0</v>
      </c>
    </row>
    <row r="2376" spans="1:8" x14ac:dyDescent="0.25">
      <c r="A2376">
        <v>2008</v>
      </c>
      <c r="B2376" t="s">
        <v>204</v>
      </c>
      <c r="C2376">
        <v>7</v>
      </c>
      <c r="D2376">
        <v>24</v>
      </c>
      <c r="E2376">
        <v>0</v>
      </c>
      <c r="F2376">
        <v>0</v>
      </c>
      <c r="G2376">
        <v>0</v>
      </c>
      <c r="H2376">
        <v>0</v>
      </c>
    </row>
    <row r="2377" spans="1:8" x14ac:dyDescent="0.25">
      <c r="A2377">
        <v>2009</v>
      </c>
      <c r="B2377" t="s">
        <v>204</v>
      </c>
      <c r="C2377">
        <v>7</v>
      </c>
      <c r="D2377">
        <v>24</v>
      </c>
      <c r="E2377">
        <v>0</v>
      </c>
      <c r="F2377">
        <v>0</v>
      </c>
      <c r="G2377">
        <v>0</v>
      </c>
      <c r="H2377">
        <v>0</v>
      </c>
    </row>
    <row r="2378" spans="1:8" x14ac:dyDescent="0.25">
      <c r="A2378">
        <v>2010</v>
      </c>
      <c r="B2378" t="s">
        <v>204</v>
      </c>
      <c r="C2378">
        <v>7</v>
      </c>
      <c r="D2378">
        <v>24</v>
      </c>
      <c r="E2378">
        <v>0</v>
      </c>
      <c r="F2378">
        <v>0</v>
      </c>
      <c r="G2378">
        <v>0</v>
      </c>
      <c r="H2378">
        <v>0</v>
      </c>
    </row>
    <row r="2379" spans="1:8" x14ac:dyDescent="0.25">
      <c r="A2379">
        <v>2011</v>
      </c>
      <c r="B2379" t="s">
        <v>204</v>
      </c>
      <c r="C2379">
        <v>7</v>
      </c>
      <c r="D2379">
        <v>24</v>
      </c>
      <c r="E2379">
        <v>258</v>
      </c>
      <c r="F2379">
        <v>249</v>
      </c>
      <c r="G2379">
        <v>253.5</v>
      </c>
      <c r="H2379">
        <v>6.3639610309999997</v>
      </c>
    </row>
    <row r="2380" spans="1:8" x14ac:dyDescent="0.25">
      <c r="A2380">
        <v>2012</v>
      </c>
      <c r="B2380" t="s">
        <v>204</v>
      </c>
      <c r="C2380">
        <v>7</v>
      </c>
      <c r="D2380">
        <v>24</v>
      </c>
      <c r="E2380">
        <v>139</v>
      </c>
      <c r="F2380">
        <v>155</v>
      </c>
      <c r="G2380">
        <v>147</v>
      </c>
      <c r="H2380">
        <v>11.313708500000001</v>
      </c>
    </row>
    <row r="2381" spans="1:8" x14ac:dyDescent="0.25">
      <c r="A2381">
        <v>2013</v>
      </c>
      <c r="B2381" t="s">
        <v>204</v>
      </c>
      <c r="C2381">
        <v>7</v>
      </c>
      <c r="D2381">
        <v>24</v>
      </c>
      <c r="E2381">
        <v>135</v>
      </c>
      <c r="F2381">
        <v>81</v>
      </c>
      <c r="G2381">
        <v>108</v>
      </c>
      <c r="H2381">
        <v>38.183766179999999</v>
      </c>
    </row>
    <row r="2382" spans="1:8" x14ac:dyDescent="0.25">
      <c r="A2382">
        <v>2014</v>
      </c>
      <c r="B2382" t="s">
        <v>204</v>
      </c>
      <c r="C2382">
        <v>7</v>
      </c>
      <c r="D2382">
        <v>24</v>
      </c>
      <c r="E2382">
        <v>166</v>
      </c>
      <c r="F2382">
        <v>64</v>
      </c>
      <c r="G2382">
        <v>115</v>
      </c>
      <c r="H2382">
        <v>72.124891680000005</v>
      </c>
    </row>
    <row r="2383" spans="1:8" x14ac:dyDescent="0.25">
      <c r="A2383">
        <v>2015</v>
      </c>
      <c r="B2383" t="s">
        <v>204</v>
      </c>
      <c r="C2383">
        <v>7</v>
      </c>
      <c r="D2383">
        <v>24</v>
      </c>
      <c r="E2383">
        <v>192</v>
      </c>
      <c r="F2383">
        <v>117</v>
      </c>
      <c r="G2383">
        <v>154.5</v>
      </c>
      <c r="H2383">
        <v>53.033008590000001</v>
      </c>
    </row>
    <row r="2384" spans="1:8" x14ac:dyDescent="0.25">
      <c r="A2384">
        <v>2016</v>
      </c>
      <c r="B2384" t="s">
        <v>204</v>
      </c>
      <c r="C2384">
        <v>7</v>
      </c>
      <c r="D2384">
        <v>24</v>
      </c>
      <c r="E2384">
        <v>260</v>
      </c>
      <c r="F2384">
        <v>175</v>
      </c>
      <c r="G2384">
        <v>217.5</v>
      </c>
      <c r="H2384">
        <v>60.104076399999997</v>
      </c>
    </row>
    <row r="2385" spans="1:8" x14ac:dyDescent="0.25">
      <c r="A2385">
        <v>2000</v>
      </c>
      <c r="B2385" t="s">
        <v>206</v>
      </c>
      <c r="C2385">
        <v>8</v>
      </c>
      <c r="D2385">
        <v>1</v>
      </c>
      <c r="E2385">
        <v>0</v>
      </c>
      <c r="F2385">
        <v>0</v>
      </c>
      <c r="G2385">
        <v>0</v>
      </c>
      <c r="H2385">
        <v>0</v>
      </c>
    </row>
    <row r="2386" spans="1:8" x14ac:dyDescent="0.25">
      <c r="A2386">
        <v>2001</v>
      </c>
      <c r="B2386" t="s">
        <v>206</v>
      </c>
      <c r="C2386">
        <v>8</v>
      </c>
      <c r="D2386">
        <v>1</v>
      </c>
      <c r="E2386">
        <v>0</v>
      </c>
      <c r="F2386">
        <v>0</v>
      </c>
      <c r="G2386">
        <v>0</v>
      </c>
      <c r="H2386">
        <v>0</v>
      </c>
    </row>
    <row r="2387" spans="1:8" x14ac:dyDescent="0.25">
      <c r="A2387">
        <v>2002</v>
      </c>
      <c r="B2387" t="s">
        <v>206</v>
      </c>
      <c r="C2387">
        <v>8</v>
      </c>
      <c r="D2387">
        <v>1</v>
      </c>
      <c r="E2387">
        <v>22</v>
      </c>
      <c r="F2387">
        <v>43</v>
      </c>
      <c r="G2387">
        <v>32.5</v>
      </c>
      <c r="H2387">
        <v>14.8492424</v>
      </c>
    </row>
    <row r="2388" spans="1:8" x14ac:dyDescent="0.25">
      <c r="A2388">
        <v>2003</v>
      </c>
      <c r="B2388" t="s">
        <v>206</v>
      </c>
      <c r="C2388">
        <v>8</v>
      </c>
      <c r="D2388">
        <v>1</v>
      </c>
      <c r="E2388">
        <v>35</v>
      </c>
      <c r="F2388">
        <v>44</v>
      </c>
      <c r="G2388">
        <v>39.5</v>
      </c>
      <c r="H2388">
        <v>6.3639610309999997</v>
      </c>
    </row>
    <row r="2389" spans="1:8" x14ac:dyDescent="0.25">
      <c r="A2389">
        <v>2004</v>
      </c>
      <c r="B2389" t="s">
        <v>206</v>
      </c>
      <c r="C2389">
        <v>8</v>
      </c>
      <c r="D2389">
        <v>1</v>
      </c>
      <c r="E2389">
        <v>34</v>
      </c>
      <c r="F2389">
        <v>57</v>
      </c>
      <c r="G2389">
        <v>45.5</v>
      </c>
      <c r="H2389">
        <v>16.263455969999999</v>
      </c>
    </row>
    <row r="2390" spans="1:8" x14ac:dyDescent="0.25">
      <c r="A2390">
        <v>2005</v>
      </c>
      <c r="B2390" t="s">
        <v>206</v>
      </c>
      <c r="C2390">
        <v>8</v>
      </c>
      <c r="D2390">
        <v>1</v>
      </c>
      <c r="E2390">
        <v>22</v>
      </c>
      <c r="F2390">
        <v>40</v>
      </c>
      <c r="G2390">
        <v>31</v>
      </c>
      <c r="H2390">
        <v>12.727922059999999</v>
      </c>
    </row>
    <row r="2391" spans="1:8" x14ac:dyDescent="0.25">
      <c r="A2391">
        <v>2006</v>
      </c>
      <c r="B2391" t="s">
        <v>206</v>
      </c>
      <c r="C2391">
        <v>8</v>
      </c>
      <c r="D2391">
        <v>1</v>
      </c>
      <c r="E2391">
        <v>16</v>
      </c>
      <c r="F2391">
        <v>46</v>
      </c>
      <c r="G2391">
        <v>31</v>
      </c>
      <c r="H2391">
        <v>21.213203440000001</v>
      </c>
    </row>
    <row r="2392" spans="1:8" x14ac:dyDescent="0.25">
      <c r="A2392">
        <v>2007</v>
      </c>
      <c r="B2392" t="s">
        <v>206</v>
      </c>
      <c r="C2392">
        <v>8</v>
      </c>
      <c r="D2392">
        <v>1</v>
      </c>
      <c r="E2392">
        <v>17</v>
      </c>
      <c r="F2392">
        <v>39</v>
      </c>
      <c r="G2392">
        <v>28</v>
      </c>
      <c r="H2392">
        <v>15.556349190000001</v>
      </c>
    </row>
    <row r="2393" spans="1:8" x14ac:dyDescent="0.25">
      <c r="A2393">
        <v>2008</v>
      </c>
      <c r="B2393" t="s">
        <v>206</v>
      </c>
      <c r="C2393">
        <v>8</v>
      </c>
      <c r="D2393">
        <v>1</v>
      </c>
      <c r="E2393">
        <v>12</v>
      </c>
      <c r="F2393">
        <v>54</v>
      </c>
      <c r="G2393">
        <v>33</v>
      </c>
      <c r="H2393">
        <v>29.69848481</v>
      </c>
    </row>
    <row r="2394" spans="1:8" x14ac:dyDescent="0.25">
      <c r="A2394">
        <v>2009</v>
      </c>
      <c r="B2394" t="s">
        <v>206</v>
      </c>
      <c r="C2394">
        <v>8</v>
      </c>
      <c r="D2394">
        <v>1</v>
      </c>
      <c r="E2394">
        <v>20</v>
      </c>
      <c r="F2394">
        <v>43</v>
      </c>
      <c r="G2394">
        <v>31.5</v>
      </c>
      <c r="H2394">
        <v>16.263455969999999</v>
      </c>
    </row>
    <row r="2395" spans="1:8" x14ac:dyDescent="0.25">
      <c r="A2395">
        <v>2010</v>
      </c>
      <c r="B2395" t="s">
        <v>206</v>
      </c>
      <c r="C2395">
        <v>8</v>
      </c>
      <c r="D2395">
        <v>1</v>
      </c>
      <c r="E2395">
        <v>58</v>
      </c>
      <c r="F2395">
        <v>145</v>
      </c>
      <c r="G2395">
        <v>101.5</v>
      </c>
      <c r="H2395">
        <v>61.518289959999997</v>
      </c>
    </row>
    <row r="2396" spans="1:8" x14ac:dyDescent="0.25">
      <c r="A2396">
        <v>2011</v>
      </c>
      <c r="B2396" t="s">
        <v>206</v>
      </c>
      <c r="C2396">
        <v>8</v>
      </c>
      <c r="D2396">
        <v>1</v>
      </c>
      <c r="E2396">
        <v>89</v>
      </c>
      <c r="F2396">
        <v>180</v>
      </c>
      <c r="G2396">
        <v>134.5</v>
      </c>
      <c r="H2396">
        <v>64.346717089999999</v>
      </c>
    </row>
    <row r="2397" spans="1:8" x14ac:dyDescent="0.25">
      <c r="A2397">
        <v>2012</v>
      </c>
      <c r="B2397" t="s">
        <v>206</v>
      </c>
      <c r="C2397">
        <v>8</v>
      </c>
      <c r="D2397">
        <v>1</v>
      </c>
      <c r="E2397">
        <v>63</v>
      </c>
      <c r="F2397">
        <v>140</v>
      </c>
      <c r="G2397">
        <v>101.5</v>
      </c>
      <c r="H2397">
        <v>54.447222150000002</v>
      </c>
    </row>
    <row r="2398" spans="1:8" x14ac:dyDescent="0.25">
      <c r="A2398">
        <v>2013</v>
      </c>
      <c r="B2398" t="s">
        <v>206</v>
      </c>
      <c r="C2398">
        <v>8</v>
      </c>
      <c r="D2398">
        <v>1</v>
      </c>
      <c r="E2398">
        <v>122</v>
      </c>
      <c r="F2398">
        <v>205</v>
      </c>
      <c r="G2398">
        <v>163.5</v>
      </c>
      <c r="H2398">
        <v>58.689862840000004</v>
      </c>
    </row>
    <row r="2399" spans="1:8" x14ac:dyDescent="0.25">
      <c r="A2399">
        <v>2014</v>
      </c>
      <c r="B2399" t="s">
        <v>206</v>
      </c>
      <c r="C2399">
        <v>8</v>
      </c>
      <c r="D2399">
        <v>1</v>
      </c>
      <c r="E2399">
        <v>106</v>
      </c>
      <c r="F2399">
        <v>195</v>
      </c>
      <c r="G2399">
        <v>150.5</v>
      </c>
      <c r="H2399">
        <v>62.932503529999998</v>
      </c>
    </row>
    <row r="2400" spans="1:8" x14ac:dyDescent="0.25">
      <c r="A2400">
        <v>2015</v>
      </c>
      <c r="B2400" t="s">
        <v>206</v>
      </c>
      <c r="C2400">
        <v>8</v>
      </c>
      <c r="D2400">
        <v>1</v>
      </c>
      <c r="E2400">
        <v>134</v>
      </c>
      <c r="F2400">
        <v>220</v>
      </c>
      <c r="G2400">
        <v>177</v>
      </c>
      <c r="H2400">
        <v>60.81118318</v>
      </c>
    </row>
    <row r="2401" spans="1:8" x14ac:dyDescent="0.25">
      <c r="A2401">
        <v>2016</v>
      </c>
      <c r="B2401" t="s">
        <v>206</v>
      </c>
      <c r="C2401">
        <v>8</v>
      </c>
      <c r="D2401">
        <v>1</v>
      </c>
      <c r="E2401">
        <v>224</v>
      </c>
      <c r="F2401">
        <v>130</v>
      </c>
      <c r="G2401">
        <v>177</v>
      </c>
      <c r="H2401">
        <v>66.468037429999995</v>
      </c>
    </row>
    <row r="2402" spans="1:8" x14ac:dyDescent="0.25">
      <c r="A2402">
        <v>2000</v>
      </c>
      <c r="B2402" t="s">
        <v>207</v>
      </c>
      <c r="C2402">
        <v>8</v>
      </c>
      <c r="D2402">
        <v>2</v>
      </c>
      <c r="E2402">
        <v>0</v>
      </c>
      <c r="F2402">
        <v>0</v>
      </c>
      <c r="G2402">
        <v>0</v>
      </c>
      <c r="H2402">
        <v>0</v>
      </c>
    </row>
    <row r="2403" spans="1:8" x14ac:dyDescent="0.25">
      <c r="A2403">
        <v>2001</v>
      </c>
      <c r="B2403" t="s">
        <v>207</v>
      </c>
      <c r="C2403">
        <v>8</v>
      </c>
      <c r="D2403">
        <v>2</v>
      </c>
      <c r="E2403">
        <v>0</v>
      </c>
      <c r="F2403">
        <v>0</v>
      </c>
      <c r="G2403">
        <v>0</v>
      </c>
      <c r="H2403">
        <v>0</v>
      </c>
    </row>
    <row r="2404" spans="1:8" x14ac:dyDescent="0.25">
      <c r="A2404">
        <v>2002</v>
      </c>
      <c r="B2404" t="s">
        <v>207</v>
      </c>
      <c r="C2404">
        <v>8</v>
      </c>
      <c r="D2404">
        <v>2</v>
      </c>
      <c r="E2404">
        <v>0</v>
      </c>
      <c r="F2404">
        <v>0</v>
      </c>
      <c r="G2404">
        <v>0</v>
      </c>
      <c r="H2404">
        <v>0</v>
      </c>
    </row>
    <row r="2405" spans="1:8" x14ac:dyDescent="0.25">
      <c r="A2405">
        <v>2003</v>
      </c>
      <c r="B2405" t="s">
        <v>207</v>
      </c>
      <c r="C2405">
        <v>8</v>
      </c>
      <c r="D2405">
        <v>2</v>
      </c>
      <c r="E2405">
        <v>0</v>
      </c>
      <c r="F2405">
        <v>0</v>
      </c>
      <c r="G2405">
        <v>0</v>
      </c>
      <c r="H2405">
        <v>0</v>
      </c>
    </row>
    <row r="2406" spans="1:8" x14ac:dyDescent="0.25">
      <c r="A2406">
        <v>2004</v>
      </c>
      <c r="B2406" t="s">
        <v>207</v>
      </c>
      <c r="C2406">
        <v>8</v>
      </c>
      <c r="D2406">
        <v>2</v>
      </c>
      <c r="E2406">
        <v>0</v>
      </c>
      <c r="F2406">
        <v>0</v>
      </c>
      <c r="G2406">
        <v>0</v>
      </c>
      <c r="H2406">
        <v>0</v>
      </c>
    </row>
    <row r="2407" spans="1:8" x14ac:dyDescent="0.25">
      <c r="A2407">
        <v>2005</v>
      </c>
      <c r="B2407" t="s">
        <v>207</v>
      </c>
      <c r="C2407">
        <v>8</v>
      </c>
      <c r="D2407">
        <v>2</v>
      </c>
      <c r="E2407">
        <v>27</v>
      </c>
      <c r="F2407">
        <v>22</v>
      </c>
      <c r="G2407">
        <v>24.5</v>
      </c>
      <c r="H2407">
        <v>3.5355339059999999</v>
      </c>
    </row>
    <row r="2408" spans="1:8" x14ac:dyDescent="0.25">
      <c r="A2408">
        <v>2006</v>
      </c>
      <c r="B2408" t="s">
        <v>207</v>
      </c>
      <c r="C2408">
        <v>8</v>
      </c>
      <c r="D2408">
        <v>2</v>
      </c>
      <c r="E2408">
        <v>22</v>
      </c>
      <c r="F2408">
        <v>32</v>
      </c>
      <c r="G2408">
        <v>27</v>
      </c>
      <c r="H2408">
        <v>7.0710678119999999</v>
      </c>
    </row>
    <row r="2409" spans="1:8" x14ac:dyDescent="0.25">
      <c r="A2409">
        <v>2007</v>
      </c>
      <c r="B2409" t="s">
        <v>207</v>
      </c>
      <c r="C2409">
        <v>8</v>
      </c>
      <c r="D2409">
        <v>2</v>
      </c>
      <c r="E2409">
        <v>24</v>
      </c>
      <c r="F2409">
        <v>30</v>
      </c>
      <c r="G2409">
        <v>27</v>
      </c>
      <c r="H2409">
        <v>4.2426406869999997</v>
      </c>
    </row>
    <row r="2410" spans="1:8" x14ac:dyDescent="0.25">
      <c r="A2410">
        <v>2008</v>
      </c>
      <c r="B2410" t="s">
        <v>207</v>
      </c>
      <c r="C2410">
        <v>8</v>
      </c>
      <c r="D2410">
        <v>2</v>
      </c>
      <c r="E2410">
        <v>25</v>
      </c>
      <c r="F2410">
        <v>24</v>
      </c>
      <c r="G2410">
        <v>24.5</v>
      </c>
      <c r="H2410">
        <v>0.70710678100000002</v>
      </c>
    </row>
    <row r="2411" spans="1:8" x14ac:dyDescent="0.25">
      <c r="A2411">
        <v>2009</v>
      </c>
      <c r="B2411" t="s">
        <v>207</v>
      </c>
      <c r="C2411">
        <v>8</v>
      </c>
      <c r="D2411">
        <v>2</v>
      </c>
      <c r="E2411">
        <v>16</v>
      </c>
      <c r="F2411">
        <v>22</v>
      </c>
      <c r="G2411">
        <v>19</v>
      </c>
      <c r="H2411">
        <v>4.2426406869999997</v>
      </c>
    </row>
    <row r="2412" spans="1:8" x14ac:dyDescent="0.25">
      <c r="A2412">
        <v>2010</v>
      </c>
      <c r="B2412" t="s">
        <v>207</v>
      </c>
      <c r="C2412">
        <v>8</v>
      </c>
      <c r="D2412">
        <v>2</v>
      </c>
      <c r="E2412">
        <v>25</v>
      </c>
      <c r="F2412">
        <v>66</v>
      </c>
      <c r="G2412">
        <v>45.5</v>
      </c>
      <c r="H2412">
        <v>28.99137803</v>
      </c>
    </row>
    <row r="2413" spans="1:8" x14ac:dyDescent="0.25">
      <c r="A2413">
        <v>2011</v>
      </c>
      <c r="B2413" t="s">
        <v>207</v>
      </c>
      <c r="C2413">
        <v>8</v>
      </c>
      <c r="D2413">
        <v>2</v>
      </c>
      <c r="E2413">
        <v>40</v>
      </c>
      <c r="F2413">
        <v>68</v>
      </c>
      <c r="G2413">
        <v>54</v>
      </c>
      <c r="H2413">
        <v>19.79898987</v>
      </c>
    </row>
    <row r="2414" spans="1:8" x14ac:dyDescent="0.25">
      <c r="A2414">
        <v>2012</v>
      </c>
      <c r="B2414" t="s">
        <v>207</v>
      </c>
      <c r="C2414">
        <v>8</v>
      </c>
      <c r="D2414">
        <v>2</v>
      </c>
      <c r="E2414">
        <v>43</v>
      </c>
      <c r="F2414">
        <v>71</v>
      </c>
      <c r="G2414">
        <v>57</v>
      </c>
      <c r="H2414">
        <v>19.79898987</v>
      </c>
    </row>
    <row r="2415" spans="1:8" x14ac:dyDescent="0.25">
      <c r="A2415">
        <v>2013</v>
      </c>
      <c r="B2415" t="s">
        <v>207</v>
      </c>
      <c r="C2415">
        <v>8</v>
      </c>
      <c r="D2415">
        <v>2</v>
      </c>
      <c r="E2415">
        <v>73</v>
      </c>
      <c r="F2415">
        <v>127</v>
      </c>
      <c r="G2415">
        <v>100</v>
      </c>
      <c r="H2415">
        <v>38.183766179999999</v>
      </c>
    </row>
    <row r="2416" spans="1:8" x14ac:dyDescent="0.25">
      <c r="A2416">
        <v>2014</v>
      </c>
      <c r="B2416" t="s">
        <v>207</v>
      </c>
      <c r="C2416">
        <v>8</v>
      </c>
      <c r="D2416">
        <v>2</v>
      </c>
      <c r="E2416">
        <v>89</v>
      </c>
      <c r="F2416">
        <v>173</v>
      </c>
      <c r="G2416">
        <v>131</v>
      </c>
      <c r="H2416">
        <v>59.39696962</v>
      </c>
    </row>
    <row r="2417" spans="1:8" x14ac:dyDescent="0.25">
      <c r="A2417">
        <v>2015</v>
      </c>
      <c r="B2417" t="s">
        <v>207</v>
      </c>
      <c r="C2417">
        <v>8</v>
      </c>
      <c r="D2417">
        <v>2</v>
      </c>
      <c r="E2417">
        <v>164</v>
      </c>
      <c r="F2417">
        <v>290</v>
      </c>
      <c r="G2417">
        <v>227</v>
      </c>
      <c r="H2417">
        <v>89.095454430000004</v>
      </c>
    </row>
    <row r="2418" spans="1:8" x14ac:dyDescent="0.25">
      <c r="A2418">
        <v>2016</v>
      </c>
      <c r="B2418" t="s">
        <v>207</v>
      </c>
      <c r="C2418">
        <v>8</v>
      </c>
      <c r="D2418">
        <v>2</v>
      </c>
      <c r="E2418">
        <v>157</v>
      </c>
      <c r="F2418">
        <v>293</v>
      </c>
      <c r="G2418">
        <v>225</v>
      </c>
      <c r="H2418">
        <v>96.166522240000006</v>
      </c>
    </row>
    <row r="2419" spans="1:8" x14ac:dyDescent="0.25">
      <c r="A2419">
        <v>2000</v>
      </c>
      <c r="B2419" t="s">
        <v>208</v>
      </c>
      <c r="C2419">
        <v>8</v>
      </c>
      <c r="D2419">
        <v>3</v>
      </c>
      <c r="E2419">
        <v>23</v>
      </c>
      <c r="F2419">
        <v>19</v>
      </c>
      <c r="G2419">
        <v>21</v>
      </c>
      <c r="H2419">
        <v>2.8284271250000002</v>
      </c>
    </row>
    <row r="2420" spans="1:8" x14ac:dyDescent="0.25">
      <c r="A2420">
        <v>2001</v>
      </c>
      <c r="B2420" t="s">
        <v>208</v>
      </c>
      <c r="C2420">
        <v>8</v>
      </c>
      <c r="D2420">
        <v>3</v>
      </c>
      <c r="E2420">
        <v>26</v>
      </c>
      <c r="F2420">
        <v>10</v>
      </c>
      <c r="G2420">
        <v>18</v>
      </c>
      <c r="H2420">
        <v>11.313708500000001</v>
      </c>
    </row>
    <row r="2421" spans="1:8" x14ac:dyDescent="0.25">
      <c r="A2421">
        <v>2002</v>
      </c>
      <c r="B2421" t="s">
        <v>208</v>
      </c>
      <c r="C2421">
        <v>8</v>
      </c>
      <c r="D2421">
        <v>3</v>
      </c>
      <c r="E2421">
        <v>39</v>
      </c>
      <c r="F2421">
        <v>9</v>
      </c>
      <c r="G2421">
        <v>24</v>
      </c>
      <c r="H2421">
        <v>21.213203440000001</v>
      </c>
    </row>
    <row r="2422" spans="1:8" x14ac:dyDescent="0.25">
      <c r="A2422">
        <v>2003</v>
      </c>
      <c r="B2422" t="s">
        <v>208</v>
      </c>
      <c r="C2422">
        <v>8</v>
      </c>
      <c r="D2422">
        <v>3</v>
      </c>
      <c r="E2422">
        <v>35</v>
      </c>
      <c r="F2422">
        <v>11</v>
      </c>
      <c r="G2422">
        <v>23</v>
      </c>
      <c r="H2422">
        <v>16.970562749999999</v>
      </c>
    </row>
    <row r="2423" spans="1:8" x14ac:dyDescent="0.25">
      <c r="A2423">
        <v>2004</v>
      </c>
      <c r="B2423" t="s">
        <v>208</v>
      </c>
      <c r="C2423">
        <v>8</v>
      </c>
      <c r="D2423">
        <v>3</v>
      </c>
      <c r="E2423">
        <v>65</v>
      </c>
      <c r="F2423">
        <v>21</v>
      </c>
      <c r="G2423">
        <v>43</v>
      </c>
      <c r="H2423">
        <v>31.11269837</v>
      </c>
    </row>
    <row r="2424" spans="1:8" x14ac:dyDescent="0.25">
      <c r="A2424">
        <v>2005</v>
      </c>
      <c r="B2424" t="s">
        <v>208</v>
      </c>
      <c r="C2424">
        <v>8</v>
      </c>
      <c r="D2424">
        <v>3</v>
      </c>
      <c r="E2424">
        <v>46</v>
      </c>
      <c r="F2424">
        <v>15</v>
      </c>
      <c r="G2424">
        <v>30.5</v>
      </c>
      <c r="H2424">
        <v>21.920310220000001</v>
      </c>
    </row>
    <row r="2425" spans="1:8" x14ac:dyDescent="0.25">
      <c r="A2425">
        <v>2006</v>
      </c>
      <c r="B2425" t="s">
        <v>208</v>
      </c>
      <c r="C2425">
        <v>8</v>
      </c>
      <c r="D2425">
        <v>3</v>
      </c>
      <c r="E2425">
        <v>40</v>
      </c>
      <c r="F2425">
        <v>21</v>
      </c>
      <c r="G2425">
        <v>30.5</v>
      </c>
      <c r="H2425">
        <v>13.435028839999999</v>
      </c>
    </row>
    <row r="2426" spans="1:8" x14ac:dyDescent="0.25">
      <c r="A2426">
        <v>2007</v>
      </c>
      <c r="B2426" t="s">
        <v>208</v>
      </c>
      <c r="C2426">
        <v>8</v>
      </c>
      <c r="D2426">
        <v>3</v>
      </c>
      <c r="E2426">
        <v>64</v>
      </c>
      <c r="F2426">
        <v>16</v>
      </c>
      <c r="G2426">
        <v>40</v>
      </c>
      <c r="H2426">
        <v>33.941125499999998</v>
      </c>
    </row>
    <row r="2427" spans="1:8" x14ac:dyDescent="0.25">
      <c r="A2427">
        <v>2008</v>
      </c>
      <c r="B2427" t="s">
        <v>208</v>
      </c>
      <c r="C2427">
        <v>8</v>
      </c>
      <c r="D2427">
        <v>3</v>
      </c>
      <c r="E2427">
        <v>79</v>
      </c>
      <c r="F2427">
        <v>30</v>
      </c>
      <c r="G2427">
        <v>54.5</v>
      </c>
      <c r="H2427">
        <v>34.648232280000002</v>
      </c>
    </row>
    <row r="2428" spans="1:8" x14ac:dyDescent="0.25">
      <c r="A2428">
        <v>2009</v>
      </c>
      <c r="B2428" t="s">
        <v>208</v>
      </c>
      <c r="C2428">
        <v>8</v>
      </c>
      <c r="D2428">
        <v>3</v>
      </c>
      <c r="E2428">
        <v>93</v>
      </c>
      <c r="F2428">
        <v>24</v>
      </c>
      <c r="G2428">
        <v>58.5</v>
      </c>
      <c r="H2428">
        <v>48.7903679</v>
      </c>
    </row>
    <row r="2429" spans="1:8" x14ac:dyDescent="0.25">
      <c r="A2429">
        <v>2010</v>
      </c>
      <c r="B2429" t="s">
        <v>208</v>
      </c>
      <c r="C2429">
        <v>8</v>
      </c>
      <c r="D2429">
        <v>3</v>
      </c>
      <c r="E2429">
        <v>106</v>
      </c>
      <c r="F2429">
        <v>62</v>
      </c>
      <c r="G2429">
        <v>84</v>
      </c>
      <c r="H2429">
        <v>31.11269837</v>
      </c>
    </row>
    <row r="2430" spans="1:8" x14ac:dyDescent="0.25">
      <c r="A2430">
        <v>2011</v>
      </c>
      <c r="B2430" t="s">
        <v>208</v>
      </c>
      <c r="C2430">
        <v>8</v>
      </c>
      <c r="D2430">
        <v>3</v>
      </c>
      <c r="E2430">
        <v>100</v>
      </c>
      <c r="F2430">
        <v>72</v>
      </c>
      <c r="G2430">
        <v>86</v>
      </c>
      <c r="H2430">
        <v>19.79898987</v>
      </c>
    </row>
    <row r="2431" spans="1:8" x14ac:dyDescent="0.25">
      <c r="A2431">
        <v>2012</v>
      </c>
      <c r="B2431" t="s">
        <v>208</v>
      </c>
      <c r="C2431">
        <v>8</v>
      </c>
      <c r="D2431">
        <v>3</v>
      </c>
      <c r="E2431">
        <v>113</v>
      </c>
      <c r="F2431">
        <v>67</v>
      </c>
      <c r="G2431">
        <v>90</v>
      </c>
      <c r="H2431">
        <v>32.526911929999997</v>
      </c>
    </row>
    <row r="2432" spans="1:8" x14ac:dyDescent="0.25">
      <c r="A2432">
        <v>2013</v>
      </c>
      <c r="B2432" t="s">
        <v>208</v>
      </c>
      <c r="C2432">
        <v>8</v>
      </c>
      <c r="D2432">
        <v>3</v>
      </c>
      <c r="E2432">
        <v>222</v>
      </c>
      <c r="F2432">
        <v>132</v>
      </c>
      <c r="G2432">
        <v>177</v>
      </c>
      <c r="H2432">
        <v>63.639610310000002</v>
      </c>
    </row>
    <row r="2433" spans="1:8" x14ac:dyDescent="0.25">
      <c r="A2433">
        <v>2014</v>
      </c>
      <c r="B2433" t="s">
        <v>208</v>
      </c>
      <c r="C2433">
        <v>8</v>
      </c>
      <c r="D2433">
        <v>3</v>
      </c>
      <c r="E2433">
        <v>264</v>
      </c>
      <c r="F2433">
        <v>128</v>
      </c>
      <c r="G2433">
        <v>196</v>
      </c>
      <c r="H2433">
        <v>96.166522240000006</v>
      </c>
    </row>
    <row r="2434" spans="1:8" x14ac:dyDescent="0.25">
      <c r="A2434">
        <v>2015</v>
      </c>
      <c r="B2434" t="s">
        <v>208</v>
      </c>
      <c r="C2434">
        <v>8</v>
      </c>
      <c r="D2434">
        <v>3</v>
      </c>
      <c r="E2434">
        <v>338</v>
      </c>
      <c r="F2434">
        <v>158</v>
      </c>
      <c r="G2434">
        <v>248</v>
      </c>
      <c r="H2434">
        <v>127.2792206</v>
      </c>
    </row>
    <row r="2435" spans="1:8" x14ac:dyDescent="0.25">
      <c r="A2435">
        <v>2016</v>
      </c>
      <c r="B2435" t="s">
        <v>208</v>
      </c>
      <c r="C2435">
        <v>8</v>
      </c>
      <c r="D2435">
        <v>3</v>
      </c>
      <c r="E2435">
        <v>221</v>
      </c>
      <c r="F2435">
        <v>180</v>
      </c>
      <c r="G2435">
        <v>200.5</v>
      </c>
      <c r="H2435">
        <v>28.99137803</v>
      </c>
    </row>
    <row r="2436" spans="1:8" x14ac:dyDescent="0.25">
      <c r="A2436">
        <v>2000</v>
      </c>
      <c r="B2436" t="s">
        <v>209</v>
      </c>
      <c r="C2436">
        <v>8</v>
      </c>
      <c r="D2436">
        <v>4</v>
      </c>
      <c r="E2436">
        <v>0</v>
      </c>
      <c r="F2436">
        <v>0</v>
      </c>
      <c r="G2436">
        <v>0</v>
      </c>
      <c r="H2436">
        <v>0</v>
      </c>
    </row>
    <row r="2437" spans="1:8" x14ac:dyDescent="0.25">
      <c r="A2437">
        <v>2001</v>
      </c>
      <c r="B2437" t="s">
        <v>209</v>
      </c>
      <c r="C2437">
        <v>8</v>
      </c>
      <c r="D2437">
        <v>4</v>
      </c>
      <c r="E2437">
        <v>0</v>
      </c>
      <c r="F2437">
        <v>0</v>
      </c>
      <c r="G2437">
        <v>0</v>
      </c>
      <c r="H2437">
        <v>0</v>
      </c>
    </row>
    <row r="2438" spans="1:8" x14ac:dyDescent="0.25">
      <c r="A2438">
        <v>2002</v>
      </c>
      <c r="B2438" t="s">
        <v>209</v>
      </c>
      <c r="C2438">
        <v>8</v>
      </c>
      <c r="D2438">
        <v>4</v>
      </c>
      <c r="E2438">
        <v>19</v>
      </c>
      <c r="F2438">
        <v>13</v>
      </c>
      <c r="G2438">
        <v>16</v>
      </c>
      <c r="H2438">
        <v>4.2426406869999997</v>
      </c>
    </row>
    <row r="2439" spans="1:8" x14ac:dyDescent="0.25">
      <c r="A2439">
        <v>2003</v>
      </c>
      <c r="B2439" t="s">
        <v>209</v>
      </c>
      <c r="C2439">
        <v>8</v>
      </c>
      <c r="D2439">
        <v>4</v>
      </c>
      <c r="E2439">
        <v>21</v>
      </c>
      <c r="F2439">
        <v>26</v>
      </c>
      <c r="G2439">
        <v>23.5</v>
      </c>
      <c r="H2439">
        <v>3.5355339059999999</v>
      </c>
    </row>
    <row r="2440" spans="1:8" x14ac:dyDescent="0.25">
      <c r="A2440">
        <v>2004</v>
      </c>
      <c r="B2440" t="s">
        <v>209</v>
      </c>
      <c r="C2440">
        <v>8</v>
      </c>
      <c r="D2440">
        <v>4</v>
      </c>
      <c r="E2440">
        <v>26</v>
      </c>
      <c r="F2440">
        <v>27</v>
      </c>
      <c r="G2440">
        <v>26.5</v>
      </c>
      <c r="H2440">
        <v>0.70710678100000002</v>
      </c>
    </row>
    <row r="2441" spans="1:8" x14ac:dyDescent="0.25">
      <c r="A2441">
        <v>2005</v>
      </c>
      <c r="B2441" t="s">
        <v>209</v>
      </c>
      <c r="C2441">
        <v>8</v>
      </c>
      <c r="D2441">
        <v>4</v>
      </c>
      <c r="E2441">
        <v>11</v>
      </c>
      <c r="F2441">
        <v>20</v>
      </c>
      <c r="G2441">
        <v>15.5</v>
      </c>
      <c r="H2441">
        <v>6.3639610309999997</v>
      </c>
    </row>
    <row r="2442" spans="1:8" x14ac:dyDescent="0.25">
      <c r="A2442">
        <v>2006</v>
      </c>
      <c r="B2442" t="s">
        <v>209</v>
      </c>
      <c r="C2442">
        <v>8</v>
      </c>
      <c r="D2442">
        <v>4</v>
      </c>
      <c r="E2442">
        <v>8</v>
      </c>
      <c r="F2442">
        <v>25</v>
      </c>
      <c r="G2442">
        <v>16.5</v>
      </c>
      <c r="H2442">
        <v>12.020815280000001</v>
      </c>
    </row>
    <row r="2443" spans="1:8" x14ac:dyDescent="0.25">
      <c r="A2443">
        <v>2007</v>
      </c>
      <c r="B2443" t="s">
        <v>209</v>
      </c>
      <c r="C2443">
        <v>8</v>
      </c>
      <c r="D2443">
        <v>4</v>
      </c>
      <c r="E2443">
        <v>17</v>
      </c>
      <c r="F2443">
        <v>47</v>
      </c>
      <c r="G2443">
        <v>32</v>
      </c>
      <c r="H2443">
        <v>21.213203440000001</v>
      </c>
    </row>
    <row r="2444" spans="1:8" x14ac:dyDescent="0.25">
      <c r="A2444">
        <v>2008</v>
      </c>
      <c r="B2444" t="s">
        <v>209</v>
      </c>
      <c r="C2444">
        <v>8</v>
      </c>
      <c r="D2444">
        <v>4</v>
      </c>
      <c r="E2444">
        <v>21</v>
      </c>
      <c r="F2444">
        <v>73</v>
      </c>
      <c r="G2444">
        <v>47</v>
      </c>
      <c r="H2444">
        <v>36.769552619999999</v>
      </c>
    </row>
    <row r="2445" spans="1:8" x14ac:dyDescent="0.25">
      <c r="A2445">
        <v>2009</v>
      </c>
      <c r="B2445" t="s">
        <v>209</v>
      </c>
      <c r="C2445">
        <v>8</v>
      </c>
      <c r="D2445">
        <v>4</v>
      </c>
      <c r="E2445">
        <v>35</v>
      </c>
      <c r="F2445">
        <v>77</v>
      </c>
      <c r="G2445">
        <v>56</v>
      </c>
      <c r="H2445">
        <v>29.69848481</v>
      </c>
    </row>
    <row r="2446" spans="1:8" x14ac:dyDescent="0.25">
      <c r="A2446">
        <v>2010</v>
      </c>
      <c r="B2446" t="s">
        <v>209</v>
      </c>
      <c r="C2446">
        <v>8</v>
      </c>
      <c r="D2446">
        <v>4</v>
      </c>
      <c r="E2446">
        <v>31</v>
      </c>
      <c r="F2446">
        <v>113</v>
      </c>
      <c r="G2446">
        <v>72</v>
      </c>
      <c r="H2446">
        <v>57.98275606</v>
      </c>
    </row>
    <row r="2447" spans="1:8" x14ac:dyDescent="0.25">
      <c r="A2447">
        <v>2011</v>
      </c>
      <c r="B2447" t="s">
        <v>209</v>
      </c>
      <c r="C2447">
        <v>8</v>
      </c>
      <c r="D2447">
        <v>4</v>
      </c>
      <c r="E2447">
        <v>39</v>
      </c>
      <c r="F2447">
        <v>137</v>
      </c>
      <c r="G2447">
        <v>88</v>
      </c>
      <c r="H2447">
        <v>69.296464560000004</v>
      </c>
    </row>
    <row r="2448" spans="1:8" x14ac:dyDescent="0.25">
      <c r="A2448">
        <v>2012</v>
      </c>
      <c r="B2448" t="s">
        <v>209</v>
      </c>
      <c r="C2448">
        <v>8</v>
      </c>
      <c r="D2448">
        <v>4</v>
      </c>
      <c r="E2448">
        <v>53</v>
      </c>
      <c r="F2448">
        <v>116</v>
      </c>
      <c r="G2448">
        <v>84.5</v>
      </c>
      <c r="H2448">
        <v>44.547727209999998</v>
      </c>
    </row>
    <row r="2449" spans="1:8" x14ac:dyDescent="0.25">
      <c r="A2449">
        <v>2013</v>
      </c>
      <c r="B2449" t="s">
        <v>209</v>
      </c>
      <c r="C2449">
        <v>8</v>
      </c>
      <c r="D2449">
        <v>4</v>
      </c>
      <c r="E2449">
        <v>75</v>
      </c>
      <c r="F2449">
        <v>183</v>
      </c>
      <c r="G2449">
        <v>129</v>
      </c>
      <c r="H2449">
        <v>76.367532370000006</v>
      </c>
    </row>
    <row r="2450" spans="1:8" x14ac:dyDescent="0.25">
      <c r="A2450">
        <v>2014</v>
      </c>
      <c r="B2450" t="s">
        <v>209</v>
      </c>
      <c r="C2450">
        <v>8</v>
      </c>
      <c r="D2450">
        <v>4</v>
      </c>
      <c r="E2450">
        <v>44</v>
      </c>
      <c r="F2450">
        <v>171</v>
      </c>
      <c r="G2450">
        <v>107.5</v>
      </c>
      <c r="H2450">
        <v>89.802561209999993</v>
      </c>
    </row>
    <row r="2451" spans="1:8" x14ac:dyDescent="0.25">
      <c r="A2451">
        <v>2015</v>
      </c>
      <c r="B2451" t="s">
        <v>209</v>
      </c>
      <c r="C2451">
        <v>8</v>
      </c>
      <c r="D2451">
        <v>4</v>
      </c>
      <c r="E2451">
        <v>58</v>
      </c>
      <c r="F2451">
        <v>265</v>
      </c>
      <c r="G2451">
        <v>161.5</v>
      </c>
      <c r="H2451">
        <v>146.37110369999999</v>
      </c>
    </row>
    <row r="2452" spans="1:8" x14ac:dyDescent="0.25">
      <c r="A2452">
        <v>2016</v>
      </c>
      <c r="B2452" t="s">
        <v>209</v>
      </c>
      <c r="C2452">
        <v>8</v>
      </c>
      <c r="D2452">
        <v>4</v>
      </c>
      <c r="E2452">
        <v>91</v>
      </c>
      <c r="F2452">
        <v>301</v>
      </c>
      <c r="G2452">
        <v>196</v>
      </c>
      <c r="H2452">
        <v>148.492424</v>
      </c>
    </row>
    <row r="2453" spans="1:8" x14ac:dyDescent="0.25">
      <c r="A2453">
        <v>2000</v>
      </c>
      <c r="B2453" t="s">
        <v>210</v>
      </c>
      <c r="C2453">
        <v>8</v>
      </c>
      <c r="D2453">
        <v>5</v>
      </c>
      <c r="E2453">
        <v>0</v>
      </c>
      <c r="F2453">
        <v>0</v>
      </c>
      <c r="G2453">
        <v>0</v>
      </c>
      <c r="H2453">
        <v>0</v>
      </c>
    </row>
    <row r="2454" spans="1:8" x14ac:dyDescent="0.25">
      <c r="A2454">
        <v>2001</v>
      </c>
      <c r="B2454" t="s">
        <v>210</v>
      </c>
      <c r="C2454">
        <v>8</v>
      </c>
      <c r="D2454">
        <v>5</v>
      </c>
      <c r="E2454">
        <v>0</v>
      </c>
      <c r="F2454">
        <v>0</v>
      </c>
      <c r="G2454">
        <v>0</v>
      </c>
      <c r="H2454">
        <v>0</v>
      </c>
    </row>
    <row r="2455" spans="1:8" x14ac:dyDescent="0.25">
      <c r="A2455">
        <v>2002</v>
      </c>
      <c r="B2455" t="s">
        <v>210</v>
      </c>
      <c r="C2455">
        <v>8</v>
      </c>
      <c r="D2455">
        <v>5</v>
      </c>
      <c r="E2455">
        <v>0</v>
      </c>
      <c r="F2455">
        <v>0</v>
      </c>
      <c r="G2455">
        <v>0</v>
      </c>
      <c r="H2455">
        <v>0</v>
      </c>
    </row>
    <row r="2456" spans="1:8" x14ac:dyDescent="0.25">
      <c r="A2456">
        <v>2003</v>
      </c>
      <c r="B2456" t="s">
        <v>210</v>
      </c>
      <c r="C2456">
        <v>8</v>
      </c>
      <c r="D2456">
        <v>5</v>
      </c>
      <c r="E2456">
        <v>15</v>
      </c>
      <c r="F2456">
        <v>12</v>
      </c>
      <c r="G2456">
        <v>13.5</v>
      </c>
      <c r="H2456">
        <v>2.1213203439999999</v>
      </c>
    </row>
    <row r="2457" spans="1:8" x14ac:dyDescent="0.25">
      <c r="A2457">
        <v>2004</v>
      </c>
      <c r="B2457" t="s">
        <v>210</v>
      </c>
      <c r="C2457">
        <v>8</v>
      </c>
      <c r="D2457">
        <v>5</v>
      </c>
      <c r="E2457">
        <v>18</v>
      </c>
      <c r="F2457">
        <v>16</v>
      </c>
      <c r="G2457">
        <v>17</v>
      </c>
      <c r="H2457">
        <v>1.414213562</v>
      </c>
    </row>
    <row r="2458" spans="1:8" x14ac:dyDescent="0.25">
      <c r="A2458">
        <v>2005</v>
      </c>
      <c r="B2458" t="s">
        <v>210</v>
      </c>
      <c r="C2458">
        <v>8</v>
      </c>
      <c r="D2458">
        <v>5</v>
      </c>
      <c r="E2458">
        <v>20</v>
      </c>
      <c r="F2458">
        <v>13</v>
      </c>
      <c r="G2458">
        <v>16.5</v>
      </c>
      <c r="H2458">
        <v>4.949747468</v>
      </c>
    </row>
    <row r="2459" spans="1:8" x14ac:dyDescent="0.25">
      <c r="A2459">
        <v>2006</v>
      </c>
      <c r="B2459" t="s">
        <v>210</v>
      </c>
      <c r="C2459">
        <v>8</v>
      </c>
      <c r="D2459">
        <v>5</v>
      </c>
      <c r="E2459">
        <v>17</v>
      </c>
      <c r="F2459">
        <v>10</v>
      </c>
      <c r="G2459">
        <v>13.5</v>
      </c>
      <c r="H2459">
        <v>4.949747468</v>
      </c>
    </row>
    <row r="2460" spans="1:8" x14ac:dyDescent="0.25">
      <c r="A2460">
        <v>2007</v>
      </c>
      <c r="B2460" t="s">
        <v>210</v>
      </c>
      <c r="C2460">
        <v>8</v>
      </c>
      <c r="D2460">
        <v>5</v>
      </c>
      <c r="E2460">
        <v>28</v>
      </c>
      <c r="F2460">
        <v>13</v>
      </c>
      <c r="G2460">
        <v>20.5</v>
      </c>
      <c r="H2460">
        <v>10.60660172</v>
      </c>
    </row>
    <row r="2461" spans="1:8" x14ac:dyDescent="0.25">
      <c r="A2461">
        <v>2008</v>
      </c>
      <c r="B2461" t="s">
        <v>210</v>
      </c>
      <c r="C2461">
        <v>8</v>
      </c>
      <c r="D2461">
        <v>5</v>
      </c>
      <c r="E2461">
        <v>45</v>
      </c>
      <c r="F2461">
        <v>22</v>
      </c>
      <c r="G2461">
        <v>33.5</v>
      </c>
      <c r="H2461">
        <v>16.263455969999999</v>
      </c>
    </row>
    <row r="2462" spans="1:8" x14ac:dyDescent="0.25">
      <c r="A2462">
        <v>2009</v>
      </c>
      <c r="B2462" t="s">
        <v>210</v>
      </c>
      <c r="C2462">
        <v>8</v>
      </c>
      <c r="D2462">
        <v>5</v>
      </c>
      <c r="E2462">
        <v>43</v>
      </c>
      <c r="F2462">
        <v>23</v>
      </c>
      <c r="G2462">
        <v>33</v>
      </c>
      <c r="H2462">
        <v>14.142135619999999</v>
      </c>
    </row>
    <row r="2463" spans="1:8" x14ac:dyDescent="0.25">
      <c r="A2463">
        <v>2010</v>
      </c>
      <c r="B2463" t="s">
        <v>210</v>
      </c>
      <c r="C2463">
        <v>8</v>
      </c>
      <c r="D2463">
        <v>5</v>
      </c>
      <c r="E2463">
        <v>90</v>
      </c>
      <c r="F2463">
        <v>41</v>
      </c>
      <c r="G2463">
        <v>65.5</v>
      </c>
      <c r="H2463">
        <v>34.648232280000002</v>
      </c>
    </row>
    <row r="2464" spans="1:8" x14ac:dyDescent="0.25">
      <c r="A2464">
        <v>2011</v>
      </c>
      <c r="B2464" t="s">
        <v>210</v>
      </c>
      <c r="C2464">
        <v>8</v>
      </c>
      <c r="D2464">
        <v>5</v>
      </c>
      <c r="E2464">
        <v>117</v>
      </c>
      <c r="F2464">
        <v>53</v>
      </c>
      <c r="G2464">
        <v>85</v>
      </c>
      <c r="H2464">
        <v>45.254834000000002</v>
      </c>
    </row>
    <row r="2465" spans="1:8" x14ac:dyDescent="0.25">
      <c r="A2465">
        <v>2012</v>
      </c>
      <c r="B2465" t="s">
        <v>210</v>
      </c>
      <c r="C2465">
        <v>8</v>
      </c>
      <c r="D2465">
        <v>5</v>
      </c>
      <c r="E2465">
        <v>102</v>
      </c>
      <c r="F2465">
        <v>38</v>
      </c>
      <c r="G2465">
        <v>70</v>
      </c>
      <c r="H2465">
        <v>45.254834000000002</v>
      </c>
    </row>
    <row r="2466" spans="1:8" x14ac:dyDescent="0.25">
      <c r="A2466">
        <v>2013</v>
      </c>
      <c r="B2466" t="s">
        <v>210</v>
      </c>
      <c r="C2466">
        <v>8</v>
      </c>
      <c r="D2466">
        <v>5</v>
      </c>
      <c r="E2466">
        <v>130</v>
      </c>
      <c r="F2466">
        <v>51</v>
      </c>
      <c r="G2466">
        <v>90.5</v>
      </c>
      <c r="H2466">
        <v>55.861435710000002</v>
      </c>
    </row>
    <row r="2467" spans="1:8" x14ac:dyDescent="0.25">
      <c r="A2467">
        <v>2014</v>
      </c>
      <c r="B2467" t="s">
        <v>210</v>
      </c>
      <c r="C2467">
        <v>8</v>
      </c>
      <c r="D2467">
        <v>5</v>
      </c>
      <c r="E2467">
        <v>156</v>
      </c>
      <c r="F2467">
        <v>65</v>
      </c>
      <c r="G2467">
        <v>110.5</v>
      </c>
      <c r="H2467">
        <v>64.346717089999999</v>
      </c>
    </row>
    <row r="2468" spans="1:8" x14ac:dyDescent="0.25">
      <c r="A2468">
        <v>2015</v>
      </c>
      <c r="B2468" t="s">
        <v>210</v>
      </c>
      <c r="C2468">
        <v>8</v>
      </c>
      <c r="D2468">
        <v>5</v>
      </c>
      <c r="E2468">
        <v>273</v>
      </c>
      <c r="F2468">
        <v>78</v>
      </c>
      <c r="G2468">
        <v>175.5</v>
      </c>
      <c r="H2468">
        <v>137.8858223</v>
      </c>
    </row>
    <row r="2469" spans="1:8" x14ac:dyDescent="0.25">
      <c r="A2469">
        <v>2016</v>
      </c>
      <c r="B2469" t="s">
        <v>210</v>
      </c>
      <c r="C2469">
        <v>8</v>
      </c>
      <c r="D2469">
        <v>5</v>
      </c>
      <c r="E2469">
        <v>218</v>
      </c>
      <c r="F2469">
        <v>83</v>
      </c>
      <c r="G2469">
        <v>150.5</v>
      </c>
      <c r="H2469">
        <v>95.459415460000002</v>
      </c>
    </row>
    <row r="2470" spans="1:8" x14ac:dyDescent="0.25">
      <c r="A2470">
        <v>2000</v>
      </c>
      <c r="B2470" t="s">
        <v>211</v>
      </c>
      <c r="C2470">
        <v>8</v>
      </c>
      <c r="D2470">
        <v>6</v>
      </c>
      <c r="E2470">
        <v>0</v>
      </c>
      <c r="F2470">
        <v>0</v>
      </c>
      <c r="G2470">
        <v>0</v>
      </c>
      <c r="H2470">
        <v>0</v>
      </c>
    </row>
    <row r="2471" spans="1:8" x14ac:dyDescent="0.25">
      <c r="A2471">
        <v>2001</v>
      </c>
      <c r="B2471" t="s">
        <v>211</v>
      </c>
      <c r="C2471">
        <v>8</v>
      </c>
      <c r="D2471">
        <v>6</v>
      </c>
      <c r="E2471">
        <v>0</v>
      </c>
      <c r="F2471">
        <v>0</v>
      </c>
      <c r="G2471">
        <v>0</v>
      </c>
      <c r="H2471">
        <v>0</v>
      </c>
    </row>
    <row r="2472" spans="1:8" x14ac:dyDescent="0.25">
      <c r="A2472">
        <v>2002</v>
      </c>
      <c r="B2472" t="s">
        <v>211</v>
      </c>
      <c r="C2472">
        <v>8</v>
      </c>
      <c r="D2472">
        <v>6</v>
      </c>
      <c r="E2472">
        <v>22</v>
      </c>
      <c r="F2472">
        <v>17</v>
      </c>
      <c r="G2472">
        <v>19.5</v>
      </c>
      <c r="H2472">
        <v>3.5355339059999999</v>
      </c>
    </row>
    <row r="2473" spans="1:8" x14ac:dyDescent="0.25">
      <c r="A2473">
        <v>2003</v>
      </c>
      <c r="B2473" t="s">
        <v>211</v>
      </c>
      <c r="C2473">
        <v>8</v>
      </c>
      <c r="D2473">
        <v>6</v>
      </c>
      <c r="E2473">
        <v>16</v>
      </c>
      <c r="F2473">
        <v>27</v>
      </c>
      <c r="G2473">
        <v>21.5</v>
      </c>
      <c r="H2473">
        <v>7.7781745930000001</v>
      </c>
    </row>
    <row r="2474" spans="1:8" x14ac:dyDescent="0.25">
      <c r="A2474">
        <v>2004</v>
      </c>
      <c r="B2474" t="s">
        <v>211</v>
      </c>
      <c r="C2474">
        <v>8</v>
      </c>
      <c r="D2474">
        <v>6</v>
      </c>
      <c r="E2474">
        <v>30</v>
      </c>
      <c r="F2474">
        <v>29</v>
      </c>
      <c r="G2474">
        <v>29.5</v>
      </c>
      <c r="H2474">
        <v>0.70710678100000002</v>
      </c>
    </row>
    <row r="2475" spans="1:8" x14ac:dyDescent="0.25">
      <c r="A2475">
        <v>2005</v>
      </c>
      <c r="B2475" t="s">
        <v>211</v>
      </c>
      <c r="C2475">
        <v>8</v>
      </c>
      <c r="D2475">
        <v>6</v>
      </c>
      <c r="E2475">
        <v>39</v>
      </c>
      <c r="F2475">
        <v>38</v>
      </c>
      <c r="G2475">
        <v>38.5</v>
      </c>
      <c r="H2475">
        <v>0.70710678100000002</v>
      </c>
    </row>
    <row r="2476" spans="1:8" x14ac:dyDescent="0.25">
      <c r="A2476">
        <v>2006</v>
      </c>
      <c r="B2476" t="s">
        <v>211</v>
      </c>
      <c r="C2476">
        <v>8</v>
      </c>
      <c r="D2476">
        <v>6</v>
      </c>
      <c r="E2476">
        <v>29</v>
      </c>
      <c r="F2476">
        <v>19</v>
      </c>
      <c r="G2476">
        <v>24</v>
      </c>
      <c r="H2476">
        <v>7.0710678119999999</v>
      </c>
    </row>
    <row r="2477" spans="1:8" x14ac:dyDescent="0.25">
      <c r="A2477">
        <v>2007</v>
      </c>
      <c r="B2477" t="s">
        <v>211</v>
      </c>
      <c r="C2477">
        <v>8</v>
      </c>
      <c r="D2477">
        <v>6</v>
      </c>
      <c r="E2477">
        <v>37</v>
      </c>
      <c r="F2477">
        <v>24</v>
      </c>
      <c r="G2477">
        <v>30.5</v>
      </c>
      <c r="H2477">
        <v>9.1923881549999997</v>
      </c>
    </row>
    <row r="2478" spans="1:8" x14ac:dyDescent="0.25">
      <c r="A2478">
        <v>2008</v>
      </c>
      <c r="B2478" t="s">
        <v>211</v>
      </c>
      <c r="C2478">
        <v>8</v>
      </c>
      <c r="D2478">
        <v>6</v>
      </c>
      <c r="E2478">
        <v>37</v>
      </c>
      <c r="F2478">
        <v>18</v>
      </c>
      <c r="G2478">
        <v>27.5</v>
      </c>
      <c r="H2478">
        <v>13.435028839999999</v>
      </c>
    </row>
    <row r="2479" spans="1:8" x14ac:dyDescent="0.25">
      <c r="A2479">
        <v>2009</v>
      </c>
      <c r="B2479" t="s">
        <v>211</v>
      </c>
      <c r="C2479">
        <v>8</v>
      </c>
      <c r="D2479">
        <v>6</v>
      </c>
      <c r="E2479">
        <v>38</v>
      </c>
      <c r="F2479">
        <v>27</v>
      </c>
      <c r="G2479">
        <v>32.5</v>
      </c>
      <c r="H2479">
        <v>7.7781745930000001</v>
      </c>
    </row>
    <row r="2480" spans="1:8" x14ac:dyDescent="0.25">
      <c r="A2480">
        <v>2010</v>
      </c>
      <c r="B2480" t="s">
        <v>211</v>
      </c>
      <c r="C2480">
        <v>8</v>
      </c>
      <c r="D2480">
        <v>6</v>
      </c>
      <c r="E2480">
        <v>19</v>
      </c>
      <c r="F2480">
        <v>27</v>
      </c>
      <c r="G2480">
        <v>23</v>
      </c>
      <c r="H2480">
        <v>5.6568542490000002</v>
      </c>
    </row>
    <row r="2481" spans="1:8" x14ac:dyDescent="0.25">
      <c r="A2481">
        <v>2011</v>
      </c>
      <c r="B2481" t="s">
        <v>211</v>
      </c>
      <c r="C2481">
        <v>8</v>
      </c>
      <c r="D2481">
        <v>6</v>
      </c>
      <c r="E2481">
        <v>161</v>
      </c>
      <c r="F2481">
        <v>101</v>
      </c>
      <c r="G2481">
        <v>131</v>
      </c>
      <c r="H2481">
        <v>42.426406870000001</v>
      </c>
    </row>
    <row r="2482" spans="1:8" x14ac:dyDescent="0.25">
      <c r="A2482">
        <v>2012</v>
      </c>
      <c r="B2482" t="s">
        <v>211</v>
      </c>
      <c r="C2482">
        <v>8</v>
      </c>
      <c r="D2482">
        <v>6</v>
      </c>
      <c r="E2482">
        <v>33</v>
      </c>
      <c r="F2482">
        <v>45</v>
      </c>
      <c r="G2482">
        <v>39</v>
      </c>
      <c r="H2482">
        <v>8.4852813739999995</v>
      </c>
    </row>
    <row r="2483" spans="1:8" x14ac:dyDescent="0.25">
      <c r="A2483">
        <v>2013</v>
      </c>
      <c r="B2483" t="s">
        <v>211</v>
      </c>
      <c r="C2483">
        <v>8</v>
      </c>
      <c r="D2483">
        <v>6</v>
      </c>
      <c r="E2483">
        <v>66</v>
      </c>
      <c r="F2483">
        <v>92</v>
      </c>
      <c r="G2483">
        <v>79</v>
      </c>
      <c r="H2483">
        <v>18.384776309999999</v>
      </c>
    </row>
    <row r="2484" spans="1:8" x14ac:dyDescent="0.25">
      <c r="A2484">
        <v>2014</v>
      </c>
      <c r="B2484" t="s">
        <v>211</v>
      </c>
      <c r="C2484">
        <v>8</v>
      </c>
      <c r="D2484">
        <v>6</v>
      </c>
      <c r="E2484">
        <v>116</v>
      </c>
      <c r="F2484">
        <v>103</v>
      </c>
      <c r="G2484">
        <v>109.5</v>
      </c>
      <c r="H2484">
        <v>9.1923881549999997</v>
      </c>
    </row>
    <row r="2485" spans="1:8" x14ac:dyDescent="0.25">
      <c r="A2485">
        <v>2015</v>
      </c>
      <c r="B2485" t="s">
        <v>211</v>
      </c>
      <c r="C2485">
        <v>8</v>
      </c>
      <c r="D2485">
        <v>6</v>
      </c>
      <c r="E2485">
        <v>178</v>
      </c>
      <c r="F2485">
        <v>190</v>
      </c>
      <c r="G2485">
        <v>184</v>
      </c>
      <c r="H2485">
        <v>8.4852813739999995</v>
      </c>
    </row>
    <row r="2486" spans="1:8" x14ac:dyDescent="0.25">
      <c r="A2486">
        <v>2016</v>
      </c>
      <c r="B2486" t="s">
        <v>211</v>
      </c>
      <c r="C2486">
        <v>8</v>
      </c>
      <c r="D2486">
        <v>6</v>
      </c>
      <c r="E2486">
        <v>232</v>
      </c>
      <c r="F2486">
        <v>327</v>
      </c>
      <c r="G2486">
        <v>279.5</v>
      </c>
      <c r="H2486">
        <v>67.175144209999999</v>
      </c>
    </row>
    <row r="2487" spans="1:8" x14ac:dyDescent="0.25">
      <c r="A2487">
        <v>2000</v>
      </c>
      <c r="B2487" t="s">
        <v>212</v>
      </c>
      <c r="C2487">
        <v>8</v>
      </c>
      <c r="D2487">
        <v>7</v>
      </c>
      <c r="E2487">
        <v>0</v>
      </c>
      <c r="F2487">
        <v>0</v>
      </c>
      <c r="G2487">
        <v>0</v>
      </c>
      <c r="H2487">
        <v>0</v>
      </c>
    </row>
    <row r="2488" spans="1:8" x14ac:dyDescent="0.25">
      <c r="A2488">
        <v>2001</v>
      </c>
      <c r="B2488" t="s">
        <v>212</v>
      </c>
      <c r="C2488">
        <v>8</v>
      </c>
      <c r="D2488">
        <v>7</v>
      </c>
      <c r="E2488">
        <v>0</v>
      </c>
      <c r="F2488">
        <v>0</v>
      </c>
      <c r="G2488">
        <v>0</v>
      </c>
      <c r="H2488">
        <v>0</v>
      </c>
    </row>
    <row r="2489" spans="1:8" x14ac:dyDescent="0.25">
      <c r="A2489">
        <v>2002</v>
      </c>
      <c r="B2489" t="s">
        <v>212</v>
      </c>
      <c r="C2489">
        <v>8</v>
      </c>
      <c r="D2489">
        <v>7</v>
      </c>
      <c r="E2489">
        <v>0</v>
      </c>
      <c r="F2489">
        <v>0</v>
      </c>
      <c r="G2489">
        <v>0</v>
      </c>
      <c r="H2489">
        <v>0</v>
      </c>
    </row>
    <row r="2490" spans="1:8" x14ac:dyDescent="0.25">
      <c r="A2490">
        <v>2003</v>
      </c>
      <c r="B2490" t="s">
        <v>212</v>
      </c>
      <c r="C2490">
        <v>8</v>
      </c>
      <c r="D2490">
        <v>7</v>
      </c>
      <c r="E2490">
        <v>0</v>
      </c>
      <c r="F2490">
        <v>0</v>
      </c>
      <c r="G2490">
        <v>0</v>
      </c>
      <c r="H2490">
        <v>0</v>
      </c>
    </row>
    <row r="2491" spans="1:8" x14ac:dyDescent="0.25">
      <c r="A2491">
        <v>2004</v>
      </c>
      <c r="B2491" t="s">
        <v>212</v>
      </c>
      <c r="C2491">
        <v>8</v>
      </c>
      <c r="D2491">
        <v>7</v>
      </c>
      <c r="E2491">
        <v>0</v>
      </c>
      <c r="F2491">
        <v>0</v>
      </c>
      <c r="G2491">
        <v>0</v>
      </c>
      <c r="H2491">
        <v>0</v>
      </c>
    </row>
    <row r="2492" spans="1:8" x14ac:dyDescent="0.25">
      <c r="A2492">
        <v>2005</v>
      </c>
      <c r="B2492" t="s">
        <v>212</v>
      </c>
      <c r="C2492">
        <v>8</v>
      </c>
      <c r="D2492">
        <v>7</v>
      </c>
      <c r="E2492">
        <v>30</v>
      </c>
      <c r="F2492">
        <v>67</v>
      </c>
      <c r="G2492">
        <v>48.5</v>
      </c>
      <c r="H2492">
        <v>26.162950899999998</v>
      </c>
    </row>
    <row r="2493" spans="1:8" x14ac:dyDescent="0.25">
      <c r="A2493">
        <v>2006</v>
      </c>
      <c r="B2493" t="s">
        <v>212</v>
      </c>
      <c r="C2493">
        <v>8</v>
      </c>
      <c r="D2493">
        <v>7</v>
      </c>
      <c r="E2493">
        <v>31</v>
      </c>
      <c r="F2493">
        <v>73</v>
      </c>
      <c r="G2493">
        <v>52</v>
      </c>
      <c r="H2493">
        <v>29.69848481</v>
      </c>
    </row>
    <row r="2494" spans="1:8" x14ac:dyDescent="0.25">
      <c r="A2494">
        <v>2007</v>
      </c>
      <c r="B2494" t="s">
        <v>212</v>
      </c>
      <c r="C2494">
        <v>8</v>
      </c>
      <c r="D2494">
        <v>7</v>
      </c>
      <c r="E2494">
        <v>31</v>
      </c>
      <c r="F2494">
        <v>47</v>
      </c>
      <c r="G2494">
        <v>39</v>
      </c>
      <c r="H2494">
        <v>11.313708500000001</v>
      </c>
    </row>
    <row r="2495" spans="1:8" x14ac:dyDescent="0.25">
      <c r="A2495">
        <v>2008</v>
      </c>
      <c r="B2495" t="s">
        <v>212</v>
      </c>
      <c r="C2495">
        <v>8</v>
      </c>
      <c r="D2495">
        <v>7</v>
      </c>
      <c r="E2495">
        <v>36</v>
      </c>
      <c r="F2495">
        <v>26</v>
      </c>
      <c r="G2495">
        <v>31</v>
      </c>
      <c r="H2495">
        <v>7.0710678119999999</v>
      </c>
    </row>
    <row r="2496" spans="1:8" x14ac:dyDescent="0.25">
      <c r="A2496">
        <v>2009</v>
      </c>
      <c r="B2496" t="s">
        <v>212</v>
      </c>
      <c r="C2496">
        <v>8</v>
      </c>
      <c r="D2496">
        <v>7</v>
      </c>
      <c r="E2496">
        <v>43</v>
      </c>
      <c r="F2496">
        <v>19</v>
      </c>
      <c r="G2496">
        <v>31</v>
      </c>
      <c r="H2496">
        <v>16.970562749999999</v>
      </c>
    </row>
    <row r="2497" spans="1:8" x14ac:dyDescent="0.25">
      <c r="A2497">
        <v>2010</v>
      </c>
      <c r="B2497" t="s">
        <v>212</v>
      </c>
      <c r="C2497">
        <v>8</v>
      </c>
      <c r="D2497">
        <v>7</v>
      </c>
      <c r="E2497">
        <v>78</v>
      </c>
      <c r="F2497">
        <v>20</v>
      </c>
      <c r="G2497">
        <v>49</v>
      </c>
      <c r="H2497">
        <v>41.012193310000001</v>
      </c>
    </row>
    <row r="2498" spans="1:8" x14ac:dyDescent="0.25">
      <c r="A2498">
        <v>2011</v>
      </c>
      <c r="B2498" t="s">
        <v>212</v>
      </c>
      <c r="C2498">
        <v>8</v>
      </c>
      <c r="D2498">
        <v>7</v>
      </c>
      <c r="E2498">
        <v>120</v>
      </c>
      <c r="F2498">
        <v>42</v>
      </c>
      <c r="G2498">
        <v>81</v>
      </c>
      <c r="H2498">
        <v>55.154328929999998</v>
      </c>
    </row>
    <row r="2499" spans="1:8" x14ac:dyDescent="0.25">
      <c r="A2499">
        <v>2012</v>
      </c>
      <c r="B2499" t="s">
        <v>212</v>
      </c>
      <c r="C2499">
        <v>8</v>
      </c>
      <c r="D2499">
        <v>7</v>
      </c>
      <c r="E2499">
        <v>109</v>
      </c>
      <c r="F2499">
        <v>56</v>
      </c>
      <c r="G2499">
        <v>82.5</v>
      </c>
      <c r="H2499">
        <v>37.476659400000003</v>
      </c>
    </row>
    <row r="2500" spans="1:8" x14ac:dyDescent="0.25">
      <c r="A2500">
        <v>2013</v>
      </c>
      <c r="B2500" t="s">
        <v>212</v>
      </c>
      <c r="C2500">
        <v>8</v>
      </c>
      <c r="D2500">
        <v>7</v>
      </c>
      <c r="E2500">
        <v>104</v>
      </c>
      <c r="F2500">
        <v>62</v>
      </c>
      <c r="G2500">
        <v>83</v>
      </c>
      <c r="H2500">
        <v>29.69848481</v>
      </c>
    </row>
    <row r="2501" spans="1:8" x14ac:dyDescent="0.25">
      <c r="A2501">
        <v>2014</v>
      </c>
      <c r="B2501" t="s">
        <v>212</v>
      </c>
      <c r="C2501">
        <v>8</v>
      </c>
      <c r="D2501">
        <v>7</v>
      </c>
      <c r="E2501">
        <v>136</v>
      </c>
      <c r="F2501">
        <v>65</v>
      </c>
      <c r="G2501">
        <v>100.5</v>
      </c>
      <c r="H2501">
        <v>50.20458146</v>
      </c>
    </row>
    <row r="2502" spans="1:8" x14ac:dyDescent="0.25">
      <c r="A2502">
        <v>2015</v>
      </c>
      <c r="B2502" t="s">
        <v>212</v>
      </c>
      <c r="C2502">
        <v>8</v>
      </c>
      <c r="D2502">
        <v>7</v>
      </c>
      <c r="E2502">
        <v>187</v>
      </c>
      <c r="F2502">
        <v>128</v>
      </c>
      <c r="G2502">
        <v>157.5</v>
      </c>
      <c r="H2502">
        <v>41.719300089999997</v>
      </c>
    </row>
    <row r="2503" spans="1:8" x14ac:dyDescent="0.25">
      <c r="A2503">
        <v>2016</v>
      </c>
      <c r="B2503" t="s">
        <v>212</v>
      </c>
      <c r="C2503">
        <v>8</v>
      </c>
      <c r="D2503">
        <v>7</v>
      </c>
      <c r="E2503">
        <v>259</v>
      </c>
      <c r="F2503">
        <v>219</v>
      </c>
      <c r="G2503">
        <v>239</v>
      </c>
      <c r="H2503">
        <v>28.28427125</v>
      </c>
    </row>
    <row r="2504" spans="1:8" x14ac:dyDescent="0.25">
      <c r="A2504">
        <v>2000</v>
      </c>
      <c r="B2504" t="s">
        <v>213</v>
      </c>
      <c r="C2504">
        <v>8</v>
      </c>
      <c r="D2504">
        <v>8</v>
      </c>
      <c r="E2504">
        <v>0</v>
      </c>
      <c r="F2504">
        <v>0</v>
      </c>
      <c r="G2504">
        <v>0</v>
      </c>
      <c r="H2504">
        <v>0</v>
      </c>
    </row>
    <row r="2505" spans="1:8" x14ac:dyDescent="0.25">
      <c r="A2505">
        <v>2001</v>
      </c>
      <c r="B2505" t="s">
        <v>213</v>
      </c>
      <c r="C2505">
        <v>8</v>
      </c>
      <c r="D2505">
        <v>8</v>
      </c>
      <c r="E2505">
        <v>0</v>
      </c>
      <c r="F2505">
        <v>0</v>
      </c>
      <c r="G2505">
        <v>0</v>
      </c>
      <c r="H2505">
        <v>0</v>
      </c>
    </row>
    <row r="2506" spans="1:8" x14ac:dyDescent="0.25">
      <c r="A2506">
        <v>2002</v>
      </c>
      <c r="B2506" t="s">
        <v>213</v>
      </c>
      <c r="C2506">
        <v>8</v>
      </c>
      <c r="D2506">
        <v>8</v>
      </c>
      <c r="E2506">
        <v>0</v>
      </c>
      <c r="F2506">
        <v>0</v>
      </c>
      <c r="G2506">
        <v>0</v>
      </c>
      <c r="H2506">
        <v>0</v>
      </c>
    </row>
    <row r="2507" spans="1:8" x14ac:dyDescent="0.25">
      <c r="A2507">
        <v>2003</v>
      </c>
      <c r="B2507" t="s">
        <v>213</v>
      </c>
      <c r="C2507">
        <v>8</v>
      </c>
      <c r="D2507">
        <v>8</v>
      </c>
      <c r="E2507">
        <v>0</v>
      </c>
      <c r="F2507">
        <v>0</v>
      </c>
      <c r="G2507">
        <v>0</v>
      </c>
      <c r="H2507">
        <v>0</v>
      </c>
    </row>
    <row r="2508" spans="1:8" x14ac:dyDescent="0.25">
      <c r="A2508">
        <v>2004</v>
      </c>
      <c r="B2508" t="s">
        <v>213</v>
      </c>
      <c r="C2508">
        <v>8</v>
      </c>
      <c r="D2508">
        <v>8</v>
      </c>
      <c r="E2508">
        <v>0</v>
      </c>
      <c r="F2508">
        <v>0</v>
      </c>
      <c r="G2508">
        <v>0</v>
      </c>
      <c r="H2508">
        <v>0</v>
      </c>
    </row>
    <row r="2509" spans="1:8" x14ac:dyDescent="0.25">
      <c r="A2509">
        <v>2005</v>
      </c>
      <c r="B2509" t="s">
        <v>213</v>
      </c>
      <c r="C2509">
        <v>8</v>
      </c>
      <c r="D2509">
        <v>8</v>
      </c>
      <c r="E2509">
        <v>20</v>
      </c>
      <c r="F2509">
        <v>17</v>
      </c>
      <c r="G2509">
        <v>18.5</v>
      </c>
      <c r="H2509">
        <v>2.1213203439999999</v>
      </c>
    </row>
    <row r="2510" spans="1:8" x14ac:dyDescent="0.25">
      <c r="A2510">
        <v>2006</v>
      </c>
      <c r="B2510" t="s">
        <v>213</v>
      </c>
      <c r="C2510">
        <v>8</v>
      </c>
      <c r="D2510">
        <v>8</v>
      </c>
      <c r="E2510">
        <v>22</v>
      </c>
      <c r="F2510">
        <v>32</v>
      </c>
      <c r="G2510">
        <v>27</v>
      </c>
      <c r="H2510">
        <v>7.0710678119999999</v>
      </c>
    </row>
    <row r="2511" spans="1:8" x14ac:dyDescent="0.25">
      <c r="A2511">
        <v>2007</v>
      </c>
      <c r="B2511" t="s">
        <v>213</v>
      </c>
      <c r="C2511">
        <v>8</v>
      </c>
      <c r="D2511">
        <v>8</v>
      </c>
      <c r="E2511">
        <v>23</v>
      </c>
      <c r="F2511">
        <v>28</v>
      </c>
      <c r="G2511">
        <v>25.5</v>
      </c>
      <c r="H2511">
        <v>3.5355339059999999</v>
      </c>
    </row>
    <row r="2512" spans="1:8" x14ac:dyDescent="0.25">
      <c r="A2512">
        <v>2008</v>
      </c>
      <c r="B2512" t="s">
        <v>213</v>
      </c>
      <c r="C2512">
        <v>8</v>
      </c>
      <c r="D2512">
        <v>8</v>
      </c>
      <c r="E2512">
        <v>24</v>
      </c>
      <c r="F2512">
        <v>44</v>
      </c>
      <c r="G2512">
        <v>34</v>
      </c>
      <c r="H2512">
        <v>14.142135619999999</v>
      </c>
    </row>
    <row r="2513" spans="1:8" x14ac:dyDescent="0.25">
      <c r="A2513">
        <v>2009</v>
      </c>
      <c r="B2513" t="s">
        <v>213</v>
      </c>
      <c r="C2513">
        <v>8</v>
      </c>
      <c r="D2513">
        <v>8</v>
      </c>
      <c r="E2513">
        <v>34</v>
      </c>
      <c r="F2513">
        <v>95</v>
      </c>
      <c r="G2513">
        <v>64.5</v>
      </c>
      <c r="H2513">
        <v>43.133513649999998</v>
      </c>
    </row>
    <row r="2514" spans="1:8" x14ac:dyDescent="0.25">
      <c r="A2514">
        <v>2010</v>
      </c>
      <c r="B2514" t="s">
        <v>213</v>
      </c>
      <c r="C2514">
        <v>8</v>
      </c>
      <c r="D2514">
        <v>8</v>
      </c>
      <c r="E2514">
        <v>15</v>
      </c>
      <c r="F2514">
        <v>73</v>
      </c>
      <c r="G2514">
        <v>44</v>
      </c>
      <c r="H2514">
        <v>41.012193310000001</v>
      </c>
    </row>
    <row r="2515" spans="1:8" x14ac:dyDescent="0.25">
      <c r="A2515">
        <v>2011</v>
      </c>
      <c r="B2515" t="s">
        <v>213</v>
      </c>
      <c r="C2515">
        <v>8</v>
      </c>
      <c r="D2515">
        <v>8</v>
      </c>
      <c r="E2515">
        <v>34</v>
      </c>
      <c r="F2515">
        <v>69</v>
      </c>
      <c r="G2515">
        <v>51.5</v>
      </c>
      <c r="H2515">
        <v>24.748737340000002</v>
      </c>
    </row>
    <row r="2516" spans="1:8" x14ac:dyDescent="0.25">
      <c r="A2516">
        <v>2012</v>
      </c>
      <c r="B2516" t="s">
        <v>213</v>
      </c>
      <c r="C2516">
        <v>8</v>
      </c>
      <c r="D2516">
        <v>8</v>
      </c>
      <c r="E2516">
        <v>31</v>
      </c>
      <c r="F2516">
        <v>58</v>
      </c>
      <c r="G2516">
        <v>44.5</v>
      </c>
      <c r="H2516">
        <v>19.09188309</v>
      </c>
    </row>
    <row r="2517" spans="1:8" x14ac:dyDescent="0.25">
      <c r="A2517">
        <v>2013</v>
      </c>
      <c r="B2517" t="s">
        <v>213</v>
      </c>
      <c r="C2517">
        <v>8</v>
      </c>
      <c r="D2517">
        <v>8</v>
      </c>
      <c r="E2517">
        <v>35</v>
      </c>
      <c r="F2517">
        <v>93</v>
      </c>
      <c r="G2517">
        <v>64</v>
      </c>
      <c r="H2517">
        <v>41.012193310000001</v>
      </c>
    </row>
    <row r="2518" spans="1:8" x14ac:dyDescent="0.25">
      <c r="A2518">
        <v>2014</v>
      </c>
      <c r="B2518" t="s">
        <v>213</v>
      </c>
      <c r="C2518">
        <v>8</v>
      </c>
      <c r="D2518">
        <v>8</v>
      </c>
      <c r="E2518">
        <v>31</v>
      </c>
      <c r="F2518">
        <v>92</v>
      </c>
      <c r="G2518">
        <v>61.5</v>
      </c>
      <c r="H2518">
        <v>43.133513649999998</v>
      </c>
    </row>
    <row r="2519" spans="1:8" x14ac:dyDescent="0.25">
      <c r="A2519">
        <v>2015</v>
      </c>
      <c r="B2519" t="s">
        <v>213</v>
      </c>
      <c r="C2519">
        <v>8</v>
      </c>
      <c r="D2519">
        <v>8</v>
      </c>
      <c r="E2519">
        <v>88</v>
      </c>
      <c r="F2519">
        <v>183</v>
      </c>
      <c r="G2519">
        <v>135.5</v>
      </c>
      <c r="H2519">
        <v>67.175144209999999</v>
      </c>
    </row>
    <row r="2520" spans="1:8" x14ac:dyDescent="0.25">
      <c r="A2520">
        <v>2016</v>
      </c>
      <c r="B2520" t="s">
        <v>213</v>
      </c>
      <c r="C2520">
        <v>8</v>
      </c>
      <c r="D2520">
        <v>8</v>
      </c>
      <c r="E2520">
        <v>120</v>
      </c>
      <c r="F2520">
        <v>240</v>
      </c>
      <c r="G2520">
        <v>180</v>
      </c>
      <c r="H2520">
        <v>84.852813740000002</v>
      </c>
    </row>
    <row r="2521" spans="1:8" x14ac:dyDescent="0.25">
      <c r="A2521">
        <v>2000</v>
      </c>
      <c r="B2521" t="s">
        <v>214</v>
      </c>
      <c r="C2521">
        <v>8</v>
      </c>
      <c r="D2521">
        <v>9</v>
      </c>
      <c r="E2521">
        <v>0</v>
      </c>
      <c r="F2521">
        <v>0</v>
      </c>
      <c r="G2521">
        <v>0</v>
      </c>
      <c r="H2521">
        <v>0</v>
      </c>
    </row>
    <row r="2522" spans="1:8" x14ac:dyDescent="0.25">
      <c r="A2522">
        <v>2001</v>
      </c>
      <c r="B2522" t="s">
        <v>214</v>
      </c>
      <c r="C2522">
        <v>8</v>
      </c>
      <c r="D2522">
        <v>9</v>
      </c>
      <c r="E2522">
        <v>0</v>
      </c>
      <c r="F2522">
        <v>0</v>
      </c>
      <c r="G2522">
        <v>0</v>
      </c>
      <c r="H2522">
        <v>0</v>
      </c>
    </row>
    <row r="2523" spans="1:8" x14ac:dyDescent="0.25">
      <c r="A2523">
        <v>2002</v>
      </c>
      <c r="B2523" t="s">
        <v>214</v>
      </c>
      <c r="C2523">
        <v>8</v>
      </c>
      <c r="D2523">
        <v>9</v>
      </c>
      <c r="E2523">
        <v>30</v>
      </c>
      <c r="F2523">
        <v>36</v>
      </c>
      <c r="G2523">
        <v>33</v>
      </c>
      <c r="H2523">
        <v>4.2426406869999997</v>
      </c>
    </row>
    <row r="2524" spans="1:8" x14ac:dyDescent="0.25">
      <c r="A2524">
        <v>2003</v>
      </c>
      <c r="B2524" t="s">
        <v>214</v>
      </c>
      <c r="C2524">
        <v>8</v>
      </c>
      <c r="D2524">
        <v>9</v>
      </c>
      <c r="E2524">
        <v>32</v>
      </c>
      <c r="F2524">
        <v>20</v>
      </c>
      <c r="G2524">
        <v>26</v>
      </c>
      <c r="H2524">
        <v>8.4852813739999995</v>
      </c>
    </row>
    <row r="2525" spans="1:8" x14ac:dyDescent="0.25">
      <c r="A2525">
        <v>2004</v>
      </c>
      <c r="B2525" t="s">
        <v>214</v>
      </c>
      <c r="C2525">
        <v>8</v>
      </c>
      <c r="D2525">
        <v>9</v>
      </c>
      <c r="E2525">
        <v>22</v>
      </c>
      <c r="F2525">
        <v>20</v>
      </c>
      <c r="G2525">
        <v>21</v>
      </c>
      <c r="H2525">
        <v>1.414213562</v>
      </c>
    </row>
    <row r="2526" spans="1:8" x14ac:dyDescent="0.25">
      <c r="A2526">
        <v>2005</v>
      </c>
      <c r="B2526" t="s">
        <v>214</v>
      </c>
      <c r="C2526">
        <v>8</v>
      </c>
      <c r="D2526">
        <v>9</v>
      </c>
      <c r="E2526">
        <v>23</v>
      </c>
      <c r="F2526">
        <v>24</v>
      </c>
      <c r="G2526">
        <v>23.5</v>
      </c>
      <c r="H2526">
        <v>0.70710678100000002</v>
      </c>
    </row>
    <row r="2527" spans="1:8" x14ac:dyDescent="0.25">
      <c r="A2527">
        <v>2006</v>
      </c>
      <c r="B2527" t="s">
        <v>214</v>
      </c>
      <c r="C2527">
        <v>8</v>
      </c>
      <c r="D2527">
        <v>9</v>
      </c>
      <c r="E2527">
        <v>25</v>
      </c>
      <c r="F2527">
        <v>30</v>
      </c>
      <c r="G2527">
        <v>27.5</v>
      </c>
      <c r="H2527">
        <v>3.5355339059999999</v>
      </c>
    </row>
    <row r="2528" spans="1:8" x14ac:dyDescent="0.25">
      <c r="A2528">
        <v>2007</v>
      </c>
      <c r="B2528" t="s">
        <v>214</v>
      </c>
      <c r="C2528">
        <v>8</v>
      </c>
      <c r="D2528">
        <v>9</v>
      </c>
      <c r="E2528">
        <v>25</v>
      </c>
      <c r="F2528">
        <v>60</v>
      </c>
      <c r="G2528">
        <v>42.5</v>
      </c>
      <c r="H2528">
        <v>24.748737340000002</v>
      </c>
    </row>
    <row r="2529" spans="1:8" x14ac:dyDescent="0.25">
      <c r="A2529">
        <v>2008</v>
      </c>
      <c r="B2529" t="s">
        <v>214</v>
      </c>
      <c r="C2529">
        <v>8</v>
      </c>
      <c r="D2529">
        <v>9</v>
      </c>
      <c r="E2529">
        <v>23</v>
      </c>
      <c r="F2529">
        <v>62</v>
      </c>
      <c r="G2529">
        <v>42.5</v>
      </c>
      <c r="H2529">
        <v>27.57716447</v>
      </c>
    </row>
    <row r="2530" spans="1:8" x14ac:dyDescent="0.25">
      <c r="A2530">
        <v>2009</v>
      </c>
      <c r="B2530" t="s">
        <v>214</v>
      </c>
      <c r="C2530">
        <v>8</v>
      </c>
      <c r="D2530">
        <v>9</v>
      </c>
      <c r="E2530">
        <v>20</v>
      </c>
      <c r="F2530">
        <v>39</v>
      </c>
      <c r="G2530">
        <v>29.5</v>
      </c>
      <c r="H2530">
        <v>13.435028839999999</v>
      </c>
    </row>
    <row r="2531" spans="1:8" x14ac:dyDescent="0.25">
      <c r="A2531">
        <v>2010</v>
      </c>
      <c r="B2531" t="s">
        <v>214</v>
      </c>
      <c r="C2531">
        <v>8</v>
      </c>
      <c r="D2531">
        <v>9</v>
      </c>
      <c r="E2531">
        <v>39</v>
      </c>
      <c r="F2531">
        <v>63</v>
      </c>
      <c r="G2531">
        <v>51</v>
      </c>
      <c r="H2531">
        <v>16.970562749999999</v>
      </c>
    </row>
    <row r="2532" spans="1:8" x14ac:dyDescent="0.25">
      <c r="A2532">
        <v>2011</v>
      </c>
      <c r="B2532" t="s">
        <v>214</v>
      </c>
      <c r="C2532">
        <v>8</v>
      </c>
      <c r="D2532">
        <v>9</v>
      </c>
      <c r="E2532">
        <v>66</v>
      </c>
      <c r="F2532">
        <v>76</v>
      </c>
      <c r="G2532">
        <v>71</v>
      </c>
      <c r="H2532">
        <v>7.0710678119999999</v>
      </c>
    </row>
    <row r="2533" spans="1:8" x14ac:dyDescent="0.25">
      <c r="A2533">
        <v>2012</v>
      </c>
      <c r="B2533" t="s">
        <v>214</v>
      </c>
      <c r="C2533">
        <v>8</v>
      </c>
      <c r="D2533">
        <v>9</v>
      </c>
      <c r="E2533">
        <v>63</v>
      </c>
      <c r="F2533">
        <v>53</v>
      </c>
      <c r="G2533">
        <v>58</v>
      </c>
      <c r="H2533">
        <v>7.0710678119999999</v>
      </c>
    </row>
    <row r="2534" spans="1:8" x14ac:dyDescent="0.25">
      <c r="A2534">
        <v>2013</v>
      </c>
      <c r="B2534" t="s">
        <v>214</v>
      </c>
      <c r="C2534">
        <v>8</v>
      </c>
      <c r="D2534">
        <v>9</v>
      </c>
      <c r="E2534">
        <v>121</v>
      </c>
      <c r="F2534">
        <v>103</v>
      </c>
      <c r="G2534">
        <v>112</v>
      </c>
      <c r="H2534">
        <v>12.727922059999999</v>
      </c>
    </row>
    <row r="2535" spans="1:8" x14ac:dyDescent="0.25">
      <c r="A2535">
        <v>2014</v>
      </c>
      <c r="B2535" t="s">
        <v>214</v>
      </c>
      <c r="C2535">
        <v>8</v>
      </c>
      <c r="D2535">
        <v>9</v>
      </c>
      <c r="E2535">
        <v>164</v>
      </c>
      <c r="F2535">
        <v>166</v>
      </c>
      <c r="G2535">
        <v>165</v>
      </c>
      <c r="H2535">
        <v>1.414213562</v>
      </c>
    </row>
    <row r="2536" spans="1:8" x14ac:dyDescent="0.25">
      <c r="A2536">
        <v>2015</v>
      </c>
      <c r="B2536" t="s">
        <v>214</v>
      </c>
      <c r="C2536">
        <v>8</v>
      </c>
      <c r="D2536">
        <v>9</v>
      </c>
      <c r="E2536">
        <v>267</v>
      </c>
      <c r="F2536">
        <v>303</v>
      </c>
      <c r="G2536">
        <v>285</v>
      </c>
      <c r="H2536">
        <v>25.455844119999998</v>
      </c>
    </row>
    <row r="2537" spans="1:8" x14ac:dyDescent="0.25">
      <c r="A2537">
        <v>2016</v>
      </c>
      <c r="B2537" t="s">
        <v>214</v>
      </c>
      <c r="C2537">
        <v>8</v>
      </c>
      <c r="D2537">
        <v>9</v>
      </c>
      <c r="E2537">
        <v>350</v>
      </c>
      <c r="F2537">
        <v>356</v>
      </c>
      <c r="G2537">
        <v>353</v>
      </c>
      <c r="H2537">
        <v>4.2426406869999997</v>
      </c>
    </row>
    <row r="2538" spans="1:8" x14ac:dyDescent="0.25">
      <c r="A2538">
        <v>2000</v>
      </c>
      <c r="B2538" t="s">
        <v>215</v>
      </c>
      <c r="C2538">
        <v>8</v>
      </c>
      <c r="D2538">
        <v>10</v>
      </c>
      <c r="E2538">
        <v>0</v>
      </c>
      <c r="F2538">
        <v>0</v>
      </c>
      <c r="G2538">
        <v>0</v>
      </c>
      <c r="H2538">
        <v>0</v>
      </c>
    </row>
    <row r="2539" spans="1:8" x14ac:dyDescent="0.25">
      <c r="A2539">
        <v>2001</v>
      </c>
      <c r="B2539" t="s">
        <v>215</v>
      </c>
      <c r="C2539">
        <v>8</v>
      </c>
      <c r="D2539">
        <v>10</v>
      </c>
      <c r="E2539">
        <v>0</v>
      </c>
      <c r="F2539">
        <v>0</v>
      </c>
      <c r="G2539">
        <v>0</v>
      </c>
      <c r="H2539">
        <v>0</v>
      </c>
    </row>
    <row r="2540" spans="1:8" x14ac:dyDescent="0.25">
      <c r="A2540">
        <v>2002</v>
      </c>
      <c r="B2540" t="s">
        <v>215</v>
      </c>
      <c r="C2540">
        <v>8</v>
      </c>
      <c r="D2540">
        <v>10</v>
      </c>
      <c r="E2540">
        <v>0</v>
      </c>
      <c r="F2540">
        <v>0</v>
      </c>
      <c r="G2540">
        <v>0</v>
      </c>
      <c r="H2540">
        <v>0</v>
      </c>
    </row>
    <row r="2541" spans="1:8" x14ac:dyDescent="0.25">
      <c r="A2541">
        <v>2003</v>
      </c>
      <c r="B2541" t="s">
        <v>215</v>
      </c>
      <c r="C2541">
        <v>8</v>
      </c>
      <c r="D2541">
        <v>10</v>
      </c>
      <c r="E2541">
        <v>31</v>
      </c>
      <c r="F2541">
        <v>27</v>
      </c>
      <c r="G2541">
        <v>29</v>
      </c>
      <c r="H2541">
        <v>2.8284271250000002</v>
      </c>
    </row>
    <row r="2542" spans="1:8" x14ac:dyDescent="0.25">
      <c r="A2542">
        <v>2004</v>
      </c>
      <c r="B2542" t="s">
        <v>215</v>
      </c>
      <c r="C2542">
        <v>8</v>
      </c>
      <c r="D2542">
        <v>10</v>
      </c>
      <c r="E2542">
        <v>49</v>
      </c>
      <c r="F2542">
        <v>31</v>
      </c>
      <c r="G2542">
        <v>40</v>
      </c>
      <c r="H2542">
        <v>12.727922059999999</v>
      </c>
    </row>
    <row r="2543" spans="1:8" x14ac:dyDescent="0.25">
      <c r="A2543">
        <v>2005</v>
      </c>
      <c r="B2543" t="s">
        <v>215</v>
      </c>
      <c r="C2543">
        <v>8</v>
      </c>
      <c r="D2543">
        <v>10</v>
      </c>
      <c r="E2543">
        <v>33</v>
      </c>
      <c r="F2543">
        <v>16</v>
      </c>
      <c r="G2543">
        <v>24.5</v>
      </c>
      <c r="H2543">
        <v>12.020815280000001</v>
      </c>
    </row>
    <row r="2544" spans="1:8" x14ac:dyDescent="0.25">
      <c r="A2544">
        <v>2006</v>
      </c>
      <c r="B2544" t="s">
        <v>215</v>
      </c>
      <c r="C2544">
        <v>8</v>
      </c>
      <c r="D2544">
        <v>10</v>
      </c>
      <c r="E2544">
        <v>48</v>
      </c>
      <c r="F2544">
        <v>22</v>
      </c>
      <c r="G2544">
        <v>35</v>
      </c>
      <c r="H2544">
        <v>18.384776309999999</v>
      </c>
    </row>
    <row r="2545" spans="1:8" x14ac:dyDescent="0.25">
      <c r="A2545">
        <v>2007</v>
      </c>
      <c r="B2545" t="s">
        <v>215</v>
      </c>
      <c r="C2545">
        <v>8</v>
      </c>
      <c r="D2545">
        <v>10</v>
      </c>
      <c r="E2545">
        <v>36</v>
      </c>
      <c r="F2545">
        <v>34</v>
      </c>
      <c r="G2545">
        <v>35</v>
      </c>
      <c r="H2545">
        <v>1.414213562</v>
      </c>
    </row>
    <row r="2546" spans="1:8" x14ac:dyDescent="0.25">
      <c r="A2546">
        <v>2008</v>
      </c>
      <c r="B2546" t="s">
        <v>215</v>
      </c>
      <c r="C2546">
        <v>8</v>
      </c>
      <c r="D2546">
        <v>10</v>
      </c>
      <c r="E2546">
        <v>26</v>
      </c>
      <c r="F2546">
        <v>27</v>
      </c>
      <c r="G2546">
        <v>26.5</v>
      </c>
      <c r="H2546">
        <v>0.70710678100000002</v>
      </c>
    </row>
    <row r="2547" spans="1:8" x14ac:dyDescent="0.25">
      <c r="A2547">
        <v>2009</v>
      </c>
      <c r="B2547" t="s">
        <v>215</v>
      </c>
      <c r="C2547">
        <v>8</v>
      </c>
      <c r="D2547">
        <v>10</v>
      </c>
      <c r="E2547">
        <v>27</v>
      </c>
      <c r="F2547">
        <v>26</v>
      </c>
      <c r="G2547">
        <v>26.5</v>
      </c>
      <c r="H2547">
        <v>0.70710678100000002</v>
      </c>
    </row>
    <row r="2548" spans="1:8" x14ac:dyDescent="0.25">
      <c r="A2548">
        <v>2010</v>
      </c>
      <c r="B2548" t="s">
        <v>215</v>
      </c>
      <c r="C2548">
        <v>8</v>
      </c>
      <c r="D2548">
        <v>10</v>
      </c>
      <c r="E2548">
        <v>140</v>
      </c>
      <c r="F2548">
        <v>82</v>
      </c>
      <c r="G2548">
        <v>111</v>
      </c>
      <c r="H2548">
        <v>41.012193310000001</v>
      </c>
    </row>
    <row r="2549" spans="1:8" x14ac:dyDescent="0.25">
      <c r="A2549">
        <v>2011</v>
      </c>
      <c r="B2549" t="s">
        <v>215</v>
      </c>
      <c r="C2549">
        <v>8</v>
      </c>
      <c r="D2549">
        <v>10</v>
      </c>
      <c r="E2549">
        <v>137</v>
      </c>
      <c r="F2549">
        <v>123</v>
      </c>
      <c r="G2549">
        <v>130</v>
      </c>
      <c r="H2549">
        <v>9.899494937</v>
      </c>
    </row>
    <row r="2550" spans="1:8" x14ac:dyDescent="0.25">
      <c r="A2550">
        <v>2012</v>
      </c>
      <c r="B2550" t="s">
        <v>215</v>
      </c>
      <c r="C2550">
        <v>8</v>
      </c>
      <c r="D2550">
        <v>10</v>
      </c>
      <c r="E2550">
        <v>117</v>
      </c>
      <c r="F2550">
        <v>65</v>
      </c>
      <c r="G2550">
        <v>91</v>
      </c>
      <c r="H2550">
        <v>36.769552619999999</v>
      </c>
    </row>
    <row r="2551" spans="1:8" x14ac:dyDescent="0.25">
      <c r="A2551">
        <v>2013</v>
      </c>
      <c r="B2551" t="s">
        <v>215</v>
      </c>
      <c r="C2551">
        <v>8</v>
      </c>
      <c r="D2551">
        <v>10</v>
      </c>
      <c r="E2551">
        <v>153</v>
      </c>
      <c r="F2551">
        <v>69</v>
      </c>
      <c r="G2551">
        <v>111</v>
      </c>
      <c r="H2551">
        <v>59.39696962</v>
      </c>
    </row>
    <row r="2552" spans="1:8" x14ac:dyDescent="0.25">
      <c r="A2552">
        <v>2014</v>
      </c>
      <c r="B2552" t="s">
        <v>215</v>
      </c>
      <c r="C2552">
        <v>8</v>
      </c>
      <c r="D2552">
        <v>10</v>
      </c>
      <c r="E2552">
        <v>217</v>
      </c>
      <c r="F2552">
        <v>69</v>
      </c>
      <c r="G2552">
        <v>143</v>
      </c>
      <c r="H2552">
        <v>104.65180359999999</v>
      </c>
    </row>
    <row r="2553" spans="1:8" x14ac:dyDescent="0.25">
      <c r="A2553">
        <v>2015</v>
      </c>
      <c r="B2553" t="s">
        <v>215</v>
      </c>
      <c r="C2553">
        <v>8</v>
      </c>
      <c r="D2553">
        <v>10</v>
      </c>
      <c r="E2553">
        <v>388</v>
      </c>
      <c r="F2553">
        <v>171</v>
      </c>
      <c r="G2553">
        <v>279.5</v>
      </c>
      <c r="H2553">
        <v>153.4421715</v>
      </c>
    </row>
    <row r="2554" spans="1:8" x14ac:dyDescent="0.25">
      <c r="A2554">
        <v>2016</v>
      </c>
      <c r="B2554" t="s">
        <v>215</v>
      </c>
      <c r="C2554">
        <v>8</v>
      </c>
      <c r="D2554">
        <v>10</v>
      </c>
      <c r="E2554">
        <v>385</v>
      </c>
      <c r="F2554">
        <v>222</v>
      </c>
      <c r="G2554">
        <v>303.5</v>
      </c>
      <c r="H2554">
        <v>115.25840530000001</v>
      </c>
    </row>
    <row r="2555" spans="1:8" x14ac:dyDescent="0.25">
      <c r="A2555">
        <v>2000</v>
      </c>
      <c r="B2555" t="s">
        <v>216</v>
      </c>
      <c r="C2555">
        <v>8</v>
      </c>
      <c r="D2555">
        <v>11</v>
      </c>
      <c r="E2555">
        <v>0</v>
      </c>
      <c r="F2555">
        <v>0</v>
      </c>
      <c r="G2555">
        <v>0</v>
      </c>
      <c r="H2555">
        <v>0</v>
      </c>
    </row>
    <row r="2556" spans="1:8" x14ac:dyDescent="0.25">
      <c r="A2556">
        <v>2001</v>
      </c>
      <c r="B2556" t="s">
        <v>216</v>
      </c>
      <c r="C2556">
        <v>8</v>
      </c>
      <c r="D2556">
        <v>11</v>
      </c>
      <c r="E2556">
        <v>22</v>
      </c>
      <c r="F2556">
        <v>22</v>
      </c>
      <c r="G2556">
        <v>22</v>
      </c>
      <c r="H2556">
        <v>0</v>
      </c>
    </row>
    <row r="2557" spans="1:8" x14ac:dyDescent="0.25">
      <c r="A2557">
        <v>2002</v>
      </c>
      <c r="B2557" t="s">
        <v>216</v>
      </c>
      <c r="C2557">
        <v>8</v>
      </c>
      <c r="D2557">
        <v>11</v>
      </c>
      <c r="E2557">
        <v>33</v>
      </c>
      <c r="F2557">
        <v>33</v>
      </c>
      <c r="G2557">
        <v>33</v>
      </c>
      <c r="H2557">
        <v>0</v>
      </c>
    </row>
    <row r="2558" spans="1:8" x14ac:dyDescent="0.25">
      <c r="A2558">
        <v>2003</v>
      </c>
      <c r="B2558" t="s">
        <v>216</v>
      </c>
      <c r="C2558">
        <v>8</v>
      </c>
      <c r="D2558">
        <v>11</v>
      </c>
      <c r="E2558">
        <v>24</v>
      </c>
      <c r="F2558">
        <v>38</v>
      </c>
      <c r="G2558">
        <v>31</v>
      </c>
      <c r="H2558">
        <v>9.899494937</v>
      </c>
    </row>
    <row r="2559" spans="1:8" x14ac:dyDescent="0.25">
      <c r="A2559">
        <v>2004</v>
      </c>
      <c r="B2559" t="s">
        <v>216</v>
      </c>
      <c r="C2559">
        <v>8</v>
      </c>
      <c r="D2559">
        <v>11</v>
      </c>
      <c r="E2559">
        <v>68</v>
      </c>
      <c r="F2559">
        <v>49</v>
      </c>
      <c r="G2559">
        <v>58.5</v>
      </c>
      <c r="H2559">
        <v>13.435028839999999</v>
      </c>
    </row>
    <row r="2560" spans="1:8" x14ac:dyDescent="0.25">
      <c r="A2560">
        <v>2005</v>
      </c>
      <c r="B2560" t="s">
        <v>216</v>
      </c>
      <c r="C2560">
        <v>8</v>
      </c>
      <c r="D2560">
        <v>11</v>
      </c>
      <c r="E2560">
        <v>50</v>
      </c>
      <c r="F2560">
        <v>35</v>
      </c>
      <c r="G2560">
        <v>42.5</v>
      </c>
      <c r="H2560">
        <v>10.60660172</v>
      </c>
    </row>
    <row r="2561" spans="1:8" x14ac:dyDescent="0.25">
      <c r="A2561">
        <v>2006</v>
      </c>
      <c r="B2561" t="s">
        <v>216</v>
      </c>
      <c r="C2561">
        <v>8</v>
      </c>
      <c r="D2561">
        <v>11</v>
      </c>
      <c r="E2561">
        <v>81</v>
      </c>
      <c r="F2561">
        <v>44</v>
      </c>
      <c r="G2561">
        <v>62.5</v>
      </c>
      <c r="H2561">
        <v>26.162950899999998</v>
      </c>
    </row>
    <row r="2562" spans="1:8" x14ac:dyDescent="0.25">
      <c r="A2562">
        <v>2007</v>
      </c>
      <c r="B2562" t="s">
        <v>216</v>
      </c>
      <c r="C2562">
        <v>8</v>
      </c>
      <c r="D2562">
        <v>11</v>
      </c>
      <c r="E2562">
        <v>77</v>
      </c>
      <c r="F2562">
        <v>68</v>
      </c>
      <c r="G2562">
        <v>72.5</v>
      </c>
      <c r="H2562">
        <v>6.3639610309999997</v>
      </c>
    </row>
    <row r="2563" spans="1:8" x14ac:dyDescent="0.25">
      <c r="A2563">
        <v>2008</v>
      </c>
      <c r="B2563" t="s">
        <v>216</v>
      </c>
      <c r="C2563">
        <v>8</v>
      </c>
      <c r="D2563">
        <v>11</v>
      </c>
      <c r="E2563">
        <v>103</v>
      </c>
      <c r="F2563">
        <v>65</v>
      </c>
      <c r="G2563">
        <v>84</v>
      </c>
      <c r="H2563">
        <v>26.870057689999999</v>
      </c>
    </row>
    <row r="2564" spans="1:8" x14ac:dyDescent="0.25">
      <c r="A2564">
        <v>2009</v>
      </c>
      <c r="B2564" t="s">
        <v>216</v>
      </c>
      <c r="C2564">
        <v>8</v>
      </c>
      <c r="D2564">
        <v>11</v>
      </c>
      <c r="E2564">
        <v>117</v>
      </c>
      <c r="F2564">
        <v>66</v>
      </c>
      <c r="G2564">
        <v>91.5</v>
      </c>
      <c r="H2564">
        <v>36.062445840000002</v>
      </c>
    </row>
    <row r="2565" spans="1:8" x14ac:dyDescent="0.25">
      <c r="A2565">
        <v>2010</v>
      </c>
      <c r="B2565" t="s">
        <v>216</v>
      </c>
      <c r="C2565">
        <v>8</v>
      </c>
      <c r="D2565">
        <v>11</v>
      </c>
      <c r="E2565">
        <v>91</v>
      </c>
      <c r="F2565">
        <v>79</v>
      </c>
      <c r="G2565">
        <v>85</v>
      </c>
      <c r="H2565">
        <v>8.4852813739999995</v>
      </c>
    </row>
    <row r="2566" spans="1:8" x14ac:dyDescent="0.25">
      <c r="A2566">
        <v>2011</v>
      </c>
      <c r="B2566" t="s">
        <v>216</v>
      </c>
      <c r="C2566">
        <v>8</v>
      </c>
      <c r="D2566">
        <v>11</v>
      </c>
      <c r="E2566">
        <v>125</v>
      </c>
      <c r="F2566">
        <v>74</v>
      </c>
      <c r="G2566">
        <v>99.5</v>
      </c>
      <c r="H2566">
        <v>36.062445840000002</v>
      </c>
    </row>
    <row r="2567" spans="1:8" x14ac:dyDescent="0.25">
      <c r="A2567">
        <v>2012</v>
      </c>
      <c r="B2567" t="s">
        <v>216</v>
      </c>
      <c r="C2567">
        <v>8</v>
      </c>
      <c r="D2567">
        <v>11</v>
      </c>
      <c r="E2567">
        <v>99</v>
      </c>
      <c r="F2567">
        <v>53</v>
      </c>
      <c r="G2567">
        <v>76</v>
      </c>
      <c r="H2567">
        <v>32.526911929999997</v>
      </c>
    </row>
    <row r="2568" spans="1:8" x14ac:dyDescent="0.25">
      <c r="A2568">
        <v>2013</v>
      </c>
      <c r="B2568" t="s">
        <v>216</v>
      </c>
      <c r="C2568">
        <v>8</v>
      </c>
      <c r="D2568">
        <v>11</v>
      </c>
      <c r="E2568">
        <v>121</v>
      </c>
      <c r="F2568">
        <v>57</v>
      </c>
      <c r="G2568">
        <v>89</v>
      </c>
      <c r="H2568">
        <v>45.254834000000002</v>
      </c>
    </row>
    <row r="2569" spans="1:8" x14ac:dyDescent="0.25">
      <c r="A2569">
        <v>2014</v>
      </c>
      <c r="B2569" t="s">
        <v>216</v>
      </c>
      <c r="C2569">
        <v>8</v>
      </c>
      <c r="D2569">
        <v>11</v>
      </c>
      <c r="E2569">
        <v>145</v>
      </c>
      <c r="F2569">
        <v>107</v>
      </c>
      <c r="G2569">
        <v>126</v>
      </c>
      <c r="H2569">
        <v>26.870057689999999</v>
      </c>
    </row>
    <row r="2570" spans="1:8" x14ac:dyDescent="0.25">
      <c r="A2570">
        <v>2015</v>
      </c>
      <c r="B2570" t="s">
        <v>216</v>
      </c>
      <c r="C2570">
        <v>8</v>
      </c>
      <c r="D2570">
        <v>11</v>
      </c>
      <c r="E2570">
        <v>250</v>
      </c>
      <c r="F2570">
        <v>139</v>
      </c>
      <c r="G2570">
        <v>194.5</v>
      </c>
      <c r="H2570">
        <v>78.488852710000003</v>
      </c>
    </row>
    <row r="2571" spans="1:8" x14ac:dyDescent="0.25">
      <c r="A2571">
        <v>2016</v>
      </c>
      <c r="B2571" t="s">
        <v>216</v>
      </c>
      <c r="C2571">
        <v>8</v>
      </c>
      <c r="D2571">
        <v>11</v>
      </c>
      <c r="E2571">
        <v>250</v>
      </c>
      <c r="F2571">
        <v>166</v>
      </c>
      <c r="G2571">
        <v>208</v>
      </c>
      <c r="H2571">
        <v>59.39696962</v>
      </c>
    </row>
    <row r="2572" spans="1:8" x14ac:dyDescent="0.25">
      <c r="A2572">
        <v>2000</v>
      </c>
      <c r="B2572" t="s">
        <v>217</v>
      </c>
      <c r="C2572">
        <v>8</v>
      </c>
      <c r="D2572">
        <v>12</v>
      </c>
      <c r="E2572">
        <v>0</v>
      </c>
      <c r="F2572">
        <v>0</v>
      </c>
      <c r="G2572">
        <v>0</v>
      </c>
      <c r="H2572">
        <v>0</v>
      </c>
    </row>
    <row r="2573" spans="1:8" x14ac:dyDescent="0.25">
      <c r="A2573">
        <v>2001</v>
      </c>
      <c r="B2573" t="s">
        <v>217</v>
      </c>
      <c r="C2573">
        <v>8</v>
      </c>
      <c r="D2573">
        <v>12</v>
      </c>
      <c r="E2573">
        <v>0</v>
      </c>
      <c r="F2573">
        <v>0</v>
      </c>
      <c r="G2573">
        <v>0</v>
      </c>
      <c r="H2573">
        <v>0</v>
      </c>
    </row>
    <row r="2574" spans="1:8" x14ac:dyDescent="0.25">
      <c r="A2574">
        <v>2002</v>
      </c>
      <c r="B2574" t="s">
        <v>217</v>
      </c>
      <c r="C2574">
        <v>8</v>
      </c>
      <c r="D2574">
        <v>12</v>
      </c>
      <c r="E2574">
        <v>0</v>
      </c>
      <c r="F2574">
        <v>0</v>
      </c>
      <c r="G2574">
        <v>0</v>
      </c>
      <c r="H2574">
        <v>0</v>
      </c>
    </row>
    <row r="2575" spans="1:8" x14ac:dyDescent="0.25">
      <c r="A2575">
        <v>2003</v>
      </c>
      <c r="B2575" t="s">
        <v>217</v>
      </c>
      <c r="C2575">
        <v>8</v>
      </c>
      <c r="D2575">
        <v>12</v>
      </c>
      <c r="E2575">
        <v>21</v>
      </c>
      <c r="F2575">
        <v>21</v>
      </c>
      <c r="G2575">
        <v>21</v>
      </c>
      <c r="H2575">
        <v>0</v>
      </c>
    </row>
    <row r="2576" spans="1:8" x14ac:dyDescent="0.25">
      <c r="A2576">
        <v>2004</v>
      </c>
      <c r="B2576" t="s">
        <v>217</v>
      </c>
      <c r="C2576">
        <v>8</v>
      </c>
      <c r="D2576">
        <v>12</v>
      </c>
      <c r="E2576">
        <v>16</v>
      </c>
      <c r="F2576">
        <v>20</v>
      </c>
      <c r="G2576">
        <v>18</v>
      </c>
      <c r="H2576">
        <v>2.8284271250000002</v>
      </c>
    </row>
    <row r="2577" spans="1:8" x14ac:dyDescent="0.25">
      <c r="A2577">
        <v>2005</v>
      </c>
      <c r="B2577" t="s">
        <v>217</v>
      </c>
      <c r="C2577">
        <v>8</v>
      </c>
      <c r="D2577">
        <v>12</v>
      </c>
      <c r="E2577">
        <v>17</v>
      </c>
      <c r="F2577">
        <v>22</v>
      </c>
      <c r="G2577">
        <v>19.5</v>
      </c>
      <c r="H2577">
        <v>3.5355339059999999</v>
      </c>
    </row>
    <row r="2578" spans="1:8" x14ac:dyDescent="0.25">
      <c r="A2578">
        <v>2006</v>
      </c>
      <c r="B2578" t="s">
        <v>217</v>
      </c>
      <c r="C2578">
        <v>8</v>
      </c>
      <c r="D2578">
        <v>12</v>
      </c>
      <c r="E2578">
        <v>28</v>
      </c>
      <c r="F2578">
        <v>21</v>
      </c>
      <c r="G2578">
        <v>24.5</v>
      </c>
      <c r="H2578">
        <v>4.949747468</v>
      </c>
    </row>
    <row r="2579" spans="1:8" x14ac:dyDescent="0.25">
      <c r="A2579">
        <v>2007</v>
      </c>
      <c r="B2579" t="s">
        <v>217</v>
      </c>
      <c r="C2579">
        <v>8</v>
      </c>
      <c r="D2579">
        <v>12</v>
      </c>
      <c r="E2579">
        <v>14</v>
      </c>
      <c r="F2579">
        <v>10</v>
      </c>
      <c r="G2579">
        <v>12</v>
      </c>
      <c r="H2579">
        <v>2.8284271250000002</v>
      </c>
    </row>
    <row r="2580" spans="1:8" x14ac:dyDescent="0.25">
      <c r="A2580">
        <v>2008</v>
      </c>
      <c r="B2580" t="s">
        <v>217</v>
      </c>
      <c r="C2580">
        <v>8</v>
      </c>
      <c r="D2580">
        <v>12</v>
      </c>
      <c r="E2580">
        <v>32</v>
      </c>
      <c r="F2580">
        <v>32</v>
      </c>
      <c r="G2580">
        <v>32</v>
      </c>
      <c r="H2580">
        <v>0</v>
      </c>
    </row>
    <row r="2581" spans="1:8" x14ac:dyDescent="0.25">
      <c r="A2581">
        <v>2009</v>
      </c>
      <c r="B2581" t="s">
        <v>217</v>
      </c>
      <c r="C2581">
        <v>8</v>
      </c>
      <c r="D2581">
        <v>12</v>
      </c>
      <c r="E2581">
        <v>45</v>
      </c>
      <c r="F2581">
        <v>33</v>
      </c>
      <c r="G2581">
        <v>39</v>
      </c>
      <c r="H2581">
        <v>8.4852813739999995</v>
      </c>
    </row>
    <row r="2582" spans="1:8" x14ac:dyDescent="0.25">
      <c r="A2582">
        <v>2010</v>
      </c>
      <c r="B2582" t="s">
        <v>217</v>
      </c>
      <c r="C2582">
        <v>8</v>
      </c>
      <c r="D2582">
        <v>12</v>
      </c>
      <c r="E2582">
        <v>71</v>
      </c>
      <c r="F2582">
        <v>57</v>
      </c>
      <c r="G2582">
        <v>64</v>
      </c>
      <c r="H2582">
        <v>9.899494937</v>
      </c>
    </row>
    <row r="2583" spans="1:8" x14ac:dyDescent="0.25">
      <c r="A2583">
        <v>2011</v>
      </c>
      <c r="B2583" t="s">
        <v>217</v>
      </c>
      <c r="C2583">
        <v>8</v>
      </c>
      <c r="D2583">
        <v>12</v>
      </c>
      <c r="E2583">
        <v>68</v>
      </c>
      <c r="F2583">
        <v>66</v>
      </c>
      <c r="G2583">
        <v>67</v>
      </c>
      <c r="H2583">
        <v>1.414213562</v>
      </c>
    </row>
    <row r="2584" spans="1:8" x14ac:dyDescent="0.25">
      <c r="A2584">
        <v>2012</v>
      </c>
      <c r="B2584" t="s">
        <v>217</v>
      </c>
      <c r="C2584">
        <v>8</v>
      </c>
      <c r="D2584">
        <v>12</v>
      </c>
      <c r="E2584">
        <v>84</v>
      </c>
      <c r="F2584">
        <v>87</v>
      </c>
      <c r="G2584">
        <v>85.5</v>
      </c>
      <c r="H2584">
        <v>2.1213203439999999</v>
      </c>
    </row>
    <row r="2585" spans="1:8" x14ac:dyDescent="0.25">
      <c r="A2585">
        <v>2013</v>
      </c>
      <c r="B2585" t="s">
        <v>217</v>
      </c>
      <c r="C2585">
        <v>8</v>
      </c>
      <c r="D2585">
        <v>12</v>
      </c>
      <c r="E2585">
        <v>110</v>
      </c>
      <c r="F2585">
        <v>146</v>
      </c>
      <c r="G2585">
        <v>128</v>
      </c>
      <c r="H2585">
        <v>25.455844119999998</v>
      </c>
    </row>
    <row r="2586" spans="1:8" x14ac:dyDescent="0.25">
      <c r="A2586">
        <v>2014</v>
      </c>
      <c r="B2586" t="s">
        <v>217</v>
      </c>
      <c r="C2586">
        <v>8</v>
      </c>
      <c r="D2586">
        <v>12</v>
      </c>
      <c r="E2586">
        <v>146</v>
      </c>
      <c r="F2586">
        <v>155</v>
      </c>
      <c r="G2586">
        <v>150.5</v>
      </c>
      <c r="H2586">
        <v>6.3639610309999997</v>
      </c>
    </row>
    <row r="2587" spans="1:8" x14ac:dyDescent="0.25">
      <c r="A2587">
        <v>2015</v>
      </c>
      <c r="B2587" t="s">
        <v>217</v>
      </c>
      <c r="C2587">
        <v>8</v>
      </c>
      <c r="D2587">
        <v>12</v>
      </c>
      <c r="E2587">
        <v>205</v>
      </c>
      <c r="F2587">
        <v>206</v>
      </c>
      <c r="G2587">
        <v>205.5</v>
      </c>
      <c r="H2587">
        <v>0.70710678100000002</v>
      </c>
    </row>
    <row r="2588" spans="1:8" x14ac:dyDescent="0.25">
      <c r="A2588">
        <v>2016</v>
      </c>
      <c r="B2588" t="s">
        <v>217</v>
      </c>
      <c r="C2588">
        <v>8</v>
      </c>
      <c r="D2588">
        <v>12</v>
      </c>
      <c r="E2588">
        <v>212</v>
      </c>
      <c r="F2588">
        <v>249</v>
      </c>
      <c r="G2588">
        <v>230.5</v>
      </c>
      <c r="H2588">
        <v>26.162950899999998</v>
      </c>
    </row>
    <row r="2589" spans="1:8" x14ac:dyDescent="0.25">
      <c r="A2589">
        <v>2000</v>
      </c>
      <c r="B2589" t="s">
        <v>218</v>
      </c>
      <c r="C2589">
        <v>8</v>
      </c>
      <c r="D2589">
        <v>13</v>
      </c>
      <c r="E2589">
        <v>0</v>
      </c>
      <c r="F2589">
        <v>0</v>
      </c>
      <c r="G2589">
        <v>0</v>
      </c>
      <c r="H2589">
        <v>0</v>
      </c>
    </row>
    <row r="2590" spans="1:8" x14ac:dyDescent="0.25">
      <c r="A2590">
        <v>2001</v>
      </c>
      <c r="B2590" t="s">
        <v>218</v>
      </c>
      <c r="C2590">
        <v>8</v>
      </c>
      <c r="D2590">
        <v>13</v>
      </c>
      <c r="E2590">
        <v>0</v>
      </c>
      <c r="F2590">
        <v>0</v>
      </c>
      <c r="G2590">
        <v>0</v>
      </c>
      <c r="H2590">
        <v>0</v>
      </c>
    </row>
    <row r="2591" spans="1:8" x14ac:dyDescent="0.25">
      <c r="A2591">
        <v>2002</v>
      </c>
      <c r="B2591" t="s">
        <v>218</v>
      </c>
      <c r="C2591">
        <v>8</v>
      </c>
      <c r="D2591">
        <v>13</v>
      </c>
      <c r="E2591">
        <v>0</v>
      </c>
      <c r="F2591">
        <v>0</v>
      </c>
      <c r="G2591">
        <v>0</v>
      </c>
      <c r="H2591">
        <v>0</v>
      </c>
    </row>
    <row r="2592" spans="1:8" x14ac:dyDescent="0.25">
      <c r="A2592">
        <v>2003</v>
      </c>
      <c r="B2592" t="s">
        <v>218</v>
      </c>
      <c r="C2592">
        <v>8</v>
      </c>
      <c r="D2592">
        <v>13</v>
      </c>
      <c r="E2592">
        <v>22</v>
      </c>
      <c r="F2592">
        <v>22</v>
      </c>
      <c r="G2592">
        <v>22</v>
      </c>
      <c r="H2592">
        <v>0</v>
      </c>
    </row>
    <row r="2593" spans="1:8" x14ac:dyDescent="0.25">
      <c r="A2593">
        <v>2004</v>
      </c>
      <c r="B2593" t="s">
        <v>218</v>
      </c>
      <c r="C2593">
        <v>8</v>
      </c>
      <c r="D2593">
        <v>13</v>
      </c>
      <c r="E2593">
        <v>12</v>
      </c>
      <c r="F2593">
        <v>17</v>
      </c>
      <c r="G2593">
        <v>14.5</v>
      </c>
      <c r="H2593">
        <v>3.5355339059999999</v>
      </c>
    </row>
    <row r="2594" spans="1:8" x14ac:dyDescent="0.25">
      <c r="A2594">
        <v>2005</v>
      </c>
      <c r="B2594" t="s">
        <v>218</v>
      </c>
      <c r="C2594">
        <v>8</v>
      </c>
      <c r="D2594">
        <v>13</v>
      </c>
      <c r="E2594">
        <v>17</v>
      </c>
      <c r="F2594">
        <v>15</v>
      </c>
      <c r="G2594">
        <v>16</v>
      </c>
      <c r="H2594">
        <v>1.414213562</v>
      </c>
    </row>
    <row r="2595" spans="1:8" x14ac:dyDescent="0.25">
      <c r="A2595">
        <v>2006</v>
      </c>
      <c r="B2595" t="s">
        <v>218</v>
      </c>
      <c r="C2595">
        <v>8</v>
      </c>
      <c r="D2595">
        <v>13</v>
      </c>
      <c r="E2595">
        <v>10</v>
      </c>
      <c r="F2595">
        <v>15</v>
      </c>
      <c r="G2595">
        <v>12.5</v>
      </c>
      <c r="H2595">
        <v>3.5355339059999999</v>
      </c>
    </row>
    <row r="2596" spans="1:8" x14ac:dyDescent="0.25">
      <c r="A2596">
        <v>2007</v>
      </c>
      <c r="B2596" t="s">
        <v>218</v>
      </c>
      <c r="C2596">
        <v>8</v>
      </c>
      <c r="D2596">
        <v>13</v>
      </c>
      <c r="E2596">
        <v>14</v>
      </c>
      <c r="F2596">
        <v>17</v>
      </c>
      <c r="G2596">
        <v>15.5</v>
      </c>
      <c r="H2596">
        <v>2.1213203439999999</v>
      </c>
    </row>
    <row r="2597" spans="1:8" x14ac:dyDescent="0.25">
      <c r="A2597">
        <v>2008</v>
      </c>
      <c r="B2597" t="s">
        <v>218</v>
      </c>
      <c r="C2597">
        <v>8</v>
      </c>
      <c r="D2597">
        <v>13</v>
      </c>
      <c r="E2597">
        <v>30</v>
      </c>
      <c r="F2597">
        <v>41</v>
      </c>
      <c r="G2597">
        <v>35.5</v>
      </c>
      <c r="H2597">
        <v>7.7781745930000001</v>
      </c>
    </row>
    <row r="2598" spans="1:8" x14ac:dyDescent="0.25">
      <c r="A2598">
        <v>2009</v>
      </c>
      <c r="B2598" t="s">
        <v>218</v>
      </c>
      <c r="C2598">
        <v>8</v>
      </c>
      <c r="D2598">
        <v>13</v>
      </c>
      <c r="E2598">
        <v>31</v>
      </c>
      <c r="F2598">
        <v>28</v>
      </c>
      <c r="G2598">
        <v>29.5</v>
      </c>
      <c r="H2598">
        <v>2.1213203439999999</v>
      </c>
    </row>
    <row r="2599" spans="1:8" x14ac:dyDescent="0.25">
      <c r="A2599">
        <v>2010</v>
      </c>
      <c r="B2599" t="s">
        <v>218</v>
      </c>
      <c r="C2599">
        <v>8</v>
      </c>
      <c r="D2599">
        <v>13</v>
      </c>
      <c r="E2599">
        <v>48</v>
      </c>
      <c r="F2599">
        <v>49</v>
      </c>
      <c r="G2599">
        <v>48.5</v>
      </c>
      <c r="H2599">
        <v>0.70710678100000002</v>
      </c>
    </row>
    <row r="2600" spans="1:8" x14ac:dyDescent="0.25">
      <c r="A2600">
        <v>2011</v>
      </c>
      <c r="B2600" t="s">
        <v>218</v>
      </c>
      <c r="C2600">
        <v>8</v>
      </c>
      <c r="D2600">
        <v>13</v>
      </c>
      <c r="E2600">
        <v>54</v>
      </c>
      <c r="F2600">
        <v>56</v>
      </c>
      <c r="G2600">
        <v>55</v>
      </c>
      <c r="H2600">
        <v>1.414213562</v>
      </c>
    </row>
    <row r="2601" spans="1:8" x14ac:dyDescent="0.25">
      <c r="A2601">
        <v>2012</v>
      </c>
      <c r="B2601" t="s">
        <v>218</v>
      </c>
      <c r="C2601">
        <v>8</v>
      </c>
      <c r="D2601">
        <v>13</v>
      </c>
      <c r="E2601">
        <v>47</v>
      </c>
      <c r="F2601">
        <v>52</v>
      </c>
      <c r="G2601">
        <v>49.5</v>
      </c>
      <c r="H2601">
        <v>3.5355339059999999</v>
      </c>
    </row>
    <row r="2602" spans="1:8" x14ac:dyDescent="0.25">
      <c r="A2602">
        <v>2013</v>
      </c>
      <c r="B2602" t="s">
        <v>218</v>
      </c>
      <c r="C2602">
        <v>8</v>
      </c>
      <c r="D2602">
        <v>13</v>
      </c>
      <c r="E2602">
        <v>113</v>
      </c>
      <c r="F2602">
        <v>131</v>
      </c>
      <c r="G2602">
        <v>122</v>
      </c>
      <c r="H2602">
        <v>12.727922059999999</v>
      </c>
    </row>
    <row r="2603" spans="1:8" x14ac:dyDescent="0.25">
      <c r="A2603">
        <v>2014</v>
      </c>
      <c r="B2603" t="s">
        <v>218</v>
      </c>
      <c r="C2603">
        <v>8</v>
      </c>
      <c r="D2603">
        <v>13</v>
      </c>
      <c r="E2603">
        <v>97</v>
      </c>
      <c r="F2603">
        <v>133</v>
      </c>
      <c r="G2603">
        <v>115</v>
      </c>
      <c r="H2603">
        <v>25.455844119999998</v>
      </c>
    </row>
    <row r="2604" spans="1:8" x14ac:dyDescent="0.25">
      <c r="A2604">
        <v>2015</v>
      </c>
      <c r="B2604" t="s">
        <v>218</v>
      </c>
      <c r="C2604">
        <v>8</v>
      </c>
      <c r="D2604">
        <v>13</v>
      </c>
      <c r="E2604">
        <v>183</v>
      </c>
      <c r="F2604">
        <v>171</v>
      </c>
      <c r="G2604">
        <v>177</v>
      </c>
      <c r="H2604">
        <v>8.4852813739999995</v>
      </c>
    </row>
    <row r="2605" spans="1:8" x14ac:dyDescent="0.25">
      <c r="A2605">
        <v>2016</v>
      </c>
      <c r="B2605" t="s">
        <v>218</v>
      </c>
      <c r="C2605">
        <v>8</v>
      </c>
      <c r="D2605">
        <v>13</v>
      </c>
      <c r="E2605">
        <v>212</v>
      </c>
      <c r="F2605">
        <v>200</v>
      </c>
      <c r="G2605">
        <v>206</v>
      </c>
      <c r="H2605">
        <v>8.4852813739999995</v>
      </c>
    </row>
    <row r="2606" spans="1:8" x14ac:dyDescent="0.25">
      <c r="A2606">
        <v>2000</v>
      </c>
      <c r="B2606" t="s">
        <v>219</v>
      </c>
      <c r="C2606">
        <v>8</v>
      </c>
      <c r="D2606">
        <v>14</v>
      </c>
      <c r="E2606">
        <v>0</v>
      </c>
      <c r="F2606">
        <v>0</v>
      </c>
      <c r="G2606">
        <v>0</v>
      </c>
      <c r="H2606">
        <v>0</v>
      </c>
    </row>
    <row r="2607" spans="1:8" x14ac:dyDescent="0.25">
      <c r="A2607">
        <v>2001</v>
      </c>
      <c r="B2607" t="s">
        <v>219</v>
      </c>
      <c r="C2607">
        <v>8</v>
      </c>
      <c r="D2607">
        <v>14</v>
      </c>
      <c r="E2607">
        <v>20</v>
      </c>
      <c r="F2607">
        <v>31</v>
      </c>
      <c r="G2607">
        <v>25.5</v>
      </c>
      <c r="H2607">
        <v>7.7781745930000001</v>
      </c>
    </row>
    <row r="2608" spans="1:8" x14ac:dyDescent="0.25">
      <c r="A2608">
        <v>2002</v>
      </c>
      <c r="B2608" t="s">
        <v>219</v>
      </c>
      <c r="C2608">
        <v>8</v>
      </c>
      <c r="D2608">
        <v>14</v>
      </c>
      <c r="E2608">
        <v>16</v>
      </c>
      <c r="F2608">
        <v>25</v>
      </c>
      <c r="G2608">
        <v>20.5</v>
      </c>
      <c r="H2608">
        <v>6.3639610309999997</v>
      </c>
    </row>
    <row r="2609" spans="1:8" x14ac:dyDescent="0.25">
      <c r="A2609">
        <v>2003</v>
      </c>
      <c r="B2609" t="s">
        <v>219</v>
      </c>
      <c r="C2609">
        <v>8</v>
      </c>
      <c r="D2609">
        <v>14</v>
      </c>
      <c r="E2609">
        <v>16</v>
      </c>
      <c r="F2609">
        <v>29</v>
      </c>
      <c r="G2609">
        <v>22.5</v>
      </c>
      <c r="H2609">
        <v>9.1923881549999997</v>
      </c>
    </row>
    <row r="2610" spans="1:8" x14ac:dyDescent="0.25">
      <c r="A2610">
        <v>2004</v>
      </c>
      <c r="B2610" t="s">
        <v>219</v>
      </c>
      <c r="C2610">
        <v>8</v>
      </c>
      <c r="D2610">
        <v>14</v>
      </c>
      <c r="E2610">
        <v>24</v>
      </c>
      <c r="F2610">
        <v>39</v>
      </c>
      <c r="G2610">
        <v>31.5</v>
      </c>
      <c r="H2610">
        <v>10.60660172</v>
      </c>
    </row>
    <row r="2611" spans="1:8" x14ac:dyDescent="0.25">
      <c r="A2611">
        <v>2005</v>
      </c>
      <c r="B2611" t="s">
        <v>219</v>
      </c>
      <c r="C2611">
        <v>8</v>
      </c>
      <c r="D2611">
        <v>14</v>
      </c>
      <c r="E2611">
        <v>36</v>
      </c>
      <c r="F2611">
        <v>50</v>
      </c>
      <c r="G2611">
        <v>43</v>
      </c>
      <c r="H2611">
        <v>9.899494937</v>
      </c>
    </row>
    <row r="2612" spans="1:8" x14ac:dyDescent="0.25">
      <c r="A2612">
        <v>2006</v>
      </c>
      <c r="B2612" t="s">
        <v>219</v>
      </c>
      <c r="C2612">
        <v>8</v>
      </c>
      <c r="D2612">
        <v>14</v>
      </c>
      <c r="E2612">
        <v>37</v>
      </c>
      <c r="F2612">
        <v>53</v>
      </c>
      <c r="G2612">
        <v>45</v>
      </c>
      <c r="H2612">
        <v>11.313708500000001</v>
      </c>
    </row>
    <row r="2613" spans="1:8" x14ac:dyDescent="0.25">
      <c r="A2613">
        <v>2007</v>
      </c>
      <c r="B2613" t="s">
        <v>219</v>
      </c>
      <c r="C2613">
        <v>8</v>
      </c>
      <c r="D2613">
        <v>14</v>
      </c>
      <c r="E2613">
        <v>32</v>
      </c>
      <c r="F2613">
        <v>65</v>
      </c>
      <c r="G2613">
        <v>48.5</v>
      </c>
      <c r="H2613">
        <v>23.334523780000001</v>
      </c>
    </row>
    <row r="2614" spans="1:8" x14ac:dyDescent="0.25">
      <c r="A2614">
        <v>2008</v>
      </c>
      <c r="B2614" t="s">
        <v>219</v>
      </c>
      <c r="C2614">
        <v>8</v>
      </c>
      <c r="D2614">
        <v>14</v>
      </c>
      <c r="E2614">
        <v>88</v>
      </c>
      <c r="F2614">
        <v>119</v>
      </c>
      <c r="G2614">
        <v>103.5</v>
      </c>
      <c r="H2614">
        <v>21.920310220000001</v>
      </c>
    </row>
    <row r="2615" spans="1:8" x14ac:dyDescent="0.25">
      <c r="A2615">
        <v>2009</v>
      </c>
      <c r="B2615" t="s">
        <v>219</v>
      </c>
      <c r="C2615">
        <v>8</v>
      </c>
      <c r="D2615">
        <v>14</v>
      </c>
      <c r="E2615">
        <v>65</v>
      </c>
      <c r="F2615">
        <v>132</v>
      </c>
      <c r="G2615">
        <v>98.5</v>
      </c>
      <c r="H2615">
        <v>47.376154339999999</v>
      </c>
    </row>
    <row r="2616" spans="1:8" x14ac:dyDescent="0.25">
      <c r="A2616">
        <v>2010</v>
      </c>
      <c r="B2616" t="s">
        <v>219</v>
      </c>
      <c r="C2616">
        <v>8</v>
      </c>
      <c r="D2616">
        <v>14</v>
      </c>
      <c r="E2616">
        <v>84</v>
      </c>
      <c r="F2616">
        <v>236</v>
      </c>
      <c r="G2616">
        <v>160</v>
      </c>
      <c r="H2616">
        <v>107.48023070000001</v>
      </c>
    </row>
    <row r="2617" spans="1:8" x14ac:dyDescent="0.25">
      <c r="A2617">
        <v>2011</v>
      </c>
      <c r="B2617" t="s">
        <v>219</v>
      </c>
      <c r="C2617">
        <v>8</v>
      </c>
      <c r="D2617">
        <v>14</v>
      </c>
      <c r="E2617">
        <v>48</v>
      </c>
      <c r="F2617">
        <v>235</v>
      </c>
      <c r="G2617">
        <v>141.5</v>
      </c>
      <c r="H2617">
        <v>132.2289681</v>
      </c>
    </row>
    <row r="2618" spans="1:8" x14ac:dyDescent="0.25">
      <c r="A2618">
        <v>2012</v>
      </c>
      <c r="B2618" t="s">
        <v>219</v>
      </c>
      <c r="C2618">
        <v>8</v>
      </c>
      <c r="D2618">
        <v>14</v>
      </c>
      <c r="E2618">
        <v>70</v>
      </c>
      <c r="F2618">
        <v>162</v>
      </c>
      <c r="G2618">
        <v>116</v>
      </c>
      <c r="H2618">
        <v>65.053823870000002</v>
      </c>
    </row>
    <row r="2619" spans="1:8" x14ac:dyDescent="0.25">
      <c r="A2619">
        <v>2013</v>
      </c>
      <c r="B2619" t="s">
        <v>219</v>
      </c>
      <c r="C2619">
        <v>8</v>
      </c>
      <c r="D2619">
        <v>14</v>
      </c>
      <c r="E2619">
        <v>88</v>
      </c>
      <c r="F2619">
        <v>273</v>
      </c>
      <c r="G2619">
        <v>180.5</v>
      </c>
      <c r="H2619">
        <v>130.81475449999999</v>
      </c>
    </row>
    <row r="2620" spans="1:8" x14ac:dyDescent="0.25">
      <c r="A2620">
        <v>2014</v>
      </c>
      <c r="B2620" t="s">
        <v>219</v>
      </c>
      <c r="C2620">
        <v>8</v>
      </c>
      <c r="D2620">
        <v>14</v>
      </c>
      <c r="E2620">
        <v>119</v>
      </c>
      <c r="F2620">
        <v>402</v>
      </c>
      <c r="G2620">
        <v>260.5</v>
      </c>
      <c r="H2620">
        <v>200.1112191</v>
      </c>
    </row>
    <row r="2621" spans="1:8" x14ac:dyDescent="0.25">
      <c r="A2621">
        <v>2015</v>
      </c>
      <c r="B2621" t="s">
        <v>219</v>
      </c>
      <c r="C2621">
        <v>8</v>
      </c>
      <c r="D2621">
        <v>14</v>
      </c>
      <c r="E2621">
        <v>127</v>
      </c>
      <c r="F2621">
        <v>428</v>
      </c>
      <c r="G2621">
        <v>277.5</v>
      </c>
      <c r="H2621">
        <v>212.83914110000001</v>
      </c>
    </row>
    <row r="2622" spans="1:8" x14ac:dyDescent="0.25">
      <c r="A2622">
        <v>2016</v>
      </c>
      <c r="B2622" t="s">
        <v>219</v>
      </c>
      <c r="C2622">
        <v>8</v>
      </c>
      <c r="D2622">
        <v>14</v>
      </c>
      <c r="E2622">
        <v>168</v>
      </c>
      <c r="F2622">
        <v>384</v>
      </c>
      <c r="G2622">
        <v>276</v>
      </c>
      <c r="H2622">
        <v>152.73506470000001</v>
      </c>
    </row>
    <row r="2623" spans="1:8" x14ac:dyDescent="0.25">
      <c r="A2623">
        <v>2000</v>
      </c>
      <c r="B2623" t="s">
        <v>220</v>
      </c>
      <c r="C2623">
        <v>8</v>
      </c>
      <c r="D2623">
        <v>15</v>
      </c>
      <c r="E2623">
        <v>0</v>
      </c>
      <c r="F2623">
        <v>0</v>
      </c>
      <c r="G2623">
        <v>0</v>
      </c>
      <c r="H2623">
        <v>0</v>
      </c>
    </row>
    <row r="2624" spans="1:8" x14ac:dyDescent="0.25">
      <c r="A2624">
        <v>2001</v>
      </c>
      <c r="B2624" t="s">
        <v>220</v>
      </c>
      <c r="C2624">
        <v>8</v>
      </c>
      <c r="D2624">
        <v>15</v>
      </c>
      <c r="E2624">
        <v>14</v>
      </c>
      <c r="F2624">
        <v>9</v>
      </c>
      <c r="G2624">
        <v>11.5</v>
      </c>
      <c r="H2624">
        <v>3.5355339059999999</v>
      </c>
    </row>
    <row r="2625" spans="1:8" x14ac:dyDescent="0.25">
      <c r="A2625">
        <v>2002</v>
      </c>
      <c r="B2625" t="s">
        <v>220</v>
      </c>
      <c r="C2625">
        <v>8</v>
      </c>
      <c r="D2625">
        <v>15</v>
      </c>
      <c r="E2625">
        <v>11</v>
      </c>
      <c r="F2625">
        <v>10</v>
      </c>
      <c r="G2625">
        <v>10.5</v>
      </c>
      <c r="H2625">
        <v>0.70710678100000002</v>
      </c>
    </row>
    <row r="2626" spans="1:8" x14ac:dyDescent="0.25">
      <c r="A2626">
        <v>2003</v>
      </c>
      <c r="B2626" t="s">
        <v>220</v>
      </c>
      <c r="C2626">
        <v>8</v>
      </c>
      <c r="D2626">
        <v>15</v>
      </c>
      <c r="E2626">
        <v>11</v>
      </c>
      <c r="F2626">
        <v>11</v>
      </c>
      <c r="G2626">
        <v>11</v>
      </c>
      <c r="H2626">
        <v>0</v>
      </c>
    </row>
    <row r="2627" spans="1:8" x14ac:dyDescent="0.25">
      <c r="A2627">
        <v>2004</v>
      </c>
      <c r="B2627" t="s">
        <v>220</v>
      </c>
      <c r="C2627">
        <v>8</v>
      </c>
      <c r="D2627">
        <v>15</v>
      </c>
      <c r="E2627">
        <v>11</v>
      </c>
      <c r="F2627">
        <v>12</v>
      </c>
      <c r="G2627">
        <v>11.5</v>
      </c>
      <c r="H2627">
        <v>0.70710678100000002</v>
      </c>
    </row>
    <row r="2628" spans="1:8" x14ac:dyDescent="0.25">
      <c r="A2628">
        <v>2005</v>
      </c>
      <c r="B2628" t="s">
        <v>220</v>
      </c>
      <c r="C2628">
        <v>8</v>
      </c>
      <c r="D2628">
        <v>15</v>
      </c>
      <c r="E2628">
        <v>10</v>
      </c>
      <c r="F2628">
        <v>10</v>
      </c>
      <c r="G2628">
        <v>10</v>
      </c>
      <c r="H2628">
        <v>0</v>
      </c>
    </row>
    <row r="2629" spans="1:8" x14ac:dyDescent="0.25">
      <c r="A2629">
        <v>2006</v>
      </c>
      <c r="B2629" t="s">
        <v>220</v>
      </c>
      <c r="C2629">
        <v>8</v>
      </c>
      <c r="D2629">
        <v>15</v>
      </c>
      <c r="E2629">
        <v>15</v>
      </c>
      <c r="F2629">
        <v>12</v>
      </c>
      <c r="G2629">
        <v>13.5</v>
      </c>
      <c r="H2629">
        <v>2.1213203439999999</v>
      </c>
    </row>
    <row r="2630" spans="1:8" x14ac:dyDescent="0.25">
      <c r="A2630">
        <v>2007</v>
      </c>
      <c r="B2630" t="s">
        <v>220</v>
      </c>
      <c r="C2630">
        <v>8</v>
      </c>
      <c r="D2630">
        <v>15</v>
      </c>
      <c r="E2630">
        <v>28</v>
      </c>
      <c r="F2630">
        <v>21</v>
      </c>
      <c r="G2630">
        <v>24.5</v>
      </c>
      <c r="H2630">
        <v>4.949747468</v>
      </c>
    </row>
    <row r="2631" spans="1:8" x14ac:dyDescent="0.25">
      <c r="A2631">
        <v>2008</v>
      </c>
      <c r="B2631" t="s">
        <v>220</v>
      </c>
      <c r="C2631">
        <v>8</v>
      </c>
      <c r="D2631">
        <v>15</v>
      </c>
      <c r="E2631">
        <v>39</v>
      </c>
      <c r="F2631">
        <v>33</v>
      </c>
      <c r="G2631">
        <v>36</v>
      </c>
      <c r="H2631">
        <v>4.2426406869999997</v>
      </c>
    </row>
    <row r="2632" spans="1:8" x14ac:dyDescent="0.25">
      <c r="A2632">
        <v>2009</v>
      </c>
      <c r="B2632" t="s">
        <v>220</v>
      </c>
      <c r="C2632">
        <v>8</v>
      </c>
      <c r="D2632">
        <v>15</v>
      </c>
      <c r="E2632">
        <v>23</v>
      </c>
      <c r="F2632">
        <v>24</v>
      </c>
      <c r="G2632">
        <v>23.5</v>
      </c>
      <c r="H2632">
        <v>0.70710678100000002</v>
      </c>
    </row>
    <row r="2633" spans="1:8" x14ac:dyDescent="0.25">
      <c r="A2633">
        <v>2010</v>
      </c>
      <c r="B2633" t="s">
        <v>220</v>
      </c>
      <c r="C2633">
        <v>8</v>
      </c>
      <c r="D2633">
        <v>15</v>
      </c>
      <c r="E2633">
        <v>41</v>
      </c>
      <c r="F2633">
        <v>48</v>
      </c>
      <c r="G2633">
        <v>44.5</v>
      </c>
      <c r="H2633">
        <v>4.949747468</v>
      </c>
    </row>
    <row r="2634" spans="1:8" x14ac:dyDescent="0.25">
      <c r="A2634">
        <v>2011</v>
      </c>
      <c r="B2634" t="s">
        <v>220</v>
      </c>
      <c r="C2634">
        <v>8</v>
      </c>
      <c r="D2634">
        <v>15</v>
      </c>
      <c r="E2634">
        <v>65</v>
      </c>
      <c r="F2634">
        <v>79</v>
      </c>
      <c r="G2634">
        <v>72</v>
      </c>
      <c r="H2634">
        <v>9.899494937</v>
      </c>
    </row>
    <row r="2635" spans="1:8" x14ac:dyDescent="0.25">
      <c r="A2635">
        <v>2012</v>
      </c>
      <c r="B2635" t="s">
        <v>220</v>
      </c>
      <c r="C2635">
        <v>8</v>
      </c>
      <c r="D2635">
        <v>15</v>
      </c>
      <c r="E2635">
        <v>39</v>
      </c>
      <c r="F2635">
        <v>55</v>
      </c>
      <c r="G2635">
        <v>47</v>
      </c>
      <c r="H2635">
        <v>11.313708500000001</v>
      </c>
    </row>
    <row r="2636" spans="1:8" x14ac:dyDescent="0.25">
      <c r="A2636">
        <v>2013</v>
      </c>
      <c r="B2636" t="s">
        <v>220</v>
      </c>
      <c r="C2636">
        <v>8</v>
      </c>
      <c r="D2636">
        <v>15</v>
      </c>
      <c r="E2636">
        <v>123</v>
      </c>
      <c r="F2636">
        <v>131</v>
      </c>
      <c r="G2636">
        <v>127</v>
      </c>
      <c r="H2636">
        <v>5.6568542490000002</v>
      </c>
    </row>
    <row r="2637" spans="1:8" x14ac:dyDescent="0.25">
      <c r="A2637">
        <v>2014</v>
      </c>
      <c r="B2637" t="s">
        <v>220</v>
      </c>
      <c r="C2637">
        <v>8</v>
      </c>
      <c r="D2637">
        <v>15</v>
      </c>
      <c r="E2637">
        <v>164</v>
      </c>
      <c r="F2637">
        <v>198</v>
      </c>
      <c r="G2637">
        <v>181</v>
      </c>
      <c r="H2637">
        <v>24.041630560000002</v>
      </c>
    </row>
    <row r="2638" spans="1:8" x14ac:dyDescent="0.25">
      <c r="A2638">
        <v>2015</v>
      </c>
      <c r="B2638" t="s">
        <v>220</v>
      </c>
      <c r="C2638">
        <v>8</v>
      </c>
      <c r="D2638">
        <v>15</v>
      </c>
      <c r="E2638">
        <v>191</v>
      </c>
      <c r="F2638">
        <v>217</v>
      </c>
      <c r="G2638">
        <v>204</v>
      </c>
      <c r="H2638">
        <v>18.384776309999999</v>
      </c>
    </row>
    <row r="2639" spans="1:8" x14ac:dyDescent="0.25">
      <c r="A2639">
        <v>2016</v>
      </c>
      <c r="B2639" t="s">
        <v>220</v>
      </c>
      <c r="C2639">
        <v>8</v>
      </c>
      <c r="D2639">
        <v>15</v>
      </c>
      <c r="E2639">
        <v>177</v>
      </c>
      <c r="F2639">
        <v>223</v>
      </c>
      <c r="G2639">
        <v>200</v>
      </c>
      <c r="H2639">
        <v>32.526911929999997</v>
      </c>
    </row>
    <row r="2640" spans="1:8" x14ac:dyDescent="0.25">
      <c r="A2640">
        <v>2000</v>
      </c>
      <c r="B2640" t="s">
        <v>221</v>
      </c>
      <c r="C2640">
        <v>8</v>
      </c>
      <c r="D2640">
        <v>16</v>
      </c>
      <c r="E2640">
        <v>0</v>
      </c>
      <c r="F2640">
        <v>0</v>
      </c>
      <c r="G2640">
        <v>0</v>
      </c>
      <c r="H2640">
        <v>0</v>
      </c>
    </row>
    <row r="2641" spans="1:8" x14ac:dyDescent="0.25">
      <c r="A2641">
        <v>2001</v>
      </c>
      <c r="B2641" t="s">
        <v>221</v>
      </c>
      <c r="C2641">
        <v>8</v>
      </c>
      <c r="D2641">
        <v>16</v>
      </c>
      <c r="E2641">
        <v>0</v>
      </c>
      <c r="F2641">
        <v>0</v>
      </c>
      <c r="G2641">
        <v>0</v>
      </c>
      <c r="H2641">
        <v>0</v>
      </c>
    </row>
    <row r="2642" spans="1:8" x14ac:dyDescent="0.25">
      <c r="A2642">
        <v>2002</v>
      </c>
      <c r="B2642" t="s">
        <v>221</v>
      </c>
      <c r="C2642">
        <v>8</v>
      </c>
      <c r="D2642">
        <v>16</v>
      </c>
      <c r="E2642">
        <v>0</v>
      </c>
      <c r="F2642">
        <v>0</v>
      </c>
      <c r="G2642">
        <v>0</v>
      </c>
      <c r="H2642">
        <v>0</v>
      </c>
    </row>
    <row r="2643" spans="1:8" x14ac:dyDescent="0.25">
      <c r="A2643">
        <v>2003</v>
      </c>
      <c r="B2643" t="s">
        <v>221</v>
      </c>
      <c r="C2643">
        <v>8</v>
      </c>
      <c r="D2643">
        <v>16</v>
      </c>
      <c r="E2643">
        <v>0</v>
      </c>
      <c r="F2643">
        <v>0</v>
      </c>
      <c r="G2643">
        <v>0</v>
      </c>
      <c r="H2643">
        <v>0</v>
      </c>
    </row>
    <row r="2644" spans="1:8" x14ac:dyDescent="0.25">
      <c r="A2644">
        <v>2004</v>
      </c>
      <c r="B2644" t="s">
        <v>221</v>
      </c>
      <c r="C2644">
        <v>8</v>
      </c>
      <c r="D2644">
        <v>16</v>
      </c>
      <c r="E2644">
        <v>0</v>
      </c>
      <c r="F2644">
        <v>0</v>
      </c>
      <c r="G2644">
        <v>0</v>
      </c>
      <c r="H2644">
        <v>0</v>
      </c>
    </row>
    <row r="2645" spans="1:8" x14ac:dyDescent="0.25">
      <c r="A2645">
        <v>2005</v>
      </c>
      <c r="B2645" t="s">
        <v>221</v>
      </c>
      <c r="C2645">
        <v>8</v>
      </c>
      <c r="D2645">
        <v>16</v>
      </c>
      <c r="E2645">
        <v>25</v>
      </c>
      <c r="F2645">
        <v>11</v>
      </c>
      <c r="G2645">
        <v>18</v>
      </c>
      <c r="H2645">
        <v>9.899494937</v>
      </c>
    </row>
    <row r="2646" spans="1:8" x14ac:dyDescent="0.25">
      <c r="A2646">
        <v>2006</v>
      </c>
      <c r="B2646" t="s">
        <v>221</v>
      </c>
      <c r="C2646">
        <v>8</v>
      </c>
      <c r="D2646">
        <v>16</v>
      </c>
      <c r="E2646">
        <v>13</v>
      </c>
      <c r="F2646">
        <v>21</v>
      </c>
      <c r="G2646">
        <v>17</v>
      </c>
      <c r="H2646">
        <v>5.6568542490000002</v>
      </c>
    </row>
    <row r="2647" spans="1:8" x14ac:dyDescent="0.25">
      <c r="A2647">
        <v>2007</v>
      </c>
      <c r="B2647" t="s">
        <v>221</v>
      </c>
      <c r="C2647">
        <v>8</v>
      </c>
      <c r="D2647">
        <v>16</v>
      </c>
      <c r="E2647">
        <v>11</v>
      </c>
      <c r="F2647">
        <v>26</v>
      </c>
      <c r="G2647">
        <v>18.5</v>
      </c>
      <c r="H2647">
        <v>10.60660172</v>
      </c>
    </row>
    <row r="2648" spans="1:8" x14ac:dyDescent="0.25">
      <c r="A2648">
        <v>2008</v>
      </c>
      <c r="B2648" t="s">
        <v>221</v>
      </c>
      <c r="C2648">
        <v>8</v>
      </c>
      <c r="D2648">
        <v>16</v>
      </c>
      <c r="E2648">
        <v>13</v>
      </c>
      <c r="F2648">
        <v>10</v>
      </c>
      <c r="G2648">
        <v>11.5</v>
      </c>
      <c r="H2648">
        <v>2.1213203439999999</v>
      </c>
    </row>
    <row r="2649" spans="1:8" x14ac:dyDescent="0.25">
      <c r="A2649">
        <v>2009</v>
      </c>
      <c r="B2649" t="s">
        <v>221</v>
      </c>
      <c r="C2649">
        <v>8</v>
      </c>
      <c r="D2649">
        <v>16</v>
      </c>
      <c r="E2649">
        <v>14</v>
      </c>
      <c r="F2649">
        <v>13</v>
      </c>
      <c r="G2649">
        <v>13.5</v>
      </c>
      <c r="H2649">
        <v>0.70710678100000002</v>
      </c>
    </row>
    <row r="2650" spans="1:8" x14ac:dyDescent="0.25">
      <c r="A2650">
        <v>2010</v>
      </c>
      <c r="B2650" t="s">
        <v>221</v>
      </c>
      <c r="C2650">
        <v>8</v>
      </c>
      <c r="D2650">
        <v>16</v>
      </c>
      <c r="E2650">
        <v>29</v>
      </c>
      <c r="F2650">
        <v>30</v>
      </c>
      <c r="G2650">
        <v>29.5</v>
      </c>
      <c r="H2650">
        <v>0.70710678100000002</v>
      </c>
    </row>
    <row r="2651" spans="1:8" x14ac:dyDescent="0.25">
      <c r="A2651">
        <v>2011</v>
      </c>
      <c r="B2651" t="s">
        <v>221</v>
      </c>
      <c r="C2651">
        <v>8</v>
      </c>
      <c r="D2651">
        <v>16</v>
      </c>
      <c r="E2651">
        <v>26</v>
      </c>
      <c r="F2651">
        <v>44</v>
      </c>
      <c r="G2651">
        <v>35</v>
      </c>
      <c r="H2651">
        <v>12.727922059999999</v>
      </c>
    </row>
    <row r="2652" spans="1:8" x14ac:dyDescent="0.25">
      <c r="A2652">
        <v>2012</v>
      </c>
      <c r="B2652" t="s">
        <v>221</v>
      </c>
      <c r="C2652">
        <v>8</v>
      </c>
      <c r="D2652">
        <v>16</v>
      </c>
      <c r="E2652">
        <v>26</v>
      </c>
      <c r="F2652">
        <v>29</v>
      </c>
      <c r="G2652">
        <v>27.5</v>
      </c>
      <c r="H2652">
        <v>2.1213203439999999</v>
      </c>
    </row>
    <row r="2653" spans="1:8" x14ac:dyDescent="0.25">
      <c r="A2653">
        <v>2013</v>
      </c>
      <c r="B2653" t="s">
        <v>221</v>
      </c>
      <c r="C2653">
        <v>8</v>
      </c>
      <c r="D2653">
        <v>16</v>
      </c>
      <c r="E2653">
        <v>49</v>
      </c>
      <c r="F2653">
        <v>61</v>
      </c>
      <c r="G2653">
        <v>55</v>
      </c>
      <c r="H2653">
        <v>8.4852813739999995</v>
      </c>
    </row>
    <row r="2654" spans="1:8" x14ac:dyDescent="0.25">
      <c r="A2654">
        <v>2014</v>
      </c>
      <c r="B2654" t="s">
        <v>221</v>
      </c>
      <c r="C2654">
        <v>8</v>
      </c>
      <c r="D2654">
        <v>16</v>
      </c>
      <c r="E2654">
        <v>73</v>
      </c>
      <c r="F2654">
        <v>74</v>
      </c>
      <c r="G2654">
        <v>73.5</v>
      </c>
      <c r="H2654">
        <v>0.70710678100000002</v>
      </c>
    </row>
    <row r="2655" spans="1:8" x14ac:dyDescent="0.25">
      <c r="A2655">
        <v>2015</v>
      </c>
      <c r="B2655" t="s">
        <v>221</v>
      </c>
      <c r="C2655">
        <v>8</v>
      </c>
      <c r="D2655">
        <v>16</v>
      </c>
      <c r="E2655">
        <v>112</v>
      </c>
      <c r="F2655">
        <v>105</v>
      </c>
      <c r="G2655">
        <v>108.5</v>
      </c>
      <c r="H2655">
        <v>4.949747468</v>
      </c>
    </row>
    <row r="2656" spans="1:8" x14ac:dyDescent="0.25">
      <c r="A2656">
        <v>2016</v>
      </c>
      <c r="B2656" t="s">
        <v>221</v>
      </c>
      <c r="C2656">
        <v>8</v>
      </c>
      <c r="D2656">
        <v>16</v>
      </c>
      <c r="E2656">
        <v>103</v>
      </c>
      <c r="F2656">
        <v>89</v>
      </c>
      <c r="G2656">
        <v>96</v>
      </c>
      <c r="H2656">
        <v>9.899494937</v>
      </c>
    </row>
    <row r="2657" spans="1:8" x14ac:dyDescent="0.25">
      <c r="A2657">
        <v>2000</v>
      </c>
      <c r="B2657" t="s">
        <v>222</v>
      </c>
      <c r="C2657">
        <v>8</v>
      </c>
      <c r="D2657">
        <v>17</v>
      </c>
      <c r="E2657">
        <v>0</v>
      </c>
      <c r="F2657">
        <v>0</v>
      </c>
      <c r="G2657">
        <v>0</v>
      </c>
      <c r="H2657">
        <v>0</v>
      </c>
    </row>
    <row r="2658" spans="1:8" x14ac:dyDescent="0.25">
      <c r="A2658">
        <v>2001</v>
      </c>
      <c r="B2658" t="s">
        <v>222</v>
      </c>
      <c r="C2658">
        <v>8</v>
      </c>
      <c r="D2658">
        <v>17</v>
      </c>
      <c r="E2658">
        <v>0</v>
      </c>
      <c r="F2658">
        <v>0</v>
      </c>
      <c r="G2658">
        <v>0</v>
      </c>
      <c r="H2658">
        <v>0</v>
      </c>
    </row>
    <row r="2659" spans="1:8" x14ac:dyDescent="0.25">
      <c r="A2659">
        <v>2002</v>
      </c>
      <c r="B2659" t="s">
        <v>222</v>
      </c>
      <c r="C2659">
        <v>8</v>
      </c>
      <c r="D2659">
        <v>17</v>
      </c>
      <c r="E2659">
        <v>0</v>
      </c>
      <c r="F2659">
        <v>0</v>
      </c>
      <c r="G2659">
        <v>0</v>
      </c>
      <c r="H2659">
        <v>0</v>
      </c>
    </row>
    <row r="2660" spans="1:8" x14ac:dyDescent="0.25">
      <c r="A2660">
        <v>2003</v>
      </c>
      <c r="B2660" t="s">
        <v>222</v>
      </c>
      <c r="C2660">
        <v>8</v>
      </c>
      <c r="D2660">
        <v>17</v>
      </c>
      <c r="E2660">
        <v>0</v>
      </c>
      <c r="F2660">
        <v>0</v>
      </c>
      <c r="G2660">
        <v>0</v>
      </c>
      <c r="H2660">
        <v>0</v>
      </c>
    </row>
    <row r="2661" spans="1:8" x14ac:dyDescent="0.25">
      <c r="A2661">
        <v>2004</v>
      </c>
      <c r="B2661" t="s">
        <v>222</v>
      </c>
      <c r="C2661">
        <v>8</v>
      </c>
      <c r="D2661">
        <v>17</v>
      </c>
      <c r="E2661">
        <v>0</v>
      </c>
      <c r="F2661">
        <v>0</v>
      </c>
      <c r="G2661">
        <v>0</v>
      </c>
      <c r="H2661">
        <v>0</v>
      </c>
    </row>
    <row r="2662" spans="1:8" x14ac:dyDescent="0.25">
      <c r="A2662">
        <v>2005</v>
      </c>
      <c r="B2662" t="s">
        <v>222</v>
      </c>
      <c r="C2662">
        <v>8</v>
      </c>
      <c r="D2662">
        <v>17</v>
      </c>
      <c r="E2662">
        <v>20</v>
      </c>
      <c r="F2662">
        <v>20</v>
      </c>
      <c r="G2662">
        <v>20</v>
      </c>
      <c r="H2662">
        <v>0</v>
      </c>
    </row>
    <row r="2663" spans="1:8" x14ac:dyDescent="0.25">
      <c r="A2663">
        <v>2006</v>
      </c>
      <c r="B2663" t="s">
        <v>222</v>
      </c>
      <c r="C2663">
        <v>8</v>
      </c>
      <c r="D2663">
        <v>17</v>
      </c>
      <c r="E2663">
        <v>19</v>
      </c>
      <c r="F2663">
        <v>28</v>
      </c>
      <c r="G2663">
        <v>23.5</v>
      </c>
      <c r="H2663">
        <v>6.3639610309999997</v>
      </c>
    </row>
    <row r="2664" spans="1:8" x14ac:dyDescent="0.25">
      <c r="A2664">
        <v>2007</v>
      </c>
      <c r="B2664" t="s">
        <v>222</v>
      </c>
      <c r="C2664">
        <v>8</v>
      </c>
      <c r="D2664">
        <v>17</v>
      </c>
      <c r="E2664">
        <v>13</v>
      </c>
      <c r="F2664">
        <v>40</v>
      </c>
      <c r="G2664">
        <v>26.5</v>
      </c>
      <c r="H2664">
        <v>19.09188309</v>
      </c>
    </row>
    <row r="2665" spans="1:8" x14ac:dyDescent="0.25">
      <c r="A2665">
        <v>2008</v>
      </c>
      <c r="B2665" t="s">
        <v>222</v>
      </c>
      <c r="C2665">
        <v>8</v>
      </c>
      <c r="D2665">
        <v>17</v>
      </c>
      <c r="E2665">
        <v>21</v>
      </c>
      <c r="F2665">
        <v>32</v>
      </c>
      <c r="G2665">
        <v>26.5</v>
      </c>
      <c r="H2665">
        <v>7.7781745930000001</v>
      </c>
    </row>
    <row r="2666" spans="1:8" x14ac:dyDescent="0.25">
      <c r="A2666">
        <v>2009</v>
      </c>
      <c r="B2666" t="s">
        <v>222</v>
      </c>
      <c r="C2666">
        <v>8</v>
      </c>
      <c r="D2666">
        <v>17</v>
      </c>
      <c r="E2666">
        <v>10</v>
      </c>
      <c r="F2666">
        <v>40</v>
      </c>
      <c r="G2666">
        <v>25</v>
      </c>
      <c r="H2666">
        <v>21.213203440000001</v>
      </c>
    </row>
    <row r="2667" spans="1:8" x14ac:dyDescent="0.25">
      <c r="A2667">
        <v>2010</v>
      </c>
      <c r="B2667" t="s">
        <v>222</v>
      </c>
      <c r="C2667">
        <v>8</v>
      </c>
      <c r="D2667">
        <v>17</v>
      </c>
      <c r="E2667">
        <v>16</v>
      </c>
      <c r="F2667">
        <v>68</v>
      </c>
      <c r="G2667">
        <v>42</v>
      </c>
      <c r="H2667">
        <v>36.769552619999999</v>
      </c>
    </row>
    <row r="2668" spans="1:8" x14ac:dyDescent="0.25">
      <c r="A2668">
        <v>2011</v>
      </c>
      <c r="B2668" t="s">
        <v>222</v>
      </c>
      <c r="C2668">
        <v>8</v>
      </c>
      <c r="D2668">
        <v>17</v>
      </c>
      <c r="E2668">
        <v>27</v>
      </c>
      <c r="F2668">
        <v>35</v>
      </c>
      <c r="G2668">
        <v>31</v>
      </c>
      <c r="H2668">
        <v>5.6568542490000002</v>
      </c>
    </row>
    <row r="2669" spans="1:8" x14ac:dyDescent="0.25">
      <c r="A2669">
        <v>2012</v>
      </c>
      <c r="B2669" t="s">
        <v>222</v>
      </c>
      <c r="C2669">
        <v>8</v>
      </c>
      <c r="D2669">
        <v>17</v>
      </c>
      <c r="E2669">
        <v>18</v>
      </c>
      <c r="F2669">
        <v>57</v>
      </c>
      <c r="G2669">
        <v>37.5</v>
      </c>
      <c r="H2669">
        <v>27.57716447</v>
      </c>
    </row>
    <row r="2670" spans="1:8" x14ac:dyDescent="0.25">
      <c r="A2670">
        <v>2013</v>
      </c>
      <c r="B2670" t="s">
        <v>222</v>
      </c>
      <c r="C2670">
        <v>8</v>
      </c>
      <c r="D2670">
        <v>17</v>
      </c>
      <c r="E2670">
        <v>47</v>
      </c>
      <c r="F2670">
        <v>64</v>
      </c>
      <c r="G2670">
        <v>55.5</v>
      </c>
      <c r="H2670">
        <v>12.020815280000001</v>
      </c>
    </row>
    <row r="2671" spans="1:8" x14ac:dyDescent="0.25">
      <c r="A2671">
        <v>2014</v>
      </c>
      <c r="B2671" t="s">
        <v>222</v>
      </c>
      <c r="C2671">
        <v>8</v>
      </c>
      <c r="D2671">
        <v>17</v>
      </c>
      <c r="E2671">
        <v>45</v>
      </c>
      <c r="F2671">
        <v>82</v>
      </c>
      <c r="G2671">
        <v>63.5</v>
      </c>
      <c r="H2671">
        <v>26.162950899999998</v>
      </c>
    </row>
    <row r="2672" spans="1:8" x14ac:dyDescent="0.25">
      <c r="A2672">
        <v>2015</v>
      </c>
      <c r="B2672" t="s">
        <v>222</v>
      </c>
      <c r="C2672">
        <v>8</v>
      </c>
      <c r="D2672">
        <v>17</v>
      </c>
      <c r="E2672">
        <v>82</v>
      </c>
      <c r="F2672">
        <v>138</v>
      </c>
      <c r="G2672">
        <v>110</v>
      </c>
      <c r="H2672">
        <v>39.59797975</v>
      </c>
    </row>
    <row r="2673" spans="1:8" x14ac:dyDescent="0.25">
      <c r="A2673">
        <v>2016</v>
      </c>
      <c r="B2673" t="s">
        <v>222</v>
      </c>
      <c r="C2673">
        <v>8</v>
      </c>
      <c r="D2673">
        <v>17</v>
      </c>
      <c r="E2673">
        <v>87</v>
      </c>
      <c r="F2673">
        <v>119</v>
      </c>
      <c r="G2673">
        <v>103</v>
      </c>
      <c r="H2673">
        <v>22.627417000000001</v>
      </c>
    </row>
    <row r="2674" spans="1:8" x14ac:dyDescent="0.25">
      <c r="A2674">
        <v>2000</v>
      </c>
      <c r="B2674" t="s">
        <v>223</v>
      </c>
      <c r="C2674">
        <v>8</v>
      </c>
      <c r="D2674">
        <v>18</v>
      </c>
      <c r="E2674">
        <v>0</v>
      </c>
      <c r="F2674">
        <v>0</v>
      </c>
      <c r="G2674">
        <v>0</v>
      </c>
      <c r="H2674">
        <v>0</v>
      </c>
    </row>
    <row r="2675" spans="1:8" x14ac:dyDescent="0.25">
      <c r="A2675">
        <v>2001</v>
      </c>
      <c r="B2675" t="s">
        <v>223</v>
      </c>
      <c r="C2675">
        <v>8</v>
      </c>
      <c r="D2675">
        <v>18</v>
      </c>
      <c r="E2675">
        <v>0</v>
      </c>
      <c r="F2675">
        <v>0</v>
      </c>
      <c r="G2675">
        <v>0</v>
      </c>
      <c r="H2675">
        <v>0</v>
      </c>
    </row>
    <row r="2676" spans="1:8" x14ac:dyDescent="0.25">
      <c r="A2676">
        <v>2002</v>
      </c>
      <c r="B2676" t="s">
        <v>223</v>
      </c>
      <c r="C2676">
        <v>8</v>
      </c>
      <c r="D2676">
        <v>18</v>
      </c>
      <c r="E2676">
        <v>0</v>
      </c>
      <c r="F2676">
        <v>0</v>
      </c>
      <c r="G2676">
        <v>0</v>
      </c>
      <c r="H2676">
        <v>0</v>
      </c>
    </row>
    <row r="2677" spans="1:8" x14ac:dyDescent="0.25">
      <c r="A2677">
        <v>2003</v>
      </c>
      <c r="B2677" t="s">
        <v>223</v>
      </c>
      <c r="C2677">
        <v>8</v>
      </c>
      <c r="D2677">
        <v>18</v>
      </c>
      <c r="E2677">
        <v>0</v>
      </c>
      <c r="F2677">
        <v>0</v>
      </c>
      <c r="G2677">
        <v>0</v>
      </c>
      <c r="H2677">
        <v>0</v>
      </c>
    </row>
    <row r="2678" spans="1:8" x14ac:dyDescent="0.25">
      <c r="A2678">
        <v>2004</v>
      </c>
      <c r="B2678" t="s">
        <v>223</v>
      </c>
      <c r="C2678">
        <v>8</v>
      </c>
      <c r="D2678">
        <v>18</v>
      </c>
      <c r="E2678">
        <v>0</v>
      </c>
      <c r="F2678">
        <v>0</v>
      </c>
      <c r="G2678">
        <v>0</v>
      </c>
      <c r="H2678">
        <v>0</v>
      </c>
    </row>
    <row r="2679" spans="1:8" x14ac:dyDescent="0.25">
      <c r="A2679">
        <v>2005</v>
      </c>
      <c r="B2679" t="s">
        <v>223</v>
      </c>
      <c r="C2679">
        <v>8</v>
      </c>
      <c r="D2679">
        <v>18</v>
      </c>
      <c r="E2679">
        <v>0</v>
      </c>
      <c r="F2679">
        <v>0</v>
      </c>
      <c r="G2679">
        <v>0</v>
      </c>
      <c r="H2679">
        <v>0</v>
      </c>
    </row>
    <row r="2680" spans="1:8" x14ac:dyDescent="0.25">
      <c r="A2680">
        <v>2006</v>
      </c>
      <c r="B2680" t="s">
        <v>223</v>
      </c>
      <c r="C2680">
        <v>8</v>
      </c>
      <c r="D2680">
        <v>18</v>
      </c>
      <c r="E2680">
        <v>0</v>
      </c>
      <c r="F2680">
        <v>0</v>
      </c>
      <c r="G2680">
        <v>0</v>
      </c>
      <c r="H2680">
        <v>0</v>
      </c>
    </row>
    <row r="2681" spans="1:8" x14ac:dyDescent="0.25">
      <c r="A2681">
        <v>2007</v>
      </c>
      <c r="B2681" t="s">
        <v>223</v>
      </c>
      <c r="C2681">
        <v>8</v>
      </c>
      <c r="D2681">
        <v>18</v>
      </c>
      <c r="E2681">
        <v>31</v>
      </c>
      <c r="F2681">
        <v>24</v>
      </c>
      <c r="G2681">
        <v>27.5</v>
      </c>
      <c r="H2681">
        <v>4.949747468</v>
      </c>
    </row>
    <row r="2682" spans="1:8" x14ac:dyDescent="0.25">
      <c r="A2682">
        <v>2008</v>
      </c>
      <c r="B2682" t="s">
        <v>223</v>
      </c>
      <c r="C2682">
        <v>8</v>
      </c>
      <c r="D2682">
        <v>18</v>
      </c>
      <c r="E2682">
        <v>43</v>
      </c>
      <c r="F2682">
        <v>34</v>
      </c>
      <c r="G2682">
        <v>38.5</v>
      </c>
      <c r="H2682">
        <v>6.3639610309999997</v>
      </c>
    </row>
    <row r="2683" spans="1:8" x14ac:dyDescent="0.25">
      <c r="A2683">
        <v>2009</v>
      </c>
      <c r="B2683" t="s">
        <v>223</v>
      </c>
      <c r="C2683">
        <v>8</v>
      </c>
      <c r="D2683">
        <v>18</v>
      </c>
      <c r="E2683">
        <v>98</v>
      </c>
      <c r="F2683">
        <v>41</v>
      </c>
      <c r="G2683">
        <v>69.5</v>
      </c>
      <c r="H2683">
        <v>40.305086529999997</v>
      </c>
    </row>
    <row r="2684" spans="1:8" x14ac:dyDescent="0.25">
      <c r="A2684">
        <v>2010</v>
      </c>
      <c r="B2684" t="s">
        <v>223</v>
      </c>
      <c r="C2684">
        <v>8</v>
      </c>
      <c r="D2684">
        <v>18</v>
      </c>
      <c r="E2684">
        <v>67</v>
      </c>
      <c r="F2684">
        <v>54</v>
      </c>
      <c r="G2684">
        <v>60.5</v>
      </c>
      <c r="H2684">
        <v>9.1923881549999997</v>
      </c>
    </row>
    <row r="2685" spans="1:8" x14ac:dyDescent="0.25">
      <c r="A2685">
        <v>2011</v>
      </c>
      <c r="B2685" t="s">
        <v>223</v>
      </c>
      <c r="C2685">
        <v>8</v>
      </c>
      <c r="D2685">
        <v>18</v>
      </c>
      <c r="E2685">
        <v>70</v>
      </c>
      <c r="F2685">
        <v>60</v>
      </c>
      <c r="G2685">
        <v>65</v>
      </c>
      <c r="H2685">
        <v>7.0710678119999999</v>
      </c>
    </row>
    <row r="2686" spans="1:8" x14ac:dyDescent="0.25">
      <c r="A2686">
        <v>2012</v>
      </c>
      <c r="B2686" t="s">
        <v>223</v>
      </c>
      <c r="C2686">
        <v>8</v>
      </c>
      <c r="D2686">
        <v>18</v>
      </c>
      <c r="E2686">
        <v>69</v>
      </c>
      <c r="F2686">
        <v>38</v>
      </c>
      <c r="G2686">
        <v>53.5</v>
      </c>
      <c r="H2686">
        <v>21.920310220000001</v>
      </c>
    </row>
    <row r="2687" spans="1:8" x14ac:dyDescent="0.25">
      <c r="A2687">
        <v>2013</v>
      </c>
      <c r="B2687" t="s">
        <v>223</v>
      </c>
      <c r="C2687">
        <v>8</v>
      </c>
      <c r="D2687">
        <v>18</v>
      </c>
      <c r="E2687">
        <v>78</v>
      </c>
      <c r="F2687">
        <v>59</v>
      </c>
      <c r="G2687">
        <v>68.5</v>
      </c>
      <c r="H2687">
        <v>13.435028839999999</v>
      </c>
    </row>
    <row r="2688" spans="1:8" x14ac:dyDescent="0.25">
      <c r="A2688">
        <v>2014</v>
      </c>
      <c r="B2688" t="s">
        <v>223</v>
      </c>
      <c r="C2688">
        <v>8</v>
      </c>
      <c r="D2688">
        <v>18</v>
      </c>
      <c r="E2688">
        <v>190</v>
      </c>
      <c r="F2688">
        <v>109</v>
      </c>
      <c r="G2688">
        <v>149.5</v>
      </c>
      <c r="H2688">
        <v>57.275649280000003</v>
      </c>
    </row>
    <row r="2689" spans="1:8" x14ac:dyDescent="0.25">
      <c r="A2689">
        <v>2015</v>
      </c>
      <c r="B2689" t="s">
        <v>223</v>
      </c>
      <c r="C2689">
        <v>8</v>
      </c>
      <c r="D2689">
        <v>18</v>
      </c>
      <c r="E2689">
        <v>146</v>
      </c>
      <c r="F2689">
        <v>71</v>
      </c>
      <c r="G2689">
        <v>108.5</v>
      </c>
      <c r="H2689">
        <v>53.033008590000001</v>
      </c>
    </row>
    <row r="2690" spans="1:8" x14ac:dyDescent="0.25">
      <c r="A2690">
        <v>2016</v>
      </c>
      <c r="B2690" t="s">
        <v>223</v>
      </c>
      <c r="C2690">
        <v>8</v>
      </c>
      <c r="D2690">
        <v>18</v>
      </c>
      <c r="E2690">
        <v>175</v>
      </c>
      <c r="F2690">
        <v>144</v>
      </c>
      <c r="G2690">
        <v>159.5</v>
      </c>
      <c r="H2690">
        <v>21.920310220000001</v>
      </c>
    </row>
    <row r="2691" spans="1:8" x14ac:dyDescent="0.25">
      <c r="A2691">
        <v>2000</v>
      </c>
      <c r="B2691" t="s">
        <v>224</v>
      </c>
      <c r="C2691">
        <v>8</v>
      </c>
      <c r="D2691">
        <v>19</v>
      </c>
      <c r="E2691">
        <v>0</v>
      </c>
      <c r="F2691">
        <v>0</v>
      </c>
      <c r="G2691">
        <v>0</v>
      </c>
      <c r="H2691">
        <v>0</v>
      </c>
    </row>
    <row r="2692" spans="1:8" x14ac:dyDescent="0.25">
      <c r="A2692">
        <v>2001</v>
      </c>
      <c r="B2692" t="s">
        <v>224</v>
      </c>
      <c r="C2692">
        <v>8</v>
      </c>
      <c r="D2692">
        <v>19</v>
      </c>
      <c r="E2692">
        <v>0</v>
      </c>
      <c r="F2692">
        <v>0</v>
      </c>
      <c r="G2692">
        <v>0</v>
      </c>
      <c r="H2692">
        <v>0</v>
      </c>
    </row>
    <row r="2693" spans="1:8" x14ac:dyDescent="0.25">
      <c r="A2693">
        <v>2002</v>
      </c>
      <c r="B2693" t="s">
        <v>224</v>
      </c>
      <c r="C2693">
        <v>8</v>
      </c>
      <c r="D2693">
        <v>19</v>
      </c>
      <c r="E2693">
        <v>16</v>
      </c>
      <c r="F2693">
        <v>14</v>
      </c>
      <c r="G2693">
        <v>15</v>
      </c>
      <c r="H2693">
        <v>1.414213562</v>
      </c>
    </row>
    <row r="2694" spans="1:8" x14ac:dyDescent="0.25">
      <c r="A2694">
        <v>2003</v>
      </c>
      <c r="B2694" t="s">
        <v>224</v>
      </c>
      <c r="C2694">
        <v>8</v>
      </c>
      <c r="D2694">
        <v>19</v>
      </c>
      <c r="E2694">
        <v>12</v>
      </c>
      <c r="F2694">
        <v>21</v>
      </c>
      <c r="G2694">
        <v>16.5</v>
      </c>
      <c r="H2694">
        <v>6.3639610309999997</v>
      </c>
    </row>
    <row r="2695" spans="1:8" x14ac:dyDescent="0.25">
      <c r="A2695">
        <v>2004</v>
      </c>
      <c r="B2695" t="s">
        <v>224</v>
      </c>
      <c r="C2695">
        <v>8</v>
      </c>
      <c r="D2695">
        <v>19</v>
      </c>
      <c r="E2695">
        <v>11</v>
      </c>
      <c r="F2695">
        <v>19</v>
      </c>
      <c r="G2695">
        <v>15</v>
      </c>
      <c r="H2695">
        <v>5.6568542490000002</v>
      </c>
    </row>
    <row r="2696" spans="1:8" x14ac:dyDescent="0.25">
      <c r="A2696">
        <v>2005</v>
      </c>
      <c r="B2696" t="s">
        <v>224</v>
      </c>
      <c r="C2696">
        <v>8</v>
      </c>
      <c r="D2696">
        <v>19</v>
      </c>
      <c r="E2696">
        <v>6</v>
      </c>
      <c r="F2696">
        <v>15</v>
      </c>
      <c r="G2696">
        <v>10.5</v>
      </c>
      <c r="H2696">
        <v>6.3639610309999997</v>
      </c>
    </row>
    <row r="2697" spans="1:8" x14ac:dyDescent="0.25">
      <c r="A2697">
        <v>2006</v>
      </c>
      <c r="B2697" t="s">
        <v>224</v>
      </c>
      <c r="C2697">
        <v>8</v>
      </c>
      <c r="D2697">
        <v>19</v>
      </c>
      <c r="E2697">
        <v>7</v>
      </c>
      <c r="F2697">
        <v>9</v>
      </c>
      <c r="G2697">
        <v>8</v>
      </c>
      <c r="H2697">
        <v>1.414213562</v>
      </c>
    </row>
    <row r="2698" spans="1:8" x14ac:dyDescent="0.25">
      <c r="A2698">
        <v>2007</v>
      </c>
      <c r="B2698" t="s">
        <v>224</v>
      </c>
      <c r="C2698">
        <v>8</v>
      </c>
      <c r="D2698">
        <v>19</v>
      </c>
      <c r="E2698">
        <v>7</v>
      </c>
      <c r="F2698">
        <v>13</v>
      </c>
      <c r="G2698">
        <v>10</v>
      </c>
      <c r="H2698">
        <v>4.2426406869999997</v>
      </c>
    </row>
    <row r="2699" spans="1:8" x14ac:dyDescent="0.25">
      <c r="A2699">
        <v>2008</v>
      </c>
      <c r="B2699" t="s">
        <v>224</v>
      </c>
      <c r="C2699">
        <v>8</v>
      </c>
      <c r="D2699">
        <v>19</v>
      </c>
      <c r="E2699">
        <v>21</v>
      </c>
      <c r="F2699">
        <v>31</v>
      </c>
      <c r="G2699">
        <v>26</v>
      </c>
      <c r="H2699">
        <v>7.0710678119999999</v>
      </c>
    </row>
    <row r="2700" spans="1:8" x14ac:dyDescent="0.25">
      <c r="A2700">
        <v>2009</v>
      </c>
      <c r="B2700" t="s">
        <v>224</v>
      </c>
      <c r="C2700">
        <v>8</v>
      </c>
      <c r="D2700">
        <v>19</v>
      </c>
      <c r="E2700">
        <v>26</v>
      </c>
      <c r="F2700">
        <v>41</v>
      </c>
      <c r="G2700">
        <v>33.5</v>
      </c>
      <c r="H2700">
        <v>10.60660172</v>
      </c>
    </row>
    <row r="2701" spans="1:8" x14ac:dyDescent="0.25">
      <c r="A2701">
        <v>2010</v>
      </c>
      <c r="B2701" t="s">
        <v>224</v>
      </c>
      <c r="C2701">
        <v>8</v>
      </c>
      <c r="D2701">
        <v>19</v>
      </c>
      <c r="E2701">
        <v>65</v>
      </c>
      <c r="F2701">
        <v>69</v>
      </c>
      <c r="G2701">
        <v>67</v>
      </c>
      <c r="H2701">
        <v>2.8284271250000002</v>
      </c>
    </row>
    <row r="2702" spans="1:8" x14ac:dyDescent="0.25">
      <c r="A2702">
        <v>2011</v>
      </c>
      <c r="B2702" t="s">
        <v>224</v>
      </c>
      <c r="C2702">
        <v>8</v>
      </c>
      <c r="D2702">
        <v>19</v>
      </c>
      <c r="E2702">
        <v>73</v>
      </c>
      <c r="F2702">
        <v>85</v>
      </c>
      <c r="G2702">
        <v>79</v>
      </c>
      <c r="H2702">
        <v>8.4852813739999995</v>
      </c>
    </row>
    <row r="2703" spans="1:8" x14ac:dyDescent="0.25">
      <c r="A2703">
        <v>2012</v>
      </c>
      <c r="B2703" t="s">
        <v>224</v>
      </c>
      <c r="C2703">
        <v>8</v>
      </c>
      <c r="D2703">
        <v>19</v>
      </c>
      <c r="E2703">
        <v>111</v>
      </c>
      <c r="F2703">
        <v>117</v>
      </c>
      <c r="G2703">
        <v>114</v>
      </c>
      <c r="H2703">
        <v>4.2426406869999997</v>
      </c>
    </row>
    <row r="2704" spans="1:8" x14ac:dyDescent="0.25">
      <c r="A2704">
        <v>2013</v>
      </c>
      <c r="B2704" t="s">
        <v>224</v>
      </c>
      <c r="C2704">
        <v>8</v>
      </c>
      <c r="D2704">
        <v>19</v>
      </c>
      <c r="E2704">
        <v>162</v>
      </c>
      <c r="F2704">
        <v>149</v>
      </c>
      <c r="G2704">
        <v>155.5</v>
      </c>
      <c r="H2704">
        <v>9.1923881549999997</v>
      </c>
    </row>
    <row r="2705" spans="1:8" x14ac:dyDescent="0.25">
      <c r="A2705">
        <v>2014</v>
      </c>
      <c r="B2705" t="s">
        <v>224</v>
      </c>
      <c r="C2705">
        <v>8</v>
      </c>
      <c r="D2705">
        <v>19</v>
      </c>
      <c r="E2705">
        <v>278</v>
      </c>
      <c r="F2705">
        <v>212</v>
      </c>
      <c r="G2705">
        <v>245</v>
      </c>
      <c r="H2705">
        <v>46.669047560000003</v>
      </c>
    </row>
    <row r="2706" spans="1:8" x14ac:dyDescent="0.25">
      <c r="A2706">
        <v>2015</v>
      </c>
      <c r="B2706" t="s">
        <v>224</v>
      </c>
      <c r="C2706">
        <v>8</v>
      </c>
      <c r="D2706">
        <v>19</v>
      </c>
      <c r="E2706">
        <v>356</v>
      </c>
      <c r="F2706">
        <v>255</v>
      </c>
      <c r="G2706">
        <v>305.5</v>
      </c>
      <c r="H2706">
        <v>71.417784900000001</v>
      </c>
    </row>
    <row r="2707" spans="1:8" x14ac:dyDescent="0.25">
      <c r="A2707">
        <v>2016</v>
      </c>
      <c r="B2707" t="s">
        <v>224</v>
      </c>
      <c r="C2707">
        <v>8</v>
      </c>
      <c r="D2707">
        <v>19</v>
      </c>
      <c r="E2707">
        <v>329</v>
      </c>
      <c r="F2707">
        <v>266</v>
      </c>
      <c r="G2707">
        <v>297.5</v>
      </c>
      <c r="H2707">
        <v>44.547727209999998</v>
      </c>
    </row>
    <row r="2708" spans="1:8" x14ac:dyDescent="0.25">
      <c r="A2708">
        <v>2000</v>
      </c>
      <c r="B2708" t="s">
        <v>225</v>
      </c>
      <c r="C2708">
        <v>8</v>
      </c>
      <c r="D2708">
        <v>20</v>
      </c>
      <c r="E2708">
        <v>0</v>
      </c>
      <c r="F2708">
        <v>0</v>
      </c>
      <c r="G2708">
        <v>0</v>
      </c>
      <c r="H2708">
        <v>0</v>
      </c>
    </row>
    <row r="2709" spans="1:8" x14ac:dyDescent="0.25">
      <c r="A2709">
        <v>2001</v>
      </c>
      <c r="B2709" t="s">
        <v>225</v>
      </c>
      <c r="C2709">
        <v>8</v>
      </c>
      <c r="D2709">
        <v>20</v>
      </c>
      <c r="E2709">
        <v>0</v>
      </c>
      <c r="F2709">
        <v>0</v>
      </c>
      <c r="G2709">
        <v>0</v>
      </c>
      <c r="H2709">
        <v>0</v>
      </c>
    </row>
    <row r="2710" spans="1:8" x14ac:dyDescent="0.25">
      <c r="A2710">
        <v>2002</v>
      </c>
      <c r="B2710" t="s">
        <v>225</v>
      </c>
      <c r="C2710">
        <v>8</v>
      </c>
      <c r="D2710">
        <v>20</v>
      </c>
      <c r="E2710">
        <v>0</v>
      </c>
      <c r="F2710">
        <v>0</v>
      </c>
      <c r="G2710">
        <v>0</v>
      </c>
      <c r="H2710">
        <v>0</v>
      </c>
    </row>
    <row r="2711" spans="1:8" x14ac:dyDescent="0.25">
      <c r="A2711">
        <v>2003</v>
      </c>
      <c r="B2711" t="s">
        <v>225</v>
      </c>
      <c r="C2711">
        <v>8</v>
      </c>
      <c r="D2711">
        <v>20</v>
      </c>
      <c r="E2711">
        <v>0</v>
      </c>
      <c r="F2711">
        <v>0</v>
      </c>
      <c r="G2711">
        <v>0</v>
      </c>
      <c r="H2711">
        <v>0</v>
      </c>
    </row>
    <row r="2712" spans="1:8" x14ac:dyDescent="0.25">
      <c r="A2712">
        <v>2004</v>
      </c>
      <c r="B2712" t="s">
        <v>225</v>
      </c>
      <c r="C2712">
        <v>8</v>
      </c>
      <c r="D2712">
        <v>20</v>
      </c>
      <c r="E2712">
        <v>0</v>
      </c>
      <c r="F2712">
        <v>0</v>
      </c>
      <c r="G2712">
        <v>0</v>
      </c>
      <c r="H2712">
        <v>0</v>
      </c>
    </row>
    <row r="2713" spans="1:8" x14ac:dyDescent="0.25">
      <c r="A2713">
        <v>2005</v>
      </c>
      <c r="B2713" t="s">
        <v>225</v>
      </c>
      <c r="C2713">
        <v>8</v>
      </c>
      <c r="D2713">
        <v>20</v>
      </c>
      <c r="E2713">
        <v>27</v>
      </c>
      <c r="F2713">
        <v>33</v>
      </c>
      <c r="G2713">
        <v>30</v>
      </c>
      <c r="H2713">
        <v>4.2426406869999997</v>
      </c>
    </row>
    <row r="2714" spans="1:8" x14ac:dyDescent="0.25">
      <c r="A2714">
        <v>2006</v>
      </c>
      <c r="B2714" t="s">
        <v>225</v>
      </c>
      <c r="C2714">
        <v>8</v>
      </c>
      <c r="D2714">
        <v>20</v>
      </c>
      <c r="E2714">
        <v>32</v>
      </c>
      <c r="F2714">
        <v>47</v>
      </c>
      <c r="G2714">
        <v>39.5</v>
      </c>
      <c r="H2714">
        <v>10.60660172</v>
      </c>
    </row>
    <row r="2715" spans="1:8" x14ac:dyDescent="0.25">
      <c r="A2715">
        <v>2007</v>
      </c>
      <c r="B2715" t="s">
        <v>225</v>
      </c>
      <c r="C2715">
        <v>8</v>
      </c>
      <c r="D2715">
        <v>20</v>
      </c>
      <c r="E2715">
        <v>41</v>
      </c>
      <c r="F2715">
        <v>21</v>
      </c>
      <c r="G2715">
        <v>31</v>
      </c>
      <c r="H2715">
        <v>14.142135619999999</v>
      </c>
    </row>
    <row r="2716" spans="1:8" x14ac:dyDescent="0.25">
      <c r="A2716">
        <v>2008</v>
      </c>
      <c r="B2716" t="s">
        <v>225</v>
      </c>
      <c r="C2716">
        <v>8</v>
      </c>
      <c r="D2716">
        <v>20</v>
      </c>
      <c r="E2716">
        <v>31</v>
      </c>
      <c r="F2716">
        <v>28</v>
      </c>
      <c r="G2716">
        <v>29.5</v>
      </c>
      <c r="H2716">
        <v>2.1213203439999999</v>
      </c>
    </row>
    <row r="2717" spans="1:8" x14ac:dyDescent="0.25">
      <c r="A2717">
        <v>2009</v>
      </c>
      <c r="B2717" t="s">
        <v>225</v>
      </c>
      <c r="C2717">
        <v>8</v>
      </c>
      <c r="D2717">
        <v>20</v>
      </c>
      <c r="E2717">
        <v>55</v>
      </c>
      <c r="F2717">
        <v>65</v>
      </c>
      <c r="G2717">
        <v>60</v>
      </c>
      <c r="H2717">
        <v>7.0710678119999999</v>
      </c>
    </row>
    <row r="2718" spans="1:8" x14ac:dyDescent="0.25">
      <c r="A2718">
        <v>2010</v>
      </c>
      <c r="B2718" t="s">
        <v>225</v>
      </c>
      <c r="C2718">
        <v>8</v>
      </c>
      <c r="D2718">
        <v>20</v>
      </c>
      <c r="E2718">
        <v>44</v>
      </c>
      <c r="F2718">
        <v>72</v>
      </c>
      <c r="G2718">
        <v>58</v>
      </c>
      <c r="H2718">
        <v>19.79898987</v>
      </c>
    </row>
    <row r="2719" spans="1:8" x14ac:dyDescent="0.25">
      <c r="A2719">
        <v>2011</v>
      </c>
      <c r="B2719" t="s">
        <v>225</v>
      </c>
      <c r="C2719">
        <v>8</v>
      </c>
      <c r="D2719">
        <v>20</v>
      </c>
      <c r="E2719">
        <v>75</v>
      </c>
      <c r="F2719">
        <v>93</v>
      </c>
      <c r="G2719">
        <v>84</v>
      </c>
      <c r="H2719">
        <v>12.727922059999999</v>
      </c>
    </row>
    <row r="2720" spans="1:8" x14ac:dyDescent="0.25">
      <c r="A2720">
        <v>2012</v>
      </c>
      <c r="B2720" t="s">
        <v>225</v>
      </c>
      <c r="C2720">
        <v>8</v>
      </c>
      <c r="D2720">
        <v>20</v>
      </c>
      <c r="E2720">
        <v>83</v>
      </c>
      <c r="F2720">
        <v>124</v>
      </c>
      <c r="G2720">
        <v>103.5</v>
      </c>
      <c r="H2720">
        <v>28.99137803</v>
      </c>
    </row>
    <row r="2721" spans="1:8" x14ac:dyDescent="0.25">
      <c r="A2721">
        <v>2013</v>
      </c>
      <c r="B2721" t="s">
        <v>225</v>
      </c>
      <c r="C2721">
        <v>8</v>
      </c>
      <c r="D2721">
        <v>20</v>
      </c>
      <c r="E2721">
        <v>167</v>
      </c>
      <c r="F2721">
        <v>226</v>
      </c>
      <c r="G2721">
        <v>196.5</v>
      </c>
      <c r="H2721">
        <v>41.719300089999997</v>
      </c>
    </row>
    <row r="2722" spans="1:8" x14ac:dyDescent="0.25">
      <c r="A2722">
        <v>2014</v>
      </c>
      <c r="B2722" t="s">
        <v>225</v>
      </c>
      <c r="C2722">
        <v>8</v>
      </c>
      <c r="D2722">
        <v>20</v>
      </c>
      <c r="E2722">
        <v>221</v>
      </c>
      <c r="F2722">
        <v>335</v>
      </c>
      <c r="G2722">
        <v>278</v>
      </c>
      <c r="H2722">
        <v>80.610173059999994</v>
      </c>
    </row>
    <row r="2723" spans="1:8" x14ac:dyDescent="0.25">
      <c r="A2723">
        <v>2015</v>
      </c>
      <c r="B2723" t="s">
        <v>225</v>
      </c>
      <c r="C2723">
        <v>8</v>
      </c>
      <c r="D2723">
        <v>20</v>
      </c>
      <c r="E2723">
        <v>275</v>
      </c>
      <c r="F2723">
        <v>311</v>
      </c>
      <c r="G2723">
        <v>293</v>
      </c>
      <c r="H2723">
        <v>25.455844119999998</v>
      </c>
    </row>
    <row r="2724" spans="1:8" x14ac:dyDescent="0.25">
      <c r="A2724">
        <v>2016</v>
      </c>
      <c r="B2724" t="s">
        <v>225</v>
      </c>
      <c r="C2724">
        <v>8</v>
      </c>
      <c r="D2724">
        <v>20</v>
      </c>
      <c r="E2724">
        <v>293</v>
      </c>
      <c r="F2724">
        <v>353</v>
      </c>
      <c r="G2724">
        <v>323</v>
      </c>
      <c r="H2724">
        <v>42.426406870000001</v>
      </c>
    </row>
    <row r="2725" spans="1:8" x14ac:dyDescent="0.25">
      <c r="A2725">
        <v>2000</v>
      </c>
      <c r="B2725" t="s">
        <v>226</v>
      </c>
      <c r="C2725">
        <v>8</v>
      </c>
      <c r="D2725">
        <v>21</v>
      </c>
      <c r="E2725">
        <v>0</v>
      </c>
      <c r="F2725">
        <v>0</v>
      </c>
      <c r="G2725">
        <v>0</v>
      </c>
      <c r="H2725">
        <v>0</v>
      </c>
    </row>
    <row r="2726" spans="1:8" x14ac:dyDescent="0.25">
      <c r="A2726">
        <v>2001</v>
      </c>
      <c r="B2726" t="s">
        <v>226</v>
      </c>
      <c r="C2726">
        <v>8</v>
      </c>
      <c r="D2726">
        <v>21</v>
      </c>
      <c r="E2726">
        <v>0</v>
      </c>
      <c r="F2726">
        <v>0</v>
      </c>
      <c r="G2726">
        <v>0</v>
      </c>
      <c r="H2726">
        <v>0</v>
      </c>
    </row>
    <row r="2727" spans="1:8" x14ac:dyDescent="0.25">
      <c r="A2727">
        <v>2002</v>
      </c>
      <c r="B2727" t="s">
        <v>226</v>
      </c>
      <c r="C2727">
        <v>8</v>
      </c>
      <c r="D2727">
        <v>21</v>
      </c>
      <c r="E2727">
        <v>0</v>
      </c>
      <c r="F2727">
        <v>0</v>
      </c>
      <c r="G2727">
        <v>0</v>
      </c>
      <c r="H2727">
        <v>0</v>
      </c>
    </row>
    <row r="2728" spans="1:8" x14ac:dyDescent="0.25">
      <c r="A2728">
        <v>2003</v>
      </c>
      <c r="B2728" t="s">
        <v>226</v>
      </c>
      <c r="C2728">
        <v>8</v>
      </c>
      <c r="D2728">
        <v>21</v>
      </c>
      <c r="E2728">
        <v>14</v>
      </c>
      <c r="F2728">
        <v>17</v>
      </c>
      <c r="G2728">
        <v>15.5</v>
      </c>
      <c r="H2728">
        <v>2.1213203439999999</v>
      </c>
    </row>
    <row r="2729" spans="1:8" x14ac:dyDescent="0.25">
      <c r="A2729">
        <v>2004</v>
      </c>
      <c r="B2729" t="s">
        <v>226</v>
      </c>
      <c r="C2729">
        <v>8</v>
      </c>
      <c r="D2729">
        <v>21</v>
      </c>
      <c r="E2729">
        <v>18</v>
      </c>
      <c r="F2729">
        <v>18</v>
      </c>
      <c r="G2729">
        <v>18</v>
      </c>
      <c r="H2729">
        <v>0</v>
      </c>
    </row>
    <row r="2730" spans="1:8" x14ac:dyDescent="0.25">
      <c r="A2730">
        <v>2005</v>
      </c>
      <c r="B2730" t="s">
        <v>226</v>
      </c>
      <c r="C2730">
        <v>8</v>
      </c>
      <c r="D2730">
        <v>21</v>
      </c>
      <c r="E2730">
        <v>10</v>
      </c>
      <c r="F2730">
        <v>9</v>
      </c>
      <c r="G2730">
        <v>9.5</v>
      </c>
      <c r="H2730">
        <v>0.70710678100000002</v>
      </c>
    </row>
    <row r="2731" spans="1:8" x14ac:dyDescent="0.25">
      <c r="A2731">
        <v>2006</v>
      </c>
      <c r="B2731" t="s">
        <v>226</v>
      </c>
      <c r="C2731">
        <v>8</v>
      </c>
      <c r="D2731">
        <v>21</v>
      </c>
      <c r="E2731">
        <v>7</v>
      </c>
      <c r="F2731">
        <v>14</v>
      </c>
      <c r="G2731">
        <v>10.5</v>
      </c>
      <c r="H2731">
        <v>4.949747468</v>
      </c>
    </row>
    <row r="2732" spans="1:8" x14ac:dyDescent="0.25">
      <c r="A2732">
        <v>2007</v>
      </c>
      <c r="B2732" t="s">
        <v>226</v>
      </c>
      <c r="C2732">
        <v>8</v>
      </c>
      <c r="D2732">
        <v>21</v>
      </c>
      <c r="E2732">
        <v>9</v>
      </c>
      <c r="F2732">
        <v>24</v>
      </c>
      <c r="G2732">
        <v>16.5</v>
      </c>
      <c r="H2732">
        <v>10.60660172</v>
      </c>
    </row>
    <row r="2733" spans="1:8" x14ac:dyDescent="0.25">
      <c r="A2733">
        <v>2008</v>
      </c>
      <c r="B2733" t="s">
        <v>226</v>
      </c>
      <c r="C2733">
        <v>8</v>
      </c>
      <c r="D2733">
        <v>21</v>
      </c>
      <c r="E2733">
        <v>22</v>
      </c>
      <c r="F2733">
        <v>49</v>
      </c>
      <c r="G2733">
        <v>35.5</v>
      </c>
      <c r="H2733">
        <v>19.09188309</v>
      </c>
    </row>
    <row r="2734" spans="1:8" x14ac:dyDescent="0.25">
      <c r="A2734">
        <v>2009</v>
      </c>
      <c r="B2734" t="s">
        <v>226</v>
      </c>
      <c r="C2734">
        <v>8</v>
      </c>
      <c r="D2734">
        <v>21</v>
      </c>
      <c r="E2734">
        <v>21</v>
      </c>
      <c r="F2734">
        <v>89</v>
      </c>
      <c r="G2734">
        <v>55</v>
      </c>
      <c r="H2734">
        <v>48.083261120000003</v>
      </c>
    </row>
    <row r="2735" spans="1:8" x14ac:dyDescent="0.25">
      <c r="A2735">
        <v>2010</v>
      </c>
      <c r="B2735" t="s">
        <v>226</v>
      </c>
      <c r="C2735">
        <v>8</v>
      </c>
      <c r="D2735">
        <v>21</v>
      </c>
      <c r="E2735">
        <v>32</v>
      </c>
      <c r="F2735">
        <v>107</v>
      </c>
      <c r="G2735">
        <v>69.5</v>
      </c>
      <c r="H2735">
        <v>53.033008590000001</v>
      </c>
    </row>
    <row r="2736" spans="1:8" x14ac:dyDescent="0.25">
      <c r="A2736">
        <v>2011</v>
      </c>
      <c r="B2736" t="s">
        <v>226</v>
      </c>
      <c r="C2736">
        <v>8</v>
      </c>
      <c r="D2736">
        <v>21</v>
      </c>
      <c r="E2736">
        <v>54</v>
      </c>
      <c r="F2736">
        <v>138</v>
      </c>
      <c r="G2736">
        <v>96</v>
      </c>
      <c r="H2736">
        <v>59.39696962</v>
      </c>
    </row>
    <row r="2737" spans="1:8" x14ac:dyDescent="0.25">
      <c r="A2737">
        <v>2012</v>
      </c>
      <c r="B2737" t="s">
        <v>226</v>
      </c>
      <c r="C2737">
        <v>8</v>
      </c>
      <c r="D2737">
        <v>21</v>
      </c>
      <c r="E2737">
        <v>55</v>
      </c>
      <c r="F2737">
        <v>142</v>
      </c>
      <c r="G2737">
        <v>98.5</v>
      </c>
      <c r="H2737">
        <v>61.518289959999997</v>
      </c>
    </row>
    <row r="2738" spans="1:8" x14ac:dyDescent="0.25">
      <c r="A2738">
        <v>2013</v>
      </c>
      <c r="B2738" t="s">
        <v>226</v>
      </c>
      <c r="C2738">
        <v>8</v>
      </c>
      <c r="D2738">
        <v>21</v>
      </c>
      <c r="E2738">
        <v>111</v>
      </c>
      <c r="F2738">
        <v>273</v>
      </c>
      <c r="G2738">
        <v>192</v>
      </c>
      <c r="H2738">
        <v>114.5512986</v>
      </c>
    </row>
    <row r="2739" spans="1:8" x14ac:dyDescent="0.25">
      <c r="A2739">
        <v>2014</v>
      </c>
      <c r="B2739" t="s">
        <v>226</v>
      </c>
      <c r="C2739">
        <v>8</v>
      </c>
      <c r="D2739">
        <v>21</v>
      </c>
      <c r="E2739">
        <v>216</v>
      </c>
      <c r="F2739">
        <v>348</v>
      </c>
      <c r="G2739">
        <v>282</v>
      </c>
      <c r="H2739">
        <v>93.338095120000006</v>
      </c>
    </row>
    <row r="2740" spans="1:8" x14ac:dyDescent="0.25">
      <c r="A2740">
        <v>2015</v>
      </c>
      <c r="B2740" t="s">
        <v>226</v>
      </c>
      <c r="C2740">
        <v>8</v>
      </c>
      <c r="D2740">
        <v>21</v>
      </c>
      <c r="E2740">
        <v>274</v>
      </c>
      <c r="F2740">
        <v>455</v>
      </c>
      <c r="G2740">
        <v>364.5</v>
      </c>
      <c r="H2740">
        <v>127.98632739999999</v>
      </c>
    </row>
    <row r="2741" spans="1:8" x14ac:dyDescent="0.25">
      <c r="A2741">
        <v>2016</v>
      </c>
      <c r="B2741" t="s">
        <v>226</v>
      </c>
      <c r="C2741">
        <v>8</v>
      </c>
      <c r="D2741">
        <v>21</v>
      </c>
      <c r="E2741">
        <v>318</v>
      </c>
      <c r="F2741">
        <v>516</v>
      </c>
      <c r="G2741">
        <v>417</v>
      </c>
      <c r="H2741">
        <v>140.0071427</v>
      </c>
    </row>
    <row r="2742" spans="1:8" x14ac:dyDescent="0.25">
      <c r="A2742">
        <v>2000</v>
      </c>
      <c r="B2742" t="s">
        <v>227</v>
      </c>
      <c r="C2742">
        <v>8</v>
      </c>
      <c r="D2742">
        <v>22</v>
      </c>
      <c r="E2742">
        <v>0</v>
      </c>
      <c r="F2742">
        <v>0</v>
      </c>
      <c r="G2742">
        <v>0</v>
      </c>
      <c r="H2742">
        <v>0</v>
      </c>
    </row>
    <row r="2743" spans="1:8" x14ac:dyDescent="0.25">
      <c r="A2743">
        <v>2001</v>
      </c>
      <c r="B2743" t="s">
        <v>227</v>
      </c>
      <c r="C2743">
        <v>8</v>
      </c>
      <c r="D2743">
        <v>22</v>
      </c>
      <c r="E2743">
        <v>0</v>
      </c>
      <c r="F2743">
        <v>0</v>
      </c>
      <c r="G2743">
        <v>0</v>
      </c>
      <c r="H2743">
        <v>0</v>
      </c>
    </row>
    <row r="2744" spans="1:8" x14ac:dyDescent="0.25">
      <c r="A2744">
        <v>2002</v>
      </c>
      <c r="B2744" t="s">
        <v>227</v>
      </c>
      <c r="C2744">
        <v>8</v>
      </c>
      <c r="D2744">
        <v>22</v>
      </c>
      <c r="E2744">
        <v>30</v>
      </c>
      <c r="F2744">
        <v>30</v>
      </c>
      <c r="G2744">
        <v>30</v>
      </c>
      <c r="H2744">
        <v>0</v>
      </c>
    </row>
    <row r="2745" spans="1:8" x14ac:dyDescent="0.25">
      <c r="A2745">
        <v>2003</v>
      </c>
      <c r="B2745" t="s">
        <v>227</v>
      </c>
      <c r="C2745">
        <v>8</v>
      </c>
      <c r="D2745">
        <v>22</v>
      </c>
      <c r="E2745">
        <v>49</v>
      </c>
      <c r="F2745">
        <v>33</v>
      </c>
      <c r="G2745">
        <v>41</v>
      </c>
      <c r="H2745">
        <v>11.313708500000001</v>
      </c>
    </row>
    <row r="2746" spans="1:8" x14ac:dyDescent="0.25">
      <c r="A2746">
        <v>2004</v>
      </c>
      <c r="B2746" t="s">
        <v>227</v>
      </c>
      <c r="C2746">
        <v>8</v>
      </c>
      <c r="D2746">
        <v>22</v>
      </c>
      <c r="E2746">
        <v>52</v>
      </c>
      <c r="F2746">
        <v>60</v>
      </c>
      <c r="G2746">
        <v>56</v>
      </c>
      <c r="H2746">
        <v>5.6568542490000002</v>
      </c>
    </row>
    <row r="2747" spans="1:8" x14ac:dyDescent="0.25">
      <c r="A2747">
        <v>2005</v>
      </c>
      <c r="B2747" t="s">
        <v>227</v>
      </c>
      <c r="C2747">
        <v>8</v>
      </c>
      <c r="D2747">
        <v>22</v>
      </c>
      <c r="E2747">
        <v>32</v>
      </c>
      <c r="F2747">
        <v>31</v>
      </c>
      <c r="G2747">
        <v>31.5</v>
      </c>
      <c r="H2747">
        <v>0.70710678100000002</v>
      </c>
    </row>
    <row r="2748" spans="1:8" x14ac:dyDescent="0.25">
      <c r="A2748">
        <v>2006</v>
      </c>
      <c r="B2748" t="s">
        <v>227</v>
      </c>
      <c r="C2748">
        <v>8</v>
      </c>
      <c r="D2748">
        <v>22</v>
      </c>
      <c r="E2748">
        <v>44</v>
      </c>
      <c r="F2748">
        <v>27</v>
      </c>
      <c r="G2748">
        <v>35.5</v>
      </c>
      <c r="H2748">
        <v>12.020815280000001</v>
      </c>
    </row>
    <row r="2749" spans="1:8" x14ac:dyDescent="0.25">
      <c r="A2749">
        <v>2007</v>
      </c>
      <c r="B2749" t="s">
        <v>227</v>
      </c>
      <c r="C2749">
        <v>8</v>
      </c>
      <c r="D2749">
        <v>22</v>
      </c>
      <c r="E2749">
        <v>48</v>
      </c>
      <c r="F2749">
        <v>38</v>
      </c>
      <c r="G2749">
        <v>43</v>
      </c>
      <c r="H2749">
        <v>7.0710678119999999</v>
      </c>
    </row>
    <row r="2750" spans="1:8" x14ac:dyDescent="0.25">
      <c r="A2750">
        <v>2008</v>
      </c>
      <c r="B2750" t="s">
        <v>227</v>
      </c>
      <c r="C2750">
        <v>8</v>
      </c>
      <c r="D2750">
        <v>22</v>
      </c>
      <c r="E2750">
        <v>78</v>
      </c>
      <c r="F2750">
        <v>56</v>
      </c>
      <c r="G2750">
        <v>67</v>
      </c>
      <c r="H2750">
        <v>15.556349190000001</v>
      </c>
    </row>
    <row r="2751" spans="1:8" x14ac:dyDescent="0.25">
      <c r="A2751">
        <v>2009</v>
      </c>
      <c r="B2751" t="s">
        <v>227</v>
      </c>
      <c r="C2751">
        <v>8</v>
      </c>
      <c r="D2751">
        <v>22</v>
      </c>
      <c r="E2751">
        <v>54</v>
      </c>
      <c r="F2751">
        <v>36</v>
      </c>
      <c r="G2751">
        <v>45</v>
      </c>
      <c r="H2751">
        <v>12.727922059999999</v>
      </c>
    </row>
    <row r="2752" spans="1:8" x14ac:dyDescent="0.25">
      <c r="A2752">
        <v>2010</v>
      </c>
      <c r="B2752" t="s">
        <v>227</v>
      </c>
      <c r="C2752">
        <v>8</v>
      </c>
      <c r="D2752">
        <v>22</v>
      </c>
      <c r="E2752">
        <v>191</v>
      </c>
      <c r="F2752">
        <v>76</v>
      </c>
      <c r="G2752">
        <v>133.5</v>
      </c>
      <c r="H2752">
        <v>81.317279839999998</v>
      </c>
    </row>
    <row r="2753" spans="1:8" x14ac:dyDescent="0.25">
      <c r="A2753">
        <v>2011</v>
      </c>
      <c r="B2753" t="s">
        <v>227</v>
      </c>
      <c r="C2753">
        <v>8</v>
      </c>
      <c r="D2753">
        <v>22</v>
      </c>
      <c r="E2753">
        <v>202</v>
      </c>
      <c r="F2753">
        <v>80</v>
      </c>
      <c r="G2753">
        <v>141</v>
      </c>
      <c r="H2753">
        <v>86.267027299999995</v>
      </c>
    </row>
    <row r="2754" spans="1:8" x14ac:dyDescent="0.25">
      <c r="A2754">
        <v>2012</v>
      </c>
      <c r="B2754" t="s">
        <v>227</v>
      </c>
      <c r="C2754">
        <v>8</v>
      </c>
      <c r="D2754">
        <v>22</v>
      </c>
      <c r="E2754">
        <v>142</v>
      </c>
      <c r="F2754">
        <v>70</v>
      </c>
      <c r="G2754">
        <v>106</v>
      </c>
      <c r="H2754">
        <v>50.911688249999997</v>
      </c>
    </row>
    <row r="2755" spans="1:8" x14ac:dyDescent="0.25">
      <c r="A2755">
        <v>2013</v>
      </c>
      <c r="B2755" t="s">
        <v>227</v>
      </c>
      <c r="C2755">
        <v>8</v>
      </c>
      <c r="D2755">
        <v>22</v>
      </c>
      <c r="E2755">
        <v>196</v>
      </c>
      <c r="F2755">
        <v>110</v>
      </c>
      <c r="G2755">
        <v>153</v>
      </c>
      <c r="H2755">
        <v>60.81118318</v>
      </c>
    </row>
    <row r="2756" spans="1:8" x14ac:dyDescent="0.25">
      <c r="A2756">
        <v>2014</v>
      </c>
      <c r="B2756" t="s">
        <v>227</v>
      </c>
      <c r="C2756">
        <v>8</v>
      </c>
      <c r="D2756">
        <v>22</v>
      </c>
      <c r="E2756">
        <v>260</v>
      </c>
      <c r="F2756">
        <v>105</v>
      </c>
      <c r="G2756">
        <v>182.5</v>
      </c>
      <c r="H2756">
        <v>109.60155109999999</v>
      </c>
    </row>
    <row r="2757" spans="1:8" x14ac:dyDescent="0.25">
      <c r="A2757">
        <v>2015</v>
      </c>
      <c r="B2757" t="s">
        <v>227</v>
      </c>
      <c r="C2757">
        <v>8</v>
      </c>
      <c r="D2757">
        <v>22</v>
      </c>
      <c r="E2757">
        <v>509</v>
      </c>
      <c r="F2757">
        <v>177</v>
      </c>
      <c r="G2757">
        <v>343</v>
      </c>
      <c r="H2757">
        <v>234.75945139999999</v>
      </c>
    </row>
    <row r="2758" spans="1:8" x14ac:dyDescent="0.25">
      <c r="A2758">
        <v>2016</v>
      </c>
      <c r="B2758" t="s">
        <v>227</v>
      </c>
      <c r="C2758">
        <v>8</v>
      </c>
      <c r="D2758">
        <v>22</v>
      </c>
      <c r="E2758">
        <v>459</v>
      </c>
      <c r="F2758">
        <v>213</v>
      </c>
      <c r="G2758">
        <v>336</v>
      </c>
      <c r="H2758">
        <v>173.9482682</v>
      </c>
    </row>
    <row r="2759" spans="1:8" x14ac:dyDescent="0.25">
      <c r="A2759">
        <v>2000</v>
      </c>
      <c r="B2759" t="s">
        <v>228</v>
      </c>
      <c r="C2759">
        <v>8</v>
      </c>
      <c r="D2759">
        <v>23</v>
      </c>
      <c r="E2759">
        <v>0</v>
      </c>
      <c r="F2759">
        <v>0</v>
      </c>
      <c r="G2759">
        <v>0</v>
      </c>
      <c r="H2759">
        <v>0</v>
      </c>
    </row>
    <row r="2760" spans="1:8" x14ac:dyDescent="0.25">
      <c r="A2760">
        <v>2001</v>
      </c>
      <c r="B2760" t="s">
        <v>228</v>
      </c>
      <c r="C2760">
        <v>8</v>
      </c>
      <c r="D2760">
        <v>23</v>
      </c>
      <c r="E2760">
        <v>0</v>
      </c>
      <c r="F2760">
        <v>0</v>
      </c>
      <c r="G2760">
        <v>0</v>
      </c>
      <c r="H2760">
        <v>0</v>
      </c>
    </row>
    <row r="2761" spans="1:8" x14ac:dyDescent="0.25">
      <c r="A2761">
        <v>2002</v>
      </c>
      <c r="B2761" t="s">
        <v>228</v>
      </c>
      <c r="C2761">
        <v>8</v>
      </c>
      <c r="D2761">
        <v>23</v>
      </c>
      <c r="E2761">
        <v>0</v>
      </c>
      <c r="F2761">
        <v>0</v>
      </c>
      <c r="G2761">
        <v>0</v>
      </c>
      <c r="H2761">
        <v>0</v>
      </c>
    </row>
    <row r="2762" spans="1:8" x14ac:dyDescent="0.25">
      <c r="A2762">
        <v>2003</v>
      </c>
      <c r="B2762" t="s">
        <v>228</v>
      </c>
      <c r="C2762">
        <v>8</v>
      </c>
      <c r="D2762">
        <v>23</v>
      </c>
      <c r="E2762">
        <v>25</v>
      </c>
      <c r="F2762">
        <v>29</v>
      </c>
      <c r="G2762">
        <v>27</v>
      </c>
      <c r="H2762">
        <v>2.8284271250000002</v>
      </c>
    </row>
    <row r="2763" spans="1:8" x14ac:dyDescent="0.25">
      <c r="A2763">
        <v>2004</v>
      </c>
      <c r="B2763" t="s">
        <v>228</v>
      </c>
      <c r="C2763">
        <v>8</v>
      </c>
      <c r="D2763">
        <v>23</v>
      </c>
      <c r="E2763">
        <v>33</v>
      </c>
      <c r="F2763">
        <v>32</v>
      </c>
      <c r="G2763">
        <v>32.5</v>
      </c>
      <c r="H2763">
        <v>0.70710678100000002</v>
      </c>
    </row>
    <row r="2764" spans="1:8" x14ac:dyDescent="0.25">
      <c r="A2764">
        <v>2005</v>
      </c>
      <c r="B2764" t="s">
        <v>228</v>
      </c>
      <c r="C2764">
        <v>8</v>
      </c>
      <c r="D2764">
        <v>23</v>
      </c>
      <c r="E2764">
        <v>23</v>
      </c>
      <c r="F2764">
        <v>17</v>
      </c>
      <c r="G2764">
        <v>20</v>
      </c>
      <c r="H2764">
        <v>4.2426406869999997</v>
      </c>
    </row>
    <row r="2765" spans="1:8" x14ac:dyDescent="0.25">
      <c r="A2765">
        <v>2006</v>
      </c>
      <c r="B2765" t="s">
        <v>228</v>
      </c>
      <c r="C2765">
        <v>8</v>
      </c>
      <c r="D2765">
        <v>23</v>
      </c>
      <c r="E2765">
        <v>45</v>
      </c>
      <c r="F2765">
        <v>21</v>
      </c>
      <c r="G2765">
        <v>33</v>
      </c>
      <c r="H2765">
        <v>16.970562749999999</v>
      </c>
    </row>
    <row r="2766" spans="1:8" x14ac:dyDescent="0.25">
      <c r="A2766">
        <v>2007</v>
      </c>
      <c r="B2766" t="s">
        <v>228</v>
      </c>
      <c r="C2766">
        <v>8</v>
      </c>
      <c r="D2766">
        <v>23</v>
      </c>
      <c r="E2766">
        <v>23</v>
      </c>
      <c r="F2766">
        <v>20</v>
      </c>
      <c r="G2766">
        <v>21.5</v>
      </c>
      <c r="H2766">
        <v>2.1213203439999999</v>
      </c>
    </row>
    <row r="2767" spans="1:8" x14ac:dyDescent="0.25">
      <c r="A2767">
        <v>2008</v>
      </c>
      <c r="B2767" t="s">
        <v>228</v>
      </c>
      <c r="C2767">
        <v>8</v>
      </c>
      <c r="D2767">
        <v>23</v>
      </c>
      <c r="E2767">
        <v>37</v>
      </c>
      <c r="F2767">
        <v>32</v>
      </c>
      <c r="G2767">
        <v>34.5</v>
      </c>
      <c r="H2767">
        <v>3.5355339059999999</v>
      </c>
    </row>
    <row r="2768" spans="1:8" x14ac:dyDescent="0.25">
      <c r="A2768">
        <v>2009</v>
      </c>
      <c r="B2768" t="s">
        <v>228</v>
      </c>
      <c r="C2768">
        <v>8</v>
      </c>
      <c r="D2768">
        <v>23</v>
      </c>
      <c r="E2768">
        <v>81</v>
      </c>
      <c r="F2768">
        <v>42</v>
      </c>
      <c r="G2768">
        <v>61.5</v>
      </c>
      <c r="H2768">
        <v>27.57716447</v>
      </c>
    </row>
    <row r="2769" spans="1:8" x14ac:dyDescent="0.25">
      <c r="A2769">
        <v>2010</v>
      </c>
      <c r="B2769" t="s">
        <v>228</v>
      </c>
      <c r="C2769">
        <v>8</v>
      </c>
      <c r="D2769">
        <v>23</v>
      </c>
      <c r="E2769">
        <v>173</v>
      </c>
      <c r="F2769">
        <v>80</v>
      </c>
      <c r="G2769">
        <v>126.5</v>
      </c>
      <c r="H2769">
        <v>65.760930650000006</v>
      </c>
    </row>
    <row r="2770" spans="1:8" x14ac:dyDescent="0.25">
      <c r="A2770">
        <v>2011</v>
      </c>
      <c r="B2770" t="s">
        <v>228</v>
      </c>
      <c r="C2770">
        <v>8</v>
      </c>
      <c r="D2770">
        <v>23</v>
      </c>
      <c r="E2770">
        <v>202</v>
      </c>
      <c r="F2770">
        <v>123</v>
      </c>
      <c r="G2770">
        <v>162.5</v>
      </c>
      <c r="H2770">
        <v>55.861435710000002</v>
      </c>
    </row>
    <row r="2771" spans="1:8" x14ac:dyDescent="0.25">
      <c r="A2771">
        <v>2012</v>
      </c>
      <c r="B2771" t="s">
        <v>228</v>
      </c>
      <c r="C2771">
        <v>8</v>
      </c>
      <c r="D2771">
        <v>23</v>
      </c>
      <c r="E2771">
        <v>143</v>
      </c>
      <c r="F2771">
        <v>67</v>
      </c>
      <c r="G2771">
        <v>105</v>
      </c>
      <c r="H2771">
        <v>53.740115369999998</v>
      </c>
    </row>
    <row r="2772" spans="1:8" x14ac:dyDescent="0.25">
      <c r="A2772">
        <v>2013</v>
      </c>
      <c r="B2772" t="s">
        <v>228</v>
      </c>
      <c r="C2772">
        <v>8</v>
      </c>
      <c r="D2772">
        <v>23</v>
      </c>
      <c r="E2772">
        <v>254</v>
      </c>
      <c r="F2772">
        <v>112</v>
      </c>
      <c r="G2772">
        <v>183</v>
      </c>
      <c r="H2772">
        <v>100.4091629</v>
      </c>
    </row>
    <row r="2773" spans="1:8" x14ac:dyDescent="0.25">
      <c r="A2773">
        <v>2014</v>
      </c>
      <c r="B2773" t="s">
        <v>228</v>
      </c>
      <c r="C2773">
        <v>8</v>
      </c>
      <c r="D2773">
        <v>23</v>
      </c>
      <c r="E2773">
        <v>306</v>
      </c>
      <c r="F2773">
        <v>180</v>
      </c>
      <c r="G2773">
        <v>243</v>
      </c>
      <c r="H2773">
        <v>89.095454430000004</v>
      </c>
    </row>
    <row r="2774" spans="1:8" x14ac:dyDescent="0.25">
      <c r="A2774">
        <v>2015</v>
      </c>
      <c r="B2774" t="s">
        <v>228</v>
      </c>
      <c r="C2774">
        <v>8</v>
      </c>
      <c r="D2774">
        <v>23</v>
      </c>
      <c r="E2774">
        <v>449</v>
      </c>
      <c r="F2774">
        <v>319</v>
      </c>
      <c r="G2774">
        <v>384</v>
      </c>
      <c r="H2774">
        <v>91.923881550000004</v>
      </c>
    </row>
    <row r="2775" spans="1:8" x14ac:dyDescent="0.25">
      <c r="A2775">
        <v>2016</v>
      </c>
      <c r="B2775" t="s">
        <v>228</v>
      </c>
      <c r="C2775">
        <v>8</v>
      </c>
      <c r="D2775">
        <v>23</v>
      </c>
      <c r="E2775">
        <v>298</v>
      </c>
      <c r="F2775">
        <v>296</v>
      </c>
      <c r="G2775">
        <v>297</v>
      </c>
      <c r="H2775">
        <v>1.414213562</v>
      </c>
    </row>
    <row r="2776" spans="1:8" x14ac:dyDescent="0.25">
      <c r="A2776">
        <v>2000</v>
      </c>
      <c r="B2776" t="s">
        <v>229</v>
      </c>
      <c r="C2776">
        <v>8</v>
      </c>
      <c r="D2776">
        <v>24</v>
      </c>
      <c r="E2776">
        <v>0</v>
      </c>
      <c r="F2776">
        <v>0</v>
      </c>
      <c r="G2776">
        <v>0</v>
      </c>
      <c r="H2776">
        <v>0</v>
      </c>
    </row>
    <row r="2777" spans="1:8" x14ac:dyDescent="0.25">
      <c r="A2777">
        <v>2001</v>
      </c>
      <c r="B2777" t="s">
        <v>229</v>
      </c>
      <c r="C2777">
        <v>8</v>
      </c>
      <c r="D2777">
        <v>24</v>
      </c>
      <c r="E2777">
        <v>0</v>
      </c>
      <c r="F2777">
        <v>0</v>
      </c>
      <c r="G2777">
        <v>0</v>
      </c>
      <c r="H2777">
        <v>0</v>
      </c>
    </row>
    <row r="2778" spans="1:8" x14ac:dyDescent="0.25">
      <c r="A2778">
        <v>2002</v>
      </c>
      <c r="B2778" t="s">
        <v>229</v>
      </c>
      <c r="C2778">
        <v>8</v>
      </c>
      <c r="D2778">
        <v>24</v>
      </c>
      <c r="E2778">
        <v>0</v>
      </c>
      <c r="F2778">
        <v>0</v>
      </c>
      <c r="G2778">
        <v>0</v>
      </c>
      <c r="H2778">
        <v>0</v>
      </c>
    </row>
    <row r="2779" spans="1:8" x14ac:dyDescent="0.25">
      <c r="A2779">
        <v>2003</v>
      </c>
      <c r="B2779" t="s">
        <v>229</v>
      </c>
      <c r="C2779">
        <v>8</v>
      </c>
      <c r="D2779">
        <v>24</v>
      </c>
      <c r="E2779">
        <v>0</v>
      </c>
      <c r="F2779">
        <v>0</v>
      </c>
      <c r="G2779">
        <v>0</v>
      </c>
      <c r="H2779">
        <v>0</v>
      </c>
    </row>
    <row r="2780" spans="1:8" x14ac:dyDescent="0.25">
      <c r="A2780">
        <v>2004</v>
      </c>
      <c r="B2780" t="s">
        <v>229</v>
      </c>
      <c r="C2780">
        <v>8</v>
      </c>
      <c r="D2780">
        <v>24</v>
      </c>
      <c r="E2780">
        <v>0</v>
      </c>
      <c r="F2780">
        <v>0</v>
      </c>
      <c r="G2780">
        <v>0</v>
      </c>
      <c r="H2780">
        <v>0</v>
      </c>
    </row>
    <row r="2781" spans="1:8" x14ac:dyDescent="0.25">
      <c r="A2781">
        <v>2005</v>
      </c>
      <c r="B2781" t="s">
        <v>229</v>
      </c>
      <c r="C2781">
        <v>8</v>
      </c>
      <c r="D2781">
        <v>24</v>
      </c>
      <c r="E2781">
        <v>12</v>
      </c>
      <c r="F2781">
        <v>12</v>
      </c>
      <c r="G2781">
        <v>12</v>
      </c>
      <c r="H2781">
        <v>0</v>
      </c>
    </row>
    <row r="2782" spans="1:8" x14ac:dyDescent="0.25">
      <c r="A2782">
        <v>2006</v>
      </c>
      <c r="B2782" t="s">
        <v>229</v>
      </c>
      <c r="C2782">
        <v>8</v>
      </c>
      <c r="D2782">
        <v>24</v>
      </c>
      <c r="E2782">
        <v>23</v>
      </c>
      <c r="F2782">
        <v>30</v>
      </c>
      <c r="G2782">
        <v>26.5</v>
      </c>
      <c r="H2782">
        <v>4.949747468</v>
      </c>
    </row>
    <row r="2783" spans="1:8" x14ac:dyDescent="0.25">
      <c r="A2783">
        <v>2007</v>
      </c>
      <c r="B2783" t="s">
        <v>229</v>
      </c>
      <c r="C2783">
        <v>8</v>
      </c>
      <c r="D2783">
        <v>24</v>
      </c>
      <c r="E2783">
        <v>32</v>
      </c>
      <c r="F2783">
        <v>25</v>
      </c>
      <c r="G2783">
        <v>28.5</v>
      </c>
      <c r="H2783">
        <v>4.949747468</v>
      </c>
    </row>
    <row r="2784" spans="1:8" x14ac:dyDescent="0.25">
      <c r="A2784">
        <v>2008</v>
      </c>
      <c r="B2784" t="s">
        <v>229</v>
      </c>
      <c r="C2784">
        <v>8</v>
      </c>
      <c r="D2784">
        <v>24</v>
      </c>
      <c r="E2784">
        <v>37</v>
      </c>
      <c r="F2784">
        <v>35</v>
      </c>
      <c r="G2784">
        <v>36</v>
      </c>
      <c r="H2784">
        <v>1.414213562</v>
      </c>
    </row>
    <row r="2785" spans="1:8" x14ac:dyDescent="0.25">
      <c r="A2785">
        <v>2009</v>
      </c>
      <c r="B2785" t="s">
        <v>229</v>
      </c>
      <c r="C2785">
        <v>8</v>
      </c>
      <c r="D2785">
        <v>24</v>
      </c>
      <c r="E2785">
        <v>33</v>
      </c>
      <c r="F2785">
        <v>67</v>
      </c>
      <c r="G2785">
        <v>50</v>
      </c>
      <c r="H2785">
        <v>24.041630560000002</v>
      </c>
    </row>
    <row r="2786" spans="1:8" x14ac:dyDescent="0.25">
      <c r="A2786">
        <v>2010</v>
      </c>
      <c r="B2786" t="s">
        <v>229</v>
      </c>
      <c r="C2786">
        <v>8</v>
      </c>
      <c r="D2786">
        <v>24</v>
      </c>
      <c r="E2786">
        <v>36</v>
      </c>
      <c r="F2786">
        <v>69</v>
      </c>
      <c r="G2786">
        <v>52.5</v>
      </c>
      <c r="H2786">
        <v>23.334523780000001</v>
      </c>
    </row>
    <row r="2787" spans="1:8" x14ac:dyDescent="0.25">
      <c r="A2787">
        <v>2011</v>
      </c>
      <c r="B2787" t="s">
        <v>229</v>
      </c>
      <c r="C2787">
        <v>8</v>
      </c>
      <c r="D2787">
        <v>24</v>
      </c>
      <c r="E2787">
        <v>49</v>
      </c>
      <c r="F2787">
        <v>81</v>
      </c>
      <c r="G2787">
        <v>65</v>
      </c>
      <c r="H2787">
        <v>22.627417000000001</v>
      </c>
    </row>
    <row r="2788" spans="1:8" x14ac:dyDescent="0.25">
      <c r="A2788">
        <v>2012</v>
      </c>
      <c r="B2788" t="s">
        <v>229</v>
      </c>
      <c r="C2788">
        <v>8</v>
      </c>
      <c r="D2788">
        <v>24</v>
      </c>
      <c r="E2788">
        <v>47</v>
      </c>
      <c r="F2788">
        <v>68</v>
      </c>
      <c r="G2788">
        <v>57.5</v>
      </c>
      <c r="H2788">
        <v>14.8492424</v>
      </c>
    </row>
    <row r="2789" spans="1:8" x14ac:dyDescent="0.25">
      <c r="A2789">
        <v>2013</v>
      </c>
      <c r="B2789" t="s">
        <v>229</v>
      </c>
      <c r="C2789">
        <v>8</v>
      </c>
      <c r="D2789">
        <v>24</v>
      </c>
      <c r="E2789">
        <v>65</v>
      </c>
      <c r="F2789">
        <v>105</v>
      </c>
      <c r="G2789">
        <v>85</v>
      </c>
      <c r="H2789">
        <v>28.28427125</v>
      </c>
    </row>
    <row r="2790" spans="1:8" x14ac:dyDescent="0.25">
      <c r="A2790">
        <v>2014</v>
      </c>
      <c r="B2790" t="s">
        <v>229</v>
      </c>
      <c r="C2790">
        <v>8</v>
      </c>
      <c r="D2790">
        <v>24</v>
      </c>
      <c r="E2790">
        <v>113</v>
      </c>
      <c r="F2790">
        <v>144</v>
      </c>
      <c r="G2790">
        <v>128.5</v>
      </c>
      <c r="H2790">
        <v>21.920310220000001</v>
      </c>
    </row>
    <row r="2791" spans="1:8" x14ac:dyDescent="0.25">
      <c r="A2791">
        <v>2015</v>
      </c>
      <c r="B2791" t="s">
        <v>229</v>
      </c>
      <c r="C2791">
        <v>8</v>
      </c>
      <c r="D2791">
        <v>24</v>
      </c>
      <c r="E2791">
        <v>156</v>
      </c>
      <c r="F2791">
        <v>197</v>
      </c>
      <c r="G2791">
        <v>176.5</v>
      </c>
      <c r="H2791">
        <v>28.99137803</v>
      </c>
    </row>
    <row r="2792" spans="1:8" x14ac:dyDescent="0.25">
      <c r="A2792">
        <v>2016</v>
      </c>
      <c r="B2792" t="s">
        <v>229</v>
      </c>
      <c r="C2792">
        <v>8</v>
      </c>
      <c r="D2792">
        <v>24</v>
      </c>
      <c r="E2792">
        <v>122</v>
      </c>
      <c r="F2792">
        <v>197</v>
      </c>
      <c r="G2792">
        <v>159.5</v>
      </c>
      <c r="H2792">
        <v>53.033008590000001</v>
      </c>
    </row>
    <row r="2793" spans="1:8" x14ac:dyDescent="0.25">
      <c r="A2793">
        <v>2000</v>
      </c>
      <c r="B2793" t="s">
        <v>230</v>
      </c>
      <c r="C2793">
        <v>8</v>
      </c>
      <c r="D2793">
        <v>25</v>
      </c>
      <c r="E2793">
        <v>0</v>
      </c>
      <c r="F2793">
        <v>0</v>
      </c>
      <c r="G2793">
        <v>0</v>
      </c>
      <c r="H2793">
        <v>0</v>
      </c>
    </row>
    <row r="2794" spans="1:8" x14ac:dyDescent="0.25">
      <c r="A2794">
        <v>2001</v>
      </c>
      <c r="B2794" t="s">
        <v>230</v>
      </c>
      <c r="C2794">
        <v>8</v>
      </c>
      <c r="D2794">
        <v>25</v>
      </c>
      <c r="E2794">
        <v>0</v>
      </c>
      <c r="F2794">
        <v>0</v>
      </c>
      <c r="G2794">
        <v>0</v>
      </c>
      <c r="H2794">
        <v>0</v>
      </c>
    </row>
    <row r="2795" spans="1:8" x14ac:dyDescent="0.25">
      <c r="A2795">
        <v>2002</v>
      </c>
      <c r="B2795" t="s">
        <v>230</v>
      </c>
      <c r="C2795">
        <v>8</v>
      </c>
      <c r="D2795">
        <v>25</v>
      </c>
      <c r="E2795">
        <v>0</v>
      </c>
      <c r="F2795">
        <v>0</v>
      </c>
      <c r="G2795">
        <v>0</v>
      </c>
      <c r="H2795">
        <v>0</v>
      </c>
    </row>
    <row r="2796" spans="1:8" x14ac:dyDescent="0.25">
      <c r="A2796">
        <v>2003</v>
      </c>
      <c r="B2796" t="s">
        <v>230</v>
      </c>
      <c r="C2796">
        <v>8</v>
      </c>
      <c r="D2796">
        <v>25</v>
      </c>
      <c r="E2796">
        <v>0</v>
      </c>
      <c r="F2796">
        <v>0</v>
      </c>
      <c r="G2796">
        <v>0</v>
      </c>
      <c r="H2796">
        <v>0</v>
      </c>
    </row>
    <row r="2797" spans="1:8" x14ac:dyDescent="0.25">
      <c r="A2797">
        <v>2004</v>
      </c>
      <c r="B2797" t="s">
        <v>230</v>
      </c>
      <c r="C2797">
        <v>8</v>
      </c>
      <c r="D2797">
        <v>25</v>
      </c>
      <c r="E2797">
        <v>0</v>
      </c>
      <c r="F2797">
        <v>0</v>
      </c>
      <c r="G2797">
        <v>0</v>
      </c>
      <c r="H2797">
        <v>0</v>
      </c>
    </row>
    <row r="2798" spans="1:8" x14ac:dyDescent="0.25">
      <c r="A2798">
        <v>2005</v>
      </c>
      <c r="B2798" t="s">
        <v>230</v>
      </c>
      <c r="C2798">
        <v>8</v>
      </c>
      <c r="D2798">
        <v>25</v>
      </c>
      <c r="E2798">
        <v>32</v>
      </c>
      <c r="F2798">
        <v>30</v>
      </c>
      <c r="G2798">
        <v>31</v>
      </c>
      <c r="H2798">
        <v>1.414213562</v>
      </c>
    </row>
    <row r="2799" spans="1:8" x14ac:dyDescent="0.25">
      <c r="A2799">
        <v>2006</v>
      </c>
      <c r="B2799" t="s">
        <v>230</v>
      </c>
      <c r="C2799">
        <v>8</v>
      </c>
      <c r="D2799">
        <v>25</v>
      </c>
      <c r="E2799">
        <v>27</v>
      </c>
      <c r="F2799">
        <v>33</v>
      </c>
      <c r="G2799">
        <v>30</v>
      </c>
      <c r="H2799">
        <v>4.2426406869999997</v>
      </c>
    </row>
    <row r="2800" spans="1:8" x14ac:dyDescent="0.25">
      <c r="A2800">
        <v>2007</v>
      </c>
      <c r="B2800" t="s">
        <v>230</v>
      </c>
      <c r="C2800">
        <v>8</v>
      </c>
      <c r="D2800">
        <v>25</v>
      </c>
      <c r="E2800">
        <v>13</v>
      </c>
      <c r="F2800">
        <v>11</v>
      </c>
      <c r="G2800">
        <v>12</v>
      </c>
      <c r="H2800">
        <v>1.414213562</v>
      </c>
    </row>
    <row r="2801" spans="1:8" x14ac:dyDescent="0.25">
      <c r="A2801">
        <v>2008</v>
      </c>
      <c r="B2801" t="s">
        <v>230</v>
      </c>
      <c r="C2801">
        <v>8</v>
      </c>
      <c r="D2801">
        <v>25</v>
      </c>
      <c r="E2801">
        <v>26</v>
      </c>
      <c r="F2801">
        <v>10</v>
      </c>
      <c r="G2801">
        <v>18</v>
      </c>
      <c r="H2801">
        <v>11.313708500000001</v>
      </c>
    </row>
    <row r="2802" spans="1:8" x14ac:dyDescent="0.25">
      <c r="A2802">
        <v>2009</v>
      </c>
      <c r="B2802" t="s">
        <v>230</v>
      </c>
      <c r="C2802">
        <v>8</v>
      </c>
      <c r="D2802">
        <v>25</v>
      </c>
      <c r="E2802">
        <v>39</v>
      </c>
      <c r="F2802">
        <v>24</v>
      </c>
      <c r="G2802">
        <v>31.5</v>
      </c>
      <c r="H2802">
        <v>10.60660172</v>
      </c>
    </row>
    <row r="2803" spans="1:8" x14ac:dyDescent="0.25">
      <c r="A2803">
        <v>2010</v>
      </c>
      <c r="B2803" t="s">
        <v>230</v>
      </c>
      <c r="C2803">
        <v>8</v>
      </c>
      <c r="D2803">
        <v>25</v>
      </c>
      <c r="E2803">
        <v>83</v>
      </c>
      <c r="F2803">
        <v>63</v>
      </c>
      <c r="G2803">
        <v>73</v>
      </c>
      <c r="H2803">
        <v>14.142135619999999</v>
      </c>
    </row>
    <row r="2804" spans="1:8" x14ac:dyDescent="0.25">
      <c r="A2804">
        <v>2011</v>
      </c>
      <c r="B2804" t="s">
        <v>230</v>
      </c>
      <c r="C2804">
        <v>8</v>
      </c>
      <c r="D2804">
        <v>25</v>
      </c>
      <c r="E2804">
        <v>112</v>
      </c>
      <c r="F2804">
        <v>85</v>
      </c>
      <c r="G2804">
        <v>98.5</v>
      </c>
      <c r="H2804">
        <v>19.09188309</v>
      </c>
    </row>
    <row r="2805" spans="1:8" x14ac:dyDescent="0.25">
      <c r="A2805">
        <v>2012</v>
      </c>
      <c r="B2805" t="s">
        <v>230</v>
      </c>
      <c r="C2805">
        <v>8</v>
      </c>
      <c r="D2805">
        <v>25</v>
      </c>
      <c r="E2805">
        <v>60</v>
      </c>
      <c r="F2805">
        <v>56</v>
      </c>
      <c r="G2805">
        <v>58</v>
      </c>
      <c r="H2805">
        <v>2.8284271250000002</v>
      </c>
    </row>
    <row r="2806" spans="1:8" x14ac:dyDescent="0.25">
      <c r="A2806">
        <v>2013</v>
      </c>
      <c r="B2806" t="s">
        <v>230</v>
      </c>
      <c r="C2806">
        <v>8</v>
      </c>
      <c r="D2806">
        <v>25</v>
      </c>
      <c r="E2806">
        <v>89</v>
      </c>
      <c r="F2806">
        <v>69</v>
      </c>
      <c r="G2806">
        <v>79</v>
      </c>
      <c r="H2806">
        <v>14.142135619999999</v>
      </c>
    </row>
    <row r="2807" spans="1:8" x14ac:dyDescent="0.25">
      <c r="A2807">
        <v>2014</v>
      </c>
      <c r="B2807" t="s">
        <v>230</v>
      </c>
      <c r="C2807">
        <v>8</v>
      </c>
      <c r="D2807">
        <v>25</v>
      </c>
      <c r="E2807">
        <v>144</v>
      </c>
      <c r="F2807">
        <v>73</v>
      </c>
      <c r="G2807">
        <v>108.5</v>
      </c>
      <c r="H2807">
        <v>50.20458146</v>
      </c>
    </row>
    <row r="2808" spans="1:8" x14ac:dyDescent="0.25">
      <c r="A2808">
        <v>2015</v>
      </c>
      <c r="B2808" t="s">
        <v>230</v>
      </c>
      <c r="C2808">
        <v>8</v>
      </c>
      <c r="D2808">
        <v>25</v>
      </c>
      <c r="E2808">
        <v>272</v>
      </c>
      <c r="F2808">
        <v>100</v>
      </c>
      <c r="G2808">
        <v>186</v>
      </c>
      <c r="H2808">
        <v>121.6223664</v>
      </c>
    </row>
    <row r="2809" spans="1:8" x14ac:dyDescent="0.25">
      <c r="A2809">
        <v>2016</v>
      </c>
      <c r="B2809" t="s">
        <v>230</v>
      </c>
      <c r="C2809">
        <v>8</v>
      </c>
      <c r="D2809">
        <v>25</v>
      </c>
      <c r="E2809">
        <v>222</v>
      </c>
      <c r="F2809">
        <v>134</v>
      </c>
      <c r="G2809">
        <v>178</v>
      </c>
      <c r="H2809">
        <v>62.225396740000001</v>
      </c>
    </row>
    <row r="2810" spans="1:8" x14ac:dyDescent="0.25">
      <c r="A2810">
        <v>2000</v>
      </c>
      <c r="B2810" t="s">
        <v>231</v>
      </c>
      <c r="C2810">
        <v>8</v>
      </c>
      <c r="D2810">
        <v>26</v>
      </c>
      <c r="E2810">
        <v>0</v>
      </c>
      <c r="F2810">
        <v>0</v>
      </c>
      <c r="G2810">
        <v>0</v>
      </c>
      <c r="H2810">
        <v>0</v>
      </c>
    </row>
    <row r="2811" spans="1:8" x14ac:dyDescent="0.25">
      <c r="A2811">
        <v>2001</v>
      </c>
      <c r="B2811" t="s">
        <v>231</v>
      </c>
      <c r="C2811">
        <v>8</v>
      </c>
      <c r="D2811">
        <v>26</v>
      </c>
      <c r="E2811">
        <v>0</v>
      </c>
      <c r="F2811">
        <v>0</v>
      </c>
      <c r="G2811">
        <v>0</v>
      </c>
      <c r="H2811">
        <v>0</v>
      </c>
    </row>
    <row r="2812" spans="1:8" x14ac:dyDescent="0.25">
      <c r="A2812">
        <v>2002</v>
      </c>
      <c r="B2812" t="s">
        <v>231</v>
      </c>
      <c r="C2812">
        <v>8</v>
      </c>
      <c r="D2812">
        <v>26</v>
      </c>
      <c r="E2812">
        <v>0</v>
      </c>
      <c r="F2812">
        <v>0</v>
      </c>
      <c r="G2812">
        <v>0</v>
      </c>
      <c r="H2812">
        <v>0</v>
      </c>
    </row>
    <row r="2813" spans="1:8" x14ac:dyDescent="0.25">
      <c r="A2813">
        <v>2003</v>
      </c>
      <c r="B2813" t="s">
        <v>231</v>
      </c>
      <c r="C2813">
        <v>8</v>
      </c>
      <c r="D2813">
        <v>26</v>
      </c>
      <c r="E2813">
        <v>0</v>
      </c>
      <c r="F2813">
        <v>0</v>
      </c>
      <c r="G2813">
        <v>0</v>
      </c>
      <c r="H2813">
        <v>0</v>
      </c>
    </row>
    <row r="2814" spans="1:8" x14ac:dyDescent="0.25">
      <c r="A2814">
        <v>2004</v>
      </c>
      <c r="B2814" t="s">
        <v>231</v>
      </c>
      <c r="C2814">
        <v>8</v>
      </c>
      <c r="D2814">
        <v>26</v>
      </c>
      <c r="E2814">
        <v>0</v>
      </c>
      <c r="F2814">
        <v>0</v>
      </c>
      <c r="G2814">
        <v>0</v>
      </c>
      <c r="H2814">
        <v>0</v>
      </c>
    </row>
    <row r="2815" spans="1:8" x14ac:dyDescent="0.25">
      <c r="A2815">
        <v>2005</v>
      </c>
      <c r="B2815" t="s">
        <v>231</v>
      </c>
      <c r="C2815">
        <v>8</v>
      </c>
      <c r="D2815">
        <v>26</v>
      </c>
      <c r="E2815">
        <v>0</v>
      </c>
      <c r="F2815">
        <v>0</v>
      </c>
      <c r="G2815">
        <v>0</v>
      </c>
      <c r="H2815">
        <v>0</v>
      </c>
    </row>
    <row r="2816" spans="1:8" x14ac:dyDescent="0.25">
      <c r="A2816">
        <v>2006</v>
      </c>
      <c r="B2816" t="s">
        <v>231</v>
      </c>
      <c r="C2816">
        <v>8</v>
      </c>
      <c r="D2816">
        <v>26</v>
      </c>
      <c r="E2816">
        <v>18</v>
      </c>
      <c r="F2816">
        <v>19</v>
      </c>
      <c r="G2816">
        <v>18.5</v>
      </c>
      <c r="H2816">
        <v>0.70710678100000002</v>
      </c>
    </row>
    <row r="2817" spans="1:8" x14ac:dyDescent="0.25">
      <c r="A2817">
        <v>2007</v>
      </c>
      <c r="B2817" t="s">
        <v>231</v>
      </c>
      <c r="C2817">
        <v>8</v>
      </c>
      <c r="D2817">
        <v>26</v>
      </c>
      <c r="E2817">
        <v>14</v>
      </c>
      <c r="F2817">
        <v>14</v>
      </c>
      <c r="G2817">
        <v>14</v>
      </c>
      <c r="H2817">
        <v>0</v>
      </c>
    </row>
    <row r="2818" spans="1:8" x14ac:dyDescent="0.25">
      <c r="A2818">
        <v>2008</v>
      </c>
      <c r="B2818" t="s">
        <v>231</v>
      </c>
      <c r="C2818">
        <v>8</v>
      </c>
      <c r="D2818">
        <v>26</v>
      </c>
      <c r="E2818">
        <v>20</v>
      </c>
      <c r="F2818">
        <v>14</v>
      </c>
      <c r="G2818">
        <v>17</v>
      </c>
      <c r="H2818">
        <v>4.2426406869999997</v>
      </c>
    </row>
    <row r="2819" spans="1:8" x14ac:dyDescent="0.25">
      <c r="A2819">
        <v>2009</v>
      </c>
      <c r="B2819" t="s">
        <v>231</v>
      </c>
      <c r="C2819">
        <v>8</v>
      </c>
      <c r="D2819">
        <v>26</v>
      </c>
      <c r="E2819">
        <v>17</v>
      </c>
      <c r="F2819">
        <v>15</v>
      </c>
      <c r="G2819">
        <v>16</v>
      </c>
      <c r="H2819">
        <v>1.414213562</v>
      </c>
    </row>
    <row r="2820" spans="1:8" x14ac:dyDescent="0.25">
      <c r="A2820">
        <v>2010</v>
      </c>
      <c r="B2820" t="s">
        <v>231</v>
      </c>
      <c r="C2820">
        <v>8</v>
      </c>
      <c r="D2820">
        <v>26</v>
      </c>
      <c r="E2820">
        <v>27</v>
      </c>
      <c r="F2820">
        <v>38</v>
      </c>
      <c r="G2820">
        <v>32.5</v>
      </c>
      <c r="H2820">
        <v>7.7781745930000001</v>
      </c>
    </row>
    <row r="2821" spans="1:8" x14ac:dyDescent="0.25">
      <c r="A2821">
        <v>2011</v>
      </c>
      <c r="B2821" t="s">
        <v>231</v>
      </c>
      <c r="C2821">
        <v>8</v>
      </c>
      <c r="D2821">
        <v>26</v>
      </c>
      <c r="E2821">
        <v>41</v>
      </c>
      <c r="F2821">
        <v>33</v>
      </c>
      <c r="G2821">
        <v>37</v>
      </c>
      <c r="H2821">
        <v>5.6568542490000002</v>
      </c>
    </row>
    <row r="2822" spans="1:8" x14ac:dyDescent="0.25">
      <c r="A2822">
        <v>2012</v>
      </c>
      <c r="B2822" t="s">
        <v>231</v>
      </c>
      <c r="C2822">
        <v>8</v>
      </c>
      <c r="D2822">
        <v>26</v>
      </c>
      <c r="E2822">
        <v>22</v>
      </c>
      <c r="F2822">
        <v>40</v>
      </c>
      <c r="G2822">
        <v>31</v>
      </c>
      <c r="H2822">
        <v>12.727922059999999</v>
      </c>
    </row>
    <row r="2823" spans="1:8" x14ac:dyDescent="0.25">
      <c r="A2823">
        <v>2013</v>
      </c>
      <c r="B2823" t="s">
        <v>231</v>
      </c>
      <c r="C2823">
        <v>8</v>
      </c>
      <c r="D2823">
        <v>26</v>
      </c>
      <c r="E2823">
        <v>51</v>
      </c>
      <c r="F2823">
        <v>104</v>
      </c>
      <c r="G2823">
        <v>77.5</v>
      </c>
      <c r="H2823">
        <v>37.476659400000003</v>
      </c>
    </row>
    <row r="2824" spans="1:8" x14ac:dyDescent="0.25">
      <c r="A2824">
        <v>2014</v>
      </c>
      <c r="B2824" t="s">
        <v>231</v>
      </c>
      <c r="C2824">
        <v>8</v>
      </c>
      <c r="D2824">
        <v>26</v>
      </c>
      <c r="E2824">
        <v>62</v>
      </c>
      <c r="F2824">
        <v>181</v>
      </c>
      <c r="G2824">
        <v>121.5</v>
      </c>
      <c r="H2824">
        <v>84.145706959999998</v>
      </c>
    </row>
    <row r="2825" spans="1:8" x14ac:dyDescent="0.25">
      <c r="A2825">
        <v>2015</v>
      </c>
      <c r="B2825" t="s">
        <v>231</v>
      </c>
      <c r="C2825">
        <v>8</v>
      </c>
      <c r="D2825">
        <v>26</v>
      </c>
      <c r="E2825">
        <v>119</v>
      </c>
      <c r="F2825">
        <v>280</v>
      </c>
      <c r="G2825">
        <v>199.5</v>
      </c>
      <c r="H2825">
        <v>113.8441918</v>
      </c>
    </row>
    <row r="2826" spans="1:8" x14ac:dyDescent="0.25">
      <c r="A2826">
        <v>2016</v>
      </c>
      <c r="B2826" t="s">
        <v>231</v>
      </c>
      <c r="C2826">
        <v>8</v>
      </c>
      <c r="D2826">
        <v>26</v>
      </c>
      <c r="E2826">
        <v>97</v>
      </c>
      <c r="F2826">
        <v>205</v>
      </c>
      <c r="G2826">
        <v>151</v>
      </c>
      <c r="H2826">
        <v>76.367532370000006</v>
      </c>
    </row>
    <row r="2827" spans="1:8" x14ac:dyDescent="0.25">
      <c r="A2827">
        <v>2000</v>
      </c>
      <c r="B2827" t="s">
        <v>232</v>
      </c>
      <c r="C2827">
        <v>8</v>
      </c>
      <c r="D2827">
        <v>27</v>
      </c>
      <c r="E2827">
        <v>0</v>
      </c>
      <c r="F2827">
        <v>0</v>
      </c>
      <c r="G2827">
        <v>0</v>
      </c>
      <c r="H2827">
        <v>0</v>
      </c>
    </row>
    <row r="2828" spans="1:8" x14ac:dyDescent="0.25">
      <c r="A2828">
        <v>2001</v>
      </c>
      <c r="B2828" t="s">
        <v>232</v>
      </c>
      <c r="C2828">
        <v>8</v>
      </c>
      <c r="D2828">
        <v>27</v>
      </c>
      <c r="E2828">
        <v>18</v>
      </c>
      <c r="F2828">
        <v>19</v>
      </c>
      <c r="G2828">
        <v>18.5</v>
      </c>
      <c r="H2828">
        <v>0.70710678100000002</v>
      </c>
    </row>
    <row r="2829" spans="1:8" x14ac:dyDescent="0.25">
      <c r="A2829">
        <v>2002</v>
      </c>
      <c r="B2829" t="s">
        <v>232</v>
      </c>
      <c r="C2829">
        <v>8</v>
      </c>
      <c r="D2829">
        <v>27</v>
      </c>
      <c r="E2829">
        <v>26</v>
      </c>
      <c r="F2829">
        <v>22</v>
      </c>
      <c r="G2829">
        <v>24</v>
      </c>
      <c r="H2829">
        <v>2.8284271250000002</v>
      </c>
    </row>
    <row r="2830" spans="1:8" x14ac:dyDescent="0.25">
      <c r="A2830">
        <v>2003</v>
      </c>
      <c r="B2830" t="s">
        <v>232</v>
      </c>
      <c r="C2830">
        <v>8</v>
      </c>
      <c r="D2830">
        <v>27</v>
      </c>
      <c r="E2830">
        <v>23</v>
      </c>
      <c r="F2830">
        <v>22</v>
      </c>
      <c r="G2830">
        <v>22.5</v>
      </c>
      <c r="H2830">
        <v>0.70710678100000002</v>
      </c>
    </row>
    <row r="2831" spans="1:8" x14ac:dyDescent="0.25">
      <c r="A2831">
        <v>2004</v>
      </c>
      <c r="B2831" t="s">
        <v>232</v>
      </c>
      <c r="C2831">
        <v>8</v>
      </c>
      <c r="D2831">
        <v>27</v>
      </c>
      <c r="E2831">
        <v>32</v>
      </c>
      <c r="F2831">
        <v>20</v>
      </c>
      <c r="G2831">
        <v>26</v>
      </c>
      <c r="H2831">
        <v>8.4852813739999995</v>
      </c>
    </row>
    <row r="2832" spans="1:8" x14ac:dyDescent="0.25">
      <c r="A2832">
        <v>2005</v>
      </c>
      <c r="B2832" t="s">
        <v>232</v>
      </c>
      <c r="C2832">
        <v>8</v>
      </c>
      <c r="D2832">
        <v>27</v>
      </c>
      <c r="E2832">
        <v>21</v>
      </c>
      <c r="F2832">
        <v>16</v>
      </c>
      <c r="G2832">
        <v>18.5</v>
      </c>
      <c r="H2832">
        <v>3.5355339059999999</v>
      </c>
    </row>
    <row r="2833" spans="1:8" x14ac:dyDescent="0.25">
      <c r="A2833">
        <v>2006</v>
      </c>
      <c r="B2833" t="s">
        <v>232</v>
      </c>
      <c r="C2833">
        <v>8</v>
      </c>
      <c r="D2833">
        <v>27</v>
      </c>
      <c r="E2833">
        <v>55</v>
      </c>
      <c r="F2833">
        <v>38</v>
      </c>
      <c r="G2833">
        <v>46.5</v>
      </c>
      <c r="H2833">
        <v>12.020815280000001</v>
      </c>
    </row>
    <row r="2834" spans="1:8" x14ac:dyDescent="0.25">
      <c r="A2834">
        <v>2007</v>
      </c>
      <c r="B2834" t="s">
        <v>232</v>
      </c>
      <c r="C2834">
        <v>8</v>
      </c>
      <c r="D2834">
        <v>27</v>
      </c>
      <c r="E2834">
        <v>16</v>
      </c>
      <c r="F2834">
        <v>16</v>
      </c>
      <c r="G2834">
        <v>16</v>
      </c>
      <c r="H2834">
        <v>0</v>
      </c>
    </row>
    <row r="2835" spans="1:8" x14ac:dyDescent="0.25">
      <c r="A2835">
        <v>2008</v>
      </c>
      <c r="B2835" t="s">
        <v>232</v>
      </c>
      <c r="C2835">
        <v>8</v>
      </c>
      <c r="D2835">
        <v>27</v>
      </c>
      <c r="E2835">
        <v>57</v>
      </c>
      <c r="F2835">
        <v>58</v>
      </c>
      <c r="G2835">
        <v>57.5</v>
      </c>
      <c r="H2835">
        <v>0.70710678100000002</v>
      </c>
    </row>
    <row r="2836" spans="1:8" x14ac:dyDescent="0.25">
      <c r="A2836">
        <v>2009</v>
      </c>
      <c r="B2836" t="s">
        <v>232</v>
      </c>
      <c r="C2836">
        <v>8</v>
      </c>
      <c r="D2836">
        <v>27</v>
      </c>
      <c r="E2836">
        <v>72</v>
      </c>
      <c r="F2836">
        <v>72</v>
      </c>
      <c r="G2836">
        <v>72</v>
      </c>
      <c r="H2836">
        <v>0</v>
      </c>
    </row>
    <row r="2837" spans="1:8" x14ac:dyDescent="0.25">
      <c r="A2837">
        <v>2010</v>
      </c>
      <c r="B2837" t="s">
        <v>232</v>
      </c>
      <c r="C2837">
        <v>8</v>
      </c>
      <c r="D2837">
        <v>27</v>
      </c>
      <c r="E2837">
        <v>71</v>
      </c>
      <c r="F2837">
        <v>63</v>
      </c>
      <c r="G2837">
        <v>67</v>
      </c>
      <c r="H2837">
        <v>5.6568542490000002</v>
      </c>
    </row>
    <row r="2838" spans="1:8" x14ac:dyDescent="0.25">
      <c r="A2838">
        <v>2011</v>
      </c>
      <c r="B2838" t="s">
        <v>232</v>
      </c>
      <c r="C2838">
        <v>8</v>
      </c>
      <c r="D2838">
        <v>27</v>
      </c>
      <c r="E2838">
        <v>107</v>
      </c>
      <c r="F2838">
        <v>66</v>
      </c>
      <c r="G2838">
        <v>86.5</v>
      </c>
      <c r="H2838">
        <v>28.99137803</v>
      </c>
    </row>
    <row r="2839" spans="1:8" x14ac:dyDescent="0.25">
      <c r="A2839">
        <v>2012</v>
      </c>
      <c r="B2839" t="s">
        <v>232</v>
      </c>
      <c r="C2839">
        <v>8</v>
      </c>
      <c r="D2839">
        <v>27</v>
      </c>
      <c r="E2839">
        <v>91</v>
      </c>
      <c r="F2839">
        <v>87</v>
      </c>
      <c r="G2839">
        <v>89</v>
      </c>
      <c r="H2839">
        <v>2.8284271250000002</v>
      </c>
    </row>
    <row r="2840" spans="1:8" x14ac:dyDescent="0.25">
      <c r="A2840">
        <v>2013</v>
      </c>
      <c r="B2840" t="s">
        <v>232</v>
      </c>
      <c r="C2840">
        <v>8</v>
      </c>
      <c r="D2840">
        <v>27</v>
      </c>
      <c r="E2840">
        <v>94</v>
      </c>
      <c r="F2840">
        <v>73</v>
      </c>
      <c r="G2840">
        <v>83.5</v>
      </c>
      <c r="H2840">
        <v>14.8492424</v>
      </c>
    </row>
    <row r="2841" spans="1:8" x14ac:dyDescent="0.25">
      <c r="A2841">
        <v>2014</v>
      </c>
      <c r="B2841" t="s">
        <v>232</v>
      </c>
      <c r="C2841">
        <v>8</v>
      </c>
      <c r="D2841">
        <v>27</v>
      </c>
      <c r="E2841">
        <v>48</v>
      </c>
      <c r="F2841">
        <v>67</v>
      </c>
      <c r="G2841">
        <v>57.5</v>
      </c>
      <c r="H2841">
        <v>13.435028839999999</v>
      </c>
    </row>
    <row r="2842" spans="1:8" x14ac:dyDescent="0.25">
      <c r="A2842">
        <v>2015</v>
      </c>
      <c r="B2842" t="s">
        <v>232</v>
      </c>
      <c r="C2842">
        <v>8</v>
      </c>
      <c r="D2842">
        <v>27</v>
      </c>
      <c r="E2842">
        <v>165</v>
      </c>
      <c r="F2842">
        <v>129</v>
      </c>
      <c r="G2842">
        <v>147</v>
      </c>
      <c r="H2842">
        <v>25.455844119999998</v>
      </c>
    </row>
    <row r="2843" spans="1:8" x14ac:dyDescent="0.25">
      <c r="A2843">
        <v>2016</v>
      </c>
      <c r="B2843" t="s">
        <v>232</v>
      </c>
      <c r="C2843">
        <v>8</v>
      </c>
      <c r="D2843">
        <v>27</v>
      </c>
      <c r="E2843">
        <v>220</v>
      </c>
      <c r="F2843">
        <v>172</v>
      </c>
      <c r="G2843">
        <v>196</v>
      </c>
      <c r="H2843">
        <v>33.941125499999998</v>
      </c>
    </row>
    <row r="2844" spans="1:8" x14ac:dyDescent="0.25">
      <c r="A2844">
        <v>2000</v>
      </c>
      <c r="B2844" t="s">
        <v>233</v>
      </c>
      <c r="C2844">
        <v>8</v>
      </c>
      <c r="D2844">
        <v>28</v>
      </c>
      <c r="E2844">
        <v>0</v>
      </c>
      <c r="F2844">
        <v>0</v>
      </c>
      <c r="G2844">
        <v>0</v>
      </c>
      <c r="H2844">
        <v>0</v>
      </c>
    </row>
    <row r="2845" spans="1:8" x14ac:dyDescent="0.25">
      <c r="A2845">
        <v>2001</v>
      </c>
      <c r="B2845" t="s">
        <v>233</v>
      </c>
      <c r="C2845">
        <v>8</v>
      </c>
      <c r="D2845">
        <v>28</v>
      </c>
      <c r="E2845">
        <v>0</v>
      </c>
      <c r="F2845">
        <v>0</v>
      </c>
      <c r="G2845">
        <v>0</v>
      </c>
      <c r="H2845">
        <v>0</v>
      </c>
    </row>
    <row r="2846" spans="1:8" x14ac:dyDescent="0.25">
      <c r="A2846">
        <v>2002</v>
      </c>
      <c r="B2846" t="s">
        <v>233</v>
      </c>
      <c r="C2846">
        <v>8</v>
      </c>
      <c r="D2846">
        <v>28</v>
      </c>
      <c r="E2846">
        <v>0</v>
      </c>
      <c r="F2846">
        <v>0</v>
      </c>
      <c r="G2846">
        <v>0</v>
      </c>
      <c r="H2846">
        <v>0</v>
      </c>
    </row>
    <row r="2847" spans="1:8" x14ac:dyDescent="0.25">
      <c r="A2847">
        <v>2003</v>
      </c>
      <c r="B2847" t="s">
        <v>233</v>
      </c>
      <c r="C2847">
        <v>8</v>
      </c>
      <c r="D2847">
        <v>28</v>
      </c>
      <c r="E2847">
        <v>0</v>
      </c>
      <c r="F2847">
        <v>0</v>
      </c>
      <c r="G2847">
        <v>0</v>
      </c>
      <c r="H2847">
        <v>0</v>
      </c>
    </row>
    <row r="2848" spans="1:8" x14ac:dyDescent="0.25">
      <c r="A2848">
        <v>2004</v>
      </c>
      <c r="B2848" t="s">
        <v>233</v>
      </c>
      <c r="C2848">
        <v>8</v>
      </c>
      <c r="D2848">
        <v>28</v>
      </c>
      <c r="E2848">
        <v>20</v>
      </c>
      <c r="F2848">
        <v>12</v>
      </c>
      <c r="G2848">
        <v>16</v>
      </c>
      <c r="H2848">
        <v>5.6568542490000002</v>
      </c>
    </row>
    <row r="2849" spans="1:8" x14ac:dyDescent="0.25">
      <c r="A2849">
        <v>2005</v>
      </c>
      <c r="B2849" t="s">
        <v>233</v>
      </c>
      <c r="C2849">
        <v>8</v>
      </c>
      <c r="D2849">
        <v>28</v>
      </c>
      <c r="E2849">
        <v>14</v>
      </c>
      <c r="F2849">
        <v>18</v>
      </c>
      <c r="G2849">
        <v>16</v>
      </c>
      <c r="H2849">
        <v>2.8284271250000002</v>
      </c>
    </row>
    <row r="2850" spans="1:8" x14ac:dyDescent="0.25">
      <c r="A2850">
        <v>2006</v>
      </c>
      <c r="B2850" t="s">
        <v>233</v>
      </c>
      <c r="C2850">
        <v>8</v>
      </c>
      <c r="D2850">
        <v>28</v>
      </c>
      <c r="E2850">
        <v>14</v>
      </c>
      <c r="F2850">
        <v>16</v>
      </c>
      <c r="G2850">
        <v>15</v>
      </c>
      <c r="H2850">
        <v>1.414213562</v>
      </c>
    </row>
    <row r="2851" spans="1:8" x14ac:dyDescent="0.25">
      <c r="A2851">
        <v>2007</v>
      </c>
      <c r="B2851" t="s">
        <v>233</v>
      </c>
      <c r="C2851">
        <v>8</v>
      </c>
      <c r="D2851">
        <v>28</v>
      </c>
      <c r="E2851">
        <v>14</v>
      </c>
      <c r="F2851">
        <v>39</v>
      </c>
      <c r="G2851">
        <v>26.5</v>
      </c>
      <c r="H2851">
        <v>17.677669529999999</v>
      </c>
    </row>
    <row r="2852" spans="1:8" x14ac:dyDescent="0.25">
      <c r="A2852">
        <v>2008</v>
      </c>
      <c r="B2852" t="s">
        <v>233</v>
      </c>
      <c r="C2852">
        <v>8</v>
      </c>
      <c r="D2852">
        <v>28</v>
      </c>
      <c r="E2852">
        <v>13</v>
      </c>
      <c r="F2852">
        <v>13</v>
      </c>
      <c r="G2852">
        <v>13</v>
      </c>
      <c r="H2852">
        <v>0</v>
      </c>
    </row>
    <row r="2853" spans="1:8" x14ac:dyDescent="0.25">
      <c r="A2853">
        <v>2009</v>
      </c>
      <c r="B2853" t="s">
        <v>233</v>
      </c>
      <c r="C2853">
        <v>8</v>
      </c>
      <c r="D2853">
        <v>28</v>
      </c>
      <c r="E2853">
        <v>23</v>
      </c>
      <c r="F2853">
        <v>38</v>
      </c>
      <c r="G2853">
        <v>30.5</v>
      </c>
      <c r="H2853">
        <v>10.60660172</v>
      </c>
    </row>
    <row r="2854" spans="1:8" x14ac:dyDescent="0.25">
      <c r="A2854">
        <v>2010</v>
      </c>
      <c r="B2854" t="s">
        <v>233</v>
      </c>
      <c r="C2854">
        <v>8</v>
      </c>
      <c r="D2854">
        <v>28</v>
      </c>
      <c r="E2854">
        <v>31</v>
      </c>
      <c r="F2854">
        <v>19</v>
      </c>
      <c r="G2854">
        <v>25</v>
      </c>
      <c r="H2854">
        <v>8.4852813739999995</v>
      </c>
    </row>
    <row r="2855" spans="1:8" x14ac:dyDescent="0.25">
      <c r="A2855">
        <v>2011</v>
      </c>
      <c r="B2855" t="s">
        <v>233</v>
      </c>
      <c r="C2855">
        <v>8</v>
      </c>
      <c r="D2855">
        <v>28</v>
      </c>
      <c r="E2855">
        <v>25</v>
      </c>
      <c r="F2855">
        <v>25</v>
      </c>
      <c r="G2855">
        <v>25</v>
      </c>
      <c r="H2855">
        <v>0</v>
      </c>
    </row>
    <row r="2856" spans="1:8" x14ac:dyDescent="0.25">
      <c r="A2856">
        <v>2012</v>
      </c>
      <c r="B2856" t="s">
        <v>233</v>
      </c>
      <c r="C2856">
        <v>8</v>
      </c>
      <c r="D2856">
        <v>28</v>
      </c>
      <c r="E2856">
        <v>27</v>
      </c>
      <c r="F2856">
        <v>21</v>
      </c>
      <c r="G2856">
        <v>24</v>
      </c>
      <c r="H2856">
        <v>4.2426406869999997</v>
      </c>
    </row>
    <row r="2857" spans="1:8" x14ac:dyDescent="0.25">
      <c r="A2857">
        <v>2013</v>
      </c>
      <c r="B2857" t="s">
        <v>233</v>
      </c>
      <c r="C2857">
        <v>8</v>
      </c>
      <c r="D2857">
        <v>28</v>
      </c>
      <c r="E2857">
        <v>67</v>
      </c>
      <c r="F2857">
        <v>80</v>
      </c>
      <c r="G2857">
        <v>73.5</v>
      </c>
      <c r="H2857">
        <v>9.1923881549999997</v>
      </c>
    </row>
    <row r="2858" spans="1:8" x14ac:dyDescent="0.25">
      <c r="A2858">
        <v>2014</v>
      </c>
      <c r="B2858" t="s">
        <v>233</v>
      </c>
      <c r="C2858">
        <v>8</v>
      </c>
      <c r="D2858">
        <v>28</v>
      </c>
      <c r="E2858">
        <v>120</v>
      </c>
      <c r="F2858">
        <v>180</v>
      </c>
      <c r="G2858">
        <v>150</v>
      </c>
      <c r="H2858">
        <v>42.426406870000001</v>
      </c>
    </row>
    <row r="2859" spans="1:8" x14ac:dyDescent="0.25">
      <c r="A2859">
        <v>2015</v>
      </c>
      <c r="B2859" t="s">
        <v>233</v>
      </c>
      <c r="C2859">
        <v>8</v>
      </c>
      <c r="D2859">
        <v>28</v>
      </c>
      <c r="E2859">
        <v>207</v>
      </c>
      <c r="F2859">
        <v>280</v>
      </c>
      <c r="G2859">
        <v>243.5</v>
      </c>
      <c r="H2859">
        <v>51.618795030000001</v>
      </c>
    </row>
    <row r="2860" spans="1:8" x14ac:dyDescent="0.25">
      <c r="A2860">
        <v>2016</v>
      </c>
      <c r="B2860" t="s">
        <v>233</v>
      </c>
      <c r="C2860">
        <v>8</v>
      </c>
      <c r="D2860">
        <v>28</v>
      </c>
      <c r="E2860">
        <v>190</v>
      </c>
      <c r="F2860">
        <v>247</v>
      </c>
      <c r="G2860">
        <v>218.5</v>
      </c>
      <c r="H2860">
        <v>40.305086529999997</v>
      </c>
    </row>
    <row r="2861" spans="1:8" x14ac:dyDescent="0.25">
      <c r="A2861">
        <v>2000</v>
      </c>
      <c r="B2861" t="s">
        <v>234</v>
      </c>
      <c r="C2861">
        <v>8</v>
      </c>
      <c r="D2861">
        <v>29</v>
      </c>
      <c r="E2861">
        <v>13</v>
      </c>
      <c r="F2861">
        <v>14</v>
      </c>
      <c r="G2861">
        <v>13.5</v>
      </c>
      <c r="H2861">
        <v>0.70710678100000002</v>
      </c>
    </row>
    <row r="2862" spans="1:8" x14ac:dyDescent="0.25">
      <c r="A2862">
        <v>2001</v>
      </c>
      <c r="B2862" t="s">
        <v>234</v>
      </c>
      <c r="C2862">
        <v>8</v>
      </c>
      <c r="D2862">
        <v>29</v>
      </c>
      <c r="E2862">
        <v>29</v>
      </c>
      <c r="F2862">
        <v>32</v>
      </c>
      <c r="G2862">
        <v>30.5</v>
      </c>
      <c r="H2862">
        <v>2.1213203439999999</v>
      </c>
    </row>
    <row r="2863" spans="1:8" x14ac:dyDescent="0.25">
      <c r="A2863">
        <v>2002</v>
      </c>
      <c r="B2863" t="s">
        <v>234</v>
      </c>
      <c r="C2863">
        <v>8</v>
      </c>
      <c r="D2863">
        <v>29</v>
      </c>
      <c r="E2863">
        <v>27</v>
      </c>
      <c r="F2863">
        <v>20</v>
      </c>
      <c r="G2863">
        <v>23.5</v>
      </c>
      <c r="H2863">
        <v>4.949747468</v>
      </c>
    </row>
    <row r="2864" spans="1:8" x14ac:dyDescent="0.25">
      <c r="A2864">
        <v>2003</v>
      </c>
      <c r="B2864" t="s">
        <v>234</v>
      </c>
      <c r="C2864">
        <v>8</v>
      </c>
      <c r="D2864">
        <v>29</v>
      </c>
      <c r="E2864">
        <v>53</v>
      </c>
      <c r="F2864">
        <v>20</v>
      </c>
      <c r="G2864">
        <v>36.5</v>
      </c>
      <c r="H2864">
        <v>23.334523780000001</v>
      </c>
    </row>
    <row r="2865" spans="1:8" x14ac:dyDescent="0.25">
      <c r="A2865">
        <v>2004</v>
      </c>
      <c r="B2865" t="s">
        <v>234</v>
      </c>
      <c r="C2865">
        <v>8</v>
      </c>
      <c r="D2865">
        <v>29</v>
      </c>
      <c r="E2865">
        <v>55</v>
      </c>
      <c r="F2865">
        <v>40</v>
      </c>
      <c r="G2865">
        <v>47.5</v>
      </c>
      <c r="H2865">
        <v>10.60660172</v>
      </c>
    </row>
    <row r="2866" spans="1:8" x14ac:dyDescent="0.25">
      <c r="A2866">
        <v>2005</v>
      </c>
      <c r="B2866" t="s">
        <v>234</v>
      </c>
      <c r="C2866">
        <v>8</v>
      </c>
      <c r="D2866">
        <v>29</v>
      </c>
      <c r="E2866">
        <v>43</v>
      </c>
      <c r="F2866">
        <v>18</v>
      </c>
      <c r="G2866">
        <v>30.5</v>
      </c>
      <c r="H2866">
        <v>17.677669529999999</v>
      </c>
    </row>
    <row r="2867" spans="1:8" x14ac:dyDescent="0.25">
      <c r="A2867">
        <v>2006</v>
      </c>
      <c r="B2867" t="s">
        <v>234</v>
      </c>
      <c r="C2867">
        <v>8</v>
      </c>
      <c r="D2867">
        <v>29</v>
      </c>
      <c r="E2867">
        <v>92</v>
      </c>
      <c r="F2867">
        <v>23</v>
      </c>
      <c r="G2867">
        <v>57.5</v>
      </c>
      <c r="H2867">
        <v>48.7903679</v>
      </c>
    </row>
    <row r="2868" spans="1:8" x14ac:dyDescent="0.25">
      <c r="A2868">
        <v>2007</v>
      </c>
      <c r="B2868" t="s">
        <v>234</v>
      </c>
      <c r="C2868">
        <v>8</v>
      </c>
      <c r="D2868">
        <v>29</v>
      </c>
      <c r="E2868">
        <v>44</v>
      </c>
      <c r="F2868">
        <v>9</v>
      </c>
      <c r="G2868">
        <v>26.5</v>
      </c>
      <c r="H2868">
        <v>24.748737340000002</v>
      </c>
    </row>
    <row r="2869" spans="1:8" x14ac:dyDescent="0.25">
      <c r="A2869">
        <v>2008</v>
      </c>
      <c r="B2869" t="s">
        <v>234</v>
      </c>
      <c r="C2869">
        <v>8</v>
      </c>
      <c r="D2869">
        <v>29</v>
      </c>
      <c r="E2869">
        <v>54</v>
      </c>
      <c r="F2869">
        <v>10</v>
      </c>
      <c r="G2869">
        <v>32</v>
      </c>
      <c r="H2869">
        <v>31.11269837</v>
      </c>
    </row>
    <row r="2870" spans="1:8" x14ac:dyDescent="0.25">
      <c r="A2870">
        <v>2009</v>
      </c>
      <c r="B2870" t="s">
        <v>234</v>
      </c>
      <c r="C2870">
        <v>8</v>
      </c>
      <c r="D2870">
        <v>29</v>
      </c>
      <c r="E2870">
        <v>34</v>
      </c>
      <c r="F2870">
        <v>11</v>
      </c>
      <c r="G2870">
        <v>22.5</v>
      </c>
      <c r="H2870">
        <v>16.263455969999999</v>
      </c>
    </row>
    <row r="2871" spans="1:8" x14ac:dyDescent="0.25">
      <c r="A2871">
        <v>2010</v>
      </c>
      <c r="B2871" t="s">
        <v>234</v>
      </c>
      <c r="C2871">
        <v>8</v>
      </c>
      <c r="D2871">
        <v>29</v>
      </c>
      <c r="E2871">
        <v>77</v>
      </c>
      <c r="F2871">
        <v>23</v>
      </c>
      <c r="G2871">
        <v>50</v>
      </c>
      <c r="H2871">
        <v>38.183766179999999</v>
      </c>
    </row>
    <row r="2872" spans="1:8" x14ac:dyDescent="0.25">
      <c r="A2872">
        <v>2011</v>
      </c>
      <c r="B2872" t="s">
        <v>234</v>
      </c>
      <c r="C2872">
        <v>8</v>
      </c>
      <c r="D2872">
        <v>29</v>
      </c>
      <c r="E2872">
        <v>90</v>
      </c>
      <c r="F2872">
        <v>22</v>
      </c>
      <c r="G2872">
        <v>56</v>
      </c>
      <c r="H2872">
        <v>48.083261120000003</v>
      </c>
    </row>
    <row r="2873" spans="1:8" x14ac:dyDescent="0.25">
      <c r="A2873">
        <v>2012</v>
      </c>
      <c r="B2873" t="s">
        <v>234</v>
      </c>
      <c r="C2873">
        <v>8</v>
      </c>
      <c r="D2873">
        <v>29</v>
      </c>
      <c r="E2873">
        <v>89</v>
      </c>
      <c r="F2873">
        <v>25</v>
      </c>
      <c r="G2873">
        <v>57</v>
      </c>
      <c r="H2873">
        <v>45.254834000000002</v>
      </c>
    </row>
    <row r="2874" spans="1:8" x14ac:dyDescent="0.25">
      <c r="A2874">
        <v>2013</v>
      </c>
      <c r="B2874" t="s">
        <v>234</v>
      </c>
      <c r="C2874">
        <v>8</v>
      </c>
      <c r="D2874">
        <v>29</v>
      </c>
      <c r="E2874">
        <v>121</v>
      </c>
      <c r="F2874">
        <v>50</v>
      </c>
      <c r="G2874">
        <v>85.5</v>
      </c>
      <c r="H2874">
        <v>50.20458146</v>
      </c>
    </row>
    <row r="2875" spans="1:8" x14ac:dyDescent="0.25">
      <c r="A2875">
        <v>2014</v>
      </c>
      <c r="B2875" t="s">
        <v>234</v>
      </c>
      <c r="C2875">
        <v>8</v>
      </c>
      <c r="D2875">
        <v>29</v>
      </c>
      <c r="E2875">
        <v>149</v>
      </c>
      <c r="F2875">
        <v>44</v>
      </c>
      <c r="G2875">
        <v>96.5</v>
      </c>
      <c r="H2875">
        <v>74.246212020000002</v>
      </c>
    </row>
    <row r="2876" spans="1:8" x14ac:dyDescent="0.25">
      <c r="A2876">
        <v>2015</v>
      </c>
      <c r="B2876" t="s">
        <v>234</v>
      </c>
      <c r="C2876">
        <v>8</v>
      </c>
      <c r="D2876">
        <v>29</v>
      </c>
      <c r="E2876">
        <v>275</v>
      </c>
      <c r="F2876">
        <v>121</v>
      </c>
      <c r="G2876">
        <v>198</v>
      </c>
      <c r="H2876">
        <v>108.8944443</v>
      </c>
    </row>
    <row r="2877" spans="1:8" x14ac:dyDescent="0.25">
      <c r="A2877">
        <v>2016</v>
      </c>
      <c r="B2877" t="s">
        <v>234</v>
      </c>
      <c r="C2877">
        <v>8</v>
      </c>
      <c r="D2877">
        <v>29</v>
      </c>
      <c r="E2877">
        <v>348</v>
      </c>
      <c r="F2877">
        <v>265</v>
      </c>
      <c r="G2877">
        <v>306.5</v>
      </c>
      <c r="H2877">
        <v>58.689862840000004</v>
      </c>
    </row>
    <row r="2878" spans="1:8" x14ac:dyDescent="0.25">
      <c r="A2878">
        <v>2000</v>
      </c>
      <c r="B2878" t="s">
        <v>235</v>
      </c>
      <c r="C2878">
        <v>8</v>
      </c>
      <c r="D2878">
        <v>30</v>
      </c>
      <c r="E2878">
        <v>0</v>
      </c>
      <c r="F2878">
        <v>0</v>
      </c>
      <c r="G2878">
        <v>0</v>
      </c>
      <c r="H2878">
        <v>0</v>
      </c>
    </row>
    <row r="2879" spans="1:8" x14ac:dyDescent="0.25">
      <c r="A2879">
        <v>2001</v>
      </c>
      <c r="B2879" t="s">
        <v>235</v>
      </c>
      <c r="C2879">
        <v>8</v>
      </c>
      <c r="D2879">
        <v>30</v>
      </c>
      <c r="E2879">
        <v>0</v>
      </c>
      <c r="F2879">
        <v>0</v>
      </c>
      <c r="G2879">
        <v>0</v>
      </c>
      <c r="H2879">
        <v>0</v>
      </c>
    </row>
    <row r="2880" spans="1:8" x14ac:dyDescent="0.25">
      <c r="A2880">
        <v>2002</v>
      </c>
      <c r="B2880" t="s">
        <v>235</v>
      </c>
      <c r="C2880">
        <v>8</v>
      </c>
      <c r="D2880">
        <v>30</v>
      </c>
      <c r="E2880">
        <v>13</v>
      </c>
      <c r="F2880">
        <v>21</v>
      </c>
      <c r="G2880">
        <v>17</v>
      </c>
      <c r="H2880">
        <v>5.6568542490000002</v>
      </c>
    </row>
    <row r="2881" spans="1:8" x14ac:dyDescent="0.25">
      <c r="A2881">
        <v>2003</v>
      </c>
      <c r="B2881" t="s">
        <v>235</v>
      </c>
      <c r="C2881">
        <v>8</v>
      </c>
      <c r="D2881">
        <v>30</v>
      </c>
      <c r="E2881">
        <v>43</v>
      </c>
      <c r="F2881">
        <v>11</v>
      </c>
      <c r="G2881">
        <v>27</v>
      </c>
      <c r="H2881">
        <v>22.627417000000001</v>
      </c>
    </row>
    <row r="2882" spans="1:8" x14ac:dyDescent="0.25">
      <c r="A2882">
        <v>2004</v>
      </c>
      <c r="B2882" t="s">
        <v>235</v>
      </c>
      <c r="C2882">
        <v>8</v>
      </c>
      <c r="D2882">
        <v>30</v>
      </c>
      <c r="E2882">
        <v>21</v>
      </c>
      <c r="F2882">
        <v>28</v>
      </c>
      <c r="G2882">
        <v>24.5</v>
      </c>
      <c r="H2882">
        <v>4.949747468</v>
      </c>
    </row>
    <row r="2883" spans="1:8" x14ac:dyDescent="0.25">
      <c r="A2883">
        <v>2005</v>
      </c>
      <c r="B2883" t="s">
        <v>235</v>
      </c>
      <c r="C2883">
        <v>8</v>
      </c>
      <c r="D2883">
        <v>30</v>
      </c>
      <c r="E2883">
        <v>28</v>
      </c>
      <c r="F2883">
        <v>21</v>
      </c>
      <c r="G2883">
        <v>24.5</v>
      </c>
      <c r="H2883">
        <v>4.949747468</v>
      </c>
    </row>
    <row r="2884" spans="1:8" x14ac:dyDescent="0.25">
      <c r="A2884">
        <v>2006</v>
      </c>
      <c r="B2884" t="s">
        <v>235</v>
      </c>
      <c r="C2884">
        <v>8</v>
      </c>
      <c r="D2884">
        <v>30</v>
      </c>
      <c r="E2884">
        <v>19</v>
      </c>
      <c r="F2884">
        <v>28</v>
      </c>
      <c r="G2884">
        <v>23.5</v>
      </c>
      <c r="H2884">
        <v>6.3639610309999997</v>
      </c>
    </row>
    <row r="2885" spans="1:8" x14ac:dyDescent="0.25">
      <c r="A2885">
        <v>2007</v>
      </c>
      <c r="B2885" t="s">
        <v>235</v>
      </c>
      <c r="C2885">
        <v>8</v>
      </c>
      <c r="D2885">
        <v>30</v>
      </c>
      <c r="E2885">
        <v>15</v>
      </c>
      <c r="F2885">
        <v>19</v>
      </c>
      <c r="G2885">
        <v>17</v>
      </c>
      <c r="H2885">
        <v>2.8284271250000002</v>
      </c>
    </row>
    <row r="2886" spans="1:8" x14ac:dyDescent="0.25">
      <c r="A2886">
        <v>2008</v>
      </c>
      <c r="B2886" t="s">
        <v>235</v>
      </c>
      <c r="C2886">
        <v>8</v>
      </c>
      <c r="D2886">
        <v>30</v>
      </c>
      <c r="E2886">
        <v>15</v>
      </c>
      <c r="F2886">
        <v>30</v>
      </c>
      <c r="G2886">
        <v>22.5</v>
      </c>
      <c r="H2886">
        <v>10.60660172</v>
      </c>
    </row>
    <row r="2887" spans="1:8" x14ac:dyDescent="0.25">
      <c r="A2887">
        <v>2009</v>
      </c>
      <c r="B2887" t="s">
        <v>235</v>
      </c>
      <c r="C2887">
        <v>8</v>
      </c>
      <c r="D2887">
        <v>30</v>
      </c>
      <c r="E2887">
        <v>12</v>
      </c>
      <c r="F2887">
        <v>38</v>
      </c>
      <c r="G2887">
        <v>25</v>
      </c>
      <c r="H2887">
        <v>18.384776309999999</v>
      </c>
    </row>
    <row r="2888" spans="1:8" x14ac:dyDescent="0.25">
      <c r="A2888">
        <v>2010</v>
      </c>
      <c r="B2888" t="s">
        <v>235</v>
      </c>
      <c r="C2888">
        <v>8</v>
      </c>
      <c r="D2888">
        <v>30</v>
      </c>
      <c r="E2888">
        <v>21</v>
      </c>
      <c r="F2888">
        <v>27</v>
      </c>
      <c r="G2888">
        <v>24</v>
      </c>
      <c r="H2888">
        <v>4.2426406869999997</v>
      </c>
    </row>
    <row r="2889" spans="1:8" x14ac:dyDescent="0.25">
      <c r="A2889">
        <v>2011</v>
      </c>
      <c r="B2889" t="s">
        <v>235</v>
      </c>
      <c r="C2889">
        <v>8</v>
      </c>
      <c r="D2889">
        <v>30</v>
      </c>
      <c r="E2889">
        <v>47</v>
      </c>
      <c r="F2889">
        <v>39</v>
      </c>
      <c r="G2889">
        <v>43</v>
      </c>
      <c r="H2889">
        <v>5.6568542490000002</v>
      </c>
    </row>
    <row r="2890" spans="1:8" x14ac:dyDescent="0.25">
      <c r="A2890">
        <v>2012</v>
      </c>
      <c r="B2890" t="s">
        <v>235</v>
      </c>
      <c r="C2890">
        <v>8</v>
      </c>
      <c r="D2890">
        <v>30</v>
      </c>
      <c r="E2890">
        <v>53</v>
      </c>
      <c r="F2890">
        <v>34</v>
      </c>
      <c r="G2890">
        <v>43.5</v>
      </c>
      <c r="H2890">
        <v>13.435028839999999</v>
      </c>
    </row>
    <row r="2891" spans="1:8" x14ac:dyDescent="0.25">
      <c r="A2891">
        <v>2013</v>
      </c>
      <c r="B2891" t="s">
        <v>235</v>
      </c>
      <c r="C2891">
        <v>8</v>
      </c>
      <c r="D2891">
        <v>30</v>
      </c>
      <c r="E2891">
        <v>112</v>
      </c>
      <c r="F2891">
        <v>76</v>
      </c>
      <c r="G2891">
        <v>94</v>
      </c>
      <c r="H2891">
        <v>25.455844119999998</v>
      </c>
    </row>
    <row r="2892" spans="1:8" x14ac:dyDescent="0.25">
      <c r="A2892">
        <v>2014</v>
      </c>
      <c r="B2892" t="s">
        <v>235</v>
      </c>
      <c r="C2892">
        <v>8</v>
      </c>
      <c r="D2892">
        <v>30</v>
      </c>
      <c r="E2892">
        <v>215</v>
      </c>
      <c r="F2892">
        <v>124</v>
      </c>
      <c r="G2892">
        <v>169.5</v>
      </c>
      <c r="H2892">
        <v>64.346717089999999</v>
      </c>
    </row>
    <row r="2893" spans="1:8" x14ac:dyDescent="0.25">
      <c r="A2893">
        <v>2015</v>
      </c>
      <c r="B2893" t="s">
        <v>235</v>
      </c>
      <c r="C2893">
        <v>8</v>
      </c>
      <c r="D2893">
        <v>30</v>
      </c>
      <c r="E2893">
        <v>303</v>
      </c>
      <c r="F2893">
        <v>181</v>
      </c>
      <c r="G2893">
        <v>242</v>
      </c>
      <c r="H2893">
        <v>86.267027299999995</v>
      </c>
    </row>
    <row r="2894" spans="1:8" x14ac:dyDescent="0.25">
      <c r="A2894">
        <v>2016</v>
      </c>
      <c r="B2894" t="s">
        <v>235</v>
      </c>
      <c r="C2894">
        <v>8</v>
      </c>
      <c r="D2894">
        <v>30</v>
      </c>
      <c r="E2894">
        <v>276</v>
      </c>
      <c r="F2894">
        <v>179</v>
      </c>
      <c r="G2894">
        <v>227.5</v>
      </c>
      <c r="H2894">
        <v>68.58935778</v>
      </c>
    </row>
    <row r="2895" spans="1:8" x14ac:dyDescent="0.25">
      <c r="A2895">
        <v>2005</v>
      </c>
      <c r="B2895" t="s">
        <v>237</v>
      </c>
      <c r="C2895">
        <v>9</v>
      </c>
      <c r="D2895">
        <v>1</v>
      </c>
      <c r="E2895">
        <v>0</v>
      </c>
      <c r="F2895">
        <v>0</v>
      </c>
      <c r="G2895">
        <v>0</v>
      </c>
      <c r="H2895">
        <v>0</v>
      </c>
    </row>
    <row r="2896" spans="1:8" x14ac:dyDescent="0.25">
      <c r="A2896">
        <v>2006</v>
      </c>
      <c r="B2896" t="s">
        <v>237</v>
      </c>
      <c r="C2896">
        <v>9</v>
      </c>
      <c r="D2896">
        <v>1</v>
      </c>
      <c r="E2896">
        <v>0</v>
      </c>
      <c r="F2896">
        <v>0</v>
      </c>
      <c r="G2896">
        <v>0</v>
      </c>
      <c r="H2896">
        <v>0</v>
      </c>
    </row>
    <row r="2897" spans="1:8" x14ac:dyDescent="0.25">
      <c r="A2897">
        <v>2007</v>
      </c>
      <c r="B2897" t="s">
        <v>237</v>
      </c>
      <c r="C2897">
        <v>9</v>
      </c>
      <c r="D2897">
        <v>1</v>
      </c>
      <c r="E2897">
        <v>64</v>
      </c>
      <c r="F2897">
        <v>37</v>
      </c>
      <c r="G2897">
        <v>50.5</v>
      </c>
      <c r="H2897">
        <v>19.09188309</v>
      </c>
    </row>
    <row r="2898" spans="1:8" x14ac:dyDescent="0.25">
      <c r="A2898">
        <v>2008</v>
      </c>
      <c r="B2898" t="s">
        <v>237</v>
      </c>
      <c r="C2898">
        <v>9</v>
      </c>
      <c r="D2898">
        <v>1</v>
      </c>
      <c r="E2898">
        <v>11</v>
      </c>
      <c r="F2898">
        <v>15</v>
      </c>
      <c r="G2898">
        <v>13</v>
      </c>
      <c r="H2898">
        <v>2.8284271250000002</v>
      </c>
    </row>
    <row r="2899" spans="1:8" x14ac:dyDescent="0.25">
      <c r="A2899">
        <v>2009</v>
      </c>
      <c r="B2899" t="s">
        <v>237</v>
      </c>
      <c r="C2899">
        <v>9</v>
      </c>
      <c r="D2899">
        <v>1</v>
      </c>
      <c r="E2899">
        <v>18</v>
      </c>
      <c r="F2899">
        <v>15</v>
      </c>
      <c r="G2899">
        <v>16.5</v>
      </c>
      <c r="H2899">
        <v>2.1213203439999999</v>
      </c>
    </row>
    <row r="2900" spans="1:8" x14ac:dyDescent="0.25">
      <c r="A2900">
        <v>2010</v>
      </c>
      <c r="B2900" t="s">
        <v>237</v>
      </c>
      <c r="C2900">
        <v>9</v>
      </c>
      <c r="D2900">
        <v>1</v>
      </c>
      <c r="E2900">
        <v>62</v>
      </c>
      <c r="F2900">
        <v>70</v>
      </c>
      <c r="G2900">
        <v>66</v>
      </c>
      <c r="H2900">
        <v>5.6568542490000002</v>
      </c>
    </row>
    <row r="2901" spans="1:8" x14ac:dyDescent="0.25">
      <c r="A2901">
        <v>2011</v>
      </c>
      <c r="B2901" t="s">
        <v>237</v>
      </c>
      <c r="C2901">
        <v>9</v>
      </c>
      <c r="D2901">
        <v>1</v>
      </c>
      <c r="E2901">
        <v>47</v>
      </c>
      <c r="F2901">
        <v>62</v>
      </c>
      <c r="G2901">
        <v>54.5</v>
      </c>
      <c r="H2901">
        <v>10.60660172</v>
      </c>
    </row>
    <row r="2902" spans="1:8" x14ac:dyDescent="0.25">
      <c r="A2902">
        <v>2012</v>
      </c>
      <c r="B2902" t="s">
        <v>237</v>
      </c>
      <c r="C2902">
        <v>9</v>
      </c>
      <c r="D2902">
        <v>1</v>
      </c>
      <c r="E2902">
        <v>51</v>
      </c>
      <c r="F2902">
        <v>35</v>
      </c>
      <c r="G2902">
        <v>43</v>
      </c>
      <c r="H2902">
        <v>11.313708500000001</v>
      </c>
    </row>
    <row r="2903" spans="1:8" x14ac:dyDescent="0.25">
      <c r="A2903">
        <v>2013</v>
      </c>
      <c r="B2903" t="s">
        <v>237</v>
      </c>
      <c r="C2903">
        <v>9</v>
      </c>
      <c r="D2903">
        <v>1</v>
      </c>
      <c r="E2903">
        <v>68</v>
      </c>
      <c r="F2903">
        <v>70</v>
      </c>
      <c r="G2903">
        <v>69</v>
      </c>
      <c r="H2903">
        <v>1.414213562</v>
      </c>
    </row>
    <row r="2904" spans="1:8" x14ac:dyDescent="0.25">
      <c r="A2904">
        <v>2014</v>
      </c>
      <c r="B2904" t="s">
        <v>237</v>
      </c>
      <c r="C2904">
        <v>9</v>
      </c>
      <c r="D2904">
        <v>1</v>
      </c>
      <c r="E2904">
        <v>65</v>
      </c>
      <c r="F2904">
        <v>66</v>
      </c>
      <c r="G2904">
        <v>65.5</v>
      </c>
      <c r="H2904">
        <v>0.70710678100000002</v>
      </c>
    </row>
    <row r="2905" spans="1:8" x14ac:dyDescent="0.25">
      <c r="A2905">
        <v>2015</v>
      </c>
      <c r="B2905" t="s">
        <v>237</v>
      </c>
      <c r="C2905">
        <v>9</v>
      </c>
      <c r="D2905">
        <v>1</v>
      </c>
      <c r="E2905">
        <v>87</v>
      </c>
      <c r="F2905">
        <v>205</v>
      </c>
      <c r="G2905">
        <v>146</v>
      </c>
      <c r="H2905">
        <v>83.438600179999995</v>
      </c>
    </row>
    <row r="2906" spans="1:8" x14ac:dyDescent="0.25">
      <c r="A2906">
        <v>2016</v>
      </c>
      <c r="B2906" t="s">
        <v>237</v>
      </c>
      <c r="C2906">
        <v>9</v>
      </c>
      <c r="D2906">
        <v>1</v>
      </c>
      <c r="E2906">
        <v>159</v>
      </c>
      <c r="F2906">
        <v>259</v>
      </c>
      <c r="G2906">
        <v>209</v>
      </c>
      <c r="H2906">
        <v>70.710678119999997</v>
      </c>
    </row>
    <row r="2907" spans="1:8" x14ac:dyDescent="0.25">
      <c r="A2907">
        <v>2005</v>
      </c>
      <c r="B2907" t="s">
        <v>238</v>
      </c>
      <c r="C2907">
        <v>9</v>
      </c>
      <c r="D2907">
        <v>2</v>
      </c>
      <c r="E2907">
        <v>0</v>
      </c>
      <c r="F2907">
        <v>0</v>
      </c>
      <c r="G2907">
        <v>0</v>
      </c>
      <c r="H2907">
        <v>0</v>
      </c>
    </row>
    <row r="2908" spans="1:8" x14ac:dyDescent="0.25">
      <c r="A2908">
        <v>2006</v>
      </c>
      <c r="B2908" t="s">
        <v>238</v>
      </c>
      <c r="C2908">
        <v>9</v>
      </c>
      <c r="D2908">
        <v>2</v>
      </c>
      <c r="E2908">
        <v>0</v>
      </c>
      <c r="F2908">
        <v>0</v>
      </c>
      <c r="G2908">
        <v>0</v>
      </c>
      <c r="H2908">
        <v>0</v>
      </c>
    </row>
    <row r="2909" spans="1:8" x14ac:dyDescent="0.25">
      <c r="A2909">
        <v>2007</v>
      </c>
      <c r="B2909" t="s">
        <v>238</v>
      </c>
      <c r="C2909">
        <v>9</v>
      </c>
      <c r="D2909">
        <v>2</v>
      </c>
      <c r="E2909">
        <v>0</v>
      </c>
      <c r="F2909">
        <v>0</v>
      </c>
      <c r="G2909">
        <v>0</v>
      </c>
      <c r="H2909">
        <v>0</v>
      </c>
    </row>
    <row r="2910" spans="1:8" x14ac:dyDescent="0.25">
      <c r="A2910">
        <v>2008</v>
      </c>
      <c r="B2910" t="s">
        <v>238</v>
      </c>
      <c r="C2910">
        <v>9</v>
      </c>
      <c r="D2910">
        <v>2</v>
      </c>
      <c r="E2910">
        <v>0</v>
      </c>
      <c r="F2910">
        <v>0</v>
      </c>
      <c r="G2910">
        <v>0</v>
      </c>
      <c r="H2910">
        <v>0</v>
      </c>
    </row>
    <row r="2911" spans="1:8" x14ac:dyDescent="0.25">
      <c r="A2911">
        <v>2009</v>
      </c>
      <c r="B2911" t="s">
        <v>238</v>
      </c>
      <c r="C2911">
        <v>9</v>
      </c>
      <c r="D2911">
        <v>2</v>
      </c>
      <c r="E2911">
        <v>39</v>
      </c>
      <c r="F2911">
        <v>43</v>
      </c>
      <c r="G2911">
        <v>41</v>
      </c>
      <c r="H2911">
        <v>2.8284271250000002</v>
      </c>
    </row>
    <row r="2912" spans="1:8" x14ac:dyDescent="0.25">
      <c r="A2912">
        <v>2010</v>
      </c>
      <c r="B2912" t="s">
        <v>238</v>
      </c>
      <c r="C2912">
        <v>9</v>
      </c>
      <c r="D2912">
        <v>2</v>
      </c>
      <c r="E2912">
        <v>17</v>
      </c>
      <c r="F2912">
        <v>29</v>
      </c>
      <c r="G2912">
        <v>23</v>
      </c>
      <c r="H2912">
        <v>8.4852813739999995</v>
      </c>
    </row>
    <row r="2913" spans="1:8" x14ac:dyDescent="0.25">
      <c r="A2913">
        <v>2011</v>
      </c>
      <c r="B2913" t="s">
        <v>238</v>
      </c>
      <c r="C2913">
        <v>9</v>
      </c>
      <c r="D2913">
        <v>2</v>
      </c>
      <c r="E2913">
        <v>35</v>
      </c>
      <c r="F2913">
        <v>46</v>
      </c>
      <c r="G2913">
        <v>40.5</v>
      </c>
      <c r="H2913">
        <v>7.7781745930000001</v>
      </c>
    </row>
    <row r="2914" spans="1:8" x14ac:dyDescent="0.25">
      <c r="A2914">
        <v>2012</v>
      </c>
      <c r="B2914" t="s">
        <v>238</v>
      </c>
      <c r="C2914">
        <v>9</v>
      </c>
      <c r="D2914">
        <v>2</v>
      </c>
      <c r="E2914">
        <v>36</v>
      </c>
      <c r="F2914">
        <v>38</v>
      </c>
      <c r="G2914">
        <v>37</v>
      </c>
      <c r="H2914">
        <v>1.414213562</v>
      </c>
    </row>
    <row r="2915" spans="1:8" x14ac:dyDescent="0.25">
      <c r="A2915">
        <v>2013</v>
      </c>
      <c r="B2915" t="s">
        <v>238</v>
      </c>
      <c r="C2915">
        <v>9</v>
      </c>
      <c r="D2915">
        <v>2</v>
      </c>
      <c r="E2915">
        <v>81</v>
      </c>
      <c r="F2915">
        <v>82</v>
      </c>
      <c r="G2915">
        <v>81.5</v>
      </c>
      <c r="H2915">
        <v>0.70710678100000002</v>
      </c>
    </row>
    <row r="2916" spans="1:8" x14ac:dyDescent="0.25">
      <c r="A2916">
        <v>2014</v>
      </c>
      <c r="B2916" t="s">
        <v>238</v>
      </c>
      <c r="C2916">
        <v>9</v>
      </c>
      <c r="D2916">
        <v>2</v>
      </c>
      <c r="E2916">
        <v>138</v>
      </c>
      <c r="F2916">
        <v>125</v>
      </c>
      <c r="G2916">
        <v>131.5</v>
      </c>
      <c r="H2916">
        <v>9.1923881549999997</v>
      </c>
    </row>
    <row r="2917" spans="1:8" x14ac:dyDescent="0.25">
      <c r="A2917">
        <v>2015</v>
      </c>
      <c r="B2917" t="s">
        <v>238</v>
      </c>
      <c r="C2917">
        <v>9</v>
      </c>
      <c r="D2917">
        <v>2</v>
      </c>
      <c r="E2917">
        <v>124</v>
      </c>
      <c r="F2917">
        <v>105</v>
      </c>
      <c r="G2917">
        <v>114.5</v>
      </c>
      <c r="H2917">
        <v>13.435028839999999</v>
      </c>
    </row>
    <row r="2918" spans="1:8" x14ac:dyDescent="0.25">
      <c r="A2918">
        <v>2016</v>
      </c>
      <c r="B2918" t="s">
        <v>238</v>
      </c>
      <c r="C2918">
        <v>9</v>
      </c>
      <c r="D2918">
        <v>2</v>
      </c>
      <c r="E2918">
        <v>176</v>
      </c>
      <c r="F2918">
        <v>178</v>
      </c>
      <c r="G2918">
        <v>177</v>
      </c>
      <c r="H2918">
        <v>1.414213562</v>
      </c>
    </row>
    <row r="2919" spans="1:8" x14ac:dyDescent="0.25">
      <c r="A2919">
        <v>2005</v>
      </c>
      <c r="B2919" t="s">
        <v>239</v>
      </c>
      <c r="C2919">
        <v>9</v>
      </c>
      <c r="D2919">
        <v>3</v>
      </c>
      <c r="E2919">
        <v>0</v>
      </c>
      <c r="F2919">
        <v>0</v>
      </c>
      <c r="G2919">
        <v>0</v>
      </c>
      <c r="H2919">
        <v>0</v>
      </c>
    </row>
    <row r="2920" spans="1:8" x14ac:dyDescent="0.25">
      <c r="A2920">
        <v>2006</v>
      </c>
      <c r="B2920" t="s">
        <v>239</v>
      </c>
      <c r="C2920">
        <v>9</v>
      </c>
      <c r="D2920">
        <v>3</v>
      </c>
      <c r="E2920">
        <v>0</v>
      </c>
      <c r="F2920">
        <v>0</v>
      </c>
      <c r="G2920">
        <v>0</v>
      </c>
      <c r="H2920">
        <v>0</v>
      </c>
    </row>
    <row r="2921" spans="1:8" x14ac:dyDescent="0.25">
      <c r="A2921">
        <v>2007</v>
      </c>
      <c r="B2921" t="s">
        <v>239</v>
      </c>
      <c r="C2921">
        <v>9</v>
      </c>
      <c r="D2921">
        <v>3</v>
      </c>
      <c r="E2921">
        <v>0</v>
      </c>
      <c r="F2921">
        <v>0</v>
      </c>
      <c r="G2921">
        <v>0</v>
      </c>
      <c r="H2921">
        <v>0</v>
      </c>
    </row>
    <row r="2922" spans="1:8" x14ac:dyDescent="0.25">
      <c r="A2922">
        <v>2008</v>
      </c>
      <c r="B2922" t="s">
        <v>239</v>
      </c>
      <c r="C2922">
        <v>9</v>
      </c>
      <c r="D2922">
        <v>3</v>
      </c>
      <c r="E2922">
        <v>0</v>
      </c>
      <c r="F2922">
        <v>0</v>
      </c>
      <c r="G2922">
        <v>0</v>
      </c>
      <c r="H2922">
        <v>0</v>
      </c>
    </row>
    <row r="2923" spans="1:8" x14ac:dyDescent="0.25">
      <c r="A2923">
        <v>2009</v>
      </c>
      <c r="B2923" t="s">
        <v>239</v>
      </c>
      <c r="C2923">
        <v>9</v>
      </c>
      <c r="D2923">
        <v>3</v>
      </c>
      <c r="E2923">
        <v>47</v>
      </c>
      <c r="F2923">
        <v>40</v>
      </c>
      <c r="G2923">
        <v>43.5</v>
      </c>
      <c r="H2923">
        <v>4.949747468</v>
      </c>
    </row>
    <row r="2924" spans="1:8" x14ac:dyDescent="0.25">
      <c r="A2924">
        <v>2010</v>
      </c>
      <c r="B2924" t="s">
        <v>239</v>
      </c>
      <c r="C2924">
        <v>9</v>
      </c>
      <c r="D2924">
        <v>3</v>
      </c>
      <c r="E2924">
        <v>45</v>
      </c>
      <c r="F2924">
        <v>40</v>
      </c>
      <c r="G2924">
        <v>42.5</v>
      </c>
      <c r="H2924">
        <v>3.5355339059999999</v>
      </c>
    </row>
    <row r="2925" spans="1:8" x14ac:dyDescent="0.25">
      <c r="A2925">
        <v>2011</v>
      </c>
      <c r="B2925" t="s">
        <v>239</v>
      </c>
      <c r="C2925">
        <v>9</v>
      </c>
      <c r="D2925">
        <v>3</v>
      </c>
      <c r="E2925">
        <v>53</v>
      </c>
      <c r="F2925">
        <v>71</v>
      </c>
      <c r="G2925">
        <v>62</v>
      </c>
      <c r="H2925">
        <v>12.727922059999999</v>
      </c>
    </row>
    <row r="2926" spans="1:8" x14ac:dyDescent="0.25">
      <c r="A2926">
        <v>2012</v>
      </c>
      <c r="B2926" t="s">
        <v>239</v>
      </c>
      <c r="C2926">
        <v>9</v>
      </c>
      <c r="D2926">
        <v>3</v>
      </c>
      <c r="E2926">
        <v>56</v>
      </c>
      <c r="F2926">
        <v>81</v>
      </c>
      <c r="G2926">
        <v>68.5</v>
      </c>
      <c r="H2926">
        <v>17.677669529999999</v>
      </c>
    </row>
    <row r="2927" spans="1:8" x14ac:dyDescent="0.25">
      <c r="A2927">
        <v>2013</v>
      </c>
      <c r="B2927" t="s">
        <v>239</v>
      </c>
      <c r="C2927">
        <v>9</v>
      </c>
      <c r="D2927">
        <v>3</v>
      </c>
      <c r="E2927">
        <v>106</v>
      </c>
      <c r="F2927">
        <v>158</v>
      </c>
      <c r="G2927">
        <v>132</v>
      </c>
      <c r="H2927">
        <v>36.769552619999999</v>
      </c>
    </row>
    <row r="2928" spans="1:8" x14ac:dyDescent="0.25">
      <c r="A2928">
        <v>2014</v>
      </c>
      <c r="B2928" t="s">
        <v>239</v>
      </c>
      <c r="C2928">
        <v>9</v>
      </c>
      <c r="D2928">
        <v>3</v>
      </c>
      <c r="E2928">
        <v>129</v>
      </c>
      <c r="F2928">
        <v>200</v>
      </c>
      <c r="G2928">
        <v>164.5</v>
      </c>
      <c r="H2928">
        <v>50.20458146</v>
      </c>
    </row>
    <row r="2929" spans="1:8" x14ac:dyDescent="0.25">
      <c r="A2929">
        <v>2015</v>
      </c>
      <c r="B2929" t="s">
        <v>239</v>
      </c>
      <c r="C2929">
        <v>9</v>
      </c>
      <c r="D2929">
        <v>3</v>
      </c>
      <c r="E2929">
        <v>207</v>
      </c>
      <c r="F2929">
        <v>246</v>
      </c>
      <c r="G2929">
        <v>226.5</v>
      </c>
      <c r="H2929">
        <v>27.57716447</v>
      </c>
    </row>
    <row r="2930" spans="1:8" x14ac:dyDescent="0.25">
      <c r="A2930">
        <v>2016</v>
      </c>
      <c r="B2930" t="s">
        <v>239</v>
      </c>
      <c r="C2930">
        <v>9</v>
      </c>
      <c r="D2930">
        <v>3</v>
      </c>
      <c r="E2930">
        <v>245</v>
      </c>
      <c r="F2930">
        <v>317</v>
      </c>
      <c r="G2930">
        <v>281</v>
      </c>
      <c r="H2930">
        <v>50.911688249999997</v>
      </c>
    </row>
    <row r="2931" spans="1:8" x14ac:dyDescent="0.25">
      <c r="A2931">
        <v>2005</v>
      </c>
      <c r="B2931" t="s">
        <v>240</v>
      </c>
      <c r="C2931">
        <v>9</v>
      </c>
      <c r="D2931">
        <v>4</v>
      </c>
      <c r="E2931">
        <v>0</v>
      </c>
      <c r="F2931">
        <v>0</v>
      </c>
      <c r="G2931">
        <v>0</v>
      </c>
      <c r="H2931">
        <v>0</v>
      </c>
    </row>
    <row r="2932" spans="1:8" x14ac:dyDescent="0.25">
      <c r="A2932">
        <v>2006</v>
      </c>
      <c r="B2932" t="s">
        <v>240</v>
      </c>
      <c r="C2932">
        <v>9</v>
      </c>
      <c r="D2932">
        <v>4</v>
      </c>
      <c r="E2932">
        <v>0</v>
      </c>
      <c r="F2932">
        <v>0</v>
      </c>
      <c r="G2932">
        <v>0</v>
      </c>
      <c r="H2932">
        <v>0</v>
      </c>
    </row>
    <row r="2933" spans="1:8" x14ac:dyDescent="0.25">
      <c r="A2933">
        <v>2007</v>
      </c>
      <c r="B2933" t="s">
        <v>240</v>
      </c>
      <c r="C2933">
        <v>9</v>
      </c>
      <c r="D2933">
        <v>4</v>
      </c>
      <c r="E2933">
        <v>0</v>
      </c>
      <c r="F2933">
        <v>0</v>
      </c>
      <c r="G2933">
        <v>0</v>
      </c>
      <c r="H2933">
        <v>0</v>
      </c>
    </row>
    <row r="2934" spans="1:8" x14ac:dyDescent="0.25">
      <c r="A2934">
        <v>2008</v>
      </c>
      <c r="B2934" t="s">
        <v>240</v>
      </c>
      <c r="C2934">
        <v>9</v>
      </c>
      <c r="D2934">
        <v>4</v>
      </c>
      <c r="E2934">
        <v>37</v>
      </c>
      <c r="F2934">
        <v>42</v>
      </c>
      <c r="G2934">
        <v>39.5</v>
      </c>
      <c r="H2934">
        <v>3.5355339059999999</v>
      </c>
    </row>
    <row r="2935" spans="1:8" x14ac:dyDescent="0.25">
      <c r="A2935">
        <v>2009</v>
      </c>
      <c r="B2935" t="s">
        <v>240</v>
      </c>
      <c r="C2935">
        <v>9</v>
      </c>
      <c r="D2935">
        <v>4</v>
      </c>
      <c r="E2935">
        <v>28</v>
      </c>
      <c r="F2935">
        <v>28</v>
      </c>
      <c r="G2935">
        <v>28</v>
      </c>
      <c r="H2935">
        <v>0</v>
      </c>
    </row>
    <row r="2936" spans="1:8" x14ac:dyDescent="0.25">
      <c r="A2936">
        <v>2010</v>
      </c>
      <c r="B2936" t="s">
        <v>240</v>
      </c>
      <c r="C2936">
        <v>9</v>
      </c>
      <c r="D2936">
        <v>4</v>
      </c>
      <c r="E2936">
        <v>50</v>
      </c>
      <c r="F2936">
        <v>63</v>
      </c>
      <c r="G2936">
        <v>56.5</v>
      </c>
      <c r="H2936">
        <v>9.1923881549999997</v>
      </c>
    </row>
    <row r="2937" spans="1:8" x14ac:dyDescent="0.25">
      <c r="A2937">
        <v>2011</v>
      </c>
      <c r="B2937" t="s">
        <v>240</v>
      </c>
      <c r="C2937">
        <v>9</v>
      </c>
      <c r="D2937">
        <v>4</v>
      </c>
      <c r="E2937">
        <v>97</v>
      </c>
      <c r="F2937">
        <v>114</v>
      </c>
      <c r="G2937">
        <v>105.5</v>
      </c>
      <c r="H2937">
        <v>12.020815280000001</v>
      </c>
    </row>
    <row r="2938" spans="1:8" x14ac:dyDescent="0.25">
      <c r="A2938">
        <v>2012</v>
      </c>
      <c r="B2938" t="s">
        <v>240</v>
      </c>
      <c r="C2938">
        <v>9</v>
      </c>
      <c r="D2938">
        <v>4</v>
      </c>
      <c r="E2938">
        <v>116</v>
      </c>
      <c r="F2938">
        <v>131</v>
      </c>
      <c r="G2938">
        <v>123.5</v>
      </c>
      <c r="H2938">
        <v>10.60660172</v>
      </c>
    </row>
    <row r="2939" spans="1:8" x14ac:dyDescent="0.25">
      <c r="A2939">
        <v>2013</v>
      </c>
      <c r="B2939" t="s">
        <v>240</v>
      </c>
      <c r="C2939">
        <v>9</v>
      </c>
      <c r="D2939">
        <v>4</v>
      </c>
      <c r="E2939">
        <v>201</v>
      </c>
      <c r="F2939">
        <v>203</v>
      </c>
      <c r="G2939">
        <v>202</v>
      </c>
      <c r="H2939">
        <v>1.414213562</v>
      </c>
    </row>
    <row r="2940" spans="1:8" x14ac:dyDescent="0.25">
      <c r="A2940">
        <v>2014</v>
      </c>
      <c r="B2940" t="s">
        <v>240</v>
      </c>
      <c r="C2940">
        <v>9</v>
      </c>
      <c r="D2940">
        <v>4</v>
      </c>
      <c r="E2940">
        <v>185</v>
      </c>
      <c r="F2940">
        <v>176</v>
      </c>
      <c r="G2940">
        <v>180.5</v>
      </c>
      <c r="H2940">
        <v>6.3639610309999997</v>
      </c>
    </row>
    <row r="2941" spans="1:8" x14ac:dyDescent="0.25">
      <c r="A2941">
        <v>2015</v>
      </c>
      <c r="B2941" t="s">
        <v>240</v>
      </c>
      <c r="C2941">
        <v>9</v>
      </c>
      <c r="D2941">
        <v>4</v>
      </c>
      <c r="E2941">
        <v>284</v>
      </c>
      <c r="F2941">
        <v>281</v>
      </c>
      <c r="G2941">
        <v>282.5</v>
      </c>
      <c r="H2941">
        <v>2.1213203439999999</v>
      </c>
    </row>
    <row r="2942" spans="1:8" x14ac:dyDescent="0.25">
      <c r="A2942">
        <v>2016</v>
      </c>
      <c r="B2942" t="s">
        <v>240</v>
      </c>
      <c r="C2942">
        <v>9</v>
      </c>
      <c r="D2942">
        <v>4</v>
      </c>
      <c r="E2942">
        <v>245</v>
      </c>
      <c r="F2942">
        <v>269</v>
      </c>
      <c r="G2942">
        <v>257</v>
      </c>
      <c r="H2942">
        <v>16.970562749999999</v>
      </c>
    </row>
    <row r="2943" spans="1:8" x14ac:dyDescent="0.25">
      <c r="A2943">
        <v>2005</v>
      </c>
      <c r="B2943" t="s">
        <v>241</v>
      </c>
      <c r="C2943">
        <v>9</v>
      </c>
      <c r="D2943">
        <v>5</v>
      </c>
      <c r="E2943">
        <v>0</v>
      </c>
      <c r="F2943">
        <v>0</v>
      </c>
      <c r="G2943">
        <v>0</v>
      </c>
      <c r="H2943">
        <v>0</v>
      </c>
    </row>
    <row r="2944" spans="1:8" x14ac:dyDescent="0.25">
      <c r="A2944">
        <v>2006</v>
      </c>
      <c r="B2944" t="s">
        <v>241</v>
      </c>
      <c r="C2944">
        <v>9</v>
      </c>
      <c r="D2944">
        <v>5</v>
      </c>
      <c r="E2944">
        <v>0</v>
      </c>
      <c r="F2944">
        <v>0</v>
      </c>
      <c r="G2944">
        <v>0</v>
      </c>
      <c r="H2944">
        <v>0</v>
      </c>
    </row>
    <row r="2945" spans="1:8" x14ac:dyDescent="0.25">
      <c r="A2945">
        <v>2007</v>
      </c>
      <c r="B2945" t="s">
        <v>241</v>
      </c>
      <c r="C2945">
        <v>9</v>
      </c>
      <c r="D2945">
        <v>5</v>
      </c>
      <c r="E2945">
        <v>0</v>
      </c>
      <c r="F2945">
        <v>0</v>
      </c>
      <c r="G2945">
        <v>0</v>
      </c>
      <c r="H2945">
        <v>0</v>
      </c>
    </row>
    <row r="2946" spans="1:8" x14ac:dyDescent="0.25">
      <c r="A2946">
        <v>2008</v>
      </c>
      <c r="B2946" t="s">
        <v>241</v>
      </c>
      <c r="C2946">
        <v>9</v>
      </c>
      <c r="D2946">
        <v>5</v>
      </c>
      <c r="E2946">
        <v>31</v>
      </c>
      <c r="F2946">
        <v>19</v>
      </c>
      <c r="G2946">
        <v>25</v>
      </c>
      <c r="H2946">
        <v>8.4852813739999995</v>
      </c>
    </row>
    <row r="2947" spans="1:8" x14ac:dyDescent="0.25">
      <c r="A2947">
        <v>2009</v>
      </c>
      <c r="B2947" t="s">
        <v>241</v>
      </c>
      <c r="C2947">
        <v>9</v>
      </c>
      <c r="D2947">
        <v>5</v>
      </c>
      <c r="E2947">
        <v>22</v>
      </c>
      <c r="F2947">
        <v>20</v>
      </c>
      <c r="G2947">
        <v>21</v>
      </c>
      <c r="H2947">
        <v>1.414213562</v>
      </c>
    </row>
    <row r="2948" spans="1:8" x14ac:dyDescent="0.25">
      <c r="A2948">
        <v>2010</v>
      </c>
      <c r="B2948" t="s">
        <v>241</v>
      </c>
      <c r="C2948">
        <v>9</v>
      </c>
      <c r="D2948">
        <v>5</v>
      </c>
      <c r="E2948">
        <v>35</v>
      </c>
      <c r="F2948">
        <v>22</v>
      </c>
      <c r="G2948">
        <v>28.5</v>
      </c>
      <c r="H2948">
        <v>9.1923881549999997</v>
      </c>
    </row>
    <row r="2949" spans="1:8" x14ac:dyDescent="0.25">
      <c r="A2949">
        <v>2011</v>
      </c>
      <c r="B2949" t="s">
        <v>241</v>
      </c>
      <c r="C2949">
        <v>9</v>
      </c>
      <c r="D2949">
        <v>5</v>
      </c>
      <c r="E2949">
        <v>30</v>
      </c>
      <c r="F2949">
        <v>25</v>
      </c>
      <c r="G2949">
        <v>27.5</v>
      </c>
      <c r="H2949">
        <v>3.5355339059999999</v>
      </c>
    </row>
    <row r="2950" spans="1:8" x14ac:dyDescent="0.25">
      <c r="A2950">
        <v>2012</v>
      </c>
      <c r="B2950" t="s">
        <v>241</v>
      </c>
      <c r="C2950">
        <v>9</v>
      </c>
      <c r="D2950">
        <v>5</v>
      </c>
      <c r="E2950">
        <v>31</v>
      </c>
      <c r="F2950">
        <v>24</v>
      </c>
      <c r="G2950">
        <v>27.5</v>
      </c>
      <c r="H2950">
        <v>4.949747468</v>
      </c>
    </row>
    <row r="2951" spans="1:8" x14ac:dyDescent="0.25">
      <c r="A2951">
        <v>2013</v>
      </c>
      <c r="B2951" t="s">
        <v>241</v>
      </c>
      <c r="C2951">
        <v>9</v>
      </c>
      <c r="D2951">
        <v>5</v>
      </c>
      <c r="E2951">
        <v>70</v>
      </c>
      <c r="F2951">
        <v>50</v>
      </c>
      <c r="G2951">
        <v>60</v>
      </c>
      <c r="H2951">
        <v>14.142135619999999</v>
      </c>
    </row>
    <row r="2952" spans="1:8" x14ac:dyDescent="0.25">
      <c r="A2952">
        <v>2014</v>
      </c>
      <c r="B2952" t="s">
        <v>241</v>
      </c>
      <c r="C2952">
        <v>9</v>
      </c>
      <c r="D2952">
        <v>5</v>
      </c>
      <c r="E2952">
        <v>111</v>
      </c>
      <c r="F2952">
        <v>82</v>
      </c>
      <c r="G2952">
        <v>96.5</v>
      </c>
      <c r="H2952">
        <v>20.50609665</v>
      </c>
    </row>
    <row r="2953" spans="1:8" x14ac:dyDescent="0.25">
      <c r="A2953">
        <v>2015</v>
      </c>
      <c r="B2953" t="s">
        <v>241</v>
      </c>
      <c r="C2953">
        <v>9</v>
      </c>
      <c r="D2953">
        <v>5</v>
      </c>
      <c r="E2953">
        <v>103</v>
      </c>
      <c r="F2953">
        <v>87</v>
      </c>
      <c r="G2953">
        <v>95</v>
      </c>
      <c r="H2953">
        <v>11.313708500000001</v>
      </c>
    </row>
    <row r="2954" spans="1:8" x14ac:dyDescent="0.25">
      <c r="A2954">
        <v>2016</v>
      </c>
      <c r="B2954" t="s">
        <v>241</v>
      </c>
      <c r="C2954">
        <v>9</v>
      </c>
      <c r="D2954">
        <v>5</v>
      </c>
      <c r="E2954">
        <v>110</v>
      </c>
      <c r="F2954">
        <v>100</v>
      </c>
      <c r="G2954">
        <v>105</v>
      </c>
      <c r="H2954">
        <v>7.0710678119999999</v>
      </c>
    </row>
    <row r="2955" spans="1:8" x14ac:dyDescent="0.25">
      <c r="A2955">
        <v>2005</v>
      </c>
      <c r="B2955" t="s">
        <v>242</v>
      </c>
      <c r="C2955">
        <v>9</v>
      </c>
      <c r="D2955">
        <v>6</v>
      </c>
      <c r="E2955">
        <v>0</v>
      </c>
      <c r="F2955">
        <v>0</v>
      </c>
      <c r="G2955">
        <v>0</v>
      </c>
      <c r="H2955">
        <v>0</v>
      </c>
    </row>
    <row r="2956" spans="1:8" x14ac:dyDescent="0.25">
      <c r="A2956">
        <v>2006</v>
      </c>
      <c r="B2956" t="s">
        <v>242</v>
      </c>
      <c r="C2956">
        <v>9</v>
      </c>
      <c r="D2956">
        <v>6</v>
      </c>
      <c r="E2956">
        <v>0</v>
      </c>
      <c r="F2956">
        <v>0</v>
      </c>
      <c r="G2956">
        <v>0</v>
      </c>
      <c r="H2956">
        <v>0</v>
      </c>
    </row>
    <row r="2957" spans="1:8" x14ac:dyDescent="0.25">
      <c r="A2957">
        <v>2007</v>
      </c>
      <c r="B2957" t="s">
        <v>242</v>
      </c>
      <c r="C2957">
        <v>9</v>
      </c>
      <c r="D2957">
        <v>6</v>
      </c>
      <c r="E2957">
        <v>0</v>
      </c>
      <c r="F2957">
        <v>0</v>
      </c>
      <c r="G2957">
        <v>0</v>
      </c>
      <c r="H2957">
        <v>0</v>
      </c>
    </row>
    <row r="2958" spans="1:8" x14ac:dyDescent="0.25">
      <c r="A2958">
        <v>2008</v>
      </c>
      <c r="B2958" t="s">
        <v>242</v>
      </c>
      <c r="C2958">
        <v>9</v>
      </c>
      <c r="D2958">
        <v>6</v>
      </c>
      <c r="E2958">
        <v>42</v>
      </c>
      <c r="F2958">
        <v>40</v>
      </c>
      <c r="G2958">
        <v>41</v>
      </c>
      <c r="H2958">
        <v>1.414213562</v>
      </c>
    </row>
    <row r="2959" spans="1:8" x14ac:dyDescent="0.25">
      <c r="A2959">
        <v>2009</v>
      </c>
      <c r="B2959" t="s">
        <v>242</v>
      </c>
      <c r="C2959">
        <v>9</v>
      </c>
      <c r="D2959">
        <v>6</v>
      </c>
      <c r="E2959">
        <v>19</v>
      </c>
      <c r="F2959">
        <v>26</v>
      </c>
      <c r="G2959">
        <v>22.5</v>
      </c>
      <c r="H2959">
        <v>4.949747468</v>
      </c>
    </row>
    <row r="2960" spans="1:8" x14ac:dyDescent="0.25">
      <c r="A2960">
        <v>2010</v>
      </c>
      <c r="B2960" t="s">
        <v>242</v>
      </c>
      <c r="C2960">
        <v>9</v>
      </c>
      <c r="D2960">
        <v>6</v>
      </c>
      <c r="E2960">
        <v>37</v>
      </c>
      <c r="F2960">
        <v>39</v>
      </c>
      <c r="G2960">
        <v>38</v>
      </c>
      <c r="H2960">
        <v>1.414213562</v>
      </c>
    </row>
    <row r="2961" spans="1:8" x14ac:dyDescent="0.25">
      <c r="A2961">
        <v>2011</v>
      </c>
      <c r="B2961" t="s">
        <v>242</v>
      </c>
      <c r="C2961">
        <v>9</v>
      </c>
      <c r="D2961">
        <v>6</v>
      </c>
      <c r="E2961">
        <v>46</v>
      </c>
      <c r="F2961">
        <v>56</v>
      </c>
      <c r="G2961">
        <v>51</v>
      </c>
      <c r="H2961">
        <v>7.0710678119999999</v>
      </c>
    </row>
    <row r="2962" spans="1:8" x14ac:dyDescent="0.25">
      <c r="A2962">
        <v>2012</v>
      </c>
      <c r="B2962" t="s">
        <v>242</v>
      </c>
      <c r="C2962">
        <v>9</v>
      </c>
      <c r="D2962">
        <v>6</v>
      </c>
      <c r="E2962">
        <v>45</v>
      </c>
      <c r="F2962">
        <v>54</v>
      </c>
      <c r="G2962">
        <v>49.5</v>
      </c>
      <c r="H2962">
        <v>6.3639610309999997</v>
      </c>
    </row>
    <row r="2963" spans="1:8" x14ac:dyDescent="0.25">
      <c r="A2963">
        <v>2013</v>
      </c>
      <c r="B2963" t="s">
        <v>242</v>
      </c>
      <c r="C2963">
        <v>9</v>
      </c>
      <c r="D2963">
        <v>6</v>
      </c>
      <c r="E2963">
        <v>47</v>
      </c>
      <c r="F2963">
        <v>47</v>
      </c>
      <c r="G2963">
        <v>47</v>
      </c>
      <c r="H2963">
        <v>0</v>
      </c>
    </row>
    <row r="2964" spans="1:8" x14ac:dyDescent="0.25">
      <c r="A2964">
        <v>2014</v>
      </c>
      <c r="B2964" t="s">
        <v>242</v>
      </c>
      <c r="C2964">
        <v>9</v>
      </c>
      <c r="D2964">
        <v>6</v>
      </c>
      <c r="E2964">
        <v>121</v>
      </c>
      <c r="F2964">
        <v>130</v>
      </c>
      <c r="G2964">
        <v>125.5</v>
      </c>
      <c r="H2964">
        <v>6.3639610309999997</v>
      </c>
    </row>
    <row r="2965" spans="1:8" x14ac:dyDescent="0.25">
      <c r="A2965">
        <v>2015</v>
      </c>
      <c r="B2965" t="s">
        <v>242</v>
      </c>
      <c r="C2965">
        <v>9</v>
      </c>
      <c r="D2965">
        <v>6</v>
      </c>
      <c r="E2965">
        <v>164</v>
      </c>
      <c r="F2965">
        <v>191</v>
      </c>
      <c r="G2965">
        <v>177.5</v>
      </c>
      <c r="H2965">
        <v>19.09188309</v>
      </c>
    </row>
    <row r="2966" spans="1:8" x14ac:dyDescent="0.25">
      <c r="A2966">
        <v>2016</v>
      </c>
      <c r="B2966" t="s">
        <v>242</v>
      </c>
      <c r="C2966">
        <v>9</v>
      </c>
      <c r="D2966">
        <v>6</v>
      </c>
      <c r="E2966">
        <v>163</v>
      </c>
      <c r="F2966">
        <v>142</v>
      </c>
      <c r="G2966">
        <v>152.5</v>
      </c>
      <c r="H2966">
        <v>14.8492424</v>
      </c>
    </row>
    <row r="2967" spans="1:8" x14ac:dyDescent="0.25">
      <c r="A2967">
        <v>2005</v>
      </c>
      <c r="B2967" t="s">
        <v>243</v>
      </c>
      <c r="C2967">
        <v>9</v>
      </c>
      <c r="D2967">
        <v>7</v>
      </c>
      <c r="E2967">
        <v>0</v>
      </c>
      <c r="F2967">
        <v>0</v>
      </c>
      <c r="G2967">
        <v>0</v>
      </c>
      <c r="H2967">
        <v>0</v>
      </c>
    </row>
    <row r="2968" spans="1:8" x14ac:dyDescent="0.25">
      <c r="A2968">
        <v>2006</v>
      </c>
      <c r="B2968" t="s">
        <v>243</v>
      </c>
      <c r="C2968">
        <v>9</v>
      </c>
      <c r="D2968">
        <v>7</v>
      </c>
      <c r="E2968">
        <v>73</v>
      </c>
      <c r="F2968">
        <v>31</v>
      </c>
      <c r="G2968">
        <v>52</v>
      </c>
      <c r="H2968">
        <v>29.69848481</v>
      </c>
    </row>
    <row r="2969" spans="1:8" x14ac:dyDescent="0.25">
      <c r="A2969">
        <v>2007</v>
      </c>
      <c r="B2969" t="s">
        <v>243</v>
      </c>
      <c r="C2969">
        <v>9</v>
      </c>
      <c r="D2969">
        <v>7</v>
      </c>
      <c r="E2969">
        <v>26</v>
      </c>
      <c r="F2969">
        <v>45</v>
      </c>
      <c r="G2969">
        <v>35.5</v>
      </c>
      <c r="H2969">
        <v>13.435028839999999</v>
      </c>
    </row>
    <row r="2970" spans="1:8" x14ac:dyDescent="0.25">
      <c r="A2970">
        <v>2008</v>
      </c>
      <c r="B2970" t="s">
        <v>243</v>
      </c>
      <c r="C2970">
        <v>9</v>
      </c>
      <c r="D2970">
        <v>7</v>
      </c>
      <c r="E2970">
        <v>12</v>
      </c>
      <c r="F2970">
        <v>46</v>
      </c>
      <c r="G2970">
        <v>29</v>
      </c>
      <c r="H2970">
        <v>24.041630560000002</v>
      </c>
    </row>
    <row r="2971" spans="1:8" x14ac:dyDescent="0.25">
      <c r="A2971">
        <v>2009</v>
      </c>
      <c r="B2971" t="s">
        <v>243</v>
      </c>
      <c r="C2971">
        <v>9</v>
      </c>
      <c r="D2971">
        <v>7</v>
      </c>
      <c r="E2971">
        <v>29</v>
      </c>
      <c r="F2971">
        <v>56</v>
      </c>
      <c r="G2971">
        <v>42.5</v>
      </c>
      <c r="H2971">
        <v>19.09188309</v>
      </c>
    </row>
    <row r="2972" spans="1:8" x14ac:dyDescent="0.25">
      <c r="A2972">
        <v>2010</v>
      </c>
      <c r="B2972" t="s">
        <v>243</v>
      </c>
      <c r="C2972">
        <v>9</v>
      </c>
      <c r="D2972">
        <v>7</v>
      </c>
      <c r="E2972">
        <v>57</v>
      </c>
      <c r="F2972">
        <v>74</v>
      </c>
      <c r="G2972">
        <v>65.5</v>
      </c>
      <c r="H2972">
        <v>12.020815280000001</v>
      </c>
    </row>
    <row r="2973" spans="1:8" x14ac:dyDescent="0.25">
      <c r="A2973">
        <v>2011</v>
      </c>
      <c r="B2973" t="s">
        <v>243</v>
      </c>
      <c r="C2973">
        <v>9</v>
      </c>
      <c r="D2973">
        <v>7</v>
      </c>
      <c r="E2973">
        <v>115</v>
      </c>
      <c r="F2973">
        <v>123</v>
      </c>
      <c r="G2973">
        <v>119</v>
      </c>
      <c r="H2973">
        <v>5.6568542490000002</v>
      </c>
    </row>
    <row r="2974" spans="1:8" x14ac:dyDescent="0.25">
      <c r="A2974">
        <v>2012</v>
      </c>
      <c r="B2974" t="s">
        <v>243</v>
      </c>
      <c r="C2974">
        <v>9</v>
      </c>
      <c r="D2974">
        <v>7</v>
      </c>
      <c r="E2974">
        <v>122</v>
      </c>
      <c r="F2974">
        <v>106</v>
      </c>
      <c r="G2974">
        <v>114</v>
      </c>
      <c r="H2974">
        <v>11.313708500000001</v>
      </c>
    </row>
    <row r="2975" spans="1:8" x14ac:dyDescent="0.25">
      <c r="A2975">
        <v>2013</v>
      </c>
      <c r="B2975" t="s">
        <v>243</v>
      </c>
      <c r="C2975">
        <v>9</v>
      </c>
      <c r="D2975">
        <v>7</v>
      </c>
      <c r="E2975">
        <v>154</v>
      </c>
      <c r="F2975">
        <v>151</v>
      </c>
      <c r="G2975">
        <v>152.5</v>
      </c>
      <c r="H2975">
        <v>2.1213203439999999</v>
      </c>
    </row>
    <row r="2976" spans="1:8" x14ac:dyDescent="0.25">
      <c r="A2976">
        <v>2014</v>
      </c>
      <c r="B2976" t="s">
        <v>243</v>
      </c>
      <c r="C2976">
        <v>9</v>
      </c>
      <c r="D2976">
        <v>7</v>
      </c>
      <c r="E2976">
        <v>167</v>
      </c>
      <c r="F2976">
        <v>174</v>
      </c>
      <c r="G2976">
        <v>170.5</v>
      </c>
      <c r="H2976">
        <v>4.949747468</v>
      </c>
    </row>
    <row r="2977" spans="1:8" x14ac:dyDescent="0.25">
      <c r="A2977">
        <v>2015</v>
      </c>
      <c r="B2977" t="s">
        <v>243</v>
      </c>
      <c r="C2977">
        <v>9</v>
      </c>
      <c r="D2977">
        <v>7</v>
      </c>
      <c r="E2977">
        <v>186</v>
      </c>
      <c r="F2977">
        <v>200</v>
      </c>
      <c r="G2977">
        <v>193</v>
      </c>
      <c r="H2977">
        <v>9.899494937</v>
      </c>
    </row>
    <row r="2978" spans="1:8" x14ac:dyDescent="0.25">
      <c r="A2978">
        <v>2016</v>
      </c>
      <c r="B2978" t="s">
        <v>243</v>
      </c>
      <c r="C2978">
        <v>9</v>
      </c>
      <c r="D2978">
        <v>7</v>
      </c>
      <c r="E2978">
        <v>244</v>
      </c>
      <c r="F2978">
        <v>258</v>
      </c>
      <c r="G2978">
        <v>251</v>
      </c>
      <c r="H2978">
        <v>9.899494937</v>
      </c>
    </row>
    <row r="2979" spans="1:8" x14ac:dyDescent="0.25">
      <c r="A2979">
        <v>2005</v>
      </c>
      <c r="B2979" t="s">
        <v>244</v>
      </c>
      <c r="C2979">
        <v>9</v>
      </c>
      <c r="D2979">
        <v>8</v>
      </c>
      <c r="E2979">
        <v>0</v>
      </c>
      <c r="F2979">
        <v>0</v>
      </c>
      <c r="G2979">
        <v>0</v>
      </c>
      <c r="H2979">
        <v>0</v>
      </c>
    </row>
    <row r="2980" spans="1:8" x14ac:dyDescent="0.25">
      <c r="A2980">
        <v>2006</v>
      </c>
      <c r="B2980" t="s">
        <v>244</v>
      </c>
      <c r="C2980">
        <v>9</v>
      </c>
      <c r="D2980">
        <v>8</v>
      </c>
      <c r="E2980">
        <v>55</v>
      </c>
      <c r="F2980">
        <v>60</v>
      </c>
      <c r="G2980">
        <v>57.5</v>
      </c>
      <c r="H2980">
        <v>3.5355339059999999</v>
      </c>
    </row>
    <row r="2981" spans="1:8" x14ac:dyDescent="0.25">
      <c r="A2981">
        <v>2007</v>
      </c>
      <c r="B2981" t="s">
        <v>244</v>
      </c>
      <c r="C2981">
        <v>9</v>
      </c>
      <c r="D2981">
        <v>8</v>
      </c>
      <c r="E2981">
        <v>23</v>
      </c>
      <c r="F2981">
        <v>28</v>
      </c>
      <c r="G2981">
        <v>25.5</v>
      </c>
      <c r="H2981">
        <v>3.5355339059999999</v>
      </c>
    </row>
    <row r="2982" spans="1:8" x14ac:dyDescent="0.25">
      <c r="A2982">
        <v>2008</v>
      </c>
      <c r="B2982" t="s">
        <v>244</v>
      </c>
      <c r="C2982">
        <v>9</v>
      </c>
      <c r="D2982">
        <v>8</v>
      </c>
      <c r="E2982">
        <v>36</v>
      </c>
      <c r="F2982">
        <v>39</v>
      </c>
      <c r="G2982">
        <v>37.5</v>
      </c>
      <c r="H2982">
        <v>2.1213203439999999</v>
      </c>
    </row>
    <row r="2983" spans="1:8" x14ac:dyDescent="0.25">
      <c r="A2983">
        <v>2009</v>
      </c>
      <c r="B2983" t="s">
        <v>244</v>
      </c>
      <c r="C2983">
        <v>9</v>
      </c>
      <c r="D2983">
        <v>8</v>
      </c>
      <c r="E2983">
        <v>54</v>
      </c>
      <c r="F2983">
        <v>42</v>
      </c>
      <c r="G2983">
        <v>48</v>
      </c>
      <c r="H2983">
        <v>8.4852813739999995</v>
      </c>
    </row>
    <row r="2984" spans="1:8" x14ac:dyDescent="0.25">
      <c r="A2984">
        <v>2010</v>
      </c>
      <c r="B2984" t="s">
        <v>244</v>
      </c>
      <c r="C2984">
        <v>9</v>
      </c>
      <c r="D2984">
        <v>8</v>
      </c>
      <c r="E2984">
        <v>103</v>
      </c>
      <c r="F2984">
        <v>72</v>
      </c>
      <c r="G2984">
        <v>87.5</v>
      </c>
      <c r="H2984">
        <v>21.920310220000001</v>
      </c>
    </row>
    <row r="2985" spans="1:8" x14ac:dyDescent="0.25">
      <c r="A2985">
        <v>2011</v>
      </c>
      <c r="B2985" t="s">
        <v>244</v>
      </c>
      <c r="C2985">
        <v>9</v>
      </c>
      <c r="D2985">
        <v>8</v>
      </c>
      <c r="E2985">
        <v>98</v>
      </c>
      <c r="F2985">
        <v>103</v>
      </c>
      <c r="G2985">
        <v>100.5</v>
      </c>
      <c r="H2985">
        <v>3.5355339059999999</v>
      </c>
    </row>
    <row r="2986" spans="1:8" x14ac:dyDescent="0.25">
      <c r="A2986">
        <v>2012</v>
      </c>
      <c r="B2986" t="s">
        <v>244</v>
      </c>
      <c r="C2986">
        <v>9</v>
      </c>
      <c r="D2986">
        <v>8</v>
      </c>
      <c r="E2986">
        <v>82</v>
      </c>
      <c r="F2986">
        <v>85</v>
      </c>
      <c r="G2986">
        <v>83.5</v>
      </c>
      <c r="H2986">
        <v>2.1213203439999999</v>
      </c>
    </row>
    <row r="2987" spans="1:8" x14ac:dyDescent="0.25">
      <c r="A2987">
        <v>2013</v>
      </c>
      <c r="B2987" t="s">
        <v>244</v>
      </c>
      <c r="C2987">
        <v>9</v>
      </c>
      <c r="D2987">
        <v>8</v>
      </c>
      <c r="E2987">
        <v>111</v>
      </c>
      <c r="F2987">
        <v>179</v>
      </c>
      <c r="G2987">
        <v>145</v>
      </c>
      <c r="H2987">
        <v>48.083261120000003</v>
      </c>
    </row>
    <row r="2988" spans="1:8" x14ac:dyDescent="0.25">
      <c r="A2988">
        <v>2014</v>
      </c>
      <c r="B2988" t="s">
        <v>244</v>
      </c>
      <c r="C2988">
        <v>9</v>
      </c>
      <c r="D2988">
        <v>8</v>
      </c>
      <c r="E2988">
        <v>135</v>
      </c>
      <c r="F2988">
        <v>203</v>
      </c>
      <c r="G2988">
        <v>169</v>
      </c>
      <c r="H2988">
        <v>48.083261120000003</v>
      </c>
    </row>
    <row r="2989" spans="1:8" x14ac:dyDescent="0.25">
      <c r="A2989">
        <v>2015</v>
      </c>
      <c r="B2989" t="s">
        <v>244</v>
      </c>
      <c r="C2989">
        <v>9</v>
      </c>
      <c r="D2989">
        <v>8</v>
      </c>
      <c r="E2989">
        <v>130</v>
      </c>
      <c r="F2989">
        <v>166</v>
      </c>
      <c r="G2989">
        <v>148</v>
      </c>
      <c r="H2989">
        <v>25.455844119999998</v>
      </c>
    </row>
    <row r="2990" spans="1:8" x14ac:dyDescent="0.25">
      <c r="A2990">
        <v>2016</v>
      </c>
      <c r="B2990" t="s">
        <v>244</v>
      </c>
      <c r="C2990">
        <v>9</v>
      </c>
      <c r="D2990">
        <v>8</v>
      </c>
      <c r="E2990">
        <v>142</v>
      </c>
      <c r="F2990">
        <v>218</v>
      </c>
      <c r="G2990">
        <v>180</v>
      </c>
      <c r="H2990">
        <v>53.740115369999998</v>
      </c>
    </row>
    <row r="2991" spans="1:8" x14ac:dyDescent="0.25">
      <c r="A2991">
        <v>2005</v>
      </c>
      <c r="B2991" t="s">
        <v>245</v>
      </c>
      <c r="C2991">
        <v>9</v>
      </c>
      <c r="D2991">
        <v>9</v>
      </c>
      <c r="E2991">
        <v>0</v>
      </c>
      <c r="F2991">
        <v>0</v>
      </c>
      <c r="G2991">
        <v>0</v>
      </c>
      <c r="H2991">
        <v>0</v>
      </c>
    </row>
    <row r="2992" spans="1:8" x14ac:dyDescent="0.25">
      <c r="A2992">
        <v>2006</v>
      </c>
      <c r="B2992" t="s">
        <v>245</v>
      </c>
      <c r="C2992">
        <v>9</v>
      </c>
      <c r="D2992">
        <v>9</v>
      </c>
      <c r="E2992">
        <v>0</v>
      </c>
      <c r="F2992">
        <v>0</v>
      </c>
      <c r="G2992">
        <v>0</v>
      </c>
      <c r="H2992">
        <v>0</v>
      </c>
    </row>
    <row r="2993" spans="1:8" x14ac:dyDescent="0.25">
      <c r="A2993">
        <v>2007</v>
      </c>
      <c r="B2993" t="s">
        <v>245</v>
      </c>
      <c r="C2993">
        <v>9</v>
      </c>
      <c r="D2993">
        <v>9</v>
      </c>
      <c r="E2993">
        <v>0</v>
      </c>
      <c r="F2993">
        <v>0</v>
      </c>
      <c r="G2993">
        <v>0</v>
      </c>
      <c r="H2993">
        <v>0</v>
      </c>
    </row>
    <row r="2994" spans="1:8" x14ac:dyDescent="0.25">
      <c r="A2994">
        <v>2008</v>
      </c>
      <c r="B2994" t="s">
        <v>245</v>
      </c>
      <c r="C2994">
        <v>9</v>
      </c>
      <c r="D2994">
        <v>9</v>
      </c>
      <c r="E2994">
        <v>0</v>
      </c>
      <c r="F2994">
        <v>0</v>
      </c>
      <c r="G2994">
        <v>0</v>
      </c>
      <c r="H2994">
        <v>0</v>
      </c>
    </row>
    <row r="2995" spans="1:8" x14ac:dyDescent="0.25">
      <c r="A2995">
        <v>2009</v>
      </c>
      <c r="B2995" t="s">
        <v>245</v>
      </c>
      <c r="C2995">
        <v>9</v>
      </c>
      <c r="D2995">
        <v>9</v>
      </c>
      <c r="E2995">
        <v>0</v>
      </c>
      <c r="F2995">
        <v>0</v>
      </c>
      <c r="G2995">
        <v>0</v>
      </c>
      <c r="H2995">
        <v>0</v>
      </c>
    </row>
    <row r="2996" spans="1:8" x14ac:dyDescent="0.25">
      <c r="A2996">
        <v>2010</v>
      </c>
      <c r="B2996" t="s">
        <v>245</v>
      </c>
      <c r="C2996">
        <v>9</v>
      </c>
      <c r="D2996">
        <v>9</v>
      </c>
      <c r="E2996">
        <v>0</v>
      </c>
      <c r="F2996">
        <v>0</v>
      </c>
      <c r="G2996">
        <v>0</v>
      </c>
      <c r="H2996">
        <v>0</v>
      </c>
    </row>
    <row r="2997" spans="1:8" x14ac:dyDescent="0.25">
      <c r="A2997">
        <v>2011</v>
      </c>
      <c r="B2997" t="s">
        <v>245</v>
      </c>
      <c r="C2997">
        <v>9</v>
      </c>
      <c r="D2997">
        <v>9</v>
      </c>
      <c r="E2997">
        <v>136</v>
      </c>
      <c r="F2997">
        <v>133</v>
      </c>
      <c r="G2997">
        <v>134.5</v>
      </c>
      <c r="H2997">
        <v>2.1213203439999999</v>
      </c>
    </row>
    <row r="2998" spans="1:8" x14ac:dyDescent="0.25">
      <c r="A2998">
        <v>2012</v>
      </c>
      <c r="B2998" t="s">
        <v>245</v>
      </c>
      <c r="C2998">
        <v>9</v>
      </c>
      <c r="D2998">
        <v>9</v>
      </c>
      <c r="E2998">
        <v>91</v>
      </c>
      <c r="F2998">
        <v>101</v>
      </c>
      <c r="G2998">
        <v>96</v>
      </c>
      <c r="H2998">
        <v>7.0710678119999999</v>
      </c>
    </row>
    <row r="2999" spans="1:8" x14ac:dyDescent="0.25">
      <c r="A2999">
        <v>2013</v>
      </c>
      <c r="B2999" t="s">
        <v>245</v>
      </c>
      <c r="C2999">
        <v>9</v>
      </c>
      <c r="D2999">
        <v>9</v>
      </c>
      <c r="E2999">
        <v>181</v>
      </c>
      <c r="F2999">
        <v>228</v>
      </c>
      <c r="G2999">
        <v>204.5</v>
      </c>
      <c r="H2999">
        <v>33.234018720000002</v>
      </c>
    </row>
    <row r="3000" spans="1:8" x14ac:dyDescent="0.25">
      <c r="A3000">
        <v>2014</v>
      </c>
      <c r="B3000" t="s">
        <v>245</v>
      </c>
      <c r="C3000">
        <v>9</v>
      </c>
      <c r="D3000">
        <v>9</v>
      </c>
      <c r="E3000">
        <v>385</v>
      </c>
      <c r="F3000">
        <v>423</v>
      </c>
      <c r="G3000">
        <v>404</v>
      </c>
      <c r="H3000">
        <v>26.870057689999999</v>
      </c>
    </row>
    <row r="3001" spans="1:8" x14ac:dyDescent="0.25">
      <c r="A3001">
        <v>2015</v>
      </c>
      <c r="B3001" t="s">
        <v>245</v>
      </c>
      <c r="C3001">
        <v>9</v>
      </c>
      <c r="D3001">
        <v>9</v>
      </c>
      <c r="E3001">
        <v>300</v>
      </c>
      <c r="F3001">
        <v>286</v>
      </c>
      <c r="G3001">
        <v>293</v>
      </c>
      <c r="H3001">
        <v>9.899494937</v>
      </c>
    </row>
    <row r="3002" spans="1:8" x14ac:dyDescent="0.25">
      <c r="A3002">
        <v>2016</v>
      </c>
      <c r="B3002" t="s">
        <v>245</v>
      </c>
      <c r="C3002">
        <v>9</v>
      </c>
      <c r="D3002">
        <v>9</v>
      </c>
      <c r="E3002">
        <v>360</v>
      </c>
      <c r="F3002">
        <v>358</v>
      </c>
      <c r="G3002">
        <v>359</v>
      </c>
      <c r="H3002">
        <v>1.414213562</v>
      </c>
    </row>
    <row r="3003" spans="1:8" x14ac:dyDescent="0.25">
      <c r="A3003">
        <v>2005</v>
      </c>
      <c r="B3003" t="s">
        <v>246</v>
      </c>
      <c r="C3003">
        <v>9</v>
      </c>
      <c r="D3003">
        <v>10</v>
      </c>
      <c r="E3003">
        <v>0</v>
      </c>
      <c r="F3003">
        <v>0</v>
      </c>
      <c r="G3003">
        <v>0</v>
      </c>
      <c r="H3003">
        <v>0</v>
      </c>
    </row>
    <row r="3004" spans="1:8" x14ac:dyDescent="0.25">
      <c r="A3004">
        <v>2006</v>
      </c>
      <c r="B3004" t="s">
        <v>246</v>
      </c>
      <c r="C3004">
        <v>9</v>
      </c>
      <c r="D3004">
        <v>10</v>
      </c>
      <c r="E3004">
        <v>0</v>
      </c>
      <c r="F3004">
        <v>0</v>
      </c>
      <c r="G3004">
        <v>0</v>
      </c>
      <c r="H3004">
        <v>0</v>
      </c>
    </row>
    <row r="3005" spans="1:8" x14ac:dyDescent="0.25">
      <c r="A3005">
        <v>2007</v>
      </c>
      <c r="B3005" t="s">
        <v>246</v>
      </c>
      <c r="C3005">
        <v>9</v>
      </c>
      <c r="D3005">
        <v>10</v>
      </c>
      <c r="E3005">
        <v>50</v>
      </c>
      <c r="F3005">
        <v>49</v>
      </c>
      <c r="G3005">
        <v>49.5</v>
      </c>
      <c r="H3005">
        <v>0.70710678100000002</v>
      </c>
    </row>
    <row r="3006" spans="1:8" x14ac:dyDescent="0.25">
      <c r="A3006">
        <v>2008</v>
      </c>
      <c r="B3006" t="s">
        <v>246</v>
      </c>
      <c r="C3006">
        <v>9</v>
      </c>
      <c r="D3006">
        <v>10</v>
      </c>
      <c r="E3006">
        <v>38</v>
      </c>
      <c r="F3006">
        <v>35</v>
      </c>
      <c r="G3006">
        <v>36.5</v>
      </c>
      <c r="H3006">
        <v>2.1213203439999999</v>
      </c>
    </row>
    <row r="3007" spans="1:8" x14ac:dyDescent="0.25">
      <c r="A3007">
        <v>2009</v>
      </c>
      <c r="B3007" t="s">
        <v>246</v>
      </c>
      <c r="C3007">
        <v>9</v>
      </c>
      <c r="D3007">
        <v>10</v>
      </c>
      <c r="E3007">
        <v>42</v>
      </c>
      <c r="F3007">
        <v>38</v>
      </c>
      <c r="G3007">
        <v>40</v>
      </c>
      <c r="H3007">
        <v>2.8284271250000002</v>
      </c>
    </row>
    <row r="3008" spans="1:8" x14ac:dyDescent="0.25">
      <c r="A3008">
        <v>2010</v>
      </c>
      <c r="B3008" t="s">
        <v>246</v>
      </c>
      <c r="C3008">
        <v>9</v>
      </c>
      <c r="D3008">
        <v>10</v>
      </c>
      <c r="E3008">
        <v>54</v>
      </c>
      <c r="F3008">
        <v>59</v>
      </c>
      <c r="G3008">
        <v>56.5</v>
      </c>
      <c r="H3008">
        <v>3.5355339059999999</v>
      </c>
    </row>
    <row r="3009" spans="1:8" x14ac:dyDescent="0.25">
      <c r="A3009">
        <v>2011</v>
      </c>
      <c r="B3009" t="s">
        <v>246</v>
      </c>
      <c r="C3009">
        <v>9</v>
      </c>
      <c r="D3009">
        <v>10</v>
      </c>
      <c r="E3009">
        <v>60</v>
      </c>
      <c r="F3009">
        <v>60</v>
      </c>
      <c r="G3009">
        <v>60</v>
      </c>
      <c r="H3009">
        <v>0</v>
      </c>
    </row>
    <row r="3010" spans="1:8" x14ac:dyDescent="0.25">
      <c r="A3010">
        <v>2012</v>
      </c>
      <c r="B3010" t="s">
        <v>246</v>
      </c>
      <c r="C3010">
        <v>9</v>
      </c>
      <c r="D3010">
        <v>10</v>
      </c>
      <c r="E3010">
        <v>74</v>
      </c>
      <c r="F3010">
        <v>85</v>
      </c>
      <c r="G3010">
        <v>79.5</v>
      </c>
      <c r="H3010">
        <v>7.7781745930000001</v>
      </c>
    </row>
    <row r="3011" spans="1:8" x14ac:dyDescent="0.25">
      <c r="A3011">
        <v>2013</v>
      </c>
      <c r="B3011" t="s">
        <v>246</v>
      </c>
      <c r="C3011">
        <v>9</v>
      </c>
      <c r="D3011">
        <v>10</v>
      </c>
      <c r="E3011">
        <v>140</v>
      </c>
      <c r="F3011">
        <v>162</v>
      </c>
      <c r="G3011">
        <v>151</v>
      </c>
      <c r="H3011">
        <v>15.556349190000001</v>
      </c>
    </row>
    <row r="3012" spans="1:8" x14ac:dyDescent="0.25">
      <c r="A3012">
        <v>2014</v>
      </c>
      <c r="B3012" t="s">
        <v>246</v>
      </c>
      <c r="C3012">
        <v>9</v>
      </c>
      <c r="D3012">
        <v>10</v>
      </c>
      <c r="E3012">
        <v>282</v>
      </c>
      <c r="F3012">
        <v>304</v>
      </c>
      <c r="G3012">
        <v>293</v>
      </c>
      <c r="H3012">
        <v>15.556349190000001</v>
      </c>
    </row>
    <row r="3013" spans="1:8" x14ac:dyDescent="0.25">
      <c r="A3013">
        <v>2015</v>
      </c>
      <c r="B3013" t="s">
        <v>246</v>
      </c>
      <c r="C3013">
        <v>9</v>
      </c>
      <c r="D3013">
        <v>10</v>
      </c>
      <c r="E3013">
        <v>279</v>
      </c>
      <c r="F3013">
        <v>265</v>
      </c>
      <c r="G3013">
        <v>272</v>
      </c>
      <c r="H3013">
        <v>9.899494937</v>
      </c>
    </row>
    <row r="3014" spans="1:8" x14ac:dyDescent="0.25">
      <c r="A3014">
        <v>2016</v>
      </c>
      <c r="B3014" t="s">
        <v>246</v>
      </c>
      <c r="C3014">
        <v>9</v>
      </c>
      <c r="D3014">
        <v>10</v>
      </c>
      <c r="E3014">
        <v>254</v>
      </c>
      <c r="F3014">
        <v>253</v>
      </c>
      <c r="G3014">
        <v>253.5</v>
      </c>
      <c r="H3014">
        <v>0.70710678100000002</v>
      </c>
    </row>
    <row r="3015" spans="1:8" x14ac:dyDescent="0.25">
      <c r="A3015">
        <v>2005</v>
      </c>
      <c r="B3015" t="s">
        <v>247</v>
      </c>
      <c r="C3015">
        <v>9</v>
      </c>
      <c r="D3015">
        <v>11</v>
      </c>
      <c r="E3015">
        <v>0</v>
      </c>
      <c r="F3015">
        <v>0</v>
      </c>
      <c r="G3015">
        <v>0</v>
      </c>
      <c r="H3015">
        <v>0</v>
      </c>
    </row>
    <row r="3016" spans="1:8" x14ac:dyDescent="0.25">
      <c r="A3016">
        <v>2006</v>
      </c>
      <c r="B3016" t="s">
        <v>247</v>
      </c>
      <c r="C3016">
        <v>9</v>
      </c>
      <c r="D3016">
        <v>11</v>
      </c>
      <c r="E3016">
        <v>0</v>
      </c>
      <c r="F3016">
        <v>0</v>
      </c>
      <c r="G3016">
        <v>0</v>
      </c>
      <c r="H3016">
        <v>0</v>
      </c>
    </row>
    <row r="3017" spans="1:8" x14ac:dyDescent="0.25">
      <c r="A3017">
        <v>2007</v>
      </c>
      <c r="B3017" t="s">
        <v>247</v>
      </c>
      <c r="C3017">
        <v>9</v>
      </c>
      <c r="D3017">
        <v>11</v>
      </c>
      <c r="E3017">
        <v>0</v>
      </c>
      <c r="F3017">
        <v>0</v>
      </c>
      <c r="G3017">
        <v>0</v>
      </c>
      <c r="H3017">
        <v>0</v>
      </c>
    </row>
    <row r="3018" spans="1:8" x14ac:dyDescent="0.25">
      <c r="A3018">
        <v>2008</v>
      </c>
      <c r="B3018" t="s">
        <v>247</v>
      </c>
      <c r="C3018">
        <v>9</v>
      </c>
      <c r="D3018">
        <v>11</v>
      </c>
      <c r="E3018">
        <v>0</v>
      </c>
      <c r="F3018">
        <v>0</v>
      </c>
      <c r="G3018">
        <v>0</v>
      </c>
      <c r="H3018">
        <v>0</v>
      </c>
    </row>
    <row r="3019" spans="1:8" x14ac:dyDescent="0.25">
      <c r="A3019">
        <v>2009</v>
      </c>
      <c r="B3019" t="s">
        <v>247</v>
      </c>
      <c r="C3019">
        <v>9</v>
      </c>
      <c r="D3019">
        <v>11</v>
      </c>
      <c r="E3019">
        <v>0</v>
      </c>
      <c r="F3019">
        <v>0</v>
      </c>
      <c r="G3019">
        <v>0</v>
      </c>
      <c r="H3019">
        <v>0</v>
      </c>
    </row>
    <row r="3020" spans="1:8" x14ac:dyDescent="0.25">
      <c r="A3020">
        <v>2010</v>
      </c>
      <c r="B3020" t="s">
        <v>247</v>
      </c>
      <c r="C3020">
        <v>9</v>
      </c>
      <c r="D3020">
        <v>11</v>
      </c>
      <c r="E3020">
        <v>42</v>
      </c>
      <c r="F3020">
        <v>56</v>
      </c>
      <c r="G3020">
        <v>49</v>
      </c>
      <c r="H3020">
        <v>9.899494937</v>
      </c>
    </row>
    <row r="3021" spans="1:8" x14ac:dyDescent="0.25">
      <c r="A3021">
        <v>2011</v>
      </c>
      <c r="B3021" t="s">
        <v>247</v>
      </c>
      <c r="C3021">
        <v>9</v>
      </c>
      <c r="D3021">
        <v>11</v>
      </c>
      <c r="E3021">
        <v>31</v>
      </c>
      <c r="F3021">
        <v>26</v>
      </c>
      <c r="G3021">
        <v>28.5</v>
      </c>
      <c r="H3021">
        <v>3.5355339059999999</v>
      </c>
    </row>
    <row r="3022" spans="1:8" x14ac:dyDescent="0.25">
      <c r="A3022">
        <v>2012</v>
      </c>
      <c r="B3022" t="s">
        <v>247</v>
      </c>
      <c r="C3022">
        <v>9</v>
      </c>
      <c r="D3022">
        <v>11</v>
      </c>
      <c r="E3022">
        <v>36</v>
      </c>
      <c r="F3022">
        <v>22</v>
      </c>
      <c r="G3022">
        <v>29</v>
      </c>
      <c r="H3022">
        <v>9.899494937</v>
      </c>
    </row>
    <row r="3023" spans="1:8" x14ac:dyDescent="0.25">
      <c r="A3023">
        <v>2013</v>
      </c>
      <c r="B3023" t="s">
        <v>247</v>
      </c>
      <c r="C3023">
        <v>9</v>
      </c>
      <c r="D3023">
        <v>11</v>
      </c>
      <c r="E3023">
        <v>67</v>
      </c>
      <c r="F3023">
        <v>52</v>
      </c>
      <c r="G3023">
        <v>59.5</v>
      </c>
      <c r="H3023">
        <v>10.60660172</v>
      </c>
    </row>
    <row r="3024" spans="1:8" x14ac:dyDescent="0.25">
      <c r="A3024">
        <v>2014</v>
      </c>
      <c r="B3024" t="s">
        <v>247</v>
      </c>
      <c r="C3024">
        <v>9</v>
      </c>
      <c r="D3024">
        <v>11</v>
      </c>
      <c r="E3024">
        <v>108</v>
      </c>
      <c r="F3024">
        <v>79</v>
      </c>
      <c r="G3024">
        <v>93.5</v>
      </c>
      <c r="H3024">
        <v>20.50609665</v>
      </c>
    </row>
    <row r="3025" spans="1:8" x14ac:dyDescent="0.25">
      <c r="A3025">
        <v>2015</v>
      </c>
      <c r="B3025" t="s">
        <v>247</v>
      </c>
      <c r="C3025">
        <v>9</v>
      </c>
      <c r="D3025">
        <v>11</v>
      </c>
      <c r="E3025">
        <v>117</v>
      </c>
      <c r="F3025">
        <v>97</v>
      </c>
      <c r="G3025">
        <v>107</v>
      </c>
      <c r="H3025">
        <v>14.142135619999999</v>
      </c>
    </row>
    <row r="3026" spans="1:8" x14ac:dyDescent="0.25">
      <c r="A3026">
        <v>2016</v>
      </c>
      <c r="B3026" t="s">
        <v>247</v>
      </c>
      <c r="C3026">
        <v>9</v>
      </c>
      <c r="D3026">
        <v>11</v>
      </c>
      <c r="E3026">
        <v>154</v>
      </c>
      <c r="F3026">
        <v>130</v>
      </c>
      <c r="G3026">
        <v>142</v>
      </c>
      <c r="H3026">
        <v>16.970562749999999</v>
      </c>
    </row>
    <row r="3027" spans="1:8" x14ac:dyDescent="0.25">
      <c r="A3027">
        <v>2005</v>
      </c>
      <c r="B3027" t="s">
        <v>248</v>
      </c>
      <c r="C3027">
        <v>9</v>
      </c>
      <c r="D3027">
        <v>12</v>
      </c>
      <c r="E3027">
        <v>0</v>
      </c>
      <c r="F3027">
        <v>0</v>
      </c>
      <c r="G3027">
        <v>0</v>
      </c>
      <c r="H3027">
        <v>0</v>
      </c>
    </row>
    <row r="3028" spans="1:8" x14ac:dyDescent="0.25">
      <c r="A3028">
        <v>2006</v>
      </c>
      <c r="B3028" t="s">
        <v>248</v>
      </c>
      <c r="C3028">
        <v>9</v>
      </c>
      <c r="D3028">
        <v>12</v>
      </c>
      <c r="E3028">
        <v>0</v>
      </c>
      <c r="F3028">
        <v>0</v>
      </c>
      <c r="G3028">
        <v>0</v>
      </c>
      <c r="H3028">
        <v>0</v>
      </c>
    </row>
    <row r="3029" spans="1:8" x14ac:dyDescent="0.25">
      <c r="A3029">
        <v>2007</v>
      </c>
      <c r="B3029" t="s">
        <v>248</v>
      </c>
      <c r="C3029">
        <v>9</v>
      </c>
      <c r="D3029">
        <v>12</v>
      </c>
      <c r="E3029">
        <v>0</v>
      </c>
      <c r="F3029">
        <v>0</v>
      </c>
      <c r="G3029">
        <v>0</v>
      </c>
      <c r="H3029">
        <v>0</v>
      </c>
    </row>
    <row r="3030" spans="1:8" x14ac:dyDescent="0.25">
      <c r="A3030">
        <v>2008</v>
      </c>
      <c r="B3030" t="s">
        <v>248</v>
      </c>
      <c r="C3030">
        <v>9</v>
      </c>
      <c r="D3030">
        <v>12</v>
      </c>
      <c r="E3030">
        <v>0</v>
      </c>
      <c r="F3030">
        <v>0</v>
      </c>
      <c r="G3030">
        <v>0</v>
      </c>
      <c r="H3030">
        <v>0</v>
      </c>
    </row>
    <row r="3031" spans="1:8" x14ac:dyDescent="0.25">
      <c r="A3031">
        <v>2009</v>
      </c>
      <c r="B3031" t="s">
        <v>248</v>
      </c>
      <c r="C3031">
        <v>9</v>
      </c>
      <c r="D3031">
        <v>12</v>
      </c>
      <c r="E3031">
        <v>52</v>
      </c>
      <c r="F3031">
        <v>63</v>
      </c>
      <c r="G3031">
        <v>57.5</v>
      </c>
      <c r="H3031">
        <v>7.7781745930000001</v>
      </c>
    </row>
    <row r="3032" spans="1:8" x14ac:dyDescent="0.25">
      <c r="A3032">
        <v>2010</v>
      </c>
      <c r="B3032" t="s">
        <v>248</v>
      </c>
      <c r="C3032">
        <v>9</v>
      </c>
      <c r="D3032">
        <v>12</v>
      </c>
      <c r="E3032">
        <v>25</v>
      </c>
      <c r="F3032">
        <v>15</v>
      </c>
      <c r="G3032">
        <v>20</v>
      </c>
      <c r="H3032">
        <v>7.0710678119999999</v>
      </c>
    </row>
    <row r="3033" spans="1:8" x14ac:dyDescent="0.25">
      <c r="A3033">
        <v>2011</v>
      </c>
      <c r="B3033" t="s">
        <v>248</v>
      </c>
      <c r="C3033">
        <v>9</v>
      </c>
      <c r="D3033">
        <v>12</v>
      </c>
      <c r="E3033">
        <v>33</v>
      </c>
      <c r="F3033">
        <v>35</v>
      </c>
      <c r="G3033">
        <v>34</v>
      </c>
      <c r="H3033">
        <v>1.414213562</v>
      </c>
    </row>
    <row r="3034" spans="1:8" x14ac:dyDescent="0.25">
      <c r="A3034">
        <v>2012</v>
      </c>
      <c r="B3034" t="s">
        <v>248</v>
      </c>
      <c r="C3034">
        <v>9</v>
      </c>
      <c r="D3034">
        <v>12</v>
      </c>
      <c r="E3034">
        <v>29</v>
      </c>
      <c r="F3034">
        <v>27</v>
      </c>
      <c r="G3034">
        <v>28</v>
      </c>
      <c r="H3034">
        <v>1.414213562</v>
      </c>
    </row>
    <row r="3035" spans="1:8" x14ac:dyDescent="0.25">
      <c r="A3035">
        <v>2013</v>
      </c>
      <c r="B3035" t="s">
        <v>248</v>
      </c>
      <c r="C3035">
        <v>9</v>
      </c>
      <c r="D3035">
        <v>12</v>
      </c>
      <c r="E3035">
        <v>47</v>
      </c>
      <c r="F3035">
        <v>51</v>
      </c>
      <c r="G3035">
        <v>49</v>
      </c>
      <c r="H3035">
        <v>2.8284271250000002</v>
      </c>
    </row>
    <row r="3036" spans="1:8" x14ac:dyDescent="0.25">
      <c r="A3036">
        <v>2014</v>
      </c>
      <c r="B3036" t="s">
        <v>248</v>
      </c>
      <c r="C3036">
        <v>9</v>
      </c>
      <c r="D3036">
        <v>12</v>
      </c>
      <c r="E3036">
        <v>56</v>
      </c>
      <c r="F3036">
        <v>64</v>
      </c>
      <c r="G3036">
        <v>60</v>
      </c>
      <c r="H3036">
        <v>5.6568542490000002</v>
      </c>
    </row>
    <row r="3037" spans="1:8" x14ac:dyDescent="0.25">
      <c r="A3037">
        <v>2015</v>
      </c>
      <c r="B3037" t="s">
        <v>248</v>
      </c>
      <c r="C3037">
        <v>9</v>
      </c>
      <c r="D3037">
        <v>12</v>
      </c>
      <c r="E3037">
        <v>71</v>
      </c>
      <c r="F3037">
        <v>105</v>
      </c>
      <c r="G3037">
        <v>88</v>
      </c>
      <c r="H3037">
        <v>24.041630560000002</v>
      </c>
    </row>
    <row r="3038" spans="1:8" x14ac:dyDescent="0.25">
      <c r="A3038">
        <v>2016</v>
      </c>
      <c r="B3038" t="s">
        <v>248</v>
      </c>
      <c r="C3038">
        <v>9</v>
      </c>
      <c r="D3038">
        <v>12</v>
      </c>
      <c r="E3038">
        <v>99</v>
      </c>
      <c r="F3038">
        <v>111</v>
      </c>
      <c r="G3038">
        <v>105</v>
      </c>
      <c r="H3038">
        <v>8.4852813739999995</v>
      </c>
    </row>
    <row r="3039" spans="1:8" x14ac:dyDescent="0.25">
      <c r="A3039">
        <v>2005</v>
      </c>
      <c r="B3039" t="s">
        <v>249</v>
      </c>
      <c r="C3039">
        <v>9</v>
      </c>
      <c r="D3039">
        <v>13</v>
      </c>
      <c r="E3039">
        <v>0</v>
      </c>
      <c r="F3039">
        <v>0</v>
      </c>
      <c r="G3039">
        <v>0</v>
      </c>
      <c r="H3039">
        <v>0</v>
      </c>
    </row>
    <row r="3040" spans="1:8" x14ac:dyDescent="0.25">
      <c r="A3040">
        <v>2006</v>
      </c>
      <c r="B3040" t="s">
        <v>249</v>
      </c>
      <c r="C3040">
        <v>9</v>
      </c>
      <c r="D3040">
        <v>13</v>
      </c>
      <c r="E3040">
        <v>0</v>
      </c>
      <c r="F3040">
        <v>0</v>
      </c>
      <c r="G3040">
        <v>0</v>
      </c>
      <c r="H3040">
        <v>0</v>
      </c>
    </row>
    <row r="3041" spans="1:8" x14ac:dyDescent="0.25">
      <c r="A3041">
        <v>2007</v>
      </c>
      <c r="B3041" t="s">
        <v>249</v>
      </c>
      <c r="C3041">
        <v>9</v>
      </c>
      <c r="D3041">
        <v>13</v>
      </c>
      <c r="E3041">
        <v>0</v>
      </c>
      <c r="F3041">
        <v>0</v>
      </c>
      <c r="G3041">
        <v>0</v>
      </c>
      <c r="H3041">
        <v>0</v>
      </c>
    </row>
    <row r="3042" spans="1:8" x14ac:dyDescent="0.25">
      <c r="A3042">
        <v>2008</v>
      </c>
      <c r="B3042" t="s">
        <v>249</v>
      </c>
      <c r="C3042">
        <v>9</v>
      </c>
      <c r="D3042">
        <v>13</v>
      </c>
      <c r="E3042">
        <v>0</v>
      </c>
      <c r="F3042">
        <v>0</v>
      </c>
      <c r="G3042">
        <v>0</v>
      </c>
      <c r="H3042">
        <v>0</v>
      </c>
    </row>
    <row r="3043" spans="1:8" x14ac:dyDescent="0.25">
      <c r="A3043">
        <v>2009</v>
      </c>
      <c r="B3043" t="s">
        <v>249</v>
      </c>
      <c r="C3043">
        <v>9</v>
      </c>
      <c r="D3043">
        <v>13</v>
      </c>
      <c r="E3043">
        <v>0</v>
      </c>
      <c r="F3043">
        <v>0</v>
      </c>
      <c r="G3043">
        <v>0</v>
      </c>
      <c r="H3043">
        <v>0</v>
      </c>
    </row>
    <row r="3044" spans="1:8" x14ac:dyDescent="0.25">
      <c r="A3044">
        <v>2010</v>
      </c>
      <c r="B3044" t="s">
        <v>249</v>
      </c>
      <c r="C3044">
        <v>9</v>
      </c>
      <c r="D3044">
        <v>13</v>
      </c>
      <c r="E3044">
        <v>56</v>
      </c>
      <c r="F3044">
        <v>57</v>
      </c>
      <c r="G3044">
        <v>56.5</v>
      </c>
      <c r="H3044">
        <v>0.70710678100000002</v>
      </c>
    </row>
    <row r="3045" spans="1:8" x14ac:dyDescent="0.25">
      <c r="A3045">
        <v>2011</v>
      </c>
      <c r="B3045" t="s">
        <v>249</v>
      </c>
      <c r="C3045">
        <v>9</v>
      </c>
      <c r="D3045">
        <v>13</v>
      </c>
      <c r="E3045">
        <v>42</v>
      </c>
      <c r="F3045">
        <v>39</v>
      </c>
      <c r="G3045">
        <v>40.5</v>
      </c>
      <c r="H3045">
        <v>2.1213203439999999</v>
      </c>
    </row>
    <row r="3046" spans="1:8" x14ac:dyDescent="0.25">
      <c r="A3046">
        <v>2012</v>
      </c>
      <c r="B3046" t="s">
        <v>249</v>
      </c>
      <c r="C3046">
        <v>9</v>
      </c>
      <c r="D3046">
        <v>13</v>
      </c>
      <c r="E3046">
        <v>56</v>
      </c>
      <c r="F3046">
        <v>38</v>
      </c>
      <c r="G3046">
        <v>47</v>
      </c>
      <c r="H3046">
        <v>12.727922059999999</v>
      </c>
    </row>
    <row r="3047" spans="1:8" x14ac:dyDescent="0.25">
      <c r="A3047">
        <v>2013</v>
      </c>
      <c r="B3047" t="s">
        <v>249</v>
      </c>
      <c r="C3047">
        <v>9</v>
      </c>
      <c r="D3047">
        <v>13</v>
      </c>
      <c r="E3047">
        <v>88</v>
      </c>
      <c r="F3047">
        <v>99</v>
      </c>
      <c r="G3047">
        <v>93.5</v>
      </c>
      <c r="H3047">
        <v>7.7781745930000001</v>
      </c>
    </row>
    <row r="3048" spans="1:8" x14ac:dyDescent="0.25">
      <c r="A3048">
        <v>2014</v>
      </c>
      <c r="B3048" t="s">
        <v>249</v>
      </c>
      <c r="C3048">
        <v>9</v>
      </c>
      <c r="D3048">
        <v>13</v>
      </c>
      <c r="E3048">
        <v>98</v>
      </c>
      <c r="F3048">
        <v>133</v>
      </c>
      <c r="G3048">
        <v>115.5</v>
      </c>
      <c r="H3048">
        <v>24.748737340000002</v>
      </c>
    </row>
    <row r="3049" spans="1:8" x14ac:dyDescent="0.25">
      <c r="A3049">
        <v>2015</v>
      </c>
      <c r="B3049" t="s">
        <v>249</v>
      </c>
      <c r="C3049">
        <v>9</v>
      </c>
      <c r="D3049">
        <v>13</v>
      </c>
      <c r="E3049">
        <v>147</v>
      </c>
      <c r="F3049">
        <v>169</v>
      </c>
      <c r="G3049">
        <v>158</v>
      </c>
      <c r="H3049">
        <v>15.556349190000001</v>
      </c>
    </row>
    <row r="3050" spans="1:8" x14ac:dyDescent="0.25">
      <c r="A3050">
        <v>2016</v>
      </c>
      <c r="B3050" t="s">
        <v>249</v>
      </c>
      <c r="C3050">
        <v>9</v>
      </c>
      <c r="D3050">
        <v>13</v>
      </c>
      <c r="E3050">
        <v>207</v>
      </c>
      <c r="F3050">
        <v>207</v>
      </c>
      <c r="G3050">
        <v>207</v>
      </c>
      <c r="H3050">
        <v>0</v>
      </c>
    </row>
    <row r="3051" spans="1:8" x14ac:dyDescent="0.25">
      <c r="A3051">
        <v>2005</v>
      </c>
      <c r="B3051" t="s">
        <v>250</v>
      </c>
      <c r="C3051">
        <v>9</v>
      </c>
      <c r="D3051">
        <v>14</v>
      </c>
      <c r="E3051">
        <v>0</v>
      </c>
      <c r="F3051">
        <v>0</v>
      </c>
      <c r="G3051">
        <v>0</v>
      </c>
      <c r="H3051">
        <v>0</v>
      </c>
    </row>
    <row r="3052" spans="1:8" x14ac:dyDescent="0.25">
      <c r="A3052">
        <v>2006</v>
      </c>
      <c r="B3052" t="s">
        <v>250</v>
      </c>
      <c r="C3052">
        <v>9</v>
      </c>
      <c r="D3052">
        <v>14</v>
      </c>
      <c r="E3052">
        <v>0</v>
      </c>
      <c r="F3052">
        <v>0</v>
      </c>
      <c r="G3052">
        <v>0</v>
      </c>
      <c r="H3052">
        <v>0</v>
      </c>
    </row>
    <row r="3053" spans="1:8" x14ac:dyDescent="0.25">
      <c r="A3053">
        <v>2007</v>
      </c>
      <c r="B3053" t="s">
        <v>250</v>
      </c>
      <c r="C3053">
        <v>9</v>
      </c>
      <c r="D3053">
        <v>14</v>
      </c>
      <c r="E3053">
        <v>55</v>
      </c>
      <c r="F3053">
        <v>41</v>
      </c>
      <c r="G3053">
        <v>48</v>
      </c>
      <c r="H3053">
        <v>9.899494937</v>
      </c>
    </row>
    <row r="3054" spans="1:8" x14ac:dyDescent="0.25">
      <c r="A3054">
        <v>2008</v>
      </c>
      <c r="B3054" t="s">
        <v>250</v>
      </c>
      <c r="C3054">
        <v>9</v>
      </c>
      <c r="D3054">
        <v>14</v>
      </c>
      <c r="E3054">
        <v>42</v>
      </c>
      <c r="F3054">
        <v>36</v>
      </c>
      <c r="G3054">
        <v>39</v>
      </c>
      <c r="H3054">
        <v>4.2426406869999997</v>
      </c>
    </row>
    <row r="3055" spans="1:8" x14ac:dyDescent="0.25">
      <c r="A3055">
        <v>2009</v>
      </c>
      <c r="B3055" t="s">
        <v>250</v>
      </c>
      <c r="C3055">
        <v>9</v>
      </c>
      <c r="D3055">
        <v>14</v>
      </c>
      <c r="E3055">
        <v>23</v>
      </c>
      <c r="F3055">
        <v>39</v>
      </c>
      <c r="G3055">
        <v>31</v>
      </c>
      <c r="H3055">
        <v>11.313708500000001</v>
      </c>
    </row>
    <row r="3056" spans="1:8" x14ac:dyDescent="0.25">
      <c r="A3056">
        <v>2010</v>
      </c>
      <c r="B3056" t="s">
        <v>250</v>
      </c>
      <c r="C3056">
        <v>9</v>
      </c>
      <c r="D3056">
        <v>14</v>
      </c>
      <c r="E3056">
        <v>94</v>
      </c>
      <c r="F3056">
        <v>98</v>
      </c>
      <c r="G3056">
        <v>96</v>
      </c>
      <c r="H3056">
        <v>2.8284271250000002</v>
      </c>
    </row>
    <row r="3057" spans="1:8" x14ac:dyDescent="0.25">
      <c r="A3057">
        <v>2011</v>
      </c>
      <c r="B3057" t="s">
        <v>250</v>
      </c>
      <c r="C3057">
        <v>9</v>
      </c>
      <c r="D3057">
        <v>14</v>
      </c>
      <c r="E3057">
        <v>81</v>
      </c>
      <c r="F3057">
        <v>129</v>
      </c>
      <c r="G3057">
        <v>105</v>
      </c>
      <c r="H3057">
        <v>33.941125499999998</v>
      </c>
    </row>
    <row r="3058" spans="1:8" x14ac:dyDescent="0.25">
      <c r="A3058">
        <v>2012</v>
      </c>
      <c r="B3058" t="s">
        <v>250</v>
      </c>
      <c r="C3058">
        <v>9</v>
      </c>
      <c r="D3058">
        <v>14</v>
      </c>
      <c r="E3058">
        <v>131</v>
      </c>
      <c r="F3058">
        <v>171</v>
      </c>
      <c r="G3058">
        <v>151</v>
      </c>
      <c r="H3058">
        <v>28.28427125</v>
      </c>
    </row>
    <row r="3059" spans="1:8" x14ac:dyDescent="0.25">
      <c r="A3059">
        <v>2013</v>
      </c>
      <c r="B3059" t="s">
        <v>250</v>
      </c>
      <c r="C3059">
        <v>9</v>
      </c>
      <c r="D3059">
        <v>14</v>
      </c>
      <c r="E3059">
        <v>177</v>
      </c>
      <c r="F3059">
        <v>225</v>
      </c>
      <c r="G3059">
        <v>201</v>
      </c>
      <c r="H3059">
        <v>33.941125499999998</v>
      </c>
    </row>
    <row r="3060" spans="1:8" x14ac:dyDescent="0.25">
      <c r="A3060">
        <v>2014</v>
      </c>
      <c r="B3060" t="s">
        <v>250</v>
      </c>
      <c r="C3060">
        <v>9</v>
      </c>
      <c r="D3060">
        <v>14</v>
      </c>
      <c r="E3060">
        <v>181</v>
      </c>
      <c r="F3060">
        <v>242</v>
      </c>
      <c r="G3060">
        <v>211.5</v>
      </c>
      <c r="H3060">
        <v>43.133513649999998</v>
      </c>
    </row>
    <row r="3061" spans="1:8" x14ac:dyDescent="0.25">
      <c r="A3061">
        <v>2015</v>
      </c>
      <c r="B3061" t="s">
        <v>250</v>
      </c>
      <c r="C3061">
        <v>9</v>
      </c>
      <c r="D3061">
        <v>14</v>
      </c>
      <c r="E3061">
        <v>188</v>
      </c>
      <c r="F3061">
        <v>212</v>
      </c>
      <c r="G3061">
        <v>200</v>
      </c>
      <c r="H3061">
        <v>16.970562749999999</v>
      </c>
    </row>
    <row r="3062" spans="1:8" x14ac:dyDescent="0.25">
      <c r="A3062">
        <v>2016</v>
      </c>
      <c r="B3062" t="s">
        <v>250</v>
      </c>
      <c r="C3062">
        <v>9</v>
      </c>
      <c r="D3062">
        <v>14</v>
      </c>
      <c r="E3062">
        <v>151</v>
      </c>
      <c r="F3062">
        <v>201</v>
      </c>
      <c r="G3062">
        <v>176</v>
      </c>
      <c r="H3062">
        <v>35.355339059999999</v>
      </c>
    </row>
    <row r="3063" spans="1:8" x14ac:dyDescent="0.25">
      <c r="A3063">
        <v>2005</v>
      </c>
      <c r="B3063" t="s">
        <v>251</v>
      </c>
      <c r="C3063">
        <v>9</v>
      </c>
      <c r="D3063">
        <v>15</v>
      </c>
      <c r="E3063">
        <v>0</v>
      </c>
      <c r="F3063">
        <v>0</v>
      </c>
      <c r="G3063">
        <v>0</v>
      </c>
      <c r="H3063">
        <v>0</v>
      </c>
    </row>
    <row r="3064" spans="1:8" x14ac:dyDescent="0.25">
      <c r="A3064">
        <v>2006</v>
      </c>
      <c r="B3064" t="s">
        <v>251</v>
      </c>
      <c r="C3064">
        <v>9</v>
      </c>
      <c r="D3064">
        <v>15</v>
      </c>
      <c r="E3064">
        <v>0</v>
      </c>
      <c r="F3064">
        <v>0</v>
      </c>
      <c r="G3064">
        <v>0</v>
      </c>
      <c r="H3064">
        <v>0</v>
      </c>
    </row>
    <row r="3065" spans="1:8" x14ac:dyDescent="0.25">
      <c r="A3065">
        <v>2007</v>
      </c>
      <c r="B3065" t="s">
        <v>251</v>
      </c>
      <c r="C3065">
        <v>9</v>
      </c>
      <c r="D3065">
        <v>15</v>
      </c>
      <c r="E3065">
        <v>0</v>
      </c>
      <c r="F3065">
        <v>0</v>
      </c>
      <c r="G3065">
        <v>0</v>
      </c>
      <c r="H3065">
        <v>0</v>
      </c>
    </row>
    <row r="3066" spans="1:8" x14ac:dyDescent="0.25">
      <c r="A3066">
        <v>2008</v>
      </c>
      <c r="B3066" t="s">
        <v>251</v>
      </c>
      <c r="C3066">
        <v>9</v>
      </c>
      <c r="D3066">
        <v>15</v>
      </c>
      <c r="E3066">
        <v>0</v>
      </c>
      <c r="F3066">
        <v>0</v>
      </c>
      <c r="G3066">
        <v>0</v>
      </c>
      <c r="H3066">
        <v>0</v>
      </c>
    </row>
    <row r="3067" spans="1:8" x14ac:dyDescent="0.25">
      <c r="A3067">
        <v>2009</v>
      </c>
      <c r="B3067" t="s">
        <v>251</v>
      </c>
      <c r="C3067">
        <v>9</v>
      </c>
      <c r="D3067">
        <v>15</v>
      </c>
      <c r="E3067">
        <v>0</v>
      </c>
      <c r="F3067">
        <v>0</v>
      </c>
      <c r="G3067">
        <v>0</v>
      </c>
      <c r="H3067">
        <v>0</v>
      </c>
    </row>
    <row r="3068" spans="1:8" x14ac:dyDescent="0.25">
      <c r="A3068">
        <v>2010</v>
      </c>
      <c r="B3068" t="s">
        <v>251</v>
      </c>
      <c r="C3068">
        <v>9</v>
      </c>
      <c r="D3068">
        <v>15</v>
      </c>
      <c r="E3068">
        <v>0</v>
      </c>
      <c r="F3068">
        <v>0</v>
      </c>
      <c r="G3068">
        <v>0</v>
      </c>
      <c r="H3068">
        <v>0</v>
      </c>
    </row>
    <row r="3069" spans="1:8" x14ac:dyDescent="0.25">
      <c r="A3069">
        <v>2011</v>
      </c>
      <c r="B3069" t="s">
        <v>251</v>
      </c>
      <c r="C3069">
        <v>9</v>
      </c>
      <c r="D3069">
        <v>15</v>
      </c>
      <c r="E3069">
        <v>110</v>
      </c>
      <c r="F3069">
        <v>106</v>
      </c>
      <c r="G3069">
        <v>108</v>
      </c>
      <c r="H3069">
        <v>2.8284271250000002</v>
      </c>
    </row>
    <row r="3070" spans="1:8" x14ac:dyDescent="0.25">
      <c r="A3070">
        <v>2012</v>
      </c>
      <c r="B3070" t="s">
        <v>251</v>
      </c>
      <c r="C3070">
        <v>9</v>
      </c>
      <c r="D3070">
        <v>15</v>
      </c>
      <c r="E3070">
        <v>83</v>
      </c>
      <c r="F3070">
        <v>62</v>
      </c>
      <c r="G3070">
        <v>72.5</v>
      </c>
      <c r="H3070">
        <v>14.8492424</v>
      </c>
    </row>
    <row r="3071" spans="1:8" x14ac:dyDescent="0.25">
      <c r="A3071">
        <v>2013</v>
      </c>
      <c r="B3071" t="s">
        <v>251</v>
      </c>
      <c r="C3071">
        <v>9</v>
      </c>
      <c r="D3071">
        <v>15</v>
      </c>
      <c r="E3071">
        <v>160</v>
      </c>
      <c r="F3071">
        <v>126</v>
      </c>
      <c r="G3071">
        <v>143</v>
      </c>
      <c r="H3071">
        <v>24.041630560000002</v>
      </c>
    </row>
    <row r="3072" spans="1:8" x14ac:dyDescent="0.25">
      <c r="A3072">
        <v>2014</v>
      </c>
      <c r="B3072" t="s">
        <v>251</v>
      </c>
      <c r="C3072">
        <v>9</v>
      </c>
      <c r="D3072">
        <v>15</v>
      </c>
      <c r="E3072">
        <v>195</v>
      </c>
      <c r="F3072">
        <v>186</v>
      </c>
      <c r="G3072">
        <v>190.5</v>
      </c>
      <c r="H3072">
        <v>6.3639610309999997</v>
      </c>
    </row>
    <row r="3073" spans="1:8" x14ac:dyDescent="0.25">
      <c r="A3073">
        <v>2015</v>
      </c>
      <c r="B3073" t="s">
        <v>251</v>
      </c>
      <c r="C3073">
        <v>9</v>
      </c>
      <c r="D3073">
        <v>15</v>
      </c>
      <c r="E3073">
        <v>209</v>
      </c>
      <c r="F3073">
        <v>191</v>
      </c>
      <c r="G3073">
        <v>200</v>
      </c>
      <c r="H3073">
        <v>12.727922059999999</v>
      </c>
    </row>
    <row r="3074" spans="1:8" x14ac:dyDescent="0.25">
      <c r="A3074">
        <v>2016</v>
      </c>
      <c r="B3074" t="s">
        <v>251</v>
      </c>
      <c r="C3074">
        <v>9</v>
      </c>
      <c r="D3074">
        <v>15</v>
      </c>
      <c r="E3074">
        <v>185</v>
      </c>
      <c r="F3074">
        <v>165</v>
      </c>
      <c r="G3074">
        <v>175</v>
      </c>
      <c r="H3074">
        <v>14.142135619999999</v>
      </c>
    </row>
    <row r="3075" spans="1:8" x14ac:dyDescent="0.25">
      <c r="A3075">
        <v>2005</v>
      </c>
      <c r="B3075" t="s">
        <v>252</v>
      </c>
      <c r="C3075">
        <v>9</v>
      </c>
      <c r="D3075">
        <v>16</v>
      </c>
      <c r="E3075">
        <v>0</v>
      </c>
      <c r="F3075">
        <v>0</v>
      </c>
      <c r="G3075">
        <v>0</v>
      </c>
      <c r="H3075">
        <v>0</v>
      </c>
    </row>
    <row r="3076" spans="1:8" x14ac:dyDescent="0.25">
      <c r="A3076">
        <v>2006</v>
      </c>
      <c r="B3076" t="s">
        <v>252</v>
      </c>
      <c r="C3076">
        <v>9</v>
      </c>
      <c r="D3076">
        <v>16</v>
      </c>
      <c r="E3076">
        <v>56</v>
      </c>
      <c r="F3076">
        <v>61</v>
      </c>
      <c r="G3076">
        <v>58.5</v>
      </c>
      <c r="H3076">
        <v>3.5355339059999999</v>
      </c>
    </row>
    <row r="3077" spans="1:8" x14ac:dyDescent="0.25">
      <c r="A3077">
        <v>2007</v>
      </c>
      <c r="B3077" t="s">
        <v>252</v>
      </c>
      <c r="C3077">
        <v>9</v>
      </c>
      <c r="D3077">
        <v>16</v>
      </c>
      <c r="E3077">
        <v>27</v>
      </c>
      <c r="F3077">
        <v>39</v>
      </c>
      <c r="G3077">
        <v>33</v>
      </c>
      <c r="H3077">
        <v>8.4852813739999995</v>
      </c>
    </row>
    <row r="3078" spans="1:8" x14ac:dyDescent="0.25">
      <c r="A3078">
        <v>2008</v>
      </c>
      <c r="B3078" t="s">
        <v>252</v>
      </c>
      <c r="C3078">
        <v>9</v>
      </c>
      <c r="D3078">
        <v>16</v>
      </c>
      <c r="E3078">
        <v>42</v>
      </c>
      <c r="F3078">
        <v>27</v>
      </c>
      <c r="G3078">
        <v>34.5</v>
      </c>
      <c r="H3078">
        <v>10.60660172</v>
      </c>
    </row>
    <row r="3079" spans="1:8" x14ac:dyDescent="0.25">
      <c r="A3079">
        <v>2009</v>
      </c>
      <c r="B3079" t="s">
        <v>252</v>
      </c>
      <c r="C3079">
        <v>9</v>
      </c>
      <c r="D3079">
        <v>16</v>
      </c>
      <c r="E3079">
        <v>46</v>
      </c>
      <c r="F3079">
        <v>28</v>
      </c>
      <c r="G3079">
        <v>37</v>
      </c>
      <c r="H3079">
        <v>12.727922059999999</v>
      </c>
    </row>
    <row r="3080" spans="1:8" x14ac:dyDescent="0.25">
      <c r="A3080">
        <v>2010</v>
      </c>
      <c r="B3080" t="s">
        <v>252</v>
      </c>
      <c r="C3080">
        <v>9</v>
      </c>
      <c r="D3080">
        <v>16</v>
      </c>
      <c r="E3080">
        <v>75</v>
      </c>
      <c r="F3080">
        <v>79</v>
      </c>
      <c r="G3080">
        <v>77</v>
      </c>
      <c r="H3080">
        <v>2.8284271250000002</v>
      </c>
    </row>
    <row r="3081" spans="1:8" x14ac:dyDescent="0.25">
      <c r="A3081">
        <v>2011</v>
      </c>
      <c r="B3081" t="s">
        <v>252</v>
      </c>
      <c r="C3081">
        <v>9</v>
      </c>
      <c r="D3081">
        <v>16</v>
      </c>
      <c r="E3081">
        <v>87</v>
      </c>
      <c r="F3081">
        <v>80</v>
      </c>
      <c r="G3081">
        <v>83.5</v>
      </c>
      <c r="H3081">
        <v>4.949747468</v>
      </c>
    </row>
    <row r="3082" spans="1:8" x14ac:dyDescent="0.25">
      <c r="A3082">
        <v>2012</v>
      </c>
      <c r="B3082" t="s">
        <v>252</v>
      </c>
      <c r="C3082">
        <v>9</v>
      </c>
      <c r="D3082">
        <v>16</v>
      </c>
      <c r="E3082">
        <v>118</v>
      </c>
      <c r="F3082">
        <v>85</v>
      </c>
      <c r="G3082">
        <v>101.5</v>
      </c>
      <c r="H3082">
        <v>23.334523780000001</v>
      </c>
    </row>
    <row r="3083" spans="1:8" x14ac:dyDescent="0.25">
      <c r="A3083">
        <v>2013</v>
      </c>
      <c r="B3083" t="s">
        <v>252</v>
      </c>
      <c r="C3083">
        <v>9</v>
      </c>
      <c r="D3083">
        <v>16</v>
      </c>
      <c r="E3083">
        <v>171</v>
      </c>
      <c r="F3083">
        <v>127</v>
      </c>
      <c r="G3083">
        <v>149</v>
      </c>
      <c r="H3083">
        <v>31.11269837</v>
      </c>
    </row>
    <row r="3084" spans="1:8" x14ac:dyDescent="0.25">
      <c r="A3084">
        <v>2014</v>
      </c>
      <c r="B3084" t="s">
        <v>252</v>
      </c>
      <c r="C3084">
        <v>9</v>
      </c>
      <c r="D3084">
        <v>16</v>
      </c>
      <c r="E3084">
        <v>167</v>
      </c>
      <c r="F3084">
        <v>109</v>
      </c>
      <c r="G3084">
        <v>138</v>
      </c>
      <c r="H3084">
        <v>41.012193310000001</v>
      </c>
    </row>
    <row r="3085" spans="1:8" x14ac:dyDescent="0.25">
      <c r="A3085">
        <v>2015</v>
      </c>
      <c r="B3085" t="s">
        <v>252</v>
      </c>
      <c r="C3085">
        <v>9</v>
      </c>
      <c r="D3085">
        <v>16</v>
      </c>
      <c r="E3085">
        <v>150</v>
      </c>
      <c r="F3085">
        <v>99</v>
      </c>
      <c r="G3085">
        <v>124.5</v>
      </c>
      <c r="H3085">
        <v>36.062445840000002</v>
      </c>
    </row>
    <row r="3086" spans="1:8" x14ac:dyDescent="0.25">
      <c r="A3086">
        <v>2016</v>
      </c>
      <c r="B3086" t="s">
        <v>252</v>
      </c>
      <c r="C3086">
        <v>9</v>
      </c>
      <c r="D3086">
        <v>16</v>
      </c>
      <c r="E3086">
        <v>170</v>
      </c>
      <c r="F3086">
        <v>145</v>
      </c>
      <c r="G3086">
        <v>157.5</v>
      </c>
      <c r="H3086">
        <v>17.677669529999999</v>
      </c>
    </row>
    <row r="3087" spans="1:8" x14ac:dyDescent="0.25">
      <c r="A3087">
        <v>2005</v>
      </c>
      <c r="B3087" t="s">
        <v>253</v>
      </c>
      <c r="C3087">
        <v>9</v>
      </c>
      <c r="D3087">
        <v>17</v>
      </c>
      <c r="E3087">
        <v>0</v>
      </c>
      <c r="F3087">
        <v>0</v>
      </c>
      <c r="G3087">
        <v>0</v>
      </c>
      <c r="H3087">
        <v>0</v>
      </c>
    </row>
    <row r="3088" spans="1:8" x14ac:dyDescent="0.25">
      <c r="A3088">
        <v>2006</v>
      </c>
      <c r="B3088" t="s">
        <v>253</v>
      </c>
      <c r="C3088">
        <v>9</v>
      </c>
      <c r="D3088">
        <v>17</v>
      </c>
      <c r="E3088">
        <v>0</v>
      </c>
      <c r="F3088">
        <v>0</v>
      </c>
      <c r="G3088">
        <v>0</v>
      </c>
      <c r="H3088">
        <v>0</v>
      </c>
    </row>
    <row r="3089" spans="1:8" x14ac:dyDescent="0.25">
      <c r="A3089">
        <v>2007</v>
      </c>
      <c r="B3089" t="s">
        <v>253</v>
      </c>
      <c r="C3089">
        <v>9</v>
      </c>
      <c r="D3089">
        <v>17</v>
      </c>
      <c r="E3089">
        <v>0</v>
      </c>
      <c r="F3089">
        <v>0</v>
      </c>
      <c r="G3089">
        <v>0</v>
      </c>
      <c r="H3089">
        <v>0</v>
      </c>
    </row>
    <row r="3090" spans="1:8" x14ac:dyDescent="0.25">
      <c r="A3090">
        <v>2008</v>
      </c>
      <c r="B3090" t="s">
        <v>253</v>
      </c>
      <c r="C3090">
        <v>9</v>
      </c>
      <c r="D3090">
        <v>17</v>
      </c>
      <c r="E3090">
        <v>0</v>
      </c>
      <c r="F3090">
        <v>0</v>
      </c>
      <c r="G3090">
        <v>0</v>
      </c>
      <c r="H3090">
        <v>0</v>
      </c>
    </row>
    <row r="3091" spans="1:8" x14ac:dyDescent="0.25">
      <c r="A3091">
        <v>2009</v>
      </c>
      <c r="B3091" t="s">
        <v>253</v>
      </c>
      <c r="C3091">
        <v>9</v>
      </c>
      <c r="D3091">
        <v>17</v>
      </c>
      <c r="E3091">
        <v>30</v>
      </c>
      <c r="F3091">
        <v>0</v>
      </c>
      <c r="G3091">
        <v>15</v>
      </c>
      <c r="H3091">
        <v>21.213203440000001</v>
      </c>
    </row>
    <row r="3092" spans="1:8" x14ac:dyDescent="0.25">
      <c r="A3092">
        <v>2010</v>
      </c>
      <c r="B3092" t="s">
        <v>253</v>
      </c>
      <c r="C3092">
        <v>9</v>
      </c>
      <c r="D3092">
        <v>17</v>
      </c>
      <c r="E3092">
        <v>17</v>
      </c>
      <c r="F3092">
        <v>69</v>
      </c>
      <c r="G3092">
        <v>43</v>
      </c>
      <c r="H3092">
        <v>36.769552619999999</v>
      </c>
    </row>
    <row r="3093" spans="1:8" x14ac:dyDescent="0.25">
      <c r="A3093">
        <v>2011</v>
      </c>
      <c r="B3093" t="s">
        <v>253</v>
      </c>
      <c r="C3093">
        <v>9</v>
      </c>
      <c r="D3093">
        <v>17</v>
      </c>
      <c r="E3093">
        <v>34</v>
      </c>
      <c r="F3093">
        <v>73</v>
      </c>
      <c r="G3093">
        <v>53.5</v>
      </c>
      <c r="H3093">
        <v>27.57716447</v>
      </c>
    </row>
    <row r="3094" spans="1:8" x14ac:dyDescent="0.25">
      <c r="A3094">
        <v>2012</v>
      </c>
      <c r="B3094" t="s">
        <v>253</v>
      </c>
      <c r="C3094">
        <v>9</v>
      </c>
      <c r="D3094">
        <v>17</v>
      </c>
      <c r="E3094">
        <v>33</v>
      </c>
      <c r="F3094">
        <v>56</v>
      </c>
      <c r="G3094">
        <v>44.5</v>
      </c>
      <c r="H3094">
        <v>16.263455969999999</v>
      </c>
    </row>
    <row r="3095" spans="1:8" x14ac:dyDescent="0.25">
      <c r="A3095">
        <v>2013</v>
      </c>
      <c r="B3095" t="s">
        <v>253</v>
      </c>
      <c r="C3095">
        <v>9</v>
      </c>
      <c r="D3095">
        <v>17</v>
      </c>
      <c r="E3095">
        <v>78</v>
      </c>
      <c r="F3095">
        <v>95</v>
      </c>
      <c r="G3095">
        <v>86.5</v>
      </c>
      <c r="H3095">
        <v>12.020815280000001</v>
      </c>
    </row>
    <row r="3096" spans="1:8" x14ac:dyDescent="0.25">
      <c r="A3096">
        <v>2014</v>
      </c>
      <c r="B3096" t="s">
        <v>253</v>
      </c>
      <c r="C3096">
        <v>9</v>
      </c>
      <c r="D3096">
        <v>17</v>
      </c>
      <c r="E3096">
        <v>97</v>
      </c>
      <c r="F3096">
        <v>172</v>
      </c>
      <c r="G3096">
        <v>134.5</v>
      </c>
      <c r="H3096">
        <v>53.033008590000001</v>
      </c>
    </row>
    <row r="3097" spans="1:8" x14ac:dyDescent="0.25">
      <c r="A3097">
        <v>2015</v>
      </c>
      <c r="B3097" t="s">
        <v>253</v>
      </c>
      <c r="C3097">
        <v>9</v>
      </c>
      <c r="D3097">
        <v>17</v>
      </c>
      <c r="E3097">
        <v>156</v>
      </c>
      <c r="F3097">
        <v>180</v>
      </c>
      <c r="G3097">
        <v>168</v>
      </c>
      <c r="H3097">
        <v>16.970562749999999</v>
      </c>
    </row>
    <row r="3098" spans="1:8" x14ac:dyDescent="0.25">
      <c r="A3098">
        <v>2016</v>
      </c>
      <c r="B3098" t="s">
        <v>253</v>
      </c>
      <c r="C3098">
        <v>9</v>
      </c>
      <c r="D3098">
        <v>17</v>
      </c>
      <c r="E3098">
        <v>220</v>
      </c>
      <c r="F3098">
        <v>264</v>
      </c>
      <c r="G3098">
        <v>242</v>
      </c>
      <c r="H3098">
        <v>31.11269837</v>
      </c>
    </row>
    <row r="3099" spans="1:8" x14ac:dyDescent="0.25">
      <c r="A3099">
        <v>2005</v>
      </c>
      <c r="B3099" t="s">
        <v>254</v>
      </c>
      <c r="C3099">
        <v>9</v>
      </c>
      <c r="D3099">
        <v>18</v>
      </c>
      <c r="E3099">
        <v>0</v>
      </c>
      <c r="F3099">
        <v>0</v>
      </c>
      <c r="G3099">
        <v>0</v>
      </c>
      <c r="H3099">
        <v>0</v>
      </c>
    </row>
    <row r="3100" spans="1:8" x14ac:dyDescent="0.25">
      <c r="A3100">
        <v>2006</v>
      </c>
      <c r="B3100" t="s">
        <v>254</v>
      </c>
      <c r="C3100">
        <v>9</v>
      </c>
      <c r="D3100">
        <v>18</v>
      </c>
      <c r="E3100">
        <v>0</v>
      </c>
      <c r="F3100">
        <v>0</v>
      </c>
      <c r="G3100">
        <v>0</v>
      </c>
      <c r="H3100">
        <v>0</v>
      </c>
    </row>
    <row r="3101" spans="1:8" x14ac:dyDescent="0.25">
      <c r="A3101">
        <v>2007</v>
      </c>
      <c r="B3101" t="s">
        <v>254</v>
      </c>
      <c r="C3101">
        <v>9</v>
      </c>
      <c r="D3101">
        <v>18</v>
      </c>
      <c r="E3101">
        <v>0</v>
      </c>
      <c r="F3101">
        <v>0</v>
      </c>
      <c r="G3101">
        <v>0</v>
      </c>
      <c r="H3101">
        <v>0</v>
      </c>
    </row>
    <row r="3102" spans="1:8" x14ac:dyDescent="0.25">
      <c r="A3102">
        <v>2008</v>
      </c>
      <c r="B3102" t="s">
        <v>254</v>
      </c>
      <c r="C3102">
        <v>9</v>
      </c>
      <c r="D3102">
        <v>18</v>
      </c>
      <c r="E3102">
        <v>0</v>
      </c>
      <c r="F3102">
        <v>0</v>
      </c>
      <c r="G3102">
        <v>0</v>
      </c>
      <c r="H3102">
        <v>0</v>
      </c>
    </row>
    <row r="3103" spans="1:8" x14ac:dyDescent="0.25">
      <c r="A3103">
        <v>2009</v>
      </c>
      <c r="B3103" t="s">
        <v>254</v>
      </c>
      <c r="C3103">
        <v>9</v>
      </c>
      <c r="D3103">
        <v>18</v>
      </c>
      <c r="E3103">
        <v>0</v>
      </c>
      <c r="F3103">
        <v>0</v>
      </c>
      <c r="G3103">
        <v>0</v>
      </c>
      <c r="H3103">
        <v>0</v>
      </c>
    </row>
    <row r="3104" spans="1:8" x14ac:dyDescent="0.25">
      <c r="A3104">
        <v>2010</v>
      </c>
      <c r="B3104" t="s">
        <v>254</v>
      </c>
      <c r="C3104">
        <v>9</v>
      </c>
      <c r="D3104">
        <v>18</v>
      </c>
      <c r="E3104">
        <v>90</v>
      </c>
      <c r="F3104">
        <v>92</v>
      </c>
      <c r="G3104">
        <v>91</v>
      </c>
      <c r="H3104">
        <v>1.414213562</v>
      </c>
    </row>
    <row r="3105" spans="1:8" x14ac:dyDescent="0.25">
      <c r="A3105">
        <v>2011</v>
      </c>
      <c r="B3105" t="s">
        <v>254</v>
      </c>
      <c r="C3105">
        <v>9</v>
      </c>
      <c r="D3105">
        <v>18</v>
      </c>
      <c r="E3105">
        <v>87</v>
      </c>
      <c r="F3105">
        <v>93</v>
      </c>
      <c r="G3105">
        <v>90</v>
      </c>
      <c r="H3105">
        <v>4.2426406869999997</v>
      </c>
    </row>
    <row r="3106" spans="1:8" x14ac:dyDescent="0.25">
      <c r="A3106">
        <v>2012</v>
      </c>
      <c r="B3106" t="s">
        <v>254</v>
      </c>
      <c r="C3106">
        <v>9</v>
      </c>
      <c r="D3106">
        <v>18</v>
      </c>
      <c r="E3106">
        <v>77</v>
      </c>
      <c r="F3106">
        <v>99</v>
      </c>
      <c r="G3106">
        <v>88</v>
      </c>
      <c r="H3106">
        <v>15.556349190000001</v>
      </c>
    </row>
    <row r="3107" spans="1:8" x14ac:dyDescent="0.25">
      <c r="A3107">
        <v>2013</v>
      </c>
      <c r="B3107" t="s">
        <v>254</v>
      </c>
      <c r="C3107">
        <v>9</v>
      </c>
      <c r="D3107">
        <v>18</v>
      </c>
      <c r="E3107">
        <v>184</v>
      </c>
      <c r="F3107">
        <v>193</v>
      </c>
      <c r="G3107">
        <v>188.5</v>
      </c>
      <c r="H3107">
        <v>6.3639610309999997</v>
      </c>
    </row>
    <row r="3108" spans="1:8" x14ac:dyDescent="0.25">
      <c r="A3108">
        <v>2014</v>
      </c>
      <c r="B3108" t="s">
        <v>254</v>
      </c>
      <c r="C3108">
        <v>9</v>
      </c>
      <c r="D3108">
        <v>18</v>
      </c>
      <c r="E3108">
        <v>195</v>
      </c>
      <c r="F3108">
        <v>219</v>
      </c>
      <c r="G3108">
        <v>207</v>
      </c>
      <c r="H3108">
        <v>16.970562749999999</v>
      </c>
    </row>
    <row r="3109" spans="1:8" x14ac:dyDescent="0.25">
      <c r="A3109">
        <v>2015</v>
      </c>
      <c r="B3109" t="s">
        <v>254</v>
      </c>
      <c r="C3109">
        <v>9</v>
      </c>
      <c r="D3109">
        <v>18</v>
      </c>
      <c r="E3109">
        <v>159</v>
      </c>
      <c r="F3109">
        <v>205</v>
      </c>
      <c r="G3109">
        <v>182</v>
      </c>
      <c r="H3109">
        <v>32.526911929999997</v>
      </c>
    </row>
    <row r="3110" spans="1:8" x14ac:dyDescent="0.25">
      <c r="A3110">
        <v>2016</v>
      </c>
      <c r="B3110" t="s">
        <v>254</v>
      </c>
      <c r="C3110">
        <v>9</v>
      </c>
      <c r="D3110">
        <v>18</v>
      </c>
      <c r="E3110">
        <v>150</v>
      </c>
      <c r="F3110">
        <v>191</v>
      </c>
      <c r="G3110">
        <v>170.5</v>
      </c>
      <c r="H3110">
        <v>28.99137803</v>
      </c>
    </row>
    <row r="3111" spans="1:8" x14ac:dyDescent="0.25">
      <c r="A3111">
        <v>2005</v>
      </c>
      <c r="B3111" t="s">
        <v>257</v>
      </c>
      <c r="C3111">
        <v>9</v>
      </c>
      <c r="D3111">
        <v>20</v>
      </c>
      <c r="E3111">
        <v>70</v>
      </c>
      <c r="F3111">
        <v>80</v>
      </c>
      <c r="G3111">
        <v>75</v>
      </c>
      <c r="H3111">
        <v>7.0710678119999999</v>
      </c>
    </row>
    <row r="3112" spans="1:8" x14ac:dyDescent="0.25">
      <c r="A3112">
        <v>2006</v>
      </c>
      <c r="B3112" t="s">
        <v>257</v>
      </c>
      <c r="C3112">
        <v>9</v>
      </c>
      <c r="D3112">
        <v>20</v>
      </c>
      <c r="E3112">
        <v>41</v>
      </c>
      <c r="F3112">
        <v>38</v>
      </c>
      <c r="G3112">
        <v>39.5</v>
      </c>
      <c r="H3112">
        <v>2.1213203439999999</v>
      </c>
    </row>
    <row r="3113" spans="1:8" x14ac:dyDescent="0.25">
      <c r="A3113">
        <v>2007</v>
      </c>
      <c r="B3113" t="s">
        <v>257</v>
      </c>
      <c r="C3113">
        <v>9</v>
      </c>
      <c r="D3113">
        <v>20</v>
      </c>
      <c r="E3113">
        <v>15</v>
      </c>
      <c r="F3113">
        <v>18</v>
      </c>
      <c r="G3113">
        <v>16.5</v>
      </c>
      <c r="H3113">
        <v>2.1213203439999999</v>
      </c>
    </row>
    <row r="3114" spans="1:8" x14ac:dyDescent="0.25">
      <c r="A3114">
        <v>2008</v>
      </c>
      <c r="B3114" t="s">
        <v>257</v>
      </c>
      <c r="C3114">
        <v>9</v>
      </c>
      <c r="D3114">
        <v>20</v>
      </c>
      <c r="E3114">
        <v>47</v>
      </c>
      <c r="F3114">
        <v>37</v>
      </c>
      <c r="G3114">
        <v>42</v>
      </c>
      <c r="H3114">
        <v>7.0710678119999999</v>
      </c>
    </row>
    <row r="3115" spans="1:8" x14ac:dyDescent="0.25">
      <c r="A3115">
        <v>2009</v>
      </c>
      <c r="B3115" t="s">
        <v>257</v>
      </c>
      <c r="C3115">
        <v>9</v>
      </c>
      <c r="D3115">
        <v>20</v>
      </c>
      <c r="E3115">
        <v>48</v>
      </c>
      <c r="F3115">
        <v>37</v>
      </c>
      <c r="G3115">
        <v>42.5</v>
      </c>
      <c r="H3115">
        <v>7.7781745930000001</v>
      </c>
    </row>
    <row r="3116" spans="1:8" x14ac:dyDescent="0.25">
      <c r="A3116">
        <v>2010</v>
      </c>
      <c r="B3116" t="s">
        <v>257</v>
      </c>
      <c r="C3116">
        <v>9</v>
      </c>
      <c r="D3116">
        <v>20</v>
      </c>
      <c r="E3116">
        <v>97</v>
      </c>
      <c r="F3116">
        <v>92</v>
      </c>
      <c r="G3116">
        <v>94.5</v>
      </c>
      <c r="H3116">
        <v>3.5355339059999999</v>
      </c>
    </row>
    <row r="3117" spans="1:8" x14ac:dyDescent="0.25">
      <c r="A3117">
        <v>2011</v>
      </c>
      <c r="B3117" t="s">
        <v>257</v>
      </c>
      <c r="C3117">
        <v>9</v>
      </c>
      <c r="D3117">
        <v>20</v>
      </c>
      <c r="E3117">
        <v>136</v>
      </c>
      <c r="F3117">
        <v>164</v>
      </c>
      <c r="G3117">
        <v>150</v>
      </c>
      <c r="H3117">
        <v>19.79898987</v>
      </c>
    </row>
    <row r="3118" spans="1:8" x14ac:dyDescent="0.25">
      <c r="A3118">
        <v>2012</v>
      </c>
      <c r="B3118" t="s">
        <v>257</v>
      </c>
      <c r="C3118">
        <v>9</v>
      </c>
      <c r="D3118">
        <v>20</v>
      </c>
      <c r="E3118">
        <v>224</v>
      </c>
      <c r="F3118">
        <v>207</v>
      </c>
      <c r="G3118">
        <v>215.5</v>
      </c>
      <c r="H3118">
        <v>12.020815280000001</v>
      </c>
    </row>
    <row r="3119" spans="1:8" x14ac:dyDescent="0.25">
      <c r="A3119">
        <v>2013</v>
      </c>
      <c r="B3119" t="s">
        <v>257</v>
      </c>
      <c r="C3119">
        <v>9</v>
      </c>
      <c r="D3119">
        <v>20</v>
      </c>
      <c r="E3119">
        <v>276</v>
      </c>
      <c r="F3119">
        <v>253</v>
      </c>
      <c r="G3119">
        <v>264.5</v>
      </c>
      <c r="H3119">
        <v>16.263455969999999</v>
      </c>
    </row>
    <row r="3120" spans="1:8" x14ac:dyDescent="0.25">
      <c r="A3120">
        <v>2014</v>
      </c>
      <c r="B3120" t="s">
        <v>257</v>
      </c>
      <c r="C3120">
        <v>9</v>
      </c>
      <c r="D3120">
        <v>20</v>
      </c>
      <c r="E3120">
        <v>195</v>
      </c>
      <c r="F3120">
        <v>252</v>
      </c>
      <c r="G3120">
        <v>223.5</v>
      </c>
      <c r="H3120">
        <v>40.305086529999997</v>
      </c>
    </row>
    <row r="3121" spans="1:8" x14ac:dyDescent="0.25">
      <c r="A3121">
        <v>2015</v>
      </c>
      <c r="B3121" t="s">
        <v>257</v>
      </c>
      <c r="C3121">
        <v>9</v>
      </c>
      <c r="D3121">
        <v>20</v>
      </c>
      <c r="E3121">
        <v>240</v>
      </c>
      <c r="F3121">
        <v>210</v>
      </c>
      <c r="G3121">
        <v>225</v>
      </c>
      <c r="H3121">
        <v>21.213203440000001</v>
      </c>
    </row>
    <row r="3122" spans="1:8" x14ac:dyDescent="0.25">
      <c r="A3122">
        <v>2016</v>
      </c>
      <c r="B3122" t="s">
        <v>257</v>
      </c>
      <c r="C3122">
        <v>9</v>
      </c>
      <c r="D3122">
        <v>20</v>
      </c>
      <c r="E3122">
        <v>384</v>
      </c>
      <c r="F3122">
        <v>327</v>
      </c>
      <c r="G3122">
        <v>355.5</v>
      </c>
      <c r="H3122">
        <v>40.305086529999997</v>
      </c>
    </row>
  </sheetData>
  <sortState ref="A2:H3122">
    <sortCondition ref="C2:C3122"/>
    <sortCondition ref="D2:D3122"/>
    <sortCondition ref="A2:A31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"/>
  <sheetViews>
    <sheetView workbookViewId="0">
      <selection activeCell="H18" sqref="H18"/>
    </sheetView>
  </sheetViews>
  <sheetFormatPr baseColWidth="10" defaultRowHeight="15" x14ac:dyDescent="0.25"/>
  <cols>
    <col min="1" max="1" width="17.5703125" customWidth="1"/>
    <col min="2" max="2" width="69.28515625" bestFit="1" customWidth="1"/>
    <col min="4" max="4" width="16" customWidth="1"/>
    <col min="5" max="5" width="59.85546875" bestFit="1" customWidth="1"/>
    <col min="7" max="7" width="14" customWidth="1"/>
    <col min="8" max="8" width="26.140625" bestFit="1" customWidth="1"/>
    <col min="9" max="9" width="57.42578125" bestFit="1" customWidth="1"/>
  </cols>
  <sheetData>
    <row r="1" spans="1:9" ht="23.25" x14ac:dyDescent="0.35">
      <c r="A1" s="1" t="s">
        <v>416</v>
      </c>
      <c r="D1" s="1" t="s">
        <v>417</v>
      </c>
      <c r="G1" s="1" t="s">
        <v>439</v>
      </c>
    </row>
    <row r="2" spans="1:9" x14ac:dyDescent="0.25">
      <c r="A2" s="2" t="s">
        <v>0</v>
      </c>
      <c r="B2" t="s">
        <v>383</v>
      </c>
      <c r="D2" s="2" t="s">
        <v>0</v>
      </c>
      <c r="E2" t="s">
        <v>383</v>
      </c>
      <c r="G2" s="2" t="s">
        <v>382</v>
      </c>
      <c r="H2" t="s">
        <v>418</v>
      </c>
    </row>
    <row r="3" spans="1:9" x14ac:dyDescent="0.25">
      <c r="A3" s="2" t="s">
        <v>1</v>
      </c>
      <c r="B3" t="s">
        <v>384</v>
      </c>
      <c r="D3" s="2" t="s">
        <v>1</v>
      </c>
      <c r="E3" t="s">
        <v>384</v>
      </c>
      <c r="G3" s="2" t="s">
        <v>381</v>
      </c>
      <c r="H3" t="s">
        <v>419</v>
      </c>
    </row>
    <row r="4" spans="1:9" x14ac:dyDescent="0.25">
      <c r="A4" s="2" t="s">
        <v>2</v>
      </c>
      <c r="B4" t="s">
        <v>385</v>
      </c>
      <c r="D4" s="2" t="s">
        <v>2</v>
      </c>
      <c r="E4" t="s">
        <v>385</v>
      </c>
      <c r="G4" s="2" t="s">
        <v>380</v>
      </c>
      <c r="H4" t="s">
        <v>383</v>
      </c>
    </row>
    <row r="5" spans="1:9" x14ac:dyDescent="0.25">
      <c r="A5" s="2" t="s">
        <v>3</v>
      </c>
      <c r="B5" t="s">
        <v>386</v>
      </c>
      <c r="D5" s="2" t="s">
        <v>5</v>
      </c>
      <c r="E5" t="s">
        <v>387</v>
      </c>
      <c r="G5" s="2" t="s">
        <v>379</v>
      </c>
      <c r="H5" t="s">
        <v>385</v>
      </c>
    </row>
    <row r="6" spans="1:9" x14ac:dyDescent="0.25">
      <c r="A6" s="2" t="s">
        <v>4</v>
      </c>
      <c r="B6" t="s">
        <v>388</v>
      </c>
      <c r="D6" s="2" t="s">
        <v>258</v>
      </c>
      <c r="E6" t="s">
        <v>389</v>
      </c>
      <c r="G6" s="2" t="s">
        <v>32</v>
      </c>
      <c r="H6" t="s">
        <v>436</v>
      </c>
      <c r="I6" s="5" t="s">
        <v>421</v>
      </c>
    </row>
    <row r="7" spans="1:9" x14ac:dyDescent="0.25">
      <c r="A7" s="2" t="s">
        <v>5</v>
      </c>
      <c r="B7" t="s">
        <v>387</v>
      </c>
      <c r="D7" s="2" t="s">
        <v>259</v>
      </c>
      <c r="E7" t="s">
        <v>390</v>
      </c>
      <c r="G7" s="2" t="s">
        <v>378</v>
      </c>
      <c r="H7" t="s">
        <v>437</v>
      </c>
      <c r="I7" s="5"/>
    </row>
    <row r="8" spans="1:9" x14ac:dyDescent="0.25">
      <c r="A8" s="3" t="s">
        <v>6</v>
      </c>
      <c r="B8" t="s">
        <v>391</v>
      </c>
      <c r="D8" s="2" t="s">
        <v>260</v>
      </c>
      <c r="E8" t="s">
        <v>392</v>
      </c>
      <c r="G8" s="2" t="s">
        <v>377</v>
      </c>
      <c r="H8" t="s">
        <v>420</v>
      </c>
    </row>
    <row r="9" spans="1:9" x14ac:dyDescent="0.25">
      <c r="A9" s="2" t="s">
        <v>7</v>
      </c>
      <c r="B9" t="s">
        <v>393</v>
      </c>
      <c r="D9" s="2" t="s">
        <v>12</v>
      </c>
      <c r="E9" t="s">
        <v>394</v>
      </c>
      <c r="G9" s="2" t="s">
        <v>376</v>
      </c>
      <c r="H9" t="s">
        <v>438</v>
      </c>
    </row>
    <row r="10" spans="1:9" x14ac:dyDescent="0.25">
      <c r="A10" s="2" t="s">
        <v>8</v>
      </c>
      <c r="B10" t="s">
        <v>395</v>
      </c>
      <c r="D10" s="2" t="s">
        <v>261</v>
      </c>
      <c r="E10" t="s">
        <v>394</v>
      </c>
    </row>
    <row r="11" spans="1:9" x14ac:dyDescent="0.25">
      <c r="A11" s="2" t="s">
        <v>9</v>
      </c>
      <c r="B11" t="s">
        <v>396</v>
      </c>
      <c r="D11" s="2" t="s">
        <v>262</v>
      </c>
      <c r="E11" t="s">
        <v>394</v>
      </c>
    </row>
    <row r="12" spans="1:9" x14ac:dyDescent="0.25">
      <c r="A12" s="2" t="s">
        <v>10</v>
      </c>
      <c r="B12" t="s">
        <v>397</v>
      </c>
      <c r="D12" s="2" t="s">
        <v>263</v>
      </c>
      <c r="E12" t="s">
        <v>398</v>
      </c>
    </row>
    <row r="13" spans="1:9" x14ac:dyDescent="0.25">
      <c r="A13" s="2" t="s">
        <v>11</v>
      </c>
      <c r="B13" t="s">
        <v>399</v>
      </c>
      <c r="D13" s="2" t="s">
        <v>13</v>
      </c>
      <c r="E13" t="s">
        <v>400</v>
      </c>
    </row>
    <row r="14" spans="1:9" x14ac:dyDescent="0.25">
      <c r="A14" s="2" t="s">
        <v>12</v>
      </c>
      <c r="B14" t="s">
        <v>394</v>
      </c>
      <c r="D14" s="2" t="s">
        <v>263</v>
      </c>
      <c r="E14" t="s">
        <v>401</v>
      </c>
    </row>
    <row r="15" spans="1:9" x14ac:dyDescent="0.25">
      <c r="A15" s="2" t="s">
        <v>13</v>
      </c>
      <c r="B15" t="s">
        <v>400</v>
      </c>
      <c r="D15" s="2" t="s">
        <v>15</v>
      </c>
      <c r="E15" t="s">
        <v>402</v>
      </c>
    </row>
    <row r="16" spans="1:9" x14ac:dyDescent="0.25">
      <c r="A16" s="2" t="s">
        <v>14</v>
      </c>
      <c r="B16" t="s">
        <v>401</v>
      </c>
      <c r="D16" s="2" t="s">
        <v>264</v>
      </c>
      <c r="E16" t="s">
        <v>403</v>
      </c>
    </row>
    <row r="17" spans="1:5" x14ac:dyDescent="0.25">
      <c r="A17" s="2" t="s">
        <v>15</v>
      </c>
      <c r="B17" t="s">
        <v>402</v>
      </c>
      <c r="D17" s="2" t="s">
        <v>265</v>
      </c>
      <c r="E17" t="s">
        <v>404</v>
      </c>
    </row>
    <row r="18" spans="1:5" x14ac:dyDescent="0.25">
      <c r="A18" s="2" t="s">
        <v>16</v>
      </c>
      <c r="B18" t="s">
        <v>405</v>
      </c>
      <c r="D18" s="2" t="s">
        <v>266</v>
      </c>
      <c r="E18" t="s">
        <v>406</v>
      </c>
    </row>
    <row r="19" spans="1:5" x14ac:dyDescent="0.25">
      <c r="A19" s="2" t="s">
        <v>17</v>
      </c>
      <c r="B19" t="s">
        <v>407</v>
      </c>
    </row>
    <row r="20" spans="1:5" x14ac:dyDescent="0.25">
      <c r="A20" s="2" t="s">
        <v>18</v>
      </c>
      <c r="B20" t="s">
        <v>408</v>
      </c>
    </row>
    <row r="21" spans="1:5" x14ac:dyDescent="0.25">
      <c r="A21" s="2" t="s">
        <v>19</v>
      </c>
      <c r="B21" t="s">
        <v>409</v>
      </c>
    </row>
    <row r="22" spans="1:5" x14ac:dyDescent="0.25">
      <c r="A22" s="2" t="s">
        <v>20</v>
      </c>
      <c r="B22" t="s">
        <v>410</v>
      </c>
    </row>
    <row r="23" spans="1:5" x14ac:dyDescent="0.25">
      <c r="A23" s="2" t="s">
        <v>21</v>
      </c>
      <c r="B23" t="s">
        <v>411</v>
      </c>
    </row>
    <row r="24" spans="1:5" x14ac:dyDescent="0.25">
      <c r="A24" s="2" t="s">
        <v>22</v>
      </c>
      <c r="B24" t="s">
        <v>412</v>
      </c>
    </row>
    <row r="25" spans="1:5" x14ac:dyDescent="0.25">
      <c r="A25" s="2" t="s">
        <v>23</v>
      </c>
      <c r="B25" t="s">
        <v>413</v>
      </c>
    </row>
    <row r="26" spans="1:5" x14ac:dyDescent="0.25">
      <c r="A26" s="2" t="s">
        <v>24</v>
      </c>
      <c r="B26" t="s">
        <v>414</v>
      </c>
    </row>
    <row r="27" spans="1:5" x14ac:dyDescent="0.25">
      <c r="A27" s="4" t="s">
        <v>25</v>
      </c>
      <c r="B27" t="s">
        <v>415</v>
      </c>
    </row>
    <row r="28" spans="1:5" x14ac:dyDescent="0.25">
      <c r="A28" s="2" t="s">
        <v>26</v>
      </c>
      <c r="B28" t="s">
        <v>26</v>
      </c>
    </row>
  </sheetData>
  <mergeCells count="1">
    <mergeCell ref="I6:I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Pinos</vt:lpstr>
      <vt:lpstr>Competidores</vt:lpstr>
      <vt:lpstr>Crecimientos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Sánchez Pinillos</dc:creator>
  <cp:lastModifiedBy>Martina Sánchez Pinillos</cp:lastModifiedBy>
  <dcterms:created xsi:type="dcterms:W3CDTF">2017-02-17T11:23:15Z</dcterms:created>
  <dcterms:modified xsi:type="dcterms:W3CDTF">2017-03-08T15:09:49Z</dcterms:modified>
</cp:coreProperties>
</file>