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Dades\Activity\Biomasas\data\"/>
    </mc:Choice>
  </mc:AlternateContent>
  <bookViews>
    <workbookView xWindow="0" yWindow="0" windowWidth="28800" windowHeight="12330" firstSheet="2" activeTab="3"/>
  </bookViews>
  <sheets>
    <sheet name="coeffs" sheetId="2" r:id="rId1"/>
    <sheet name="tabla_201" sheetId="1" r:id="rId2"/>
    <sheet name="Montero 2005" sheetId="3" r:id="rId3"/>
    <sheet name="conversion" sheetId="4" r:id="rId4"/>
  </sheet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1" i="3" l="1"/>
  <c r="J41" i="3" s="1"/>
  <c r="K41" i="3"/>
  <c r="I42" i="3"/>
  <c r="J42" i="3" s="1"/>
  <c r="K42" i="3"/>
  <c r="I43" i="3"/>
  <c r="J43" i="3"/>
  <c r="K43" i="3"/>
  <c r="I11" i="3"/>
  <c r="J11" i="3" s="1"/>
  <c r="K11" i="3"/>
  <c r="I3" i="3"/>
  <c r="J3" i="3"/>
  <c r="K3" i="3"/>
  <c r="I4" i="3"/>
  <c r="J4" i="3"/>
  <c r="K4" i="3"/>
  <c r="I5" i="3"/>
  <c r="J5" i="3"/>
  <c r="K5" i="3"/>
  <c r="I6" i="3"/>
  <c r="J6" i="3" s="1"/>
  <c r="K6" i="3"/>
  <c r="I7" i="3"/>
  <c r="J7" i="3"/>
  <c r="K7" i="3"/>
  <c r="I8" i="3"/>
  <c r="J8" i="3"/>
  <c r="K8" i="3"/>
  <c r="I9" i="3"/>
  <c r="J9" i="3"/>
  <c r="K9" i="3"/>
  <c r="I10" i="3"/>
  <c r="J10" i="3" s="1"/>
  <c r="K10" i="3"/>
  <c r="I12" i="3"/>
  <c r="J12" i="3"/>
  <c r="K12" i="3"/>
  <c r="I13" i="3"/>
  <c r="J13" i="3"/>
  <c r="K13" i="3"/>
  <c r="I14" i="3"/>
  <c r="J14" i="3"/>
  <c r="K14" i="3"/>
  <c r="I15" i="3"/>
  <c r="J15" i="3" s="1"/>
  <c r="K15" i="3"/>
  <c r="I16" i="3"/>
  <c r="J16" i="3"/>
  <c r="K16" i="3"/>
  <c r="I17" i="3"/>
  <c r="J17" i="3"/>
  <c r="K17" i="3"/>
  <c r="I18" i="3"/>
  <c r="J18" i="3"/>
  <c r="K18" i="3"/>
  <c r="I19" i="3"/>
  <c r="J19" i="3" s="1"/>
  <c r="K19" i="3"/>
  <c r="I20" i="3"/>
  <c r="J20" i="3"/>
  <c r="K20" i="3"/>
  <c r="I21" i="3"/>
  <c r="J21" i="3"/>
  <c r="K21" i="3"/>
  <c r="I22" i="3"/>
  <c r="J22" i="3"/>
  <c r="K22" i="3"/>
  <c r="I23" i="3"/>
  <c r="J23" i="3" s="1"/>
  <c r="K23" i="3"/>
  <c r="I24" i="3"/>
  <c r="J24" i="3"/>
  <c r="K24" i="3"/>
  <c r="I25" i="3"/>
  <c r="J25" i="3"/>
  <c r="K25" i="3"/>
  <c r="I26" i="3"/>
  <c r="J26" i="3"/>
  <c r="K26" i="3"/>
  <c r="I27" i="3"/>
  <c r="J27" i="3" s="1"/>
  <c r="K27" i="3"/>
  <c r="I28" i="3"/>
  <c r="J28" i="3"/>
  <c r="K28" i="3"/>
  <c r="I29" i="3"/>
  <c r="J29" i="3"/>
  <c r="K29" i="3"/>
  <c r="I30" i="3"/>
  <c r="J30" i="3"/>
  <c r="K30" i="3"/>
  <c r="I31" i="3"/>
  <c r="J31" i="3" s="1"/>
  <c r="K31" i="3"/>
  <c r="I32" i="3"/>
  <c r="J32" i="3"/>
  <c r="K32" i="3"/>
  <c r="I33" i="3"/>
  <c r="J33" i="3"/>
  <c r="K33" i="3"/>
  <c r="I34" i="3"/>
  <c r="J34" i="3"/>
  <c r="K34" i="3"/>
  <c r="I35" i="3"/>
  <c r="J35" i="3" s="1"/>
  <c r="K35" i="3"/>
  <c r="I36" i="3"/>
  <c r="J36" i="3"/>
  <c r="K36" i="3"/>
  <c r="I37" i="3"/>
  <c r="J37" i="3"/>
  <c r="K37" i="3"/>
  <c r="I38" i="3"/>
  <c r="J38" i="3"/>
  <c r="K38" i="3"/>
  <c r="I39" i="3"/>
  <c r="J39" i="3" s="1"/>
  <c r="K39" i="3"/>
  <c r="I40" i="3"/>
  <c r="J40" i="3"/>
  <c r="K40" i="3"/>
  <c r="K2" i="3"/>
  <c r="I2" i="3"/>
  <c r="J2" i="3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" i="1"/>
  <c r="J2" i="1"/>
</calcChain>
</file>

<file path=xl/comments1.xml><?xml version="1.0" encoding="utf-8"?>
<comments xmlns="http://schemas.openxmlformats.org/spreadsheetml/2006/main">
  <authors>
    <author>Aitor Ameztegui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Aitor Ameztegui:</t>
        </r>
        <r>
          <rPr>
            <sz val="9"/>
            <color indexed="81"/>
            <rFont val="Tahoma"/>
            <family val="2"/>
          </rPr>
          <t xml:space="preserve">
CREAF 2004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Aitor Ameztegui:</t>
        </r>
        <r>
          <rPr>
            <sz val="9"/>
            <color indexed="81"/>
            <rFont val="Tahoma"/>
            <family val="2"/>
          </rPr>
          <t xml:space="preserve">
Articulos ruiz peinado 2011 y 2012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Aitor Ameztegui:</t>
        </r>
        <r>
          <rPr>
            <sz val="9"/>
            <color indexed="81"/>
            <rFont val="Tahoma"/>
            <family val="2"/>
          </rPr>
          <t xml:space="preserve">
Montero et al. 2005</t>
        </r>
      </text>
    </comment>
  </commentList>
</comments>
</file>

<file path=xl/sharedStrings.xml><?xml version="1.0" encoding="utf-8"?>
<sst xmlns="http://schemas.openxmlformats.org/spreadsheetml/2006/main" count="362" uniqueCount="122">
  <si>
    <t>Especie</t>
  </si>
  <si>
    <t>Provincia</t>
  </si>
  <si>
    <t>CD</t>
  </si>
  <si>
    <t>Cant_Pma</t>
  </si>
  <si>
    <t>AB</t>
  </si>
  <si>
    <t>VCC</t>
  </si>
  <si>
    <t>VSC</t>
  </si>
  <si>
    <t>IAVC</t>
  </si>
  <si>
    <t>Lleida</t>
  </si>
  <si>
    <t>Quercus ilex</t>
  </si>
  <si>
    <t>Girona</t>
  </si>
  <si>
    <t>IAVC/pie</t>
  </si>
  <si>
    <t>C</t>
  </si>
  <si>
    <t>Tipo</t>
  </si>
  <si>
    <t>Conifera</t>
  </si>
  <si>
    <t>Frondosa</t>
  </si>
  <si>
    <t>BEFD</t>
  </si>
  <si>
    <t>Abies alba</t>
  </si>
  <si>
    <t>Pinus halepensis</t>
  </si>
  <si>
    <t>Pinus nigra</t>
  </si>
  <si>
    <t>Pinus pinaster</t>
  </si>
  <si>
    <t>Pinus pinea</t>
  </si>
  <si>
    <t>Pinus radiata</t>
  </si>
  <si>
    <t>Pinus sylvestris</t>
  </si>
  <si>
    <t>Pinus uncinata</t>
  </si>
  <si>
    <t>Otras coniferas</t>
  </si>
  <si>
    <t>Alnus glutinosa</t>
  </si>
  <si>
    <t>Betula pendula</t>
  </si>
  <si>
    <t>Castanea sativa</t>
  </si>
  <si>
    <t>Fagus sylvatica</t>
  </si>
  <si>
    <t>Fraxinus excelsior</t>
  </si>
  <si>
    <t>Populus nigra</t>
  </si>
  <si>
    <t>Populus tremula</t>
  </si>
  <si>
    <t>Quercus canariensis</t>
  </si>
  <si>
    <t>Quercus faginea</t>
  </si>
  <si>
    <t>Quercus petraea</t>
  </si>
  <si>
    <t>Quercus suber</t>
  </si>
  <si>
    <t>Ulmus minor</t>
  </si>
  <si>
    <t>Otras frondosas</t>
  </si>
  <si>
    <t>R</t>
  </si>
  <si>
    <t>CF</t>
  </si>
  <si>
    <t>Fraxinus angustifolia</t>
  </si>
  <si>
    <t>Populus x euramericana</t>
  </si>
  <si>
    <t>Quercus pyrenaica</t>
  </si>
  <si>
    <t>Quercus robur</t>
  </si>
  <si>
    <t>climark</t>
  </si>
  <si>
    <t>dependent_var</t>
  </si>
  <si>
    <t>a</t>
  </si>
  <si>
    <t>b</t>
  </si>
  <si>
    <t>SEE</t>
  </si>
  <si>
    <t>param_a</t>
  </si>
  <si>
    <t>param_b</t>
  </si>
  <si>
    <t>BAT</t>
  </si>
  <si>
    <t>Abies pinsapo</t>
  </si>
  <si>
    <t>Betula spp.</t>
  </si>
  <si>
    <t>Celtis australis</t>
  </si>
  <si>
    <t>x</t>
  </si>
  <si>
    <t>Ceratonia siliqua</t>
  </si>
  <si>
    <t>Erica arborea</t>
  </si>
  <si>
    <t>Eucalyptus spp.</t>
  </si>
  <si>
    <t>Fraxinus spp.</t>
  </si>
  <si>
    <t>Ilex canariensis</t>
  </si>
  <si>
    <t>Juglans regia</t>
  </si>
  <si>
    <t>Juniperus oxycedrus</t>
  </si>
  <si>
    <t>Juniperus phoenica</t>
  </si>
  <si>
    <t>Juniperus thurifera</t>
  </si>
  <si>
    <t>Laurus azorica</t>
  </si>
  <si>
    <t>Myrica faya</t>
  </si>
  <si>
    <t>Olea europaea</t>
  </si>
  <si>
    <t>Pinus canariensis</t>
  </si>
  <si>
    <t>Prunus avium</t>
  </si>
  <si>
    <t>Punica granatum</t>
  </si>
  <si>
    <t>Pyrus communis</t>
  </si>
  <si>
    <t>Sorbus domestica</t>
  </si>
  <si>
    <t>Sorbus torminalis</t>
  </si>
  <si>
    <t>r2</t>
  </si>
  <si>
    <t>AllometrApp</t>
  </si>
  <si>
    <t>X</t>
  </si>
  <si>
    <t>Source Allom</t>
  </si>
  <si>
    <t>INIA</t>
  </si>
  <si>
    <t>Otras coníferas</t>
  </si>
  <si>
    <t>Otras laurisilvas</t>
  </si>
  <si>
    <t>Juniperus communis</t>
  </si>
  <si>
    <t>Juniperus phoenicea</t>
  </si>
  <si>
    <t>Juniperus sabina</t>
  </si>
  <si>
    <t>Junipes thurifera</t>
  </si>
  <si>
    <t>n</t>
  </si>
  <si>
    <t>Quercus pubescens</t>
  </si>
  <si>
    <t>c</t>
  </si>
  <si>
    <t>Larix decidua</t>
  </si>
  <si>
    <t>Acer monspessulanum</t>
  </si>
  <si>
    <t>Acer campestre</t>
  </si>
  <si>
    <t>Acer opalus</t>
  </si>
  <si>
    <t>Arbutus unedo</t>
  </si>
  <si>
    <t>Betula alba</t>
  </si>
  <si>
    <t>Corylus avellana</t>
  </si>
  <si>
    <t>Cupressus sempervirens</t>
  </si>
  <si>
    <t>Eycalyptus camaldulensis</t>
  </si>
  <si>
    <t>Ilex aquifolium</t>
  </si>
  <si>
    <t>Populus alba</t>
  </si>
  <si>
    <t>Populus x canadensis</t>
  </si>
  <si>
    <t>Prunus spp.</t>
  </si>
  <si>
    <t>Pseudotsuga menziesii</t>
  </si>
  <si>
    <t>Pyrus spp.</t>
  </si>
  <si>
    <t>Robinia pseudoacacia</t>
  </si>
  <si>
    <t>Eucalyptus globulus</t>
  </si>
  <si>
    <t>Salix alba</t>
  </si>
  <si>
    <t>Salix atrocinerea</t>
  </si>
  <si>
    <t>Salix caprea</t>
  </si>
  <si>
    <t>Sorbus aria</t>
  </si>
  <si>
    <t>Sorbus aucuparia</t>
  </si>
  <si>
    <t>Tilia cordata</t>
  </si>
  <si>
    <t>d_fusta</t>
  </si>
  <si>
    <t>d_escorça</t>
  </si>
  <si>
    <t>Platanus x hispanica</t>
  </si>
  <si>
    <t>Quercus humilis</t>
  </si>
  <si>
    <t>Otras especies</t>
  </si>
  <si>
    <t>Root_factor</t>
  </si>
  <si>
    <t>C_pct</t>
  </si>
  <si>
    <t>dmin</t>
  </si>
  <si>
    <t>dmax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</si>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</sst>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2" xfId="0" applyFont="1" applyBorder="1"/>
    <xf numFmtId="0" fontId="6" fillId="0" borderId="3" xfId="0" applyFont="1" applyBorder="1"/>
  </cellXfs>
  <cellStyles count="3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tabla_201!$C$2:$C$13</c:f>
              <c:numCache>
                <c:formatCode>General</c:formatCode>
                <c:ptCount val="12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70</c:v>
                </c:pt>
              </c:numCache>
            </c:numRef>
          </c:xVal>
          <c:yVal>
            <c:numRef>
              <c:f>tabla_201!$J$2:$J$13</c:f>
              <c:numCache>
                <c:formatCode>General</c:formatCode>
                <c:ptCount val="12"/>
                <c:pt idx="0">
                  <c:v>3.4300627868440433E-5</c:v>
                </c:pt>
                <c:pt idx="1">
                  <c:v>5.3133748584310873E-5</c:v>
                </c:pt>
                <c:pt idx="2">
                  <c:v>6.2642644854886124E-5</c:v>
                </c:pt>
                <c:pt idx="3">
                  <c:v>6.9914186773726593E-5</c:v>
                </c:pt>
                <c:pt idx="4">
                  <c:v>7.2602832210913633E-5</c:v>
                </c:pt>
                <c:pt idx="5">
                  <c:v>7.6416322308177633E-5</c:v>
                </c:pt>
                <c:pt idx="6">
                  <c:v>7.6861257554326859E-5</c:v>
                </c:pt>
                <c:pt idx="7">
                  <c:v>7.9608184949985476E-5</c:v>
                </c:pt>
                <c:pt idx="8">
                  <c:v>8.1946250541829231E-5</c:v>
                </c:pt>
                <c:pt idx="9">
                  <c:v>8.5813455431652013E-5</c:v>
                </c:pt>
                <c:pt idx="10">
                  <c:v>8.4693990891924919E-5</c:v>
                </c:pt>
                <c:pt idx="11">
                  <c:v>8.6286122740733166E-5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C6-4F51-A829-EF486A043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474216"/>
        <c:axId val="-2144073592"/>
      </c:scatterChart>
      <c:valAx>
        <c:axId val="2064474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2144073592"/>
        <c:crosses val="autoZero"/>
        <c:crossBetween val="midCat"/>
      </c:valAx>
      <c:valAx>
        <c:axId val="-214407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4474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742950</xdr:colOff>
      <xdr:row>0</xdr:row>
      <xdr:rowOff>180975</xdr:rowOff>
    </xdr:from>
    <xdr:to>
      <xdr:col>16</xdr:col>
      <xdr:colOff>742950</xdr:colOff>
      <xdr:row>15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9"/>
  <sheetViews>
    <sheetView workbookViewId="0">
      <selection activeCell="I2" sqref="I2"/>
    </sheetView>
  </sheetViews>
  <sheetFormatPr baseColWidth="10" defaultRowHeight="15" x14ac:dyDescent="0.25"/>
  <cols>
    <col min="1" max="1" width="8.140625" bestFit="1" customWidth="1"/>
    <col min="2" max="2" width="20.140625" bestFit="1" customWidth="1"/>
    <col min="3" max="3" width="5.140625" bestFit="1" customWidth="1"/>
    <col min="4" max="5" width="6.140625" bestFit="1" customWidth="1"/>
    <col min="6" max="6" width="6.42578125" customWidth="1"/>
    <col min="7" max="7" width="8.140625" bestFit="1" customWidth="1"/>
    <col min="8" max="8" width="10.140625" bestFit="1" customWidth="1"/>
    <col min="9" max="9" width="7" bestFit="1" customWidth="1"/>
    <col min="10" max="10" width="9" bestFit="1" customWidth="1"/>
  </cols>
  <sheetData>
    <row r="1" spans="1:10" s="4" customFormat="1" x14ac:dyDescent="0.25">
      <c r="A1" s="4" t="s">
        <v>13</v>
      </c>
      <c r="B1" s="4" t="s">
        <v>0</v>
      </c>
      <c r="C1" s="4" t="s">
        <v>16</v>
      </c>
      <c r="D1" s="4" t="s">
        <v>39</v>
      </c>
      <c r="E1" s="4" t="s">
        <v>40</v>
      </c>
      <c r="F1" s="4" t="s">
        <v>47</v>
      </c>
      <c r="G1" s="4" t="s">
        <v>48</v>
      </c>
      <c r="H1" s="4" t="s">
        <v>88</v>
      </c>
      <c r="I1" s="4" t="s">
        <v>112</v>
      </c>
      <c r="J1" s="4" t="s">
        <v>113</v>
      </c>
    </row>
    <row r="2" spans="1:10" x14ac:dyDescent="0.25">
      <c r="A2" t="s">
        <v>14</v>
      </c>
      <c r="B2" t="s">
        <v>17</v>
      </c>
      <c r="C2">
        <v>0.61</v>
      </c>
      <c r="D2">
        <v>0.183</v>
      </c>
      <c r="E2">
        <v>0.50600000000000001</v>
      </c>
      <c r="F2">
        <v>6</v>
      </c>
      <c r="G2">
        <v>3.7977699999999999</v>
      </c>
      <c r="H2">
        <v>-1.2041E-2</v>
      </c>
      <c r="I2">
        <v>0.51</v>
      </c>
      <c r="J2">
        <v>0.53</v>
      </c>
    </row>
    <row r="3" spans="1:10" x14ac:dyDescent="0.25">
      <c r="A3" t="s">
        <v>14</v>
      </c>
      <c r="B3" t="s">
        <v>53</v>
      </c>
      <c r="D3">
        <v>0.188</v>
      </c>
      <c r="E3">
        <v>0.5</v>
      </c>
      <c r="F3">
        <v>6</v>
      </c>
      <c r="G3">
        <v>0.99982000000000004</v>
      </c>
      <c r="H3">
        <v>2.5482000000000001E-2</v>
      </c>
    </row>
    <row r="4" spans="1:10" x14ac:dyDescent="0.25">
      <c r="A4" t="s">
        <v>15</v>
      </c>
      <c r="B4" t="s">
        <v>91</v>
      </c>
      <c r="I4">
        <v>0.65</v>
      </c>
    </row>
    <row r="5" spans="1:10" x14ac:dyDescent="0.25">
      <c r="A5" t="s">
        <v>15</v>
      </c>
      <c r="B5" t="s">
        <v>90</v>
      </c>
    </row>
    <row r="6" spans="1:10" x14ac:dyDescent="0.25">
      <c r="A6" t="s">
        <v>15</v>
      </c>
      <c r="B6" t="s">
        <v>92</v>
      </c>
      <c r="I6">
        <v>0.73</v>
      </c>
    </row>
    <row r="7" spans="1:10" x14ac:dyDescent="0.25">
      <c r="A7" t="s">
        <v>15</v>
      </c>
      <c r="B7" t="s">
        <v>26</v>
      </c>
      <c r="C7">
        <v>0.62</v>
      </c>
      <c r="D7">
        <v>0.81200000000000006</v>
      </c>
      <c r="E7">
        <v>0.5</v>
      </c>
      <c r="F7">
        <v>6</v>
      </c>
      <c r="G7">
        <v>1.4037200000000001</v>
      </c>
      <c r="H7">
        <v>-1.5820000000000001E-3</v>
      </c>
      <c r="I7">
        <v>0.51</v>
      </c>
      <c r="J7">
        <v>0.56000000000000005</v>
      </c>
    </row>
    <row r="8" spans="1:10" x14ac:dyDescent="0.25">
      <c r="A8" t="s">
        <v>15</v>
      </c>
      <c r="B8" t="s">
        <v>93</v>
      </c>
      <c r="E8">
        <v>0.48099999999999998</v>
      </c>
      <c r="I8">
        <v>0.82</v>
      </c>
      <c r="J8">
        <v>0.55000000000000004</v>
      </c>
    </row>
    <row r="9" spans="1:10" x14ac:dyDescent="0.25">
      <c r="A9" t="s">
        <v>15</v>
      </c>
      <c r="B9" t="s">
        <v>94</v>
      </c>
      <c r="C9">
        <v>0.73</v>
      </c>
      <c r="D9">
        <v>0.20200000000000001</v>
      </c>
      <c r="E9">
        <v>0.48499999999999999</v>
      </c>
      <c r="F9">
        <v>6</v>
      </c>
      <c r="G9">
        <v>1.3928100000000001</v>
      </c>
      <c r="H9">
        <v>8.8640000000000004E-3</v>
      </c>
    </row>
    <row r="10" spans="1:10" x14ac:dyDescent="0.25">
      <c r="A10" t="s">
        <v>15</v>
      </c>
      <c r="B10" t="s">
        <v>27</v>
      </c>
      <c r="C10">
        <v>0.73</v>
      </c>
      <c r="D10">
        <v>0.20200000000000001</v>
      </c>
      <c r="E10">
        <v>0.48499999999999999</v>
      </c>
      <c r="F10">
        <v>6</v>
      </c>
      <c r="G10">
        <v>1.3928100000000001</v>
      </c>
      <c r="H10">
        <v>8.8640000000000004E-3</v>
      </c>
      <c r="I10">
        <v>0.6</v>
      </c>
      <c r="J10">
        <v>0.63</v>
      </c>
    </row>
    <row r="11" spans="1:10" x14ac:dyDescent="0.25">
      <c r="A11" t="s">
        <v>15</v>
      </c>
      <c r="B11" t="s">
        <v>54</v>
      </c>
      <c r="C11">
        <v>0.73</v>
      </c>
      <c r="D11">
        <v>0.20200000000000001</v>
      </c>
      <c r="E11">
        <v>0.48499999999999999</v>
      </c>
      <c r="F11">
        <v>6</v>
      </c>
      <c r="G11">
        <v>1.3928100000000001</v>
      </c>
      <c r="H11">
        <v>8.8640000000000004E-3</v>
      </c>
    </row>
    <row r="12" spans="1:10" x14ac:dyDescent="0.25">
      <c r="A12" t="s">
        <v>15</v>
      </c>
      <c r="B12" t="s">
        <v>28</v>
      </c>
      <c r="C12">
        <v>0.75</v>
      </c>
      <c r="D12">
        <v>0.76700000000000002</v>
      </c>
      <c r="E12">
        <v>0.48399999999999999</v>
      </c>
      <c r="F12">
        <v>6</v>
      </c>
      <c r="G12">
        <v>0.96092999999999995</v>
      </c>
      <c r="H12">
        <v>1.0161999999999999E-2</v>
      </c>
      <c r="I12">
        <v>0.59</v>
      </c>
      <c r="J12">
        <v>0.56000000000000005</v>
      </c>
    </row>
    <row r="13" spans="1:10" x14ac:dyDescent="0.25">
      <c r="A13" t="s">
        <v>15</v>
      </c>
      <c r="B13" t="s">
        <v>55</v>
      </c>
    </row>
    <row r="14" spans="1:10" x14ac:dyDescent="0.25">
      <c r="A14" t="s">
        <v>15</v>
      </c>
      <c r="B14" t="s">
        <v>57</v>
      </c>
      <c r="D14">
        <v>0.80900000000000005</v>
      </c>
      <c r="E14">
        <v>0.5</v>
      </c>
    </row>
    <row r="15" spans="1:10" x14ac:dyDescent="0.25">
      <c r="A15" t="s">
        <v>15</v>
      </c>
      <c r="B15" t="s">
        <v>95</v>
      </c>
      <c r="I15">
        <v>0.62</v>
      </c>
    </row>
    <row r="16" spans="1:10" x14ac:dyDescent="0.25">
      <c r="A16" t="s">
        <v>14</v>
      </c>
      <c r="B16" t="s">
        <v>96</v>
      </c>
    </row>
    <row r="17" spans="1:10" x14ac:dyDescent="0.25">
      <c r="A17" t="s">
        <v>15</v>
      </c>
      <c r="B17" t="s">
        <v>105</v>
      </c>
      <c r="C17">
        <v>0.81</v>
      </c>
      <c r="D17">
        <v>0.77100000000000002</v>
      </c>
      <c r="E17">
        <v>0.47499999999999998</v>
      </c>
      <c r="F17">
        <v>4</v>
      </c>
      <c r="G17">
        <v>0.82708000000000004</v>
      </c>
      <c r="H17">
        <v>-1.4090000000000001E-3</v>
      </c>
    </row>
    <row r="18" spans="1:10" x14ac:dyDescent="0.25">
      <c r="A18" t="s">
        <v>15</v>
      </c>
      <c r="B18" t="s">
        <v>59</v>
      </c>
      <c r="C18">
        <v>0.81</v>
      </c>
      <c r="D18">
        <v>0.77100000000000002</v>
      </c>
      <c r="E18">
        <v>0.47499999999999998</v>
      </c>
      <c r="F18">
        <v>4</v>
      </c>
      <c r="G18">
        <v>0.82708000000000004</v>
      </c>
      <c r="H18">
        <v>-1.4090000000000001E-3</v>
      </c>
    </row>
    <row r="19" spans="1:10" x14ac:dyDescent="0.25">
      <c r="A19" t="s">
        <v>15</v>
      </c>
      <c r="B19" t="s">
        <v>97</v>
      </c>
      <c r="C19">
        <v>0.81</v>
      </c>
      <c r="D19">
        <v>0.77100000000000002</v>
      </c>
      <c r="E19">
        <v>0.47499999999999998</v>
      </c>
      <c r="F19">
        <v>4</v>
      </c>
      <c r="G19">
        <v>0.82708000000000004</v>
      </c>
      <c r="H19">
        <v>-1.4090000000000001E-3</v>
      </c>
    </row>
    <row r="20" spans="1:10" x14ac:dyDescent="0.25">
      <c r="A20" t="s">
        <v>15</v>
      </c>
      <c r="B20" t="s">
        <v>29</v>
      </c>
      <c r="C20">
        <v>0.81</v>
      </c>
      <c r="D20">
        <v>0.16300000000000001</v>
      </c>
      <c r="E20">
        <v>0.48599999999999999</v>
      </c>
      <c r="F20">
        <v>6</v>
      </c>
      <c r="G20">
        <v>3.19624</v>
      </c>
      <c r="H20">
        <v>-1.9139999999999999E-3</v>
      </c>
      <c r="I20">
        <v>0.69</v>
      </c>
      <c r="J20">
        <v>0.61</v>
      </c>
    </row>
    <row r="21" spans="1:10" x14ac:dyDescent="0.25">
      <c r="A21" t="s">
        <v>15</v>
      </c>
      <c r="B21" t="s">
        <v>41</v>
      </c>
      <c r="D21">
        <v>0.504</v>
      </c>
      <c r="E21">
        <v>0.47799999999999998</v>
      </c>
      <c r="F21">
        <v>6</v>
      </c>
      <c r="G21">
        <v>1.6491</v>
      </c>
      <c r="H21">
        <v>3.5869999999999999E-3</v>
      </c>
      <c r="I21">
        <v>0.68</v>
      </c>
      <c r="J21">
        <v>0.56000000000000005</v>
      </c>
    </row>
    <row r="22" spans="1:10" x14ac:dyDescent="0.25">
      <c r="A22" t="s">
        <v>15</v>
      </c>
      <c r="B22" t="s">
        <v>30</v>
      </c>
      <c r="C22">
        <v>0.83</v>
      </c>
      <c r="D22">
        <v>0.504</v>
      </c>
      <c r="E22">
        <v>0.47799999999999998</v>
      </c>
      <c r="F22">
        <v>6</v>
      </c>
      <c r="G22">
        <v>1.6491</v>
      </c>
      <c r="H22">
        <v>3.5869999999999999E-3</v>
      </c>
    </row>
    <row r="23" spans="1:10" x14ac:dyDescent="0.25">
      <c r="A23" t="s">
        <v>15</v>
      </c>
      <c r="B23" t="s">
        <v>98</v>
      </c>
      <c r="E23">
        <v>0.47599999999999998</v>
      </c>
    </row>
    <row r="24" spans="1:10" x14ac:dyDescent="0.25">
      <c r="A24" t="s">
        <v>15</v>
      </c>
      <c r="B24" t="s">
        <v>62</v>
      </c>
    </row>
    <row r="25" spans="1:10" x14ac:dyDescent="0.25">
      <c r="A25" t="s">
        <v>14</v>
      </c>
      <c r="B25" t="s">
        <v>82</v>
      </c>
      <c r="D25">
        <v>3.5870000000000002</v>
      </c>
      <c r="E25">
        <v>0.5</v>
      </c>
      <c r="F25">
        <v>6</v>
      </c>
      <c r="G25">
        <v>5.80328</v>
      </c>
      <c r="H25">
        <v>-2.1500999999999999E-2</v>
      </c>
    </row>
    <row r="26" spans="1:10" x14ac:dyDescent="0.25">
      <c r="A26" t="s">
        <v>14</v>
      </c>
      <c r="B26" t="s">
        <v>63</v>
      </c>
      <c r="D26">
        <v>3.5870000000000002</v>
      </c>
      <c r="E26">
        <v>0.5</v>
      </c>
      <c r="F26">
        <v>6</v>
      </c>
      <c r="G26">
        <v>5.80328</v>
      </c>
      <c r="H26">
        <v>-2.1500999999999999E-2</v>
      </c>
    </row>
    <row r="27" spans="1:10" x14ac:dyDescent="0.25">
      <c r="A27" t="s">
        <v>14</v>
      </c>
      <c r="B27" t="s">
        <v>83</v>
      </c>
      <c r="D27">
        <v>3.5870000000000002</v>
      </c>
      <c r="E27">
        <v>0.5</v>
      </c>
      <c r="F27">
        <v>6</v>
      </c>
      <c r="G27">
        <v>5.5873900000000001</v>
      </c>
      <c r="H27">
        <v>-2.101E-3</v>
      </c>
    </row>
    <row r="28" spans="1:10" x14ac:dyDescent="0.25">
      <c r="A28" t="s">
        <v>14</v>
      </c>
      <c r="B28" t="s">
        <v>84</v>
      </c>
      <c r="D28">
        <v>3.5870000000000002</v>
      </c>
      <c r="E28">
        <v>0.5</v>
      </c>
      <c r="F28">
        <v>6</v>
      </c>
      <c r="G28">
        <v>5.5873900000000001</v>
      </c>
      <c r="H28">
        <v>-2.101E-3</v>
      </c>
    </row>
    <row r="29" spans="1:10" x14ac:dyDescent="0.25">
      <c r="A29" t="s">
        <v>14</v>
      </c>
      <c r="B29" t="s">
        <v>85</v>
      </c>
      <c r="D29">
        <v>0.34300000000000003</v>
      </c>
      <c r="E29">
        <v>0.47499999999999998</v>
      </c>
      <c r="F29">
        <v>6</v>
      </c>
      <c r="G29">
        <v>5.5873900000000001</v>
      </c>
      <c r="H29">
        <v>-2.101E-3</v>
      </c>
    </row>
    <row r="30" spans="1:10" x14ac:dyDescent="0.25">
      <c r="A30" t="s">
        <v>14</v>
      </c>
      <c r="B30" t="s">
        <v>89</v>
      </c>
      <c r="F30">
        <v>4</v>
      </c>
      <c r="G30">
        <v>0.43034</v>
      </c>
      <c r="H30">
        <v>1.4978999999999999E-2</v>
      </c>
    </row>
    <row r="31" spans="1:10" x14ac:dyDescent="0.25">
      <c r="A31" t="s">
        <v>15</v>
      </c>
      <c r="B31" t="s">
        <v>68</v>
      </c>
      <c r="D31">
        <v>0.30299999999999999</v>
      </c>
      <c r="E31">
        <v>0.47299999999999998</v>
      </c>
    </row>
    <row r="32" spans="1:10" x14ac:dyDescent="0.25">
      <c r="A32" t="s">
        <v>14</v>
      </c>
      <c r="B32" t="s">
        <v>25</v>
      </c>
      <c r="C32">
        <v>0.62</v>
      </c>
      <c r="D32">
        <v>0.26500000000000001</v>
      </c>
      <c r="E32">
        <v>0.5</v>
      </c>
    </row>
    <row r="33" spans="1:10" x14ac:dyDescent="0.25">
      <c r="A33" t="s">
        <v>15</v>
      </c>
      <c r="B33" t="s">
        <v>38</v>
      </c>
      <c r="C33">
        <v>0.84</v>
      </c>
      <c r="D33">
        <v>0.46600000000000003</v>
      </c>
      <c r="E33">
        <v>0.5</v>
      </c>
    </row>
    <row r="34" spans="1:10" x14ac:dyDescent="0.25">
      <c r="A34" t="s">
        <v>14</v>
      </c>
      <c r="B34" t="s">
        <v>69</v>
      </c>
      <c r="D34">
        <v>0.25900000000000001</v>
      </c>
      <c r="E34">
        <v>0.5</v>
      </c>
      <c r="F34">
        <v>6</v>
      </c>
      <c r="G34">
        <v>1.70774</v>
      </c>
      <c r="H34">
        <v>1.2035000000000001E-2</v>
      </c>
    </row>
    <row r="35" spans="1:10" x14ac:dyDescent="0.25">
      <c r="A35" t="s">
        <v>14</v>
      </c>
      <c r="B35" t="s">
        <v>18</v>
      </c>
      <c r="C35">
        <v>0.74</v>
      </c>
      <c r="D35">
        <v>0.22900000000000001</v>
      </c>
      <c r="E35">
        <v>0.499</v>
      </c>
      <c r="F35">
        <v>6</v>
      </c>
      <c r="G35">
        <v>2.1119500000000002</v>
      </c>
      <c r="H35">
        <v>8.0510000000000009E-3</v>
      </c>
      <c r="I35">
        <v>0.61</v>
      </c>
      <c r="J35">
        <v>0.42</v>
      </c>
    </row>
    <row r="36" spans="1:10" x14ac:dyDescent="0.25">
      <c r="A36" t="s">
        <v>14</v>
      </c>
      <c r="B36" t="s">
        <v>19</v>
      </c>
      <c r="C36">
        <v>0.64</v>
      </c>
      <c r="D36">
        <v>0.24</v>
      </c>
      <c r="E36">
        <v>0.50900000000000001</v>
      </c>
      <c r="F36">
        <v>6</v>
      </c>
      <c r="G36">
        <v>1.94289</v>
      </c>
      <c r="H36">
        <v>1.9136400000000001E-2</v>
      </c>
      <c r="I36">
        <v>0.62</v>
      </c>
      <c r="J36">
        <v>0.33</v>
      </c>
    </row>
    <row r="37" spans="1:10" x14ac:dyDescent="0.25">
      <c r="A37" t="s">
        <v>14</v>
      </c>
      <c r="B37" t="s">
        <v>20</v>
      </c>
      <c r="C37">
        <v>0.55000000000000004</v>
      </c>
      <c r="D37">
        <v>0.28499999999999998</v>
      </c>
      <c r="E37">
        <v>0.51100000000000001</v>
      </c>
      <c r="F37">
        <v>6</v>
      </c>
      <c r="G37">
        <v>1.079</v>
      </c>
      <c r="H37">
        <v>1.4615E-2</v>
      </c>
      <c r="I37">
        <v>0.52</v>
      </c>
      <c r="J37">
        <v>0.31</v>
      </c>
    </row>
    <row r="38" spans="1:10" x14ac:dyDescent="0.25">
      <c r="A38" t="s">
        <v>14</v>
      </c>
      <c r="B38" t="s">
        <v>21</v>
      </c>
      <c r="C38">
        <v>0.73</v>
      </c>
      <c r="D38">
        <v>0.24299999999999999</v>
      </c>
      <c r="E38">
        <v>0.50800000000000001</v>
      </c>
      <c r="F38">
        <v>6</v>
      </c>
      <c r="G38">
        <v>1.27369</v>
      </c>
      <c r="H38">
        <v>1.1887E-2</v>
      </c>
      <c r="I38">
        <v>0.59</v>
      </c>
      <c r="J38">
        <v>0.38</v>
      </c>
    </row>
    <row r="39" spans="1:10" x14ac:dyDescent="0.25">
      <c r="A39" t="s">
        <v>14</v>
      </c>
      <c r="B39" t="s">
        <v>22</v>
      </c>
      <c r="C39">
        <v>0.44</v>
      </c>
      <c r="D39">
        <v>0.27400000000000002</v>
      </c>
      <c r="E39">
        <v>0.497</v>
      </c>
      <c r="F39">
        <v>4</v>
      </c>
      <c r="G39">
        <v>0.69211</v>
      </c>
      <c r="H39">
        <v>-8.5999999999999998E-4</v>
      </c>
      <c r="I39">
        <v>0.49</v>
      </c>
    </row>
    <row r="40" spans="1:10" x14ac:dyDescent="0.25">
      <c r="A40" t="s">
        <v>14</v>
      </c>
      <c r="B40" t="s">
        <v>23</v>
      </c>
      <c r="C40">
        <v>0.62</v>
      </c>
      <c r="D40">
        <v>0.27900000000000003</v>
      </c>
      <c r="E40">
        <v>0.50900000000000001</v>
      </c>
      <c r="F40">
        <v>6</v>
      </c>
      <c r="G40">
        <v>1.2937399999999999</v>
      </c>
      <c r="H40">
        <v>2.1295000000000001E-2</v>
      </c>
      <c r="I40">
        <v>0.55000000000000004</v>
      </c>
      <c r="J40">
        <v>0.28999999999999998</v>
      </c>
    </row>
    <row r="41" spans="1:10" x14ac:dyDescent="0.25">
      <c r="A41" t="s">
        <v>14</v>
      </c>
      <c r="B41" t="s">
        <v>24</v>
      </c>
      <c r="C41">
        <v>0.61</v>
      </c>
      <c r="D41">
        <v>0.38500000000000001</v>
      </c>
      <c r="E41">
        <v>0.50900000000000001</v>
      </c>
      <c r="F41">
        <v>6</v>
      </c>
      <c r="G41">
        <v>2.0024899999999999</v>
      </c>
      <c r="H41">
        <v>2.9284000000000001E-2</v>
      </c>
      <c r="I41">
        <v>0.52</v>
      </c>
      <c r="J41">
        <v>0.42</v>
      </c>
    </row>
    <row r="42" spans="1:10" x14ac:dyDescent="0.25">
      <c r="A42" t="s">
        <v>15</v>
      </c>
      <c r="B42" t="s">
        <v>114</v>
      </c>
      <c r="E42">
        <v>0.48399999999999999</v>
      </c>
      <c r="I42">
        <v>0.66</v>
      </c>
      <c r="J42">
        <v>0.55000000000000004</v>
      </c>
    </row>
    <row r="43" spans="1:10" x14ac:dyDescent="0.25">
      <c r="A43" t="s">
        <v>15</v>
      </c>
      <c r="B43" t="s">
        <v>99</v>
      </c>
      <c r="C43">
        <v>0.53</v>
      </c>
      <c r="E43">
        <v>0.48299999999999998</v>
      </c>
      <c r="F43">
        <v>4</v>
      </c>
      <c r="G43">
        <v>0.64732000000000001</v>
      </c>
      <c r="H43">
        <v>4.4390000000000002E-3</v>
      </c>
    </row>
    <row r="44" spans="1:10" x14ac:dyDescent="0.25">
      <c r="A44" t="s">
        <v>15</v>
      </c>
      <c r="B44" t="s">
        <v>31</v>
      </c>
      <c r="C44">
        <v>0.53</v>
      </c>
      <c r="E44">
        <v>0.48299999999999998</v>
      </c>
      <c r="F44">
        <v>4</v>
      </c>
      <c r="G44">
        <v>0.64732000000000001</v>
      </c>
      <c r="H44">
        <v>4.4390000000000002E-3</v>
      </c>
      <c r="I44">
        <v>0.43</v>
      </c>
      <c r="J44">
        <v>0.46</v>
      </c>
    </row>
    <row r="45" spans="1:10" x14ac:dyDescent="0.25">
      <c r="A45" t="s">
        <v>15</v>
      </c>
      <c r="B45" t="s">
        <v>32</v>
      </c>
      <c r="C45">
        <v>0.66</v>
      </c>
      <c r="E45">
        <v>0.48299999999999998</v>
      </c>
      <c r="F45">
        <v>4</v>
      </c>
      <c r="G45">
        <v>0.64732000000000001</v>
      </c>
      <c r="H45">
        <v>4.4390000000000002E-3</v>
      </c>
      <c r="I45">
        <v>0.56000000000000005</v>
      </c>
      <c r="J45">
        <v>0.54</v>
      </c>
    </row>
    <row r="46" spans="1:10" x14ac:dyDescent="0.25">
      <c r="A46" t="s">
        <v>15</v>
      </c>
      <c r="B46" t="s">
        <v>100</v>
      </c>
      <c r="D46">
        <v>0.36299999999999999</v>
      </c>
      <c r="E46">
        <v>0.48299999999999998</v>
      </c>
      <c r="F46">
        <v>4</v>
      </c>
      <c r="G46">
        <v>0.64732000000000001</v>
      </c>
      <c r="H46">
        <v>4.4390000000000002E-3</v>
      </c>
    </row>
    <row r="47" spans="1:10" x14ac:dyDescent="0.25">
      <c r="A47" t="s">
        <v>15</v>
      </c>
      <c r="B47" t="s">
        <v>70</v>
      </c>
      <c r="I47">
        <v>0.63</v>
      </c>
    </row>
    <row r="48" spans="1:10" x14ac:dyDescent="0.25">
      <c r="A48" t="s">
        <v>15</v>
      </c>
      <c r="B48" t="s">
        <v>101</v>
      </c>
      <c r="I48">
        <v>0.63</v>
      </c>
    </row>
    <row r="49" spans="1:10" x14ac:dyDescent="0.25">
      <c r="A49" t="s">
        <v>14</v>
      </c>
      <c r="B49" t="s">
        <v>102</v>
      </c>
    </row>
    <row r="50" spans="1:10" x14ac:dyDescent="0.25">
      <c r="A50" t="s">
        <v>15</v>
      </c>
      <c r="B50" t="s">
        <v>71</v>
      </c>
    </row>
    <row r="51" spans="1:10" x14ac:dyDescent="0.25">
      <c r="A51" t="s">
        <v>15</v>
      </c>
      <c r="B51" t="s">
        <v>103</v>
      </c>
    </row>
    <row r="52" spans="1:10" x14ac:dyDescent="0.25">
      <c r="A52" t="s">
        <v>15</v>
      </c>
      <c r="B52" t="s">
        <v>33</v>
      </c>
      <c r="C52">
        <v>1</v>
      </c>
      <c r="D52">
        <v>0.49</v>
      </c>
      <c r="E52">
        <v>0.48599999999999999</v>
      </c>
      <c r="I52">
        <v>0.76</v>
      </c>
      <c r="J52">
        <v>0.68</v>
      </c>
    </row>
    <row r="53" spans="1:10" x14ac:dyDescent="0.25">
      <c r="A53" t="s">
        <v>15</v>
      </c>
      <c r="B53" t="s">
        <v>34</v>
      </c>
      <c r="C53">
        <v>1.1100000000000001</v>
      </c>
      <c r="D53">
        <v>0.35699999999999998</v>
      </c>
      <c r="E53">
        <v>0.48</v>
      </c>
      <c r="F53">
        <v>6</v>
      </c>
      <c r="G53">
        <v>2.4561899999999999</v>
      </c>
      <c r="H53">
        <v>7.5579999999999996E-3</v>
      </c>
      <c r="I53">
        <v>0.79</v>
      </c>
      <c r="J53">
        <v>0.66</v>
      </c>
    </row>
    <row r="54" spans="1:10" x14ac:dyDescent="0.25">
      <c r="A54" t="s">
        <v>15</v>
      </c>
      <c r="B54" t="s">
        <v>9</v>
      </c>
      <c r="C54">
        <v>1.28</v>
      </c>
      <c r="D54">
        <v>0.32300000000000001</v>
      </c>
      <c r="E54">
        <v>0.47499999999999998</v>
      </c>
      <c r="F54">
        <v>6</v>
      </c>
      <c r="G54">
        <v>2.4561899999999999</v>
      </c>
      <c r="H54">
        <v>7.5579999999999996E-3</v>
      </c>
      <c r="I54">
        <v>0.9</v>
      </c>
      <c r="J54">
        <v>0.72</v>
      </c>
    </row>
    <row r="55" spans="1:10" x14ac:dyDescent="0.25">
      <c r="A55" t="s">
        <v>15</v>
      </c>
      <c r="B55" t="s">
        <v>35</v>
      </c>
      <c r="C55">
        <v>0.84</v>
      </c>
      <c r="D55">
        <v>0.28399999999999997</v>
      </c>
      <c r="E55">
        <v>0.48399999999999999</v>
      </c>
      <c r="F55">
        <v>6</v>
      </c>
      <c r="G55">
        <v>2.0549599999999999</v>
      </c>
      <c r="H55">
        <v>1.678E-2</v>
      </c>
      <c r="I55">
        <v>0.73</v>
      </c>
      <c r="J55">
        <v>0.56000000000000005</v>
      </c>
    </row>
    <row r="56" spans="1:10" x14ac:dyDescent="0.25">
      <c r="A56" t="s">
        <v>15</v>
      </c>
      <c r="B56" t="s">
        <v>87</v>
      </c>
      <c r="C56">
        <v>0.89</v>
      </c>
      <c r="D56">
        <v>0.35699999999999998</v>
      </c>
      <c r="E56">
        <v>0.48499999999999999</v>
      </c>
      <c r="F56">
        <v>6</v>
      </c>
      <c r="G56">
        <v>2.09694</v>
      </c>
      <c r="H56">
        <v>1.2001E-2</v>
      </c>
      <c r="I56">
        <v>0.79</v>
      </c>
      <c r="J56">
        <v>0.66</v>
      </c>
    </row>
    <row r="57" spans="1:10" x14ac:dyDescent="0.25">
      <c r="A57" t="s">
        <v>15</v>
      </c>
      <c r="B57" t="s">
        <v>43</v>
      </c>
      <c r="D57">
        <v>0.35299999999999998</v>
      </c>
      <c r="E57">
        <v>0.47499999999999998</v>
      </c>
      <c r="F57">
        <v>6</v>
      </c>
      <c r="G57">
        <v>2.09694</v>
      </c>
      <c r="H57">
        <v>1.2001E-2</v>
      </c>
      <c r="I57">
        <v>0.79</v>
      </c>
      <c r="J57">
        <v>0.66</v>
      </c>
    </row>
    <row r="58" spans="1:10" x14ac:dyDescent="0.25">
      <c r="A58" t="s">
        <v>15</v>
      </c>
      <c r="B58" t="s">
        <v>44</v>
      </c>
      <c r="D58">
        <v>0.28399999999999997</v>
      </c>
      <c r="E58">
        <v>0.48399999999999999</v>
      </c>
      <c r="F58">
        <v>6</v>
      </c>
      <c r="G58">
        <v>1.6199399999999999</v>
      </c>
      <c r="H58">
        <v>9.1940000000000008E-3</v>
      </c>
      <c r="I58">
        <v>0.73</v>
      </c>
      <c r="J58">
        <v>0.56000000000000005</v>
      </c>
    </row>
    <row r="59" spans="1:10" x14ac:dyDescent="0.25">
      <c r="A59" t="s">
        <v>15</v>
      </c>
      <c r="B59" t="s">
        <v>36</v>
      </c>
      <c r="C59">
        <v>1.28</v>
      </c>
      <c r="D59">
        <v>0.28999999999999998</v>
      </c>
      <c r="E59">
        <v>0.47199999999999998</v>
      </c>
      <c r="F59">
        <v>6</v>
      </c>
      <c r="G59">
        <v>2.4561899999999999</v>
      </c>
      <c r="H59">
        <v>7.5579999999999996E-3</v>
      </c>
      <c r="I59">
        <v>0.83</v>
      </c>
      <c r="J59">
        <v>0.24</v>
      </c>
    </row>
    <row r="60" spans="1:10" x14ac:dyDescent="0.25">
      <c r="A60" t="s">
        <v>15</v>
      </c>
      <c r="B60" t="s">
        <v>104</v>
      </c>
    </row>
    <row r="61" spans="1:10" x14ac:dyDescent="0.25">
      <c r="A61" t="s">
        <v>15</v>
      </c>
      <c r="B61" t="s">
        <v>37</v>
      </c>
      <c r="C61">
        <v>0.9</v>
      </c>
      <c r="F61">
        <v>6</v>
      </c>
      <c r="G61">
        <v>1.33789</v>
      </c>
      <c r="H61">
        <v>1.8929999999999999E-3</v>
      </c>
      <c r="I61">
        <v>0.69</v>
      </c>
    </row>
    <row r="62" spans="1:10" x14ac:dyDescent="0.25">
      <c r="A62" t="s">
        <v>15</v>
      </c>
      <c r="B62" t="s">
        <v>106</v>
      </c>
    </row>
    <row r="63" spans="1:10" x14ac:dyDescent="0.25">
      <c r="A63" t="s">
        <v>15</v>
      </c>
      <c r="B63" t="s">
        <v>107</v>
      </c>
    </row>
    <row r="64" spans="1:10" x14ac:dyDescent="0.25">
      <c r="A64" t="s">
        <v>15</v>
      </c>
      <c r="B64" t="s">
        <v>108</v>
      </c>
    </row>
    <row r="65" spans="1:9" x14ac:dyDescent="0.25">
      <c r="A65" t="s">
        <v>15</v>
      </c>
      <c r="B65" t="s">
        <v>109</v>
      </c>
      <c r="I65">
        <v>0.76</v>
      </c>
    </row>
    <row r="66" spans="1:9" x14ac:dyDescent="0.25">
      <c r="A66" t="s">
        <v>15</v>
      </c>
      <c r="B66" t="s">
        <v>110</v>
      </c>
      <c r="I66">
        <v>0.76</v>
      </c>
    </row>
    <row r="67" spans="1:9" x14ac:dyDescent="0.25">
      <c r="A67" t="s">
        <v>15</v>
      </c>
      <c r="B67" t="s">
        <v>73</v>
      </c>
      <c r="I67">
        <v>0.76</v>
      </c>
    </row>
    <row r="68" spans="1:9" x14ac:dyDescent="0.25">
      <c r="A68" t="s">
        <v>15</v>
      </c>
      <c r="B68" t="s">
        <v>74</v>
      </c>
      <c r="I68">
        <v>0.76</v>
      </c>
    </row>
    <row r="69" spans="1:9" x14ac:dyDescent="0.25">
      <c r="A69" t="s">
        <v>15</v>
      </c>
      <c r="B69" t="s">
        <v>111</v>
      </c>
      <c r="I69">
        <v>0.44</v>
      </c>
    </row>
  </sheetData>
  <sortState ref="A2:H62">
    <sortCondition ref="B2:B62"/>
  </sortState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B30" sqref="B30"/>
    </sheetView>
  </sheetViews>
  <sheetFormatPr baseColWidth="10" defaultRowHeight="15" x14ac:dyDescent="0.25"/>
  <cols>
    <col min="1" max="1" width="12" bestFit="1" customWidth="1"/>
    <col min="10" max="10" width="1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12</v>
      </c>
    </row>
    <row r="2" spans="1:10" x14ac:dyDescent="0.25">
      <c r="A2" t="s">
        <v>9</v>
      </c>
      <c r="B2" t="s">
        <v>8</v>
      </c>
      <c r="C2">
        <v>10</v>
      </c>
      <c r="D2" s="1">
        <v>45488351</v>
      </c>
      <c r="E2" s="1"/>
      <c r="F2" s="1"/>
      <c r="G2" s="1"/>
      <c r="H2" s="2">
        <v>15602.79</v>
      </c>
      <c r="I2">
        <f>H2/D2</f>
        <v>3.430062786844043E-4</v>
      </c>
      <c r="J2">
        <f>I2/C2</f>
        <v>3.4300627868440433E-5</v>
      </c>
    </row>
    <row r="3" spans="1:10" x14ac:dyDescent="0.25">
      <c r="A3" t="s">
        <v>9</v>
      </c>
      <c r="B3" t="s">
        <v>8</v>
      </c>
      <c r="C3">
        <v>15</v>
      </c>
      <c r="D3" s="1">
        <v>9969232</v>
      </c>
      <c r="E3" s="1"/>
      <c r="F3" s="1"/>
      <c r="G3" s="1"/>
      <c r="H3" s="2">
        <v>7945.54</v>
      </c>
      <c r="I3">
        <f t="shared" ref="I3:I26" si="0">H3/D3</f>
        <v>7.9700622876466309E-4</v>
      </c>
      <c r="J3">
        <f t="shared" ref="J3:J26" si="1">I3/C3</f>
        <v>5.3133748584310873E-5</v>
      </c>
    </row>
    <row r="4" spans="1:10" x14ac:dyDescent="0.25">
      <c r="A4" t="s">
        <v>9</v>
      </c>
      <c r="B4" t="s">
        <v>8</v>
      </c>
      <c r="C4">
        <v>20</v>
      </c>
      <c r="D4" s="1">
        <v>2171915</v>
      </c>
      <c r="E4" s="1"/>
      <c r="F4" s="1"/>
      <c r="G4" s="1"/>
      <c r="H4" s="2">
        <v>2721.09</v>
      </c>
      <c r="I4">
        <f t="shared" si="0"/>
        <v>1.2528528970977225E-3</v>
      </c>
      <c r="J4">
        <f t="shared" si="1"/>
        <v>6.2642644854886124E-5</v>
      </c>
    </row>
    <row r="5" spans="1:10" x14ac:dyDescent="0.25">
      <c r="A5" t="s">
        <v>9</v>
      </c>
      <c r="B5" t="s">
        <v>8</v>
      </c>
      <c r="C5">
        <v>25</v>
      </c>
      <c r="D5" s="1">
        <v>500156</v>
      </c>
      <c r="E5" s="1"/>
      <c r="F5" s="1"/>
      <c r="G5" s="1"/>
      <c r="H5" s="2">
        <v>874.2</v>
      </c>
      <c r="I5">
        <f t="shared" si="0"/>
        <v>1.747854669343165E-3</v>
      </c>
      <c r="J5">
        <f t="shared" si="1"/>
        <v>6.9914186773726593E-5</v>
      </c>
    </row>
    <row r="6" spans="1:10" x14ac:dyDescent="0.25">
      <c r="A6" t="s">
        <v>9</v>
      </c>
      <c r="B6" t="s">
        <v>8</v>
      </c>
      <c r="C6">
        <v>30</v>
      </c>
      <c r="D6" s="1">
        <v>157992</v>
      </c>
      <c r="E6" s="1"/>
      <c r="F6" s="1"/>
      <c r="G6" s="1"/>
      <c r="H6" s="2">
        <v>344.12</v>
      </c>
      <c r="I6">
        <f t="shared" si="0"/>
        <v>2.178084966327409E-3</v>
      </c>
      <c r="J6">
        <f t="shared" si="1"/>
        <v>7.2602832210913633E-5</v>
      </c>
    </row>
    <row r="7" spans="1:10" x14ac:dyDescent="0.25">
      <c r="A7" t="s">
        <v>9</v>
      </c>
      <c r="B7" t="s">
        <v>8</v>
      </c>
      <c r="C7">
        <v>35</v>
      </c>
      <c r="D7" s="1">
        <v>75399</v>
      </c>
      <c r="E7" s="1"/>
      <c r="F7" s="1"/>
      <c r="G7" s="1"/>
      <c r="H7" s="2">
        <v>201.66</v>
      </c>
      <c r="I7">
        <f t="shared" si="0"/>
        <v>2.6745712807862173E-3</v>
      </c>
      <c r="J7">
        <f t="shared" si="1"/>
        <v>7.6416322308177633E-5</v>
      </c>
    </row>
    <row r="8" spans="1:10" x14ac:dyDescent="0.25">
      <c r="A8" t="s">
        <v>9</v>
      </c>
      <c r="B8" t="s">
        <v>8</v>
      </c>
      <c r="C8">
        <v>40</v>
      </c>
      <c r="D8" s="1">
        <v>15554</v>
      </c>
      <c r="E8" s="1"/>
      <c r="F8" s="1"/>
      <c r="G8" s="1"/>
      <c r="H8" s="2">
        <v>47.82</v>
      </c>
      <c r="I8">
        <f t="shared" si="0"/>
        <v>3.0744503021730746E-3</v>
      </c>
      <c r="J8">
        <f t="shared" si="1"/>
        <v>7.6861257554326859E-5</v>
      </c>
    </row>
    <row r="9" spans="1:10" x14ac:dyDescent="0.25">
      <c r="A9" t="s">
        <v>9</v>
      </c>
      <c r="B9" t="s">
        <v>8</v>
      </c>
      <c r="C9">
        <v>45</v>
      </c>
      <c r="D9" s="1">
        <v>5354</v>
      </c>
      <c r="E9" s="1"/>
      <c r="F9" s="1"/>
      <c r="G9" s="1"/>
      <c r="H9" s="2">
        <v>19.18</v>
      </c>
      <c r="I9">
        <f t="shared" si="0"/>
        <v>3.5823683227493462E-3</v>
      </c>
      <c r="J9">
        <f t="shared" si="1"/>
        <v>7.9608184949985476E-5</v>
      </c>
    </row>
    <row r="10" spans="1:10" x14ac:dyDescent="0.25">
      <c r="A10" t="s">
        <v>9</v>
      </c>
      <c r="B10" t="s">
        <v>8</v>
      </c>
      <c r="C10">
        <v>50</v>
      </c>
      <c r="D10" s="1">
        <v>9228</v>
      </c>
      <c r="E10" s="1"/>
      <c r="F10" s="1"/>
      <c r="G10" s="1"/>
      <c r="H10" s="2">
        <v>37.81</v>
      </c>
      <c r="I10">
        <f t="shared" si="0"/>
        <v>4.0973125270914613E-3</v>
      </c>
      <c r="J10">
        <f t="shared" si="1"/>
        <v>8.1946250541829231E-5</v>
      </c>
    </row>
    <row r="11" spans="1:10" x14ac:dyDescent="0.25">
      <c r="A11" t="s">
        <v>9</v>
      </c>
      <c r="B11" t="s">
        <v>8</v>
      </c>
      <c r="C11">
        <v>55</v>
      </c>
      <c r="D11" s="1">
        <v>1231</v>
      </c>
      <c r="E11" s="1"/>
      <c r="F11" s="1"/>
      <c r="G11" s="1"/>
      <c r="H11" s="2">
        <v>5.81</v>
      </c>
      <c r="I11">
        <f t="shared" si="0"/>
        <v>4.7197400487408604E-3</v>
      </c>
      <c r="J11">
        <f t="shared" si="1"/>
        <v>8.5813455431652013E-5</v>
      </c>
    </row>
    <row r="12" spans="1:10" x14ac:dyDescent="0.25">
      <c r="A12" t="s">
        <v>9</v>
      </c>
      <c r="B12" t="s">
        <v>8</v>
      </c>
      <c r="C12">
        <v>60</v>
      </c>
      <c r="D12" s="1">
        <v>6002</v>
      </c>
      <c r="E12" s="1"/>
      <c r="F12" s="1"/>
      <c r="G12" s="1"/>
      <c r="H12" s="2">
        <v>30.5</v>
      </c>
      <c r="I12">
        <f t="shared" si="0"/>
        <v>5.0816394535154949E-3</v>
      </c>
      <c r="J12">
        <f t="shared" si="1"/>
        <v>8.4693990891924919E-5</v>
      </c>
    </row>
    <row r="13" spans="1:10" x14ac:dyDescent="0.25">
      <c r="A13" t="s">
        <v>9</v>
      </c>
      <c r="B13" t="s">
        <v>8</v>
      </c>
      <c r="C13">
        <v>70</v>
      </c>
      <c r="D13" s="1">
        <v>1399</v>
      </c>
      <c r="E13" s="1"/>
      <c r="F13" s="1"/>
      <c r="G13" s="1"/>
      <c r="H13" s="2">
        <v>8.4499999999999993</v>
      </c>
      <c r="I13">
        <f t="shared" si="0"/>
        <v>6.0400285918513217E-3</v>
      </c>
      <c r="J13">
        <f t="shared" si="1"/>
        <v>8.6286122740733166E-5</v>
      </c>
    </row>
    <row r="14" spans="1:10" x14ac:dyDescent="0.25">
      <c r="A14" t="s">
        <v>9</v>
      </c>
      <c r="B14" t="s">
        <v>10</v>
      </c>
      <c r="C14">
        <v>10</v>
      </c>
      <c r="D14" s="1">
        <v>77219100</v>
      </c>
      <c r="E14" s="1"/>
      <c r="F14" s="1"/>
      <c r="G14" s="1"/>
      <c r="H14" s="1">
        <v>55159.07</v>
      </c>
      <c r="I14">
        <f t="shared" si="0"/>
        <v>7.1431899620689695E-4</v>
      </c>
      <c r="J14">
        <f t="shared" si="1"/>
        <v>7.1431899620689698E-5</v>
      </c>
    </row>
    <row r="15" spans="1:10" x14ac:dyDescent="0.25">
      <c r="A15" t="s">
        <v>9</v>
      </c>
      <c r="B15" t="s">
        <v>10</v>
      </c>
      <c r="C15">
        <v>15</v>
      </c>
      <c r="D15" s="1">
        <v>28409992</v>
      </c>
      <c r="H15" s="2">
        <v>41887.440000000002</v>
      </c>
      <c r="I15">
        <f t="shared" si="0"/>
        <v>1.4743911226726147E-3</v>
      </c>
      <c r="J15">
        <f t="shared" si="1"/>
        <v>9.8292741511507646E-5</v>
      </c>
    </row>
    <row r="16" spans="1:10" x14ac:dyDescent="0.25">
      <c r="A16" t="s">
        <v>9</v>
      </c>
      <c r="B16" t="s">
        <v>10</v>
      </c>
      <c r="C16">
        <v>20</v>
      </c>
      <c r="D16" s="1">
        <v>9041991</v>
      </c>
      <c r="H16" s="2">
        <v>22731.51</v>
      </c>
      <c r="I16">
        <f t="shared" si="0"/>
        <v>2.5139938759063131E-3</v>
      </c>
      <c r="J16">
        <f t="shared" si="1"/>
        <v>1.2569969379531566E-4</v>
      </c>
    </row>
    <row r="17" spans="1:10" x14ac:dyDescent="0.25">
      <c r="A17" t="s">
        <v>9</v>
      </c>
      <c r="B17" t="s">
        <v>10</v>
      </c>
      <c r="C17">
        <v>25</v>
      </c>
      <c r="D17" s="1">
        <v>2234310</v>
      </c>
      <c r="H17" s="2">
        <v>8468.1</v>
      </c>
      <c r="I17">
        <f t="shared" si="0"/>
        <v>3.7900291365119436E-3</v>
      </c>
      <c r="J17">
        <f t="shared" si="1"/>
        <v>1.5160116546047774E-4</v>
      </c>
    </row>
    <row r="18" spans="1:10" x14ac:dyDescent="0.25">
      <c r="A18" t="s">
        <v>9</v>
      </c>
      <c r="B18" t="s">
        <v>10</v>
      </c>
      <c r="C18">
        <v>30</v>
      </c>
      <c r="D18" s="1">
        <v>591348</v>
      </c>
      <c r="H18" s="2">
        <v>3096.86</v>
      </c>
      <c r="I18">
        <f t="shared" si="0"/>
        <v>5.2369501545621189E-3</v>
      </c>
      <c r="J18">
        <f t="shared" si="1"/>
        <v>1.7456500515207064E-4</v>
      </c>
    </row>
    <row r="19" spans="1:10" x14ac:dyDescent="0.25">
      <c r="A19" t="s">
        <v>9</v>
      </c>
      <c r="B19" t="s">
        <v>10</v>
      </c>
      <c r="C19">
        <v>35</v>
      </c>
      <c r="D19" s="1">
        <v>179678</v>
      </c>
      <c r="H19" s="2">
        <v>1214.93</v>
      </c>
      <c r="I19">
        <f t="shared" si="0"/>
        <v>6.7617070537294493E-3</v>
      </c>
      <c r="J19">
        <f t="shared" si="1"/>
        <v>1.9319163010655569E-4</v>
      </c>
    </row>
    <row r="20" spans="1:10" x14ac:dyDescent="0.25">
      <c r="A20" t="s">
        <v>9</v>
      </c>
      <c r="B20" t="s">
        <v>10</v>
      </c>
      <c r="C20">
        <v>40</v>
      </c>
      <c r="D20" s="1">
        <v>54742</v>
      </c>
      <c r="H20" s="2">
        <v>453.37</v>
      </c>
      <c r="I20">
        <f t="shared" si="0"/>
        <v>8.2819407401994814E-3</v>
      </c>
      <c r="J20">
        <f t="shared" si="1"/>
        <v>2.0704851850498703E-4</v>
      </c>
    </row>
    <row r="21" spans="1:10" x14ac:dyDescent="0.25">
      <c r="A21" t="s">
        <v>9</v>
      </c>
      <c r="B21" t="s">
        <v>10</v>
      </c>
      <c r="C21">
        <v>45</v>
      </c>
      <c r="D21" s="1">
        <v>10710</v>
      </c>
      <c r="H21" s="2">
        <v>106.12</v>
      </c>
      <c r="I21">
        <f t="shared" si="0"/>
        <v>9.9084967320261438E-3</v>
      </c>
      <c r="J21">
        <f t="shared" si="1"/>
        <v>2.2018881626724763E-4</v>
      </c>
    </row>
    <row r="22" spans="1:10" x14ac:dyDescent="0.25">
      <c r="A22" t="s">
        <v>9</v>
      </c>
      <c r="B22" t="s">
        <v>10</v>
      </c>
      <c r="C22">
        <v>50</v>
      </c>
      <c r="D22" s="1">
        <v>6164</v>
      </c>
      <c r="H22" s="2">
        <v>70.290000000000006</v>
      </c>
      <c r="I22">
        <f t="shared" si="0"/>
        <v>1.1403309539260222E-2</v>
      </c>
      <c r="J22">
        <f t="shared" si="1"/>
        <v>2.2806619078520444E-4</v>
      </c>
    </row>
    <row r="23" spans="1:10" x14ac:dyDescent="0.25">
      <c r="A23" t="s">
        <v>9</v>
      </c>
      <c r="B23" t="s">
        <v>10</v>
      </c>
      <c r="C23">
        <v>55</v>
      </c>
      <c r="D23" s="1">
        <v>2397</v>
      </c>
      <c r="H23" s="2">
        <v>29.73</v>
      </c>
      <c r="I23">
        <f t="shared" si="0"/>
        <v>1.2403003754693366E-2</v>
      </c>
      <c r="J23">
        <f t="shared" si="1"/>
        <v>2.2550915917624303E-4</v>
      </c>
    </row>
    <row r="24" spans="1:10" x14ac:dyDescent="0.25">
      <c r="A24" t="s">
        <v>9</v>
      </c>
      <c r="B24" t="s">
        <v>10</v>
      </c>
      <c r="C24">
        <v>60</v>
      </c>
      <c r="D24" s="1">
        <v>1444</v>
      </c>
      <c r="H24" s="2">
        <v>19.29</v>
      </c>
      <c r="I24">
        <f t="shared" si="0"/>
        <v>1.3358725761772853E-2</v>
      </c>
      <c r="J24">
        <f t="shared" si="1"/>
        <v>2.2264542936288088E-4</v>
      </c>
    </row>
    <row r="25" spans="1:10" x14ac:dyDescent="0.25">
      <c r="A25" t="s">
        <v>9</v>
      </c>
      <c r="B25" t="s">
        <v>10</v>
      </c>
      <c r="C25">
        <v>65</v>
      </c>
      <c r="D25" s="1">
        <v>492</v>
      </c>
      <c r="H25" s="2">
        <v>7.03</v>
      </c>
      <c r="I25">
        <f t="shared" si="0"/>
        <v>1.4288617886178863E-2</v>
      </c>
      <c r="J25">
        <f t="shared" si="1"/>
        <v>2.198248905565979E-4</v>
      </c>
    </row>
    <row r="26" spans="1:10" x14ac:dyDescent="0.25">
      <c r="A26" t="s">
        <v>9</v>
      </c>
      <c r="B26" t="s">
        <v>10</v>
      </c>
      <c r="C26">
        <v>70</v>
      </c>
      <c r="D26" s="1">
        <v>1915</v>
      </c>
      <c r="H26" s="2">
        <v>26.2</v>
      </c>
      <c r="I26">
        <f t="shared" si="0"/>
        <v>1.3681462140992166E-2</v>
      </c>
      <c r="J26">
        <f t="shared" si="1"/>
        <v>1.9544945915703094E-4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A10" zoomScale="85" zoomScaleNormal="85" workbookViewId="0">
      <selection activeCell="D26" sqref="D26"/>
    </sheetView>
  </sheetViews>
  <sheetFormatPr baseColWidth="10" defaultRowHeight="15" x14ac:dyDescent="0.25"/>
  <cols>
    <col min="1" max="1" width="22.42578125" bestFit="1" customWidth="1"/>
    <col min="3" max="3" width="14.42578125" bestFit="1" customWidth="1"/>
    <col min="4" max="4" width="11.42578125" customWidth="1"/>
    <col min="12" max="12" width="11.42578125" style="6"/>
  </cols>
  <sheetData>
    <row r="1" spans="1:13" s="3" customFormat="1" x14ac:dyDescent="0.25">
      <c r="A1" s="3" t="s">
        <v>0</v>
      </c>
      <c r="B1" s="3" t="s">
        <v>45</v>
      </c>
      <c r="C1" s="3" t="s">
        <v>46</v>
      </c>
      <c r="D1" s="3" t="s">
        <v>47</v>
      </c>
      <c r="E1" s="3" t="s">
        <v>48</v>
      </c>
      <c r="F1" s="3" t="s">
        <v>75</v>
      </c>
      <c r="G1" s="3" t="s">
        <v>86</v>
      </c>
      <c r="H1" s="3" t="s">
        <v>49</v>
      </c>
      <c r="I1" s="3" t="s">
        <v>40</v>
      </c>
      <c r="J1" s="3" t="s">
        <v>50</v>
      </c>
      <c r="K1" s="3" t="s">
        <v>51</v>
      </c>
      <c r="L1" s="5" t="s">
        <v>76</v>
      </c>
      <c r="M1" s="3" t="s">
        <v>78</v>
      </c>
    </row>
    <row r="2" spans="1:13" x14ac:dyDescent="0.25">
      <c r="A2" t="s">
        <v>17</v>
      </c>
      <c r="C2" t="s">
        <v>52</v>
      </c>
      <c r="D2">
        <v>-2.1006399999999998</v>
      </c>
      <c r="E2">
        <v>2.4176600000000001</v>
      </c>
      <c r="F2">
        <v>0.98899999999999999</v>
      </c>
      <c r="G2">
        <v>29</v>
      </c>
      <c r="H2">
        <v>0.14607400000000001</v>
      </c>
      <c r="I2">
        <f>EXP(H2^2/2)</f>
        <v>1.0107259213909598</v>
      </c>
      <c r="J2">
        <f>I2*EXP(D2)</f>
        <v>0.12369069889169032</v>
      </c>
      <c r="K2">
        <f>E2</f>
        <v>2.4176600000000001</v>
      </c>
    </row>
    <row r="3" spans="1:13" x14ac:dyDescent="0.25">
      <c r="A3" t="s">
        <v>53</v>
      </c>
      <c r="C3" t="s">
        <v>52</v>
      </c>
      <c r="D3">
        <v>-2.5272600000000001</v>
      </c>
      <c r="E3">
        <v>2.3149899999999999</v>
      </c>
      <c r="F3">
        <v>0.97199999999999998</v>
      </c>
      <c r="G3">
        <v>29</v>
      </c>
      <c r="H3">
        <v>0.21339900000000001</v>
      </c>
      <c r="I3">
        <f t="shared" ref="I3:I43" si="0">EXP(H3^2/2)</f>
        <v>1.0230307719253255</v>
      </c>
      <c r="J3">
        <f t="shared" ref="J3:J40" si="1">I3*EXP(D3)</f>
        <v>8.1717227747770099E-2</v>
      </c>
      <c r="K3">
        <f t="shared" ref="K3:K40" si="2">E3</f>
        <v>2.3149899999999999</v>
      </c>
      <c r="L3" s="6" t="s">
        <v>77</v>
      </c>
      <c r="M3" t="s">
        <v>79</v>
      </c>
    </row>
    <row r="4" spans="1:13" x14ac:dyDescent="0.25">
      <c r="A4" t="s">
        <v>26</v>
      </c>
      <c r="C4" t="s">
        <v>52</v>
      </c>
      <c r="D4">
        <v>-0.82482699999999998</v>
      </c>
      <c r="E4">
        <v>1.9009</v>
      </c>
      <c r="F4">
        <v>0.92600000000000005</v>
      </c>
      <c r="G4">
        <v>16</v>
      </c>
      <c r="H4">
        <v>0.29703299999999999</v>
      </c>
      <c r="I4">
        <f t="shared" si="0"/>
        <v>1.0451018048121081</v>
      </c>
      <c r="J4">
        <f t="shared" si="1"/>
        <v>0.45807942244248739</v>
      </c>
      <c r="K4">
        <f t="shared" si="2"/>
        <v>1.9009</v>
      </c>
    </row>
    <row r="5" spans="1:13" x14ac:dyDescent="0.25">
      <c r="A5" t="s">
        <v>54</v>
      </c>
      <c r="C5" t="s">
        <v>52</v>
      </c>
      <c r="D5">
        <v>-1.6085499999999999</v>
      </c>
      <c r="E5">
        <v>2.2685499999999998</v>
      </c>
      <c r="F5">
        <v>0.98099999999999998</v>
      </c>
      <c r="G5">
        <v>16</v>
      </c>
      <c r="H5">
        <v>0.124949</v>
      </c>
      <c r="I5">
        <f t="shared" si="0"/>
        <v>1.0078366735378745</v>
      </c>
      <c r="J5">
        <f t="shared" si="1"/>
        <v>0.2017463883305757</v>
      </c>
      <c r="K5">
        <f t="shared" si="2"/>
        <v>2.2685499999999998</v>
      </c>
    </row>
    <row r="6" spans="1:13" x14ac:dyDescent="0.25">
      <c r="A6" t="s">
        <v>28</v>
      </c>
      <c r="C6" t="s">
        <v>52</v>
      </c>
      <c r="D6">
        <v>-1.70831</v>
      </c>
      <c r="E6">
        <v>2.2154400000000001</v>
      </c>
      <c r="F6">
        <v>0.95599999999999996</v>
      </c>
      <c r="G6">
        <v>24</v>
      </c>
      <c r="H6">
        <v>0.22316900000000001</v>
      </c>
      <c r="I6">
        <f t="shared" si="0"/>
        <v>1.0252148509217569</v>
      </c>
      <c r="J6">
        <f t="shared" si="1"/>
        <v>0.18573993200334271</v>
      </c>
      <c r="K6">
        <f t="shared" si="2"/>
        <v>2.2154400000000001</v>
      </c>
    </row>
    <row r="7" spans="1:13" x14ac:dyDescent="0.25">
      <c r="A7" t="s">
        <v>55</v>
      </c>
      <c r="B7" t="s">
        <v>56</v>
      </c>
      <c r="C7" t="s">
        <v>52</v>
      </c>
      <c r="I7">
        <f t="shared" si="0"/>
        <v>1</v>
      </c>
      <c r="J7">
        <f t="shared" si="1"/>
        <v>1</v>
      </c>
      <c r="K7">
        <f t="shared" si="2"/>
        <v>0</v>
      </c>
    </row>
    <row r="8" spans="1:13" x14ac:dyDescent="0.25">
      <c r="A8" t="s">
        <v>57</v>
      </c>
      <c r="C8" t="s">
        <v>52</v>
      </c>
      <c r="D8">
        <v>-1.51118</v>
      </c>
      <c r="E8">
        <v>2.1617799999999998</v>
      </c>
      <c r="F8">
        <v>0.85799999999999998</v>
      </c>
      <c r="H8">
        <v>0.31884200000000001</v>
      </c>
      <c r="I8">
        <f t="shared" si="0"/>
        <v>1.0521441298395313</v>
      </c>
      <c r="J8">
        <f t="shared" si="1"/>
        <v>0.23215503190536668</v>
      </c>
      <c r="K8">
        <f t="shared" si="2"/>
        <v>2.1617799999999998</v>
      </c>
      <c r="L8" s="6" t="s">
        <v>56</v>
      </c>
    </row>
    <row r="9" spans="1:13" x14ac:dyDescent="0.25">
      <c r="A9" t="s">
        <v>58</v>
      </c>
      <c r="C9" t="s">
        <v>52</v>
      </c>
      <c r="D9">
        <v>-0.94966099999999998</v>
      </c>
      <c r="E9">
        <v>2.00644</v>
      </c>
      <c r="F9">
        <v>0.96299999999999997</v>
      </c>
      <c r="G9">
        <v>27</v>
      </c>
      <c r="H9">
        <v>0.316307</v>
      </c>
      <c r="I9">
        <f t="shared" si="0"/>
        <v>1.051297440639392</v>
      </c>
      <c r="J9">
        <f t="shared" si="1"/>
        <v>0.40671770208141994</v>
      </c>
      <c r="K9">
        <f t="shared" si="2"/>
        <v>2.00644</v>
      </c>
      <c r="L9" s="6" t="s">
        <v>56</v>
      </c>
    </row>
    <row r="10" spans="1:13" x14ac:dyDescent="0.25">
      <c r="A10" t="s">
        <v>59</v>
      </c>
      <c r="C10" t="s">
        <v>52</v>
      </c>
      <c r="D10">
        <v>-1.33002</v>
      </c>
      <c r="E10">
        <v>2.1940400000000002</v>
      </c>
      <c r="F10">
        <v>0.98</v>
      </c>
      <c r="G10">
        <v>19</v>
      </c>
      <c r="H10">
        <v>0.15784999999999999</v>
      </c>
      <c r="I10">
        <f t="shared" si="0"/>
        <v>1.0125362392906068</v>
      </c>
      <c r="J10">
        <f t="shared" si="1"/>
        <v>0.26778745573173046</v>
      </c>
      <c r="K10">
        <f t="shared" si="2"/>
        <v>2.1940400000000002</v>
      </c>
      <c r="L10" s="6" t="s">
        <v>56</v>
      </c>
    </row>
    <row r="11" spans="1:13" x14ac:dyDescent="0.25">
      <c r="A11" t="s">
        <v>29</v>
      </c>
      <c r="C11" t="s">
        <v>52</v>
      </c>
      <c r="D11">
        <v>-1.84548</v>
      </c>
      <c r="E11">
        <v>2.3706</v>
      </c>
      <c r="F11">
        <v>0.98199999999999998</v>
      </c>
      <c r="G11">
        <v>72</v>
      </c>
      <c r="H11">
        <v>0.17152100000000001</v>
      </c>
      <c r="I11">
        <f t="shared" si="0"/>
        <v>1.0148184471792432</v>
      </c>
      <c r="J11">
        <f t="shared" ref="J11" si="3">I11*EXP(D11)</f>
        <v>0.16029005306639318</v>
      </c>
      <c r="K11">
        <f t="shared" ref="K11" si="4">E11</f>
        <v>2.3706</v>
      </c>
    </row>
    <row r="12" spans="1:13" x14ac:dyDescent="0.25">
      <c r="A12" t="s">
        <v>60</v>
      </c>
      <c r="C12" t="s">
        <v>52</v>
      </c>
      <c r="D12">
        <v>-1.47166</v>
      </c>
      <c r="E12">
        <v>2.2186499999999998</v>
      </c>
      <c r="F12">
        <v>0.96299999999999997</v>
      </c>
      <c r="G12">
        <v>27</v>
      </c>
      <c r="H12">
        <v>0.23677000000000001</v>
      </c>
      <c r="I12">
        <f t="shared" si="0"/>
        <v>1.0284265536723571</v>
      </c>
      <c r="J12">
        <f t="shared" si="1"/>
        <v>0.23606927390105584</v>
      </c>
      <c r="K12">
        <f t="shared" si="2"/>
        <v>2.2186499999999998</v>
      </c>
    </row>
    <row r="13" spans="1:13" x14ac:dyDescent="0.25">
      <c r="A13" t="s">
        <v>61</v>
      </c>
      <c r="C13" t="s">
        <v>52</v>
      </c>
      <c r="D13">
        <v>-0.63718300000000005</v>
      </c>
      <c r="E13">
        <v>1.9645600000000001</v>
      </c>
      <c r="F13">
        <v>0.98</v>
      </c>
      <c r="G13">
        <v>14</v>
      </c>
      <c r="H13">
        <v>0.22602</v>
      </c>
      <c r="I13">
        <f t="shared" si="0"/>
        <v>1.0258715256055295</v>
      </c>
      <c r="J13">
        <f t="shared" si="1"/>
        <v>0.54246024367569423</v>
      </c>
      <c r="K13">
        <f t="shared" si="2"/>
        <v>1.9645600000000001</v>
      </c>
    </row>
    <row r="14" spans="1:13" x14ac:dyDescent="0.25">
      <c r="A14" t="s">
        <v>62</v>
      </c>
      <c r="B14" t="s">
        <v>56</v>
      </c>
      <c r="C14" t="s">
        <v>52</v>
      </c>
      <c r="I14">
        <f t="shared" si="0"/>
        <v>1</v>
      </c>
      <c r="J14">
        <f t="shared" si="1"/>
        <v>1</v>
      </c>
      <c r="K14">
        <f t="shared" si="2"/>
        <v>0</v>
      </c>
    </row>
    <row r="15" spans="1:13" x14ac:dyDescent="0.25">
      <c r="A15" t="s">
        <v>63</v>
      </c>
      <c r="C15" t="s">
        <v>52</v>
      </c>
      <c r="D15">
        <v>0.52033700000000005</v>
      </c>
      <c r="E15">
        <v>1.2920100000000001</v>
      </c>
      <c r="F15">
        <v>0.83599999999999997</v>
      </c>
      <c r="G15">
        <v>19</v>
      </c>
      <c r="H15">
        <v>0.31053599999999998</v>
      </c>
      <c r="I15">
        <f t="shared" si="0"/>
        <v>1.0493976193102759</v>
      </c>
      <c r="J15">
        <f t="shared" si="1"/>
        <v>1.7657107554789264</v>
      </c>
      <c r="K15">
        <f t="shared" si="2"/>
        <v>1.2920100000000001</v>
      </c>
    </row>
    <row r="16" spans="1:13" x14ac:dyDescent="0.25">
      <c r="A16" t="s">
        <v>64</v>
      </c>
      <c r="C16" t="s">
        <v>52</v>
      </c>
      <c r="D16">
        <v>-0.60568900000000003</v>
      </c>
      <c r="E16">
        <v>1.69417</v>
      </c>
      <c r="F16">
        <v>0.99399999999999999</v>
      </c>
      <c r="G16">
        <v>30</v>
      </c>
      <c r="H16">
        <v>1.5854E-2</v>
      </c>
      <c r="I16">
        <f t="shared" si="0"/>
        <v>1.0001256825553906</v>
      </c>
      <c r="J16">
        <f t="shared" si="1"/>
        <v>0.54576689570468218</v>
      </c>
      <c r="K16">
        <f t="shared" si="2"/>
        <v>1.69417</v>
      </c>
      <c r="L16" s="6" t="s">
        <v>56</v>
      </c>
    </row>
    <row r="17" spans="1:12" x14ac:dyDescent="0.25">
      <c r="A17" t="s">
        <v>65</v>
      </c>
      <c r="C17" t="s">
        <v>52</v>
      </c>
      <c r="D17">
        <v>-1.48238</v>
      </c>
      <c r="E17">
        <v>2.0316299999999998</v>
      </c>
      <c r="F17">
        <v>0.96199999999999997</v>
      </c>
      <c r="G17">
        <v>21</v>
      </c>
      <c r="H17">
        <v>0.20105000000000001</v>
      </c>
      <c r="I17">
        <f t="shared" si="0"/>
        <v>1.020416167309433</v>
      </c>
      <c r="J17">
        <f t="shared" si="1"/>
        <v>0.23173299614977519</v>
      </c>
      <c r="K17">
        <f t="shared" si="2"/>
        <v>2.0316299999999998</v>
      </c>
      <c r="L17" s="6" t="s">
        <v>56</v>
      </c>
    </row>
    <row r="18" spans="1:12" x14ac:dyDescent="0.25">
      <c r="A18" t="s">
        <v>66</v>
      </c>
      <c r="C18" t="s">
        <v>52</v>
      </c>
      <c r="D18">
        <v>-1.9259500000000001</v>
      </c>
      <c r="E18">
        <v>2.4913099999999999</v>
      </c>
      <c r="F18">
        <v>0.98399999999999999</v>
      </c>
      <c r="G18">
        <v>21</v>
      </c>
      <c r="H18">
        <v>0.18046000000000001</v>
      </c>
      <c r="I18">
        <f t="shared" si="0"/>
        <v>1.0164161947718586</v>
      </c>
      <c r="J18">
        <f t="shared" si="1"/>
        <v>0.14812969162153555</v>
      </c>
      <c r="K18">
        <f t="shared" si="2"/>
        <v>2.4913099999999999</v>
      </c>
    </row>
    <row r="19" spans="1:12" x14ac:dyDescent="0.25">
      <c r="A19" t="s">
        <v>67</v>
      </c>
      <c r="C19" t="s">
        <v>52</v>
      </c>
      <c r="D19">
        <v>-1.1788099999999999</v>
      </c>
      <c r="E19">
        <v>2.18018</v>
      </c>
      <c r="F19">
        <v>0.98799999999999999</v>
      </c>
      <c r="G19">
        <v>24</v>
      </c>
      <c r="H19">
        <v>0.20841799999999999</v>
      </c>
      <c r="I19">
        <f t="shared" si="0"/>
        <v>1.0219566063725203</v>
      </c>
      <c r="J19">
        <f t="shared" si="1"/>
        <v>0.31439944973417</v>
      </c>
      <c r="K19">
        <f t="shared" si="2"/>
        <v>2.18018</v>
      </c>
    </row>
    <row r="20" spans="1:12" x14ac:dyDescent="0.25">
      <c r="A20" t="s">
        <v>68</v>
      </c>
      <c r="C20" t="s">
        <v>52</v>
      </c>
      <c r="D20">
        <v>-0.94370900000000002</v>
      </c>
      <c r="E20">
        <v>1.9412400000000001</v>
      </c>
      <c r="F20">
        <v>0.92700000000000005</v>
      </c>
      <c r="G20">
        <v>17</v>
      </c>
      <c r="H20">
        <v>0.243446</v>
      </c>
      <c r="I20">
        <f t="shared" si="0"/>
        <v>1.0300764033065302</v>
      </c>
      <c r="J20">
        <f t="shared" si="1"/>
        <v>0.40088686544494906</v>
      </c>
      <c r="K20">
        <f t="shared" si="2"/>
        <v>1.9412400000000001</v>
      </c>
      <c r="L20" s="6" t="s">
        <v>56</v>
      </c>
    </row>
    <row r="21" spans="1:12" x14ac:dyDescent="0.25">
      <c r="A21" t="s">
        <v>69</v>
      </c>
      <c r="C21" t="s">
        <v>52</v>
      </c>
      <c r="D21">
        <v>-3.0450699999999999</v>
      </c>
      <c r="E21">
        <v>2.66892</v>
      </c>
      <c r="F21">
        <v>0.98899999999999999</v>
      </c>
      <c r="G21">
        <v>27</v>
      </c>
      <c r="H21">
        <v>0.141703</v>
      </c>
      <c r="I21">
        <f t="shared" si="0"/>
        <v>1.0100904386926912</v>
      </c>
      <c r="J21">
        <f t="shared" si="1"/>
        <v>4.8073214412847676E-2</v>
      </c>
      <c r="K21">
        <f t="shared" si="2"/>
        <v>2.66892</v>
      </c>
    </row>
    <row r="22" spans="1:12" x14ac:dyDescent="0.25">
      <c r="A22" t="s">
        <v>18</v>
      </c>
      <c r="B22" t="s">
        <v>56</v>
      </c>
      <c r="C22" t="s">
        <v>52</v>
      </c>
      <c r="D22">
        <v>-2.0939000000000001</v>
      </c>
      <c r="E22">
        <v>2.2098800000000001</v>
      </c>
      <c r="F22">
        <v>0.98199999999999998</v>
      </c>
      <c r="G22">
        <v>55</v>
      </c>
      <c r="H22">
        <v>0.15163699999999999</v>
      </c>
      <c r="I22">
        <f t="shared" si="0"/>
        <v>1.0115632331262157</v>
      </c>
      <c r="J22">
        <f t="shared" si="1"/>
        <v>0.12463035158525936</v>
      </c>
      <c r="K22">
        <f t="shared" si="2"/>
        <v>2.2098800000000001</v>
      </c>
    </row>
    <row r="23" spans="1:12" x14ac:dyDescent="0.25">
      <c r="A23" t="s">
        <v>19</v>
      </c>
      <c r="B23" t="s">
        <v>56</v>
      </c>
      <c r="C23" t="s">
        <v>52</v>
      </c>
      <c r="D23">
        <v>-2.7772999999999999</v>
      </c>
      <c r="E23">
        <v>2.5156399999999999</v>
      </c>
      <c r="F23">
        <v>0.99199999999999999</v>
      </c>
      <c r="G23">
        <v>50</v>
      </c>
      <c r="H23">
        <v>0.13441600000000001</v>
      </c>
      <c r="I23">
        <f t="shared" si="0"/>
        <v>1.0090747587283082</v>
      </c>
      <c r="J23">
        <f t="shared" si="1"/>
        <v>6.2770744279644866E-2</v>
      </c>
      <c r="K23">
        <f t="shared" si="2"/>
        <v>2.5156399999999999</v>
      </c>
    </row>
    <row r="24" spans="1:12" x14ac:dyDescent="0.25">
      <c r="A24" t="s">
        <v>20</v>
      </c>
      <c r="C24" t="s">
        <v>52</v>
      </c>
      <c r="D24">
        <v>-3.0034700000000001</v>
      </c>
      <c r="E24">
        <v>2.49641</v>
      </c>
      <c r="F24">
        <v>0.96899999999999997</v>
      </c>
      <c r="G24">
        <v>198</v>
      </c>
      <c r="H24">
        <v>0.17349100000000001</v>
      </c>
      <c r="I24">
        <f t="shared" si="0"/>
        <v>1.0151633784600649</v>
      </c>
      <c r="J24">
        <f t="shared" si="1"/>
        <v>5.0366931692334325E-2</v>
      </c>
      <c r="K24">
        <f t="shared" si="2"/>
        <v>2.49641</v>
      </c>
    </row>
    <row r="25" spans="1:12" x14ac:dyDescent="0.25">
      <c r="A25" t="s">
        <v>21</v>
      </c>
      <c r="B25" t="s">
        <v>56</v>
      </c>
      <c r="C25" t="s">
        <v>52</v>
      </c>
      <c r="D25">
        <v>-2.1811699999999998</v>
      </c>
      <c r="E25">
        <v>2.42414</v>
      </c>
      <c r="F25">
        <v>0.96</v>
      </c>
      <c r="G25">
        <v>47</v>
      </c>
      <c r="H25">
        <v>0.26485599999999998</v>
      </c>
      <c r="I25">
        <f t="shared" si="0"/>
        <v>1.0356967103685926</v>
      </c>
      <c r="J25">
        <f t="shared" si="1"/>
        <v>0.11693984173381664</v>
      </c>
      <c r="K25">
        <f t="shared" si="2"/>
        <v>2.42414</v>
      </c>
    </row>
    <row r="26" spans="1:12" x14ac:dyDescent="0.25">
      <c r="A26" t="s">
        <v>22</v>
      </c>
      <c r="C26" t="s">
        <v>52</v>
      </c>
      <c r="D26">
        <v>-2.6109300000000002</v>
      </c>
      <c r="E26">
        <v>2.48739</v>
      </c>
      <c r="F26">
        <v>0.97699999999999998</v>
      </c>
      <c r="G26">
        <v>38</v>
      </c>
      <c r="H26">
        <v>0.19327</v>
      </c>
      <c r="I26">
        <f t="shared" si="0"/>
        <v>1.0188521458890423</v>
      </c>
      <c r="J26">
        <f t="shared" si="1"/>
        <v>7.4851183729662554E-2</v>
      </c>
      <c r="K26">
        <f t="shared" si="2"/>
        <v>2.48739</v>
      </c>
    </row>
    <row r="27" spans="1:12" x14ac:dyDescent="0.25">
      <c r="A27" t="s">
        <v>23</v>
      </c>
      <c r="B27" t="s">
        <v>56</v>
      </c>
      <c r="C27" t="s">
        <v>52</v>
      </c>
      <c r="D27">
        <v>-2.5027499999999998</v>
      </c>
      <c r="E27">
        <v>2.41194</v>
      </c>
      <c r="F27">
        <v>0.95099999999999996</v>
      </c>
      <c r="G27">
        <v>316</v>
      </c>
      <c r="H27">
        <v>0.246887</v>
      </c>
      <c r="I27">
        <f t="shared" si="0"/>
        <v>1.0309457608772803</v>
      </c>
      <c r="J27">
        <f t="shared" si="1"/>
        <v>8.4392781810023174E-2</v>
      </c>
      <c r="K27">
        <f t="shared" si="2"/>
        <v>2.41194</v>
      </c>
    </row>
    <row r="28" spans="1:12" x14ac:dyDescent="0.25">
      <c r="A28" t="s">
        <v>24</v>
      </c>
      <c r="B28" t="s">
        <v>56</v>
      </c>
      <c r="C28" t="s">
        <v>52</v>
      </c>
      <c r="D28">
        <v>-1.86138</v>
      </c>
      <c r="E28">
        <v>2.3161100000000001</v>
      </c>
      <c r="F28">
        <v>0.95399999999999996</v>
      </c>
      <c r="G28">
        <v>21</v>
      </c>
      <c r="H28">
        <v>0.25164999999999998</v>
      </c>
      <c r="I28">
        <f t="shared" si="0"/>
        <v>1.0321704944866907</v>
      </c>
      <c r="J28">
        <f t="shared" si="1"/>
        <v>0.16045910943448874</v>
      </c>
      <c r="K28">
        <f t="shared" si="2"/>
        <v>2.3161100000000001</v>
      </c>
    </row>
    <row r="29" spans="1:12" x14ac:dyDescent="0.25">
      <c r="A29" t="s">
        <v>42</v>
      </c>
      <c r="C29" t="s">
        <v>52</v>
      </c>
      <c r="D29">
        <v>-2.9407700000000001</v>
      </c>
      <c r="E29">
        <v>2.56677</v>
      </c>
      <c r="F29">
        <v>0.996</v>
      </c>
      <c r="G29">
        <v>32</v>
      </c>
      <c r="H29">
        <v>7.6416999999999999E-2</v>
      </c>
      <c r="I29">
        <f t="shared" si="0"/>
        <v>1.0029240456506447</v>
      </c>
      <c r="J29">
        <f t="shared" si="1"/>
        <v>5.2979500617255725E-2</v>
      </c>
      <c r="K29">
        <f t="shared" si="2"/>
        <v>2.56677</v>
      </c>
    </row>
    <row r="30" spans="1:12" x14ac:dyDescent="0.25">
      <c r="A30" t="s">
        <v>70</v>
      </c>
      <c r="B30" t="s">
        <v>56</v>
      </c>
      <c r="C30" t="s">
        <v>52</v>
      </c>
      <c r="I30">
        <f t="shared" si="0"/>
        <v>1</v>
      </c>
      <c r="J30">
        <f t="shared" si="1"/>
        <v>1</v>
      </c>
      <c r="K30">
        <f t="shared" si="2"/>
        <v>0</v>
      </c>
    </row>
    <row r="31" spans="1:12" x14ac:dyDescent="0.25">
      <c r="A31" t="s">
        <v>71</v>
      </c>
      <c r="B31" t="s">
        <v>56</v>
      </c>
      <c r="C31" t="s">
        <v>52</v>
      </c>
      <c r="I31">
        <f t="shared" si="0"/>
        <v>1</v>
      </c>
      <c r="J31">
        <f t="shared" si="1"/>
        <v>1</v>
      </c>
      <c r="K31">
        <f t="shared" si="2"/>
        <v>0</v>
      </c>
    </row>
    <row r="32" spans="1:12" x14ac:dyDescent="0.25">
      <c r="A32" t="s">
        <v>72</v>
      </c>
      <c r="B32" t="s">
        <v>56</v>
      </c>
      <c r="C32" t="s">
        <v>52</v>
      </c>
      <c r="I32">
        <f t="shared" si="0"/>
        <v>1</v>
      </c>
      <c r="J32">
        <f t="shared" si="1"/>
        <v>1</v>
      </c>
      <c r="K32">
        <f t="shared" si="2"/>
        <v>0</v>
      </c>
    </row>
    <row r="33" spans="1:12" x14ac:dyDescent="0.25">
      <c r="A33" t="s">
        <v>33</v>
      </c>
      <c r="B33" t="s">
        <v>56</v>
      </c>
      <c r="C33" t="s">
        <v>52</v>
      </c>
      <c r="D33">
        <v>-1.40683</v>
      </c>
      <c r="E33">
        <v>2.1110000000000002</v>
      </c>
      <c r="F33">
        <v>0.90100000000000002</v>
      </c>
      <c r="G33">
        <v>23</v>
      </c>
      <c r="H33">
        <v>0.35171400000000003</v>
      </c>
      <c r="I33">
        <f t="shared" si="0"/>
        <v>1.0638042185837728</v>
      </c>
      <c r="J33">
        <f t="shared" si="1"/>
        <v>0.26054527536590333</v>
      </c>
      <c r="K33">
        <f t="shared" si="2"/>
        <v>2.1110000000000002</v>
      </c>
      <c r="L33" s="6" t="s">
        <v>56</v>
      </c>
    </row>
    <row r="34" spans="1:12" x14ac:dyDescent="0.25">
      <c r="A34" t="s">
        <v>34</v>
      </c>
      <c r="B34" t="s">
        <v>56</v>
      </c>
      <c r="C34" t="s">
        <v>52</v>
      </c>
      <c r="D34">
        <v>-2.8930500000000001</v>
      </c>
      <c r="E34">
        <v>2.5242599999999999</v>
      </c>
      <c r="F34">
        <v>0.97899999999999998</v>
      </c>
      <c r="G34">
        <v>24</v>
      </c>
      <c r="H34">
        <v>0.170157</v>
      </c>
      <c r="I34">
        <f t="shared" si="0"/>
        <v>1.0145819972739076</v>
      </c>
      <c r="J34">
        <f t="shared" si="1"/>
        <v>5.6214907588513698E-2</v>
      </c>
      <c r="K34">
        <f t="shared" si="2"/>
        <v>2.5242599999999999</v>
      </c>
    </row>
    <row r="35" spans="1:12" x14ac:dyDescent="0.25">
      <c r="A35" t="s">
        <v>9</v>
      </c>
      <c r="B35" t="s">
        <v>56</v>
      </c>
      <c r="C35" t="s">
        <v>52</v>
      </c>
      <c r="D35">
        <v>-2.31596</v>
      </c>
      <c r="E35">
        <v>2.4774500000000002</v>
      </c>
      <c r="F35">
        <v>0.96299999999999997</v>
      </c>
      <c r="G35">
        <v>43</v>
      </c>
      <c r="H35">
        <v>0.253774</v>
      </c>
      <c r="I35">
        <f t="shared" si="0"/>
        <v>1.0327246713353335</v>
      </c>
      <c r="J35">
        <f t="shared" si="1"/>
        <v>0.10190040355449864</v>
      </c>
      <c r="K35">
        <f t="shared" si="2"/>
        <v>2.4774500000000002</v>
      </c>
    </row>
    <row r="36" spans="1:12" x14ac:dyDescent="0.25">
      <c r="A36" t="s">
        <v>43</v>
      </c>
      <c r="C36" t="s">
        <v>52</v>
      </c>
      <c r="D36">
        <v>-2.5969500000000001</v>
      </c>
      <c r="E36">
        <v>2.5345300000000002</v>
      </c>
      <c r="F36">
        <v>0.97799999999999998</v>
      </c>
      <c r="G36">
        <v>141</v>
      </c>
      <c r="H36">
        <v>0.24731800000000001</v>
      </c>
      <c r="I36">
        <f t="shared" si="0"/>
        <v>1.0310555636617114</v>
      </c>
      <c r="J36">
        <f t="shared" si="1"/>
        <v>7.6814112174404425E-2</v>
      </c>
      <c r="K36">
        <f t="shared" si="2"/>
        <v>2.5345300000000002</v>
      </c>
      <c r="L36" s="6" t="s">
        <v>56</v>
      </c>
    </row>
    <row r="37" spans="1:12" x14ac:dyDescent="0.25">
      <c r="A37" t="s">
        <v>44</v>
      </c>
      <c r="B37" t="s">
        <v>56</v>
      </c>
      <c r="C37" t="s">
        <v>52</v>
      </c>
      <c r="D37">
        <v>-2.30619</v>
      </c>
      <c r="E37">
        <v>2.5007700000000002</v>
      </c>
      <c r="F37">
        <v>0.98299999999999998</v>
      </c>
      <c r="G37">
        <v>31</v>
      </c>
      <c r="H37">
        <v>0.17840200000000001</v>
      </c>
      <c r="I37">
        <f t="shared" si="0"/>
        <v>1.0160409330725841</v>
      </c>
      <c r="J37">
        <f t="shared" si="1"/>
        <v>0.10123847939747399</v>
      </c>
      <c r="K37">
        <f t="shared" si="2"/>
        <v>2.5007700000000002</v>
      </c>
    </row>
    <row r="38" spans="1:12" x14ac:dyDescent="0.25">
      <c r="A38" t="s">
        <v>36</v>
      </c>
      <c r="B38" t="s">
        <v>56</v>
      </c>
      <c r="C38" t="s">
        <v>52</v>
      </c>
      <c r="D38">
        <v>-3.3662700000000001</v>
      </c>
      <c r="E38">
        <v>2.6068500000000001</v>
      </c>
      <c r="F38">
        <v>0.91400000000000003</v>
      </c>
      <c r="G38">
        <v>33</v>
      </c>
      <c r="H38">
        <v>0.416653</v>
      </c>
      <c r="I38">
        <f t="shared" si="0"/>
        <v>1.0906783708175529</v>
      </c>
      <c r="J38">
        <f t="shared" si="1"/>
        <v>3.7648199843705384E-2</v>
      </c>
      <c r="K38">
        <f t="shared" si="2"/>
        <v>2.6068500000000001</v>
      </c>
    </row>
    <row r="39" spans="1:12" x14ac:dyDescent="0.25">
      <c r="A39" t="s">
        <v>73</v>
      </c>
      <c r="B39" t="s">
        <v>56</v>
      </c>
      <c r="C39" t="s">
        <v>52</v>
      </c>
      <c r="I39">
        <f t="shared" si="0"/>
        <v>1</v>
      </c>
      <c r="J39">
        <f t="shared" si="1"/>
        <v>1</v>
      </c>
      <c r="K39">
        <f t="shared" si="2"/>
        <v>0</v>
      </c>
    </row>
    <row r="40" spans="1:12" x14ac:dyDescent="0.25">
      <c r="A40" t="s">
        <v>74</v>
      </c>
      <c r="B40" t="s">
        <v>56</v>
      </c>
      <c r="C40" t="s">
        <v>52</v>
      </c>
      <c r="I40">
        <f t="shared" si="0"/>
        <v>1</v>
      </c>
      <c r="J40">
        <f t="shared" si="1"/>
        <v>1</v>
      </c>
      <c r="K40">
        <f t="shared" si="2"/>
        <v>0</v>
      </c>
    </row>
    <row r="41" spans="1:12" x14ac:dyDescent="0.25">
      <c r="A41" t="s">
        <v>80</v>
      </c>
      <c r="C41" t="s">
        <v>52</v>
      </c>
      <c r="D41">
        <v>-2.21637</v>
      </c>
      <c r="E41">
        <v>2.35162</v>
      </c>
      <c r="F41">
        <v>0.998</v>
      </c>
      <c r="H41">
        <v>7.3801000000000005E-2</v>
      </c>
      <c r="I41">
        <f t="shared" si="0"/>
        <v>1.0027270053334953</v>
      </c>
      <c r="J41">
        <f t="shared" ref="J41:J43" si="5">I41*EXP(D41)</f>
        <v>0.10930133101980005</v>
      </c>
      <c r="K41">
        <f t="shared" ref="K41:K43" si="6">E41</f>
        <v>2.35162</v>
      </c>
    </row>
    <row r="42" spans="1:12" x14ac:dyDescent="0.25">
      <c r="A42" t="s">
        <v>38</v>
      </c>
      <c r="C42" t="s">
        <v>52</v>
      </c>
      <c r="D42">
        <v>-1.8751100000000001</v>
      </c>
      <c r="E42">
        <v>2.2984300000000002</v>
      </c>
      <c r="F42">
        <v>0.999</v>
      </c>
      <c r="H42">
        <v>1.4718E-2</v>
      </c>
      <c r="I42">
        <f t="shared" si="0"/>
        <v>1.000108315627714</v>
      </c>
      <c r="J42">
        <f t="shared" si="5"/>
        <v>0.15335470763875506</v>
      </c>
      <c r="K42">
        <f t="shared" si="6"/>
        <v>2.2984300000000002</v>
      </c>
    </row>
    <row r="43" spans="1:12" x14ac:dyDescent="0.25">
      <c r="A43" t="s">
        <v>81</v>
      </c>
      <c r="C43" t="s">
        <v>52</v>
      </c>
      <c r="D43">
        <v>-1.36216</v>
      </c>
      <c r="E43">
        <v>2.2664</v>
      </c>
      <c r="F43">
        <v>0.999</v>
      </c>
      <c r="H43">
        <v>2.1902000000000001E-2</v>
      </c>
      <c r="I43">
        <f t="shared" si="0"/>
        <v>1.0002398775680237</v>
      </c>
      <c r="J43">
        <f t="shared" si="5"/>
        <v>0.25616842230416897</v>
      </c>
      <c r="K43">
        <f t="shared" si="6"/>
        <v>2.2664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J24" sqref="J24"/>
    </sheetView>
  </sheetViews>
  <sheetFormatPr baseColWidth="10" defaultRowHeight="15" x14ac:dyDescent="0.25"/>
  <cols>
    <col min="1" max="1" width="18.7109375" bestFit="1" customWidth="1"/>
  </cols>
  <sheetData>
    <row r="1" spans="1:6" ht="15.75" thickBot="1" x14ac:dyDescent="0.3">
      <c r="A1" t="s">
        <v>121</v>
      </c>
      <c r="B1" t="s">
        <v>16</v>
      </c>
      <c r="C1" t="s">
        <v>117</v>
      </c>
      <c r="D1" t="s">
        <v>118</v>
      </c>
      <c r="E1" t="s">
        <v>119</v>
      </c>
      <c r="F1" t="s">
        <v>120</v>
      </c>
    </row>
    <row r="2" spans="1:6" ht="15.75" thickBot="1" x14ac:dyDescent="0.3">
      <c r="A2" t="s">
        <v>17</v>
      </c>
      <c r="B2">
        <v>0.61</v>
      </c>
      <c r="D2">
        <v>50.6</v>
      </c>
      <c r="E2" s="7">
        <v>9</v>
      </c>
      <c r="F2" s="7">
        <v>57.5</v>
      </c>
    </row>
    <row r="3" spans="1:6" ht="15.75" thickBot="1" x14ac:dyDescent="0.3">
      <c r="A3" t="s">
        <v>26</v>
      </c>
      <c r="B3">
        <v>0.62</v>
      </c>
      <c r="D3">
        <v>50</v>
      </c>
      <c r="E3" s="7">
        <v>8.3000000000000007</v>
      </c>
      <c r="F3" s="7">
        <v>47.3</v>
      </c>
    </row>
    <row r="4" spans="1:6" ht="15.75" thickBot="1" x14ac:dyDescent="0.3">
      <c r="A4" t="s">
        <v>54</v>
      </c>
      <c r="B4">
        <v>0.73</v>
      </c>
      <c r="D4">
        <v>48.5</v>
      </c>
      <c r="E4" s="7">
        <v>9.9</v>
      </c>
      <c r="F4" s="7">
        <v>34</v>
      </c>
    </row>
    <row r="5" spans="1:6" ht="15.75" thickBot="1" x14ac:dyDescent="0.3">
      <c r="A5" t="s">
        <v>28</v>
      </c>
      <c r="B5">
        <v>0.75</v>
      </c>
      <c r="C5">
        <v>0.76700000000000002</v>
      </c>
      <c r="D5">
        <v>48.4</v>
      </c>
      <c r="E5" s="7">
        <v>10.6</v>
      </c>
      <c r="F5" s="7">
        <v>50.6</v>
      </c>
    </row>
    <row r="6" spans="1:6" ht="15.75" thickBot="1" x14ac:dyDescent="0.3">
      <c r="A6" t="s">
        <v>59</v>
      </c>
      <c r="B6">
        <v>0.81</v>
      </c>
      <c r="D6">
        <v>47.5</v>
      </c>
      <c r="E6" s="7">
        <v>9.8000000000000007</v>
      </c>
      <c r="F6" s="7">
        <v>54</v>
      </c>
    </row>
    <row r="7" spans="1:6" ht="15.75" thickBot="1" x14ac:dyDescent="0.3">
      <c r="A7" t="s">
        <v>29</v>
      </c>
      <c r="B7">
        <v>0.81</v>
      </c>
      <c r="D7">
        <v>48.6</v>
      </c>
      <c r="E7" s="7">
        <v>9.5</v>
      </c>
      <c r="F7" s="7">
        <v>74.8</v>
      </c>
    </row>
    <row r="8" spans="1:6" x14ac:dyDescent="0.25">
      <c r="A8" t="s">
        <v>60</v>
      </c>
      <c r="B8">
        <v>0.83</v>
      </c>
      <c r="C8">
        <v>0.504</v>
      </c>
      <c r="D8">
        <v>47.8</v>
      </c>
      <c r="E8" s="7">
        <v>7.2</v>
      </c>
      <c r="F8" s="7">
        <v>52.2</v>
      </c>
    </row>
    <row r="9" spans="1:6" x14ac:dyDescent="0.25">
      <c r="A9" t="s">
        <v>80</v>
      </c>
      <c r="B9">
        <v>0.62</v>
      </c>
      <c r="C9">
        <v>0.26500000000000001</v>
      </c>
      <c r="D9">
        <v>50</v>
      </c>
    </row>
    <row r="10" spans="1:6" x14ac:dyDescent="0.25">
      <c r="A10" t="s">
        <v>116</v>
      </c>
      <c r="B10">
        <v>0.73</v>
      </c>
      <c r="D10">
        <v>50</v>
      </c>
    </row>
    <row r="11" spans="1:6" ht="15.75" thickBot="1" x14ac:dyDescent="0.3">
      <c r="A11" t="s">
        <v>38</v>
      </c>
      <c r="B11">
        <v>0.84</v>
      </c>
      <c r="C11">
        <v>0.46600000000000003</v>
      </c>
      <c r="D11">
        <v>50</v>
      </c>
    </row>
    <row r="12" spans="1:6" ht="15.75" thickBot="1" x14ac:dyDescent="0.3">
      <c r="A12" t="s">
        <v>18</v>
      </c>
      <c r="B12">
        <v>0.74</v>
      </c>
      <c r="C12">
        <v>0.22900000000000001</v>
      </c>
      <c r="D12">
        <v>49.9</v>
      </c>
      <c r="E12" s="7">
        <v>8</v>
      </c>
      <c r="F12" s="7">
        <v>44</v>
      </c>
    </row>
    <row r="13" spans="1:6" ht="15.75" thickBot="1" x14ac:dyDescent="0.3">
      <c r="A13" t="s">
        <v>19</v>
      </c>
      <c r="B13">
        <v>0.64</v>
      </c>
      <c r="C13">
        <v>0.24</v>
      </c>
      <c r="D13">
        <v>50.9</v>
      </c>
      <c r="E13" s="7">
        <v>9.9</v>
      </c>
      <c r="F13" s="7">
        <v>77.3</v>
      </c>
    </row>
    <row r="14" spans="1:6" ht="15.75" thickBot="1" x14ac:dyDescent="0.3">
      <c r="A14" t="s">
        <v>20</v>
      </c>
      <c r="B14">
        <v>0.55000000000000004</v>
      </c>
      <c r="C14">
        <v>0.28499999999999998</v>
      </c>
      <c r="D14">
        <v>51.1</v>
      </c>
      <c r="E14" s="7">
        <v>7</v>
      </c>
      <c r="F14" s="7">
        <v>64</v>
      </c>
    </row>
    <row r="15" spans="1:6" x14ac:dyDescent="0.25">
      <c r="A15" t="s">
        <v>21</v>
      </c>
      <c r="B15">
        <v>0.73</v>
      </c>
      <c r="C15">
        <v>0.24299999999999999</v>
      </c>
      <c r="D15">
        <v>50.8</v>
      </c>
      <c r="E15" s="7">
        <v>7.5</v>
      </c>
      <c r="F15" s="7">
        <v>63</v>
      </c>
    </row>
    <row r="16" spans="1:6" ht="15.75" thickBot="1" x14ac:dyDescent="0.3">
      <c r="A16" t="s">
        <v>22</v>
      </c>
      <c r="B16">
        <v>0.44</v>
      </c>
      <c r="D16">
        <v>49.7</v>
      </c>
    </row>
    <row r="17" spans="1:6" ht="15.75" thickBot="1" x14ac:dyDescent="0.3">
      <c r="A17" t="s">
        <v>23</v>
      </c>
      <c r="B17">
        <v>0.62</v>
      </c>
      <c r="C17">
        <v>0.27900000000000003</v>
      </c>
      <c r="D17">
        <v>50.9</v>
      </c>
      <c r="E17" s="7">
        <v>6.2</v>
      </c>
      <c r="F17" s="7">
        <v>76</v>
      </c>
    </row>
    <row r="18" spans="1:6" ht="15.75" thickBot="1" x14ac:dyDescent="0.3">
      <c r="A18" t="s">
        <v>24</v>
      </c>
      <c r="B18">
        <v>0.61</v>
      </c>
      <c r="C18">
        <v>0.38500000000000001</v>
      </c>
      <c r="D18">
        <v>50.9</v>
      </c>
      <c r="E18" s="7">
        <v>8</v>
      </c>
      <c r="F18" s="7">
        <v>41</v>
      </c>
    </row>
    <row r="19" spans="1:6" x14ac:dyDescent="0.25">
      <c r="A19" t="s">
        <v>100</v>
      </c>
      <c r="B19">
        <v>0.53</v>
      </c>
      <c r="D19">
        <v>48.3</v>
      </c>
      <c r="E19" s="7">
        <v>11.3</v>
      </c>
      <c r="F19" s="7">
        <v>50.7</v>
      </c>
    </row>
    <row r="20" spans="1:6" ht="15.75" thickBot="1" x14ac:dyDescent="0.3">
      <c r="A20" t="s">
        <v>32</v>
      </c>
      <c r="B20">
        <v>0.66</v>
      </c>
    </row>
    <row r="21" spans="1:6" ht="15.75" thickBot="1" x14ac:dyDescent="0.3">
      <c r="A21" t="s">
        <v>33</v>
      </c>
      <c r="B21">
        <v>1</v>
      </c>
      <c r="D21">
        <v>48.6</v>
      </c>
      <c r="E21" s="7">
        <v>10</v>
      </c>
      <c r="F21" s="7">
        <v>60</v>
      </c>
    </row>
    <row r="22" spans="1:6" x14ac:dyDescent="0.25">
      <c r="A22" t="s">
        <v>34</v>
      </c>
      <c r="B22">
        <v>1.1100000000000001</v>
      </c>
      <c r="C22">
        <v>0.35699999999999998</v>
      </c>
      <c r="D22">
        <v>48</v>
      </c>
      <c r="E22" s="7">
        <v>9.5</v>
      </c>
      <c r="F22" s="7">
        <v>46.5</v>
      </c>
    </row>
    <row r="23" spans="1:6" ht="15.75" thickBot="1" x14ac:dyDescent="0.3">
      <c r="A23" t="s">
        <v>115</v>
      </c>
      <c r="B23">
        <v>0.89</v>
      </c>
      <c r="C23">
        <v>0.35699999999999998</v>
      </c>
    </row>
    <row r="24" spans="1:6" x14ac:dyDescent="0.25">
      <c r="A24" t="s">
        <v>9</v>
      </c>
      <c r="B24">
        <v>1.28</v>
      </c>
      <c r="C24">
        <v>0.32300000000000001</v>
      </c>
      <c r="D24">
        <v>47.5</v>
      </c>
      <c r="E24" s="7">
        <v>7.8</v>
      </c>
      <c r="F24" s="7">
        <v>85.9</v>
      </c>
    </row>
    <row r="25" spans="1:6" x14ac:dyDescent="0.25">
      <c r="A25" t="s">
        <v>35</v>
      </c>
      <c r="B25">
        <v>0.84</v>
      </c>
      <c r="D25">
        <v>48.4</v>
      </c>
    </row>
    <row r="26" spans="1:6" ht="15.75" thickBot="1" x14ac:dyDescent="0.3">
      <c r="A26" t="s">
        <v>36</v>
      </c>
      <c r="B26">
        <v>1.28</v>
      </c>
      <c r="D26">
        <v>47.2</v>
      </c>
      <c r="E26" s="8">
        <v>10.5</v>
      </c>
      <c r="F26" s="8">
        <v>69</v>
      </c>
    </row>
    <row r="27" spans="1:6" x14ac:dyDescent="0.25">
      <c r="A27" t="s">
        <v>37</v>
      </c>
      <c r="B27">
        <v>0.9</v>
      </c>
    </row>
  </sheetData>
  <sortState ref="A2:D27">
    <sortCondition ref="A2:A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coeffs</vt:lpstr>
      <vt:lpstr>tabla_201</vt:lpstr>
      <vt:lpstr>Montero 2005</vt:lpstr>
      <vt:lpstr>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Ameztegui</dc:creator>
  <cp:lastModifiedBy>Aitor Ameztegui</cp:lastModifiedBy>
  <dcterms:created xsi:type="dcterms:W3CDTF">2020-10-05T11:09:31Z</dcterms:created>
  <dcterms:modified xsi:type="dcterms:W3CDTF">2021-04-22T19:55:23Z</dcterms:modified>
</cp:coreProperties>
</file>