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4"/>
  <workbookPr defaultThemeVersion="166925"/>
  <mc:AlternateContent xmlns:mc="http://schemas.openxmlformats.org/markup-compatibility/2006">
    <mc:Choice Requires="x15">
      <x15ac:absPath xmlns:x15ac="http://schemas.microsoft.com/office/spreadsheetml/2010/11/ac" url="/Users/amf198/Documents/ProjectNotes/Project_Paf1C_Depletion_4tU/Paf1CAIDPhenotyping/GrowthCurves/"/>
    </mc:Choice>
  </mc:AlternateContent>
  <xr:revisionPtr revIDLastSave="0" documentId="13_ncr:1_{ABCB38A0-C29A-C94E-A6A4-AF21D5EA5947}" xr6:coauthVersionLast="36" xr6:coauthVersionMax="36" xr10:uidLastSave="{00000000-0000-0000-0000-000000000000}"/>
  <bookViews>
    <workbookView xWindow="1160" yWindow="1040" windowWidth="27640" windowHeight="16040" xr2:uid="{5DA6651A-88B1-C444-95E8-76B2D162319F}"/>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1" i="1" l="1"/>
  <c r="F20" i="1"/>
  <c r="F17" i="1"/>
  <c r="F16" i="1"/>
  <c r="F12" i="1"/>
  <c r="F11" i="1"/>
  <c r="F8" i="1"/>
  <c r="J8" i="1" s="1"/>
  <c r="F22" i="1"/>
  <c r="F18" i="1"/>
  <c r="F9" i="1"/>
  <c r="F10" i="1"/>
  <c r="F13" i="1"/>
  <c r="F14" i="1"/>
  <c r="F19" i="1" l="1"/>
  <c r="J19" i="1" s="1"/>
  <c r="J22" i="1"/>
  <c r="J21" i="1"/>
  <c r="J20" i="1"/>
  <c r="J18" i="1"/>
  <c r="J17" i="1"/>
  <c r="J16" i="1"/>
  <c r="J14" i="1"/>
  <c r="J13" i="1"/>
  <c r="J12" i="1"/>
  <c r="J11" i="1"/>
  <c r="J10" i="1"/>
  <c r="J9" i="1"/>
  <c r="G22" i="1" l="1"/>
  <c r="G21" i="1"/>
  <c r="G20" i="1"/>
  <c r="G18" i="1"/>
  <c r="G17" i="1"/>
  <c r="G13" i="1"/>
  <c r="G19" i="1"/>
  <c r="G16" i="1"/>
  <c r="H16" i="1" l="1"/>
  <c r="H17" i="1"/>
  <c r="H18" i="1"/>
  <c r="H19" i="1"/>
  <c r="H20" i="1"/>
  <c r="H21" i="1"/>
  <c r="H22" i="1"/>
  <c r="H13" i="1"/>
  <c r="G14" i="1"/>
  <c r="G12" i="1"/>
  <c r="H12" i="1" s="1"/>
  <c r="G11" i="1"/>
  <c r="H11" i="1" s="1"/>
  <c r="G10" i="1"/>
  <c r="H10" i="1" s="1"/>
  <c r="G9" i="1"/>
  <c r="H9" i="1" s="1"/>
  <c r="G8" i="1"/>
  <c r="H8" i="1" l="1"/>
  <c r="H14" i="1"/>
</calcChain>
</file>

<file path=xl/sharedStrings.xml><?xml version="1.0" encoding="utf-8"?>
<sst xmlns="http://schemas.openxmlformats.org/spreadsheetml/2006/main" count="47" uniqueCount="30">
  <si>
    <t>Experiment Name</t>
  </si>
  <si>
    <t>Initials and Date</t>
  </si>
  <si>
    <t xml:space="preserve">Note: </t>
  </si>
  <si>
    <t># of Cells per sample</t>
  </si>
  <si>
    <t>Cells per Tube</t>
  </si>
  <si>
    <t>Row #</t>
  </si>
  <si>
    <t>KY #</t>
  </si>
  <si>
    <t>Description</t>
  </si>
  <si>
    <t>Reinnoculation Final Vol (mL)</t>
  </si>
  <si>
    <t>WT + osTIR</t>
  </si>
  <si>
    <t>Colony</t>
  </si>
  <si>
    <t>A</t>
  </si>
  <si>
    <t>B</t>
  </si>
  <si>
    <t>Final OD</t>
  </si>
  <si>
    <t xml:space="preserve">time </t>
  </si>
  <si>
    <r>
      <t xml:space="preserve">ul needed for 0.05 OD in </t>
    </r>
    <r>
      <rPr>
        <b/>
        <u/>
        <sz val="11"/>
        <color theme="1"/>
        <rFont val="Calibri"/>
        <family val="2"/>
        <scheme val="minor"/>
      </rPr>
      <t>5 mL</t>
    </r>
    <r>
      <rPr>
        <b/>
        <i/>
        <u/>
        <sz val="11"/>
        <color theme="1"/>
        <rFont val="Calibri"/>
        <family val="2"/>
        <scheme val="minor"/>
      </rPr>
      <t xml:space="preserve"> </t>
    </r>
    <r>
      <rPr>
        <b/>
        <u/>
        <sz val="11"/>
        <color theme="1"/>
        <rFont val="Calibri"/>
        <family val="2"/>
        <scheme val="minor"/>
      </rPr>
      <t>Media</t>
    </r>
  </si>
  <si>
    <t>htz1Δ Rtf1-AID + osTIR</t>
  </si>
  <si>
    <t>htz1Δ Rtf1-AID - osTIR</t>
  </si>
  <si>
    <t>htz1Δ</t>
  </si>
  <si>
    <t xml:space="preserve">Rtf1 + htz1Δ , Rtf1, AID Phenotyping </t>
  </si>
  <si>
    <t>AMF 12/02/20</t>
  </si>
  <si>
    <t>OD600 1/10 dilution</t>
  </si>
  <si>
    <t>Leo1-AID + osTIR</t>
  </si>
  <si>
    <t>Leo1-AID - osTIR</t>
  </si>
  <si>
    <t xml:space="preserve">leo1Δ </t>
  </si>
  <si>
    <t>leo1-AID + osTIR</t>
  </si>
  <si>
    <t>leo1-AID - osTIR</t>
  </si>
  <si>
    <t>Plate: 006</t>
  </si>
  <si>
    <t xml:space="preserve">Last time the htz1-Rtf1-AID set was examined in a growth curve, I had delayed growth in my Rtf1-depleted conditions, but the growth rate was near the undepleted range. I susspect some spontaneous suppressor mutations arose and took over the culture, outcompeting the growth arrested genotypes. These growth curves will be pulled out tomorrow and samples will be restruck on YPD ± IAA plates to determine if suppressor mutations arose. </t>
  </si>
  <si>
    <t xml:space="preserve">Last time the htz1-Rtf1-AID set was examined in a growth curve, I had delayed growth in my Rtf1-depleted conditions, but the growth rate was near the undepleted range. I susspect some spontaneous suppressor mutations arose and took over the culture, outcompeting the growth arrested genotypes. These growth curves will be pulled out tomorrow and samples from my htz1 sets will be restruck on YPD ± IAA plates to determine if suppressor mutations arose.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</si>
</sst>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2"/>
      <color theme="1"/>
      <name val="Calibri"/>
      <family val="2"/>
      <scheme val="minor"/>
    </font>
    <font>
      <b/>
      <sz val="12"/>
      <color theme="1"/>
      <name val="Calibri"/>
      <family val="2"/>
      <scheme val="minor"/>
    </font>
    <font>
      <i/>
      <sz val="11"/>
      <color theme="1"/>
      <name val="Calibri"/>
      <family val="2"/>
      <scheme val="minor"/>
    </font>
    <font>
      <b/>
      <i/>
      <u/>
      <sz val="11"/>
      <color theme="1"/>
      <name val="Calibri"/>
      <family val="2"/>
      <scheme val="minor"/>
    </font>
    <font>
      <b/>
      <sz val="11"/>
      <color theme="1"/>
      <name val="Calibri"/>
      <family val="2"/>
      <scheme val="minor"/>
    </font>
    <font>
      <b/>
      <i/>
      <sz val="12"/>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32">
    <xf numFmtId="0" fontId="0" fillId="0" borderId="0" xfId="0"/>
    <xf numFmtId="0" fontId="0" fillId="0" borderId="0" xfId="0" applyAlignment="1">
      <alignment horizontal="center"/>
    </xf>
    <xf numFmtId="0" fontId="0" fillId="0" borderId="0" xfId="0" applyBorder="1" applyAlignment="1">
      <alignment horizontal="center"/>
    </xf>
    <xf numFmtId="14" fontId="0" fillId="0" borderId="0" xfId="0" applyNumberFormat="1" applyAlignment="1">
      <alignment horizontal="center"/>
    </xf>
    <xf numFmtId="0" fontId="3" fillId="0" borderId="1" xfId="0" applyFont="1" applyFill="1" applyBorder="1" applyAlignment="1">
      <alignment horizontal="center"/>
    </xf>
    <xf numFmtId="0" fontId="3" fillId="0" borderId="2" xfId="0" applyFont="1" applyFill="1" applyBorder="1" applyAlignment="1">
      <alignment horizontal="center"/>
    </xf>
    <xf numFmtId="0" fontId="4" fillId="2" borderId="1" xfId="0" applyFont="1" applyFill="1" applyBorder="1" applyAlignment="1">
      <alignment horizontal="center"/>
    </xf>
    <xf numFmtId="0" fontId="1" fillId="2" borderId="1" xfId="0" applyFont="1" applyFill="1" applyBorder="1" applyAlignment="1">
      <alignment horizontal="center"/>
    </xf>
    <xf numFmtId="164" fontId="4" fillId="2" borderId="1" xfId="0" quotePrefix="1" applyNumberFormat="1" applyFont="1" applyFill="1" applyBorder="1" applyAlignment="1">
      <alignment horizontal="center"/>
    </xf>
    <xf numFmtId="4" fontId="4" fillId="2" borderId="1" xfId="0" applyNumberFormat="1" applyFont="1" applyFill="1" applyBorder="1" applyAlignment="1">
      <alignment horizontal="center"/>
    </xf>
    <xf numFmtId="11" fontId="4" fillId="2" borderId="1" xfId="0" applyNumberFormat="1" applyFont="1" applyFill="1" applyBorder="1" applyAlignment="1">
      <alignment horizontal="center"/>
    </xf>
    <xf numFmtId="2" fontId="4" fillId="2" borderId="1" xfId="0" applyNumberFormat="1" applyFont="1" applyFill="1" applyBorder="1" applyAlignment="1">
      <alignment horizontal="center"/>
    </xf>
    <xf numFmtId="1" fontId="4" fillId="2" borderId="2" xfId="0" applyNumberFormat="1" applyFont="1" applyFill="1" applyBorder="1" applyAlignment="1">
      <alignment horizontal="center"/>
    </xf>
    <xf numFmtId="0" fontId="5" fillId="2" borderId="1" xfId="0" applyFont="1" applyFill="1" applyBorder="1" applyAlignment="1">
      <alignment horizontal="center"/>
    </xf>
    <xf numFmtId="0" fontId="0" fillId="0" borderId="0" xfId="0" applyFill="1" applyBorder="1" applyAlignment="1">
      <alignment horizontal="center"/>
    </xf>
    <xf numFmtId="0" fontId="1" fillId="0" borderId="0" xfId="0" applyFont="1" applyFill="1" applyBorder="1" applyAlignment="1">
      <alignment horizontal="center"/>
    </xf>
    <xf numFmtId="4" fontId="0" fillId="0" borderId="0" xfId="0" applyNumberFormat="1" applyFill="1" applyBorder="1" applyAlignment="1">
      <alignment horizontal="center"/>
    </xf>
    <xf numFmtId="11" fontId="0" fillId="0" borderId="0" xfId="0" applyNumberFormat="1" applyFill="1" applyBorder="1" applyAlignment="1">
      <alignment horizontal="center"/>
    </xf>
    <xf numFmtId="2" fontId="0" fillId="0" borderId="0" xfId="0" applyNumberFormat="1" applyFill="1" applyBorder="1" applyAlignment="1">
      <alignment horizontal="center"/>
    </xf>
    <xf numFmtId="1" fontId="0" fillId="0" borderId="0" xfId="0" applyNumberFormat="1" applyFill="1" applyBorder="1" applyAlignment="1">
      <alignment horizontal="center"/>
    </xf>
    <xf numFmtId="0" fontId="0" fillId="0" borderId="0" xfId="0" applyAlignment="1">
      <alignment horizontal="left"/>
    </xf>
    <xf numFmtId="0" fontId="0" fillId="0" borderId="0" xfId="0" applyBorder="1" applyAlignment="1">
      <alignment horizontal="left"/>
    </xf>
    <xf numFmtId="20" fontId="0" fillId="0" borderId="0" xfId="0" applyNumberFormat="1" applyAlignment="1">
      <alignment horizontal="left"/>
    </xf>
    <xf numFmtId="0" fontId="2" fillId="0" borderId="0" xfId="0" applyFont="1" applyAlignment="1">
      <alignment horizontal="left"/>
    </xf>
    <xf numFmtId="18" fontId="0" fillId="0" borderId="0" xfId="0" applyNumberFormat="1" applyAlignment="1">
      <alignment horizontal="center"/>
    </xf>
    <xf numFmtId="0" fontId="3" fillId="0" borderId="1" xfId="0" applyFont="1" applyFill="1" applyBorder="1" applyAlignment="1">
      <alignment horizontal="center" wrapText="1"/>
    </xf>
    <xf numFmtId="165" fontId="4" fillId="2" borderId="1" xfId="0" applyNumberFormat="1" applyFont="1" applyFill="1" applyBorder="1" applyAlignment="1">
      <alignment horizontal="center"/>
    </xf>
    <xf numFmtId="164" fontId="1" fillId="2" borderId="1" xfId="0" applyNumberFormat="1" applyFont="1" applyFill="1" applyBorder="1" applyAlignment="1">
      <alignment horizontal="center"/>
    </xf>
    <xf numFmtId="164" fontId="1" fillId="0" borderId="0" xfId="0" applyNumberFormat="1" applyFont="1" applyFill="1" applyBorder="1" applyAlignment="1">
      <alignment horizontal="center"/>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vertical="center" wrapText="1"/>
    </xf>
  </cellXfs>
  <cellStyles count="1">
    <cellStyle name="Normal" xfId="0" builtinId="0"/>
  </cellStyles>
  <dxfs count="3">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9CE90-3AFF-A34A-B7E1-37A7973C67C8}">
  <sheetPr>
    <pageSetUpPr fitToPage="1"/>
  </sheetPr>
  <dimension ref="A1:M26"/>
  <sheetViews>
    <sheetView tabSelected="1" topLeftCell="G7" zoomScale="200" workbookViewId="0">
      <selection activeCell="H7" sqref="H7"/>
    </sheetView>
  </sheetViews>
  <sheetFormatPr baseColWidth="10" defaultColWidth="8.83203125" defaultRowHeight="16" x14ac:dyDescent="0.2"/>
  <cols>
    <col min="1" max="1" width="16" style="1" bestFit="1" customWidth="1"/>
    <col min="2" max="2" width="9.33203125" style="1" bestFit="1" customWidth="1"/>
    <col min="3" max="3" width="20" style="1" bestFit="1" customWidth="1"/>
    <col min="4" max="5" width="19.6640625" style="1" customWidth="1"/>
    <col min="6" max="6" width="14.33203125" style="1" customWidth="1"/>
    <col min="7" max="7" width="20.83203125" style="1" customWidth="1"/>
    <col min="8" max="8" width="14.83203125" style="1" bestFit="1" customWidth="1"/>
    <col min="9" max="9" width="17.5" style="1" bestFit="1" customWidth="1"/>
    <col min="10" max="10" width="12.1640625" style="1" bestFit="1" customWidth="1"/>
    <col min="11" max="11" width="12.6640625" style="1" bestFit="1" customWidth="1"/>
    <col min="12" max="12" width="14.1640625" style="1" customWidth="1"/>
    <col min="13" max="13" width="6.6640625" style="1" bestFit="1" customWidth="1"/>
    <col min="14" max="15" width="8.1640625" style="2" bestFit="1" customWidth="1"/>
    <col min="16" max="16" width="4.83203125" style="2" bestFit="1" customWidth="1"/>
    <col min="17" max="17" width="2.5" style="2" bestFit="1" customWidth="1"/>
    <col min="18" max="18" width="9.83203125" style="2" bestFit="1" customWidth="1"/>
    <col min="19" max="19" width="10.1640625" style="2" bestFit="1" customWidth="1"/>
    <col min="20" max="20" width="8" style="2" bestFit="1" customWidth="1"/>
    <col min="21" max="21" width="9" style="2" bestFit="1" customWidth="1"/>
    <col min="22" max="22" width="8.83203125" style="2"/>
    <col min="23" max="23" width="25" style="2" bestFit="1" customWidth="1"/>
    <col min="24" max="24" width="17.83203125" style="2" bestFit="1" customWidth="1"/>
    <col min="25" max="25" width="15.6640625" style="2" bestFit="1" customWidth="1"/>
    <col min="26" max="16384" width="8.83203125" style="2"/>
  </cols>
  <sheetData>
    <row r="1" spans="1:13" s="21" customFormat="1" x14ac:dyDescent="0.2">
      <c r="A1" s="20" t="s">
        <v>0</v>
      </c>
      <c r="B1" s="29" t="s">
        <v>19</v>
      </c>
      <c r="C1" s="29"/>
      <c r="D1" s="29"/>
      <c r="E1" s="1"/>
      <c r="F1" s="20"/>
      <c r="G1" s="20"/>
      <c r="H1" s="20"/>
      <c r="I1" s="20"/>
      <c r="J1" s="20"/>
      <c r="K1" s="20"/>
      <c r="L1" s="20"/>
      <c r="M1" s="20"/>
    </row>
    <row r="2" spans="1:13" s="21" customFormat="1" x14ac:dyDescent="0.2">
      <c r="A2" s="20" t="s">
        <v>1</v>
      </c>
      <c r="B2" s="30" t="s">
        <v>20</v>
      </c>
      <c r="C2" s="30"/>
      <c r="D2" s="30"/>
      <c r="E2" s="3"/>
      <c r="F2" s="20"/>
      <c r="G2" s="20"/>
      <c r="H2" s="20"/>
      <c r="I2" s="20"/>
      <c r="J2" s="20"/>
      <c r="K2" s="20"/>
      <c r="L2" s="20"/>
      <c r="M2" s="20"/>
    </row>
    <row r="3" spans="1:13" s="21" customFormat="1" x14ac:dyDescent="0.2">
      <c r="A3" s="20"/>
      <c r="B3" s="22" t="s">
        <v>27</v>
      </c>
      <c r="C3" s="22"/>
      <c r="D3" s="20"/>
      <c r="E3" s="20"/>
      <c r="F3" s="20"/>
      <c r="G3" s="20"/>
      <c r="H3" s="20"/>
      <c r="I3" s="20"/>
      <c r="J3" s="20"/>
      <c r="K3" s="20"/>
      <c r="L3" s="20"/>
      <c r="M3" s="20"/>
    </row>
    <row r="4" spans="1:13" s="21" customFormat="1" x14ac:dyDescent="0.2">
      <c r="A4" s="23" t="s">
        <v>2</v>
      </c>
      <c r="B4" s="23"/>
      <c r="C4" s="23"/>
      <c r="D4" s="20"/>
      <c r="E4" s="20" t="s">
        <v>28</v>
      </c>
      <c r="F4" s="20"/>
      <c r="G4" s="20"/>
      <c r="H4" s="20"/>
      <c r="I4" s="20"/>
      <c r="J4" s="20"/>
      <c r="K4" s="20"/>
      <c r="L4" s="20"/>
      <c r="M4" s="20"/>
    </row>
    <row r="6" spans="1:13" x14ac:dyDescent="0.2">
      <c r="A6" s="1" t="s">
        <v>14</v>
      </c>
      <c r="B6" s="24">
        <v>0.38750000000000001</v>
      </c>
    </row>
    <row r="7" spans="1:13" ht="48" x14ac:dyDescent="0.2">
      <c r="A7" s="4" t="s">
        <v>5</v>
      </c>
      <c r="B7" s="4" t="s">
        <v>6</v>
      </c>
      <c r="C7" s="4" t="s">
        <v>7</v>
      </c>
      <c r="D7" s="4" t="s">
        <v>10</v>
      </c>
      <c r="E7" s="4" t="s">
        <v>21</v>
      </c>
      <c r="F7" s="4" t="s">
        <v>13</v>
      </c>
      <c r="G7" s="4" t="s">
        <v>3</v>
      </c>
      <c r="H7" s="4" t="s">
        <v>4</v>
      </c>
      <c r="I7" s="25" t="s">
        <v>8</v>
      </c>
      <c r="J7" s="25" t="s">
        <v>15</v>
      </c>
      <c r="K7" s="5"/>
      <c r="L7" s="2"/>
      <c r="M7" s="2"/>
    </row>
    <row r="8" spans="1:13" x14ac:dyDescent="0.2">
      <c r="A8" s="6">
        <v>1</v>
      </c>
      <c r="B8" s="7"/>
      <c r="C8" s="7" t="s">
        <v>9</v>
      </c>
      <c r="D8" s="7" t="s">
        <v>11</v>
      </c>
      <c r="E8" s="27">
        <v>1.25</v>
      </c>
      <c r="F8" s="8">
        <f>E8*10</f>
        <v>12.5</v>
      </c>
      <c r="G8" s="9">
        <f t="shared" ref="G8:G11" si="0">F8*(1*10^7)</f>
        <v>125000000</v>
      </c>
      <c r="H8" s="10">
        <f>G8*2* (1*10^7)</f>
        <v>2500000000000000</v>
      </c>
      <c r="I8" s="11">
        <v>0.2</v>
      </c>
      <c r="J8" s="26">
        <f>(((0.05*5)/F8))*1000</f>
        <v>20</v>
      </c>
      <c r="K8" s="12"/>
      <c r="L8" s="2"/>
      <c r="M8" s="2"/>
    </row>
    <row r="9" spans="1:13" x14ac:dyDescent="0.2">
      <c r="A9" s="6">
        <v>2</v>
      </c>
      <c r="B9" s="7"/>
      <c r="C9" s="7" t="s">
        <v>16</v>
      </c>
      <c r="D9" s="7" t="s">
        <v>11</v>
      </c>
      <c r="E9" s="27">
        <v>0.217</v>
      </c>
      <c r="F9" s="8">
        <f t="shared" ref="F9:F14" si="1">E9*10</f>
        <v>2.17</v>
      </c>
      <c r="G9" s="9">
        <f t="shared" si="0"/>
        <v>21700000</v>
      </c>
      <c r="H9" s="10">
        <f t="shared" ref="H9:H11" si="2">G9*2* (1*10^7)</f>
        <v>434000000000000</v>
      </c>
      <c r="I9" s="11">
        <v>0.2</v>
      </c>
      <c r="J9" s="26">
        <f>(((0.05*5)/F9))*1000</f>
        <v>115.2073732718894</v>
      </c>
      <c r="K9" s="12"/>
      <c r="L9" s="2"/>
      <c r="M9" s="2"/>
    </row>
    <row r="10" spans="1:13" x14ac:dyDescent="0.2">
      <c r="A10" s="6">
        <v>3</v>
      </c>
      <c r="B10" s="7"/>
      <c r="C10" s="7" t="s">
        <v>17</v>
      </c>
      <c r="D10" s="7" t="s">
        <v>11</v>
      </c>
      <c r="E10" s="27">
        <v>1.056</v>
      </c>
      <c r="F10" s="8">
        <f t="shared" si="1"/>
        <v>10.56</v>
      </c>
      <c r="G10" s="9">
        <f t="shared" si="0"/>
        <v>105600000</v>
      </c>
      <c r="H10" s="10">
        <f>G10*2* (1*10^7)</f>
        <v>2112000000000000</v>
      </c>
      <c r="I10" s="11">
        <v>0.2</v>
      </c>
      <c r="J10" s="26">
        <f t="shared" ref="J10:J19" si="3">(((0.05*5)/F10))*1000</f>
        <v>23.674242424242426</v>
      </c>
      <c r="K10" s="12"/>
      <c r="L10" s="2"/>
      <c r="M10" s="2"/>
    </row>
    <row r="11" spans="1:13" x14ac:dyDescent="0.2">
      <c r="A11" s="6">
        <v>4</v>
      </c>
      <c r="B11" s="7"/>
      <c r="C11" s="13" t="s">
        <v>18</v>
      </c>
      <c r="D11" s="7" t="s">
        <v>11</v>
      </c>
      <c r="E11" s="27">
        <v>1.0660000000000001</v>
      </c>
      <c r="F11" s="8">
        <f t="shared" si="1"/>
        <v>10.66</v>
      </c>
      <c r="G11" s="9">
        <f t="shared" si="0"/>
        <v>106600000</v>
      </c>
      <c r="H11" s="10">
        <f t="shared" si="2"/>
        <v>2132000000000000</v>
      </c>
      <c r="I11" s="11">
        <v>0.2</v>
      </c>
      <c r="J11" s="26">
        <f t="shared" si="3"/>
        <v>23.45215759849906</v>
      </c>
      <c r="K11" s="12"/>
      <c r="L11" s="2"/>
      <c r="M11" s="2"/>
    </row>
    <row r="12" spans="1:13" x14ac:dyDescent="0.2">
      <c r="A12" s="6">
        <v>5</v>
      </c>
      <c r="B12" s="7"/>
      <c r="C12" s="7" t="s">
        <v>22</v>
      </c>
      <c r="D12" s="7" t="s">
        <v>11</v>
      </c>
      <c r="E12" s="27">
        <v>1.3169999999999999</v>
      </c>
      <c r="F12" s="8">
        <f t="shared" si="1"/>
        <v>13.17</v>
      </c>
      <c r="G12" s="9">
        <f>F12*(1*10^7)</f>
        <v>131700000</v>
      </c>
      <c r="H12" s="10">
        <f>G12*2* (1*10^7)</f>
        <v>2634000000000000</v>
      </c>
      <c r="I12" s="11">
        <v>0.2</v>
      </c>
      <c r="J12" s="26">
        <f>(((0.05*5)/F12))*1000</f>
        <v>18.982536066818529</v>
      </c>
      <c r="K12" s="12"/>
      <c r="L12" s="2"/>
      <c r="M12" s="2"/>
    </row>
    <row r="13" spans="1:13" x14ac:dyDescent="0.2">
      <c r="A13" s="6">
        <v>6</v>
      </c>
      <c r="B13" s="7"/>
      <c r="C13" s="7" t="s">
        <v>23</v>
      </c>
      <c r="D13" s="7" t="s">
        <v>11</v>
      </c>
      <c r="E13" s="27">
        <v>1.194</v>
      </c>
      <c r="F13" s="8">
        <f t="shared" si="1"/>
        <v>11.94</v>
      </c>
      <c r="G13" s="9">
        <f>F13*(1*10^7)</f>
        <v>119400000</v>
      </c>
      <c r="H13" s="10">
        <f t="shared" ref="H13" si="4">G13*2* (1*10^7)</f>
        <v>2388000000000000</v>
      </c>
      <c r="I13" s="11">
        <v>0.2</v>
      </c>
      <c r="J13" s="26">
        <f>(((0.05*5)/F13))*1000</f>
        <v>20.938023450586265</v>
      </c>
      <c r="K13" s="12"/>
      <c r="L13" s="2"/>
      <c r="M13" s="2"/>
    </row>
    <row r="14" spans="1:13" x14ac:dyDescent="0.2">
      <c r="A14" s="6">
        <v>7</v>
      </c>
      <c r="B14" s="7"/>
      <c r="C14" s="13" t="s">
        <v>24</v>
      </c>
      <c r="D14" s="7" t="s">
        <v>11</v>
      </c>
      <c r="E14" s="27">
        <v>1.1499999999999999</v>
      </c>
      <c r="F14" s="8">
        <f t="shared" si="1"/>
        <v>11.5</v>
      </c>
      <c r="G14" s="9">
        <f>F14*(1*10^7)</f>
        <v>115000000</v>
      </c>
      <c r="H14" s="10">
        <f>G14*2* (1*10^7)</f>
        <v>2300000000000000</v>
      </c>
      <c r="I14" s="11">
        <v>0.2</v>
      </c>
      <c r="J14" s="26">
        <f>(((0.05*5)/F14))*1000</f>
        <v>21.739130434782609</v>
      </c>
      <c r="K14" s="12"/>
      <c r="L14" s="2"/>
      <c r="M14" s="2"/>
    </row>
    <row r="15" spans="1:13" x14ac:dyDescent="0.2">
      <c r="A15" s="14"/>
      <c r="B15" s="15"/>
      <c r="C15" s="15"/>
      <c r="D15" s="15"/>
      <c r="E15" s="28"/>
      <c r="G15" s="16"/>
      <c r="H15" s="17"/>
      <c r="I15" s="18"/>
      <c r="J15" s="18"/>
      <c r="K15" s="19"/>
      <c r="L15" s="2"/>
      <c r="M15" s="2"/>
    </row>
    <row r="16" spans="1:13" x14ac:dyDescent="0.2">
      <c r="A16" s="6">
        <v>1</v>
      </c>
      <c r="B16" s="7"/>
      <c r="C16" s="7" t="s">
        <v>9</v>
      </c>
      <c r="D16" s="7" t="s">
        <v>12</v>
      </c>
      <c r="E16" s="27">
        <v>1.2110000000000001</v>
      </c>
      <c r="F16" s="8">
        <f>E16*10</f>
        <v>12.110000000000001</v>
      </c>
      <c r="G16" s="9">
        <f t="shared" ref="G16:G19" si="5">F16*(1*10^7)</f>
        <v>121100000.00000001</v>
      </c>
      <c r="H16" s="10">
        <f>G16*2* (1*10^7)</f>
        <v>2422000000000000.5</v>
      </c>
      <c r="I16" s="11">
        <v>0.2</v>
      </c>
      <c r="J16" s="26">
        <f t="shared" si="3"/>
        <v>20.644095788604456</v>
      </c>
      <c r="K16" s="12"/>
      <c r="L16" s="2"/>
      <c r="M16" s="2"/>
    </row>
    <row r="17" spans="1:13" x14ac:dyDescent="0.2">
      <c r="A17" s="6">
        <v>2</v>
      </c>
      <c r="B17" s="7"/>
      <c r="C17" s="7" t="s">
        <v>25</v>
      </c>
      <c r="D17" s="7" t="s">
        <v>12</v>
      </c>
      <c r="E17" s="27">
        <v>1.2729999999999999</v>
      </c>
      <c r="F17" s="8">
        <f t="shared" ref="F17:F22" si="6">E17*10</f>
        <v>12.729999999999999</v>
      </c>
      <c r="G17" s="9">
        <f t="shared" si="5"/>
        <v>127299999.99999999</v>
      </c>
      <c r="H17" s="10">
        <f t="shared" ref="H17:H19" si="7">G17*2* (1*10^7)</f>
        <v>2545999999999999.5</v>
      </c>
      <c r="I17" s="11">
        <v>0.2</v>
      </c>
      <c r="J17" s="26">
        <f t="shared" si="3"/>
        <v>19.638648860958369</v>
      </c>
      <c r="K17" s="12"/>
      <c r="L17" s="2"/>
      <c r="M17" s="2"/>
    </row>
    <row r="18" spans="1:13" x14ac:dyDescent="0.2">
      <c r="A18" s="6">
        <v>3</v>
      </c>
      <c r="B18" s="7"/>
      <c r="C18" s="7" t="s">
        <v>26</v>
      </c>
      <c r="D18" s="7" t="s">
        <v>12</v>
      </c>
      <c r="E18" s="27">
        <v>1.167</v>
      </c>
      <c r="F18" s="8">
        <f t="shared" si="6"/>
        <v>11.67</v>
      </c>
      <c r="G18" s="9">
        <f t="shared" si="5"/>
        <v>116700000</v>
      </c>
      <c r="H18" s="10">
        <f t="shared" si="7"/>
        <v>2334000000000000</v>
      </c>
      <c r="I18" s="11">
        <v>0.2</v>
      </c>
      <c r="J18" s="26">
        <f t="shared" si="3"/>
        <v>21.422450728363323</v>
      </c>
      <c r="K18" s="12"/>
      <c r="L18" s="2"/>
      <c r="M18" s="2"/>
    </row>
    <row r="19" spans="1:13" x14ac:dyDescent="0.2">
      <c r="A19" s="6">
        <v>4</v>
      </c>
      <c r="B19" s="7"/>
      <c r="C19" s="13" t="s">
        <v>24</v>
      </c>
      <c r="D19" s="7" t="s">
        <v>12</v>
      </c>
      <c r="E19" s="27">
        <v>1.2629999999999999</v>
      </c>
      <c r="F19" s="8">
        <f t="shared" si="6"/>
        <v>12.629999999999999</v>
      </c>
      <c r="G19" s="9">
        <f t="shared" si="5"/>
        <v>126299999.99999999</v>
      </c>
      <c r="H19" s="10">
        <f t="shared" si="7"/>
        <v>2525999999999999.5</v>
      </c>
      <c r="I19" s="11">
        <v>0.2</v>
      </c>
      <c r="J19" s="26">
        <f t="shared" si="3"/>
        <v>19.794140934283455</v>
      </c>
      <c r="K19" s="12"/>
      <c r="L19" s="2"/>
      <c r="M19" s="2"/>
    </row>
    <row r="20" spans="1:13" x14ac:dyDescent="0.2">
      <c r="A20" s="6">
        <v>5</v>
      </c>
      <c r="B20" s="7"/>
      <c r="C20" s="7" t="s">
        <v>16</v>
      </c>
      <c r="D20" s="7" t="s">
        <v>12</v>
      </c>
      <c r="E20" s="27">
        <v>0.16500000000000001</v>
      </c>
      <c r="F20" s="8">
        <f t="shared" si="6"/>
        <v>1.6500000000000001</v>
      </c>
      <c r="G20" s="9">
        <f>F20*(1*10^7)</f>
        <v>16500000.000000002</v>
      </c>
      <c r="H20" s="10">
        <f>G20*2* (1*10^7)</f>
        <v>330000000000000.06</v>
      </c>
      <c r="I20" s="11">
        <v>0.2</v>
      </c>
      <c r="J20" s="26">
        <f>(((0.05*5)/F20))*1000</f>
        <v>151.5151515151515</v>
      </c>
      <c r="K20" s="12"/>
      <c r="L20" s="2"/>
      <c r="M20" s="2"/>
    </row>
    <row r="21" spans="1:13" x14ac:dyDescent="0.2">
      <c r="A21" s="6">
        <v>6</v>
      </c>
      <c r="B21" s="7"/>
      <c r="C21" s="7" t="s">
        <v>17</v>
      </c>
      <c r="D21" s="7" t="s">
        <v>12</v>
      </c>
      <c r="E21" s="27">
        <v>1.0509999999999999</v>
      </c>
      <c r="F21" s="8">
        <f t="shared" si="6"/>
        <v>10.51</v>
      </c>
      <c r="G21" s="9">
        <f>F21*(1*10^7)</f>
        <v>105100000</v>
      </c>
      <c r="H21" s="10">
        <f>G21*2* (1*10^7)</f>
        <v>2102000000000000</v>
      </c>
      <c r="I21" s="11">
        <v>0.2</v>
      </c>
      <c r="J21" s="26">
        <f>(((0.05*5)/F21))*1000</f>
        <v>23.78686964795433</v>
      </c>
      <c r="K21" s="12"/>
      <c r="L21" s="2"/>
      <c r="M21" s="2"/>
    </row>
    <row r="22" spans="1:13" x14ac:dyDescent="0.2">
      <c r="A22" s="6">
        <v>7</v>
      </c>
      <c r="B22" s="7"/>
      <c r="C22" s="13" t="s">
        <v>18</v>
      </c>
      <c r="D22" s="7" t="s">
        <v>12</v>
      </c>
      <c r="E22" s="27">
        <v>1.123</v>
      </c>
      <c r="F22" s="8">
        <f t="shared" si="6"/>
        <v>11.23</v>
      </c>
      <c r="G22" s="9">
        <f>F22*(1*10^7)</f>
        <v>112300000</v>
      </c>
      <c r="H22" s="10">
        <f>G22*2* (1*10^7)</f>
        <v>2246000000000000</v>
      </c>
      <c r="I22" s="11">
        <v>0.2</v>
      </c>
      <c r="J22" s="26">
        <f>(((0.05*5)/F22))*1000</f>
        <v>22.261798753339267</v>
      </c>
      <c r="K22" s="12"/>
      <c r="L22" s="2"/>
      <c r="M22" s="2"/>
    </row>
    <row r="24" spans="1:13" ht="16" customHeight="1" x14ac:dyDescent="0.2">
      <c r="A24" s="31" t="s">
        <v>29</v>
      </c>
      <c r="B24" s="31"/>
      <c r="C24" s="31"/>
      <c r="D24" s="31"/>
      <c r="E24" s="31"/>
      <c r="F24" s="31"/>
      <c r="G24" s="31"/>
      <c r="H24" s="31"/>
      <c r="I24" s="31"/>
      <c r="J24" s="31"/>
      <c r="K24" s="31"/>
    </row>
    <row r="25" spans="1:13" x14ac:dyDescent="0.2">
      <c r="A25" s="31"/>
      <c r="B25" s="31"/>
      <c r="C25" s="31"/>
      <c r="D25" s="31"/>
      <c r="E25" s="31"/>
      <c r="F25" s="31"/>
      <c r="G25" s="31"/>
      <c r="H25" s="31"/>
      <c r="I25" s="31"/>
      <c r="J25" s="31"/>
      <c r="K25" s="31"/>
    </row>
    <row r="26" spans="1:13" x14ac:dyDescent="0.2">
      <c r="A26" s="31"/>
      <c r="B26" s="31"/>
      <c r="C26" s="31"/>
      <c r="D26" s="31"/>
      <c r="E26" s="31"/>
      <c r="F26" s="31"/>
      <c r="G26" s="31"/>
      <c r="H26" s="31"/>
      <c r="I26" s="31"/>
      <c r="J26" s="31"/>
      <c r="K26" s="31"/>
    </row>
  </sheetData>
  <mergeCells count="3">
    <mergeCell ref="B1:D1"/>
    <mergeCell ref="B2:D2"/>
    <mergeCell ref="A24:K26"/>
  </mergeCells>
  <conditionalFormatting sqref="F8:F14 F16:F22">
    <cfRule type="cellIs" dxfId="2" priority="34" operator="greaterThan">
      <formula>4</formula>
    </cfRule>
    <cfRule type="cellIs" dxfId="1" priority="35" operator="lessThan">
      <formula>2</formula>
    </cfRule>
    <cfRule type="cellIs" dxfId="0" priority="36" operator="between">
      <formula>2</formula>
      <formula>4</formula>
    </cfRule>
  </conditionalFormatting>
  <pageMargins left="0.7" right="0.7" top="0.75" bottom="0.75" header="0.3" footer="0.3"/>
  <pageSetup scale="54"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2020-10-08T11:50:43Z</cp:lastPrinted>
  <dcterms:created xsi:type="dcterms:W3CDTF">2019-09-18T18:40:40Z</dcterms:created>
  <dcterms:modified xsi:type="dcterms:W3CDTF">2020-12-09T16:23:37Z</dcterms:modified>
</cp:coreProperties>
</file>