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f198/Documents/ProjectNotes/Project_Paf1C_Depletion_4tU/Paf1CAIDPhenotyping/GrowthCurves/"/>
    </mc:Choice>
  </mc:AlternateContent>
  <xr:revisionPtr revIDLastSave="0" documentId="13_ncr:1_{B6BC2442-9471-4B46-9826-0703A106B0CA}" xr6:coauthVersionLast="36" xr6:coauthVersionMax="36" xr10:uidLastSave="{00000000-0000-0000-0000-000000000000}"/>
  <bookViews>
    <workbookView xWindow="220" yWindow="460" windowWidth="27640" windowHeight="16040" xr2:uid="{5DA6651A-88B1-C444-95E8-76B2D1623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9" i="1"/>
  <c r="H10" i="1"/>
  <c r="H11" i="1"/>
  <c r="H12" i="1"/>
  <c r="H13" i="1"/>
  <c r="H14" i="1"/>
  <c r="H8" i="1"/>
  <c r="L22" i="1" l="1"/>
  <c r="L21" i="1"/>
  <c r="L20" i="1"/>
  <c r="L19" i="1"/>
  <c r="L18" i="1"/>
  <c r="L17" i="1"/>
  <c r="L16" i="1"/>
  <c r="L14" i="1"/>
  <c r="L13" i="1"/>
  <c r="L12" i="1"/>
  <c r="L11" i="1"/>
  <c r="L10" i="1"/>
  <c r="L9" i="1"/>
  <c r="L8" i="1"/>
  <c r="I22" i="1" l="1"/>
  <c r="I21" i="1"/>
  <c r="I20" i="1"/>
  <c r="I18" i="1"/>
  <c r="I17" i="1"/>
  <c r="I13" i="1"/>
  <c r="I19" i="1"/>
  <c r="I16" i="1"/>
  <c r="J16" i="1" l="1"/>
  <c r="J17" i="1"/>
  <c r="J18" i="1"/>
  <c r="J19" i="1"/>
  <c r="J20" i="1"/>
  <c r="J21" i="1"/>
  <c r="J22" i="1"/>
  <c r="J13" i="1"/>
  <c r="I14" i="1"/>
  <c r="I12" i="1"/>
  <c r="J12" i="1" s="1"/>
  <c r="I11" i="1"/>
  <c r="J11" i="1" s="1"/>
  <c r="I10" i="1"/>
  <c r="J10" i="1" s="1"/>
  <c r="I9" i="1"/>
  <c r="J9" i="1" s="1"/>
  <c r="I8" i="1"/>
  <c r="J8" i="1" l="1"/>
  <c r="J14" i="1"/>
</calcChain>
</file>

<file path=xl/sharedStrings.xml><?xml version="1.0" encoding="utf-8"?>
<sst xmlns="http://schemas.openxmlformats.org/spreadsheetml/2006/main" count="58" uniqueCount="29">
  <si>
    <t>Experiment Name</t>
  </si>
  <si>
    <t>Initials and Date</t>
  </si>
  <si>
    <t xml:space="preserve">Note: </t>
  </si>
  <si>
    <t># of Cells per sample</t>
  </si>
  <si>
    <t>Cells per Tube</t>
  </si>
  <si>
    <t>Row #</t>
  </si>
  <si>
    <t>KY #</t>
  </si>
  <si>
    <t>Description</t>
  </si>
  <si>
    <t>Plate #</t>
  </si>
  <si>
    <t>Paf1-AID + osTIR</t>
  </si>
  <si>
    <t>Paf1-AID - osTIR</t>
  </si>
  <si>
    <t xml:space="preserve">paf1Δ </t>
  </si>
  <si>
    <t>Rtf1-AID + osTIR</t>
  </si>
  <si>
    <t>Rtf1-AID - osTIR</t>
  </si>
  <si>
    <t xml:space="preserve">rtf1Δ </t>
  </si>
  <si>
    <t>Reinnoculation Final Vol (mL)</t>
  </si>
  <si>
    <t>Rep # (BioRep.TechRep)_</t>
  </si>
  <si>
    <t>WT + osTIR</t>
  </si>
  <si>
    <t>Colony</t>
  </si>
  <si>
    <t>A</t>
  </si>
  <si>
    <t>B</t>
  </si>
  <si>
    <t>Final OD</t>
  </si>
  <si>
    <t>OD600 1/5 dilution</t>
  </si>
  <si>
    <t xml:space="preserve">time </t>
  </si>
  <si>
    <t>Paf1, Rtf1, AID Phenotyping Reps3-4</t>
  </si>
  <si>
    <t>1/2/3</t>
  </si>
  <si>
    <t>4/5/6</t>
  </si>
  <si>
    <t>AMF 10/9/20</t>
  </si>
  <si>
    <r>
      <t xml:space="preserve">ul needed for 0.05 OD in </t>
    </r>
    <r>
      <rPr>
        <b/>
        <u/>
        <sz val="11"/>
        <color theme="1"/>
        <rFont val="Calibri"/>
        <family val="2"/>
        <scheme val="minor"/>
      </rPr>
      <t>5 mL</t>
    </r>
    <r>
      <rPr>
        <b/>
        <i/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Media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</si>
</sst>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4" fillId="2" borderId="1" xfId="0" quotePrefix="1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8" fontId="0" fillId="0" borderId="0" xfId="0" applyNumberForma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CE90-3AFF-A34A-B7E1-37A7973C67C8}">
  <sheetPr>
    <pageSetUpPr fitToPage="1"/>
  </sheetPr>
  <dimension ref="A1:M22"/>
  <sheetViews>
    <sheetView tabSelected="1" zoomScale="110" workbookViewId="0">
      <selection activeCell="L7" sqref="L7"/>
    </sheetView>
  </sheetViews>
  <sheetFormatPr baseColWidth="10" defaultColWidth="8.83203125" defaultRowHeight="16" x14ac:dyDescent="0.2"/>
  <cols>
    <col min="1" max="1" width="16" style="1" bestFit="1" customWidth="1"/>
    <col min="2" max="2" width="8" style="1" bestFit="1" customWidth="1"/>
    <col min="3" max="3" width="5" style="1" bestFit="1" customWidth="1"/>
    <col min="4" max="5" width="19.6640625" style="1" customWidth="1"/>
    <col min="6" max="6" width="20.83203125" style="1" bestFit="1" customWidth="1"/>
    <col min="7" max="7" width="20.83203125" style="1" customWidth="1"/>
    <col min="8" max="8" width="14.83203125" style="1" bestFit="1" customWidth="1"/>
    <col min="9" max="9" width="17.5" style="1" bestFit="1" customWidth="1"/>
    <col min="10" max="10" width="12.1640625" style="1" bestFit="1" customWidth="1"/>
    <col min="11" max="11" width="12.6640625" style="1" bestFit="1" customWidth="1"/>
    <col min="12" max="12" width="14.1640625" style="1" customWidth="1"/>
    <col min="13" max="13" width="6.6640625" style="1" bestFit="1" customWidth="1"/>
    <col min="14" max="15" width="8.1640625" style="2" bestFit="1" customWidth="1"/>
    <col min="16" max="16" width="4.83203125" style="2" bestFit="1" customWidth="1"/>
    <col min="17" max="17" width="2.5" style="2" bestFit="1" customWidth="1"/>
    <col min="18" max="18" width="9.83203125" style="2" bestFit="1" customWidth="1"/>
    <col min="19" max="19" width="10.1640625" style="2" bestFit="1" customWidth="1"/>
    <col min="20" max="20" width="8" style="2" bestFit="1" customWidth="1"/>
    <col min="21" max="21" width="9" style="2" bestFit="1" customWidth="1"/>
    <col min="22" max="22" width="8.83203125" style="2"/>
    <col min="23" max="23" width="25" style="2" bestFit="1" customWidth="1"/>
    <col min="24" max="24" width="17.83203125" style="2" bestFit="1" customWidth="1"/>
    <col min="25" max="25" width="15.6640625" style="2" bestFit="1" customWidth="1"/>
    <col min="26" max="16384" width="8.83203125" style="2"/>
  </cols>
  <sheetData>
    <row r="1" spans="1:13" s="21" customFormat="1" x14ac:dyDescent="0.2">
      <c r="A1" s="20" t="s">
        <v>0</v>
      </c>
      <c r="B1" s="30" t="s">
        <v>24</v>
      </c>
      <c r="C1" s="30"/>
      <c r="D1" s="30"/>
      <c r="E1" s="1"/>
      <c r="F1" s="20"/>
      <c r="G1" s="20"/>
      <c r="H1" s="20"/>
      <c r="I1" s="20"/>
      <c r="J1" s="20"/>
      <c r="K1" s="20"/>
      <c r="L1" s="20"/>
      <c r="M1" s="20"/>
    </row>
    <row r="2" spans="1:13" s="21" customFormat="1" x14ac:dyDescent="0.2">
      <c r="A2" s="20" t="s">
        <v>1</v>
      </c>
      <c r="B2" s="31" t="s">
        <v>27</v>
      </c>
      <c r="C2" s="31"/>
      <c r="D2" s="31"/>
      <c r="E2" s="3"/>
      <c r="F2" s="20"/>
      <c r="G2" s="20"/>
      <c r="H2" s="20"/>
      <c r="I2" s="20"/>
      <c r="J2" s="20"/>
      <c r="K2" s="20"/>
      <c r="L2" s="20"/>
      <c r="M2" s="20"/>
    </row>
    <row r="3" spans="1:13" s="21" customFormat="1" x14ac:dyDescent="0.2">
      <c r="A3" s="20"/>
      <c r="B3" s="22"/>
      <c r="C3" s="22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21" customFormat="1" x14ac:dyDescent="0.2">
      <c r="A4" s="23" t="s">
        <v>2</v>
      </c>
      <c r="B4" s="23"/>
      <c r="C4" s="23"/>
      <c r="D4" s="20"/>
      <c r="E4" s="20"/>
      <c r="F4" s="20"/>
      <c r="G4" s="20"/>
      <c r="H4" s="20"/>
      <c r="I4" s="20"/>
      <c r="J4" s="20"/>
      <c r="K4" s="20"/>
      <c r="L4" s="20"/>
      <c r="M4" s="20"/>
    </row>
    <row r="6" spans="1:13" x14ac:dyDescent="0.2">
      <c r="A6" s="1" t="s">
        <v>23</v>
      </c>
      <c r="B6" s="26">
        <v>0.41180555555555554</v>
      </c>
    </row>
    <row r="7" spans="1:13" ht="48" x14ac:dyDescent="0.2">
      <c r="A7" s="4" t="s">
        <v>8</v>
      </c>
      <c r="B7" s="4" t="s">
        <v>5</v>
      </c>
      <c r="C7" s="4" t="s">
        <v>6</v>
      </c>
      <c r="D7" s="4" t="s">
        <v>7</v>
      </c>
      <c r="E7" s="4" t="s">
        <v>18</v>
      </c>
      <c r="F7" s="4" t="s">
        <v>16</v>
      </c>
      <c r="G7" s="4" t="s">
        <v>22</v>
      </c>
      <c r="H7" s="4" t="s">
        <v>21</v>
      </c>
      <c r="I7" s="4" t="s">
        <v>3</v>
      </c>
      <c r="J7" s="4" t="s">
        <v>4</v>
      </c>
      <c r="K7" s="28" t="s">
        <v>15</v>
      </c>
      <c r="L7" s="28" t="s">
        <v>28</v>
      </c>
      <c r="M7" s="5"/>
    </row>
    <row r="8" spans="1:13" x14ac:dyDescent="0.2">
      <c r="A8" s="24" t="s">
        <v>25</v>
      </c>
      <c r="B8" s="6">
        <v>1</v>
      </c>
      <c r="C8" s="7"/>
      <c r="D8" s="7" t="s">
        <v>17</v>
      </c>
      <c r="E8" s="7" t="s">
        <v>19</v>
      </c>
      <c r="F8" s="7">
        <v>3.1</v>
      </c>
      <c r="G8" s="7">
        <v>1.6459999999999999</v>
      </c>
      <c r="H8" s="8">
        <f>G8*5</f>
        <v>8.23</v>
      </c>
      <c r="I8" s="9">
        <f t="shared" ref="I8:I11" si="0">H8*(1*10^7)</f>
        <v>82300000</v>
      </c>
      <c r="J8" s="10">
        <f>I8*2* (1*10^7)</f>
        <v>1646000000000000</v>
      </c>
      <c r="K8" s="11">
        <v>0.2</v>
      </c>
      <c r="L8" s="29">
        <f>(((0.05*5)/H8))*1000</f>
        <v>30.376670716889429</v>
      </c>
      <c r="M8" s="12"/>
    </row>
    <row r="9" spans="1:13" x14ac:dyDescent="0.2">
      <c r="A9" s="24" t="s">
        <v>25</v>
      </c>
      <c r="B9" s="6">
        <v>2</v>
      </c>
      <c r="C9" s="7"/>
      <c r="D9" s="7" t="s">
        <v>9</v>
      </c>
      <c r="E9" s="7" t="s">
        <v>19</v>
      </c>
      <c r="F9" s="7">
        <v>3.1</v>
      </c>
      <c r="G9" s="7">
        <v>1.03</v>
      </c>
      <c r="H9" s="8">
        <f t="shared" ref="H9:H14" si="1">G9*5</f>
        <v>5.15</v>
      </c>
      <c r="I9" s="9">
        <f t="shared" si="0"/>
        <v>51500000</v>
      </c>
      <c r="J9" s="10">
        <f t="shared" ref="J9:J11" si="2">I9*2* (1*10^7)</f>
        <v>1030000000000000</v>
      </c>
      <c r="K9" s="11">
        <v>0.2</v>
      </c>
      <c r="L9" s="29">
        <f>(((0.05*5)/H9))*1000</f>
        <v>48.543689320388346</v>
      </c>
      <c r="M9" s="12"/>
    </row>
    <row r="10" spans="1:13" x14ac:dyDescent="0.2">
      <c r="A10" s="24" t="s">
        <v>25</v>
      </c>
      <c r="B10" s="6">
        <v>3</v>
      </c>
      <c r="C10" s="7"/>
      <c r="D10" s="7" t="s">
        <v>10</v>
      </c>
      <c r="E10" s="7" t="s">
        <v>19</v>
      </c>
      <c r="F10" s="7">
        <v>3.1</v>
      </c>
      <c r="G10" s="7">
        <v>0.71699999999999997</v>
      </c>
      <c r="H10" s="8">
        <f t="shared" si="1"/>
        <v>3.585</v>
      </c>
      <c r="I10" s="9">
        <f t="shared" si="0"/>
        <v>35850000</v>
      </c>
      <c r="J10" s="10">
        <f>I10*2* (1*10^7)</f>
        <v>717000000000000</v>
      </c>
      <c r="K10" s="11">
        <v>0.2</v>
      </c>
      <c r="L10" s="29">
        <f t="shared" ref="L10:L19" si="3">(((0.05*5)/H10))*1000</f>
        <v>69.735006973500703</v>
      </c>
      <c r="M10" s="12"/>
    </row>
    <row r="11" spans="1:13" x14ac:dyDescent="0.2">
      <c r="A11" s="24" t="s">
        <v>25</v>
      </c>
      <c r="B11" s="6">
        <v>4</v>
      </c>
      <c r="C11" s="7"/>
      <c r="D11" s="13" t="s">
        <v>11</v>
      </c>
      <c r="E11" s="7" t="s">
        <v>19</v>
      </c>
      <c r="F11" s="7">
        <v>3.1</v>
      </c>
      <c r="G11" s="7">
        <v>0.27100000000000002</v>
      </c>
      <c r="H11" s="8">
        <f t="shared" si="1"/>
        <v>1.355</v>
      </c>
      <c r="I11" s="9">
        <f t="shared" si="0"/>
        <v>13550000</v>
      </c>
      <c r="J11" s="10">
        <f t="shared" si="2"/>
        <v>271000000000000</v>
      </c>
      <c r="K11" s="11">
        <v>0.2</v>
      </c>
      <c r="L11" s="29">
        <f t="shared" si="3"/>
        <v>184.50184501845018</v>
      </c>
      <c r="M11" s="12"/>
    </row>
    <row r="12" spans="1:13" x14ac:dyDescent="0.2">
      <c r="A12" s="24"/>
      <c r="B12" s="6">
        <v>5</v>
      </c>
      <c r="C12" s="7"/>
      <c r="D12" s="7" t="s">
        <v>12</v>
      </c>
      <c r="E12" s="7" t="s">
        <v>19</v>
      </c>
      <c r="F12" s="7">
        <v>3.1</v>
      </c>
      <c r="G12" s="7">
        <v>1.764</v>
      </c>
      <c r="H12" s="8">
        <f t="shared" si="1"/>
        <v>8.82</v>
      </c>
      <c r="I12" s="9">
        <f>H12*(1*10^7)</f>
        <v>88200000</v>
      </c>
      <c r="J12" s="10">
        <f>I12*2* (1*10^7)</f>
        <v>1764000000000000</v>
      </c>
      <c r="K12" s="11">
        <v>0.2</v>
      </c>
      <c r="L12" s="29">
        <f>(((0.05*5)/H12))*1000</f>
        <v>28.344671201814055</v>
      </c>
      <c r="M12" s="12"/>
    </row>
    <row r="13" spans="1:13" x14ac:dyDescent="0.2">
      <c r="A13" s="24" t="s">
        <v>25</v>
      </c>
      <c r="B13" s="6">
        <v>6</v>
      </c>
      <c r="C13" s="7"/>
      <c r="D13" s="7" t="s">
        <v>13</v>
      </c>
      <c r="E13" s="7" t="s">
        <v>19</v>
      </c>
      <c r="F13" s="7">
        <v>3.1</v>
      </c>
      <c r="G13" s="7">
        <v>1.006</v>
      </c>
      <c r="H13" s="8">
        <f t="shared" si="1"/>
        <v>5.03</v>
      </c>
      <c r="I13" s="9">
        <f>H13*(1*10^7)</f>
        <v>50300000</v>
      </c>
      <c r="J13" s="10">
        <f t="shared" ref="J13" si="4">I13*2* (1*10^7)</f>
        <v>1006000000000000</v>
      </c>
      <c r="K13" s="11">
        <v>0.2</v>
      </c>
      <c r="L13" s="29">
        <f>(((0.05*5)/H13))*1000</f>
        <v>49.701789264413513</v>
      </c>
      <c r="M13" s="12"/>
    </row>
    <row r="14" spans="1:13" x14ac:dyDescent="0.2">
      <c r="A14" s="24" t="s">
        <v>25</v>
      </c>
      <c r="B14" s="6">
        <v>7</v>
      </c>
      <c r="C14" s="7"/>
      <c r="D14" s="13" t="s">
        <v>14</v>
      </c>
      <c r="E14" s="7" t="s">
        <v>19</v>
      </c>
      <c r="F14" s="7">
        <v>3.1</v>
      </c>
      <c r="G14" s="7">
        <v>1</v>
      </c>
      <c r="H14" s="8">
        <f t="shared" si="1"/>
        <v>5</v>
      </c>
      <c r="I14" s="9">
        <f>H14*(1*10^7)</f>
        <v>50000000</v>
      </c>
      <c r="J14" s="10">
        <f>I14*2* (1*10^7)</f>
        <v>1000000000000000</v>
      </c>
      <c r="K14" s="11">
        <v>0.2</v>
      </c>
      <c r="L14" s="29">
        <f>(((0.05*5)/H14))*1000</f>
        <v>50</v>
      </c>
      <c r="M14" s="12"/>
    </row>
    <row r="15" spans="1:13" x14ac:dyDescent="0.2">
      <c r="A15" s="25"/>
      <c r="B15" s="14"/>
      <c r="C15" s="15"/>
      <c r="D15" s="15"/>
      <c r="E15" s="15"/>
      <c r="F15" s="15"/>
      <c r="G15" s="15"/>
      <c r="I15" s="16"/>
      <c r="J15" s="17"/>
      <c r="K15" s="18"/>
      <c r="L15" s="18"/>
      <c r="M15" s="19"/>
    </row>
    <row r="16" spans="1:13" x14ac:dyDescent="0.2">
      <c r="A16" s="24" t="s">
        <v>26</v>
      </c>
      <c r="B16" s="6">
        <v>1</v>
      </c>
      <c r="C16" s="7"/>
      <c r="D16" s="7" t="s">
        <v>17</v>
      </c>
      <c r="E16" s="7" t="s">
        <v>20</v>
      </c>
      <c r="F16" s="7">
        <v>4.0999999999999996</v>
      </c>
      <c r="G16" s="7">
        <v>1.694</v>
      </c>
      <c r="H16" s="8">
        <f>G16*5</f>
        <v>8.4699999999999989</v>
      </c>
      <c r="I16" s="9">
        <f t="shared" ref="I16:I19" si="5">H16*(1*10^7)</f>
        <v>84699999.999999985</v>
      </c>
      <c r="J16" s="10">
        <f>I16*2* (1*10^7)</f>
        <v>1693999999999999.8</v>
      </c>
      <c r="K16" s="11">
        <v>0.2</v>
      </c>
      <c r="L16" s="29">
        <f t="shared" si="3"/>
        <v>29.515938606847701</v>
      </c>
      <c r="M16" s="12"/>
    </row>
    <row r="17" spans="1:13" x14ac:dyDescent="0.2">
      <c r="A17" s="24" t="s">
        <v>26</v>
      </c>
      <c r="B17" s="6">
        <v>2</v>
      </c>
      <c r="C17" s="7"/>
      <c r="D17" s="7" t="s">
        <v>12</v>
      </c>
      <c r="E17" s="7" t="s">
        <v>20</v>
      </c>
      <c r="F17" s="7">
        <v>4.0999999999999996</v>
      </c>
      <c r="G17" s="7">
        <v>1.7949999999999999</v>
      </c>
      <c r="H17" s="8">
        <f t="shared" ref="H17:H22" si="6">G17*5</f>
        <v>8.9749999999999996</v>
      </c>
      <c r="I17" s="9">
        <f t="shared" si="5"/>
        <v>89750000</v>
      </c>
      <c r="J17" s="10">
        <f t="shared" ref="J17:J19" si="7">I17*2* (1*10^7)</f>
        <v>1795000000000000</v>
      </c>
      <c r="K17" s="11">
        <v>0.2</v>
      </c>
      <c r="L17" s="29">
        <f t="shared" si="3"/>
        <v>27.855153203342621</v>
      </c>
      <c r="M17" s="12"/>
    </row>
    <row r="18" spans="1:13" x14ac:dyDescent="0.2">
      <c r="A18" s="24" t="s">
        <v>26</v>
      </c>
      <c r="B18" s="6">
        <v>3</v>
      </c>
      <c r="C18" s="7"/>
      <c r="D18" s="7" t="s">
        <v>13</v>
      </c>
      <c r="E18" s="7" t="s">
        <v>20</v>
      </c>
      <c r="F18" s="7">
        <v>4.0999999999999996</v>
      </c>
      <c r="G18" s="7">
        <v>1.071</v>
      </c>
      <c r="H18" s="8">
        <f t="shared" si="6"/>
        <v>5.3549999999999995</v>
      </c>
      <c r="I18" s="9">
        <f t="shared" si="5"/>
        <v>53549999.999999993</v>
      </c>
      <c r="J18" s="10">
        <f t="shared" si="7"/>
        <v>1070999999999999.9</v>
      </c>
      <c r="K18" s="11">
        <v>0.2</v>
      </c>
      <c r="L18" s="29">
        <f t="shared" si="3"/>
        <v>46.685340802987859</v>
      </c>
      <c r="M18" s="12"/>
    </row>
    <row r="19" spans="1:13" x14ac:dyDescent="0.2">
      <c r="A19" s="24" t="s">
        <v>26</v>
      </c>
      <c r="B19" s="6">
        <v>4</v>
      </c>
      <c r="C19" s="7"/>
      <c r="D19" s="13" t="s">
        <v>14</v>
      </c>
      <c r="E19" s="7" t="s">
        <v>20</v>
      </c>
      <c r="F19" s="7">
        <v>4.0999999999999996</v>
      </c>
      <c r="G19" s="7">
        <v>0.44</v>
      </c>
      <c r="H19" s="8">
        <f t="shared" si="6"/>
        <v>2.2000000000000002</v>
      </c>
      <c r="I19" s="9">
        <f t="shared" si="5"/>
        <v>22000000</v>
      </c>
      <c r="J19" s="10">
        <f t="shared" si="7"/>
        <v>440000000000000</v>
      </c>
      <c r="K19" s="11">
        <v>0.2</v>
      </c>
      <c r="L19" s="29">
        <f t="shared" si="3"/>
        <v>113.63636363636363</v>
      </c>
      <c r="M19" s="12"/>
    </row>
    <row r="20" spans="1:13" x14ac:dyDescent="0.2">
      <c r="A20" s="24"/>
      <c r="B20" s="6">
        <v>5</v>
      </c>
      <c r="C20" s="7"/>
      <c r="D20" s="7" t="s">
        <v>9</v>
      </c>
      <c r="E20" s="7" t="s">
        <v>20</v>
      </c>
      <c r="F20" s="7">
        <v>4.0999999999999996</v>
      </c>
      <c r="G20" s="7">
        <v>0.28399999999999997</v>
      </c>
      <c r="H20" s="8">
        <f t="shared" si="6"/>
        <v>1.42</v>
      </c>
      <c r="I20" s="9">
        <f>H20*(1*10^7)</f>
        <v>14200000</v>
      </c>
      <c r="J20" s="10">
        <f>I20*2* (1*10^7)</f>
        <v>284000000000000</v>
      </c>
      <c r="K20" s="11">
        <v>0.2</v>
      </c>
      <c r="L20" s="29">
        <f>(((0.05*5)/H20))*1000</f>
        <v>176.05633802816902</v>
      </c>
      <c r="M20" s="12"/>
    </row>
    <row r="21" spans="1:13" x14ac:dyDescent="0.2">
      <c r="A21" s="24" t="s">
        <v>26</v>
      </c>
      <c r="B21" s="6">
        <v>6</v>
      </c>
      <c r="C21" s="7"/>
      <c r="D21" s="7" t="s">
        <v>10</v>
      </c>
      <c r="E21" s="7" t="s">
        <v>20</v>
      </c>
      <c r="F21" s="7">
        <v>4.0999999999999996</v>
      </c>
      <c r="G21" s="27">
        <v>1.147</v>
      </c>
      <c r="H21" s="8">
        <f t="shared" si="6"/>
        <v>5.7350000000000003</v>
      </c>
      <c r="I21" s="9">
        <f>H21*(1*10^7)</f>
        <v>57350000</v>
      </c>
      <c r="J21" s="10">
        <f>I21*2* (1*10^7)</f>
        <v>1147000000000000</v>
      </c>
      <c r="K21" s="11">
        <v>0.2</v>
      </c>
      <c r="L21" s="29">
        <f>(((0.05*5)/H21))*1000</f>
        <v>43.591979075850041</v>
      </c>
      <c r="M21" s="12"/>
    </row>
    <row r="22" spans="1:13" x14ac:dyDescent="0.2">
      <c r="A22" s="24" t="s">
        <v>26</v>
      </c>
      <c r="B22" s="6">
        <v>7</v>
      </c>
      <c r="C22" s="7"/>
      <c r="D22" s="13" t="s">
        <v>11</v>
      </c>
      <c r="E22" s="7" t="s">
        <v>20</v>
      </c>
      <c r="F22" s="7">
        <v>4.0999999999999996</v>
      </c>
      <c r="G22" s="7">
        <v>0.28899999999999998</v>
      </c>
      <c r="H22" s="8">
        <f t="shared" si="6"/>
        <v>1.4449999999999998</v>
      </c>
      <c r="I22" s="9">
        <f>H22*(1*10^7)</f>
        <v>14449999.999999998</v>
      </c>
      <c r="J22" s="10">
        <f>I22*2* (1*10^7)</f>
        <v>288999999999999.94</v>
      </c>
      <c r="K22" s="11">
        <v>0.2</v>
      </c>
      <c r="L22" s="29">
        <f>(((0.05*5)/H22))*1000</f>
        <v>173.01038062283737</v>
      </c>
      <c r="M22" s="12"/>
    </row>
  </sheetData>
  <mergeCells count="2">
    <mergeCell ref="B1:D1"/>
    <mergeCell ref="B2:D2"/>
  </mergeCells>
  <conditionalFormatting sqref="H8:H14 H16:H22">
    <cfRule type="cellIs" dxfId="2" priority="34" operator="greaterThan">
      <formula>4</formula>
    </cfRule>
    <cfRule type="cellIs" dxfId="1" priority="35" operator="lessThan">
      <formula>2</formula>
    </cfRule>
    <cfRule type="cellIs" dxfId="0" priority="36" operator="between">
      <formula>2</formula>
      <formula>4</formula>
    </cfRule>
  </conditionalFormatting>
  <pageMargins left="0.7" right="0.7" top="0.75" bottom="0.75" header="0.3" footer="0.3"/>
  <pageSetup scale="5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2020-10-08T11:50:43Z</cp:lastPrinted>
  <dcterms:created xsi:type="dcterms:W3CDTF">2019-09-18T18:40:40Z</dcterms:created>
  <dcterms:modified xsi:type="dcterms:W3CDTF">2020-10-16T11:23:46Z</dcterms:modified>
</cp:coreProperties>
</file>