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ch\Documents\GitHub\ukraine-agri-impacts-dashboard\excel\"/>
    </mc:Choice>
  </mc:AlternateContent>
  <xr:revisionPtr revIDLastSave="0" documentId="13_ncr:1_{C2B0F6BD-47D7-468E-B0E6-3EE080BABB02}" xr6:coauthVersionLast="47" xr6:coauthVersionMax="47" xr10:uidLastSave="{00000000-0000-0000-0000-000000000000}"/>
  <bookViews>
    <workbookView xWindow="4320" yWindow="3045" windowWidth="28800" windowHeight="15435" activeTab="1" xr2:uid="{5CD467EA-AD8D-46D8-9FB2-7ED7FC3EB13F}"/>
  </bookViews>
  <sheets>
    <sheet name="Input Sheet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3" i="2" l="1"/>
  <c r="B7" i="2"/>
  <c r="K36" i="2" s="1"/>
  <c r="B5" i="2"/>
  <c r="K34" i="2" s="1"/>
  <c r="B6" i="2"/>
  <c r="I35" i="2" s="1"/>
  <c r="B8" i="2"/>
  <c r="K37" i="2" s="1"/>
  <c r="B9" i="2"/>
  <c r="K38" i="2" s="1"/>
  <c r="B10" i="2"/>
  <c r="J39" i="2" s="1"/>
  <c r="B11" i="2"/>
  <c r="G40" i="2" s="1"/>
  <c r="B12" i="2"/>
  <c r="K41" i="2" s="1"/>
  <c r="B13" i="2"/>
  <c r="K42" i="2" s="1"/>
  <c r="B14" i="2"/>
  <c r="J43" i="2" s="1"/>
  <c r="B15" i="2"/>
  <c r="G44" i="2" s="1"/>
  <c r="B16" i="2"/>
  <c r="I45" i="2" s="1"/>
  <c r="B17" i="2"/>
  <c r="B46" i="2" s="1"/>
  <c r="B18" i="2"/>
  <c r="K47" i="2" s="1"/>
  <c r="B19" i="2"/>
  <c r="J48" i="2" s="1"/>
  <c r="B20" i="2"/>
  <c r="E49" i="2" s="1"/>
  <c r="B21" i="2"/>
  <c r="K50" i="2" s="1"/>
  <c r="B22" i="2"/>
  <c r="K51" i="2" s="1"/>
  <c r="B23" i="2"/>
  <c r="K52" i="2" s="1"/>
  <c r="B24" i="2"/>
  <c r="H53" i="2" s="1"/>
  <c r="B25" i="2"/>
  <c r="K54" i="2" s="1"/>
  <c r="B26" i="2"/>
  <c r="H55" i="2" s="1"/>
  <c r="B27" i="2"/>
  <c r="K56" i="2" s="1"/>
  <c r="B4" i="2"/>
  <c r="G33" i="2" s="1"/>
  <c r="V28" i="2"/>
  <c r="T28" i="2"/>
  <c r="R28" i="2"/>
  <c r="P28" i="2"/>
  <c r="N28" i="2"/>
  <c r="K28" i="2"/>
  <c r="I28" i="2"/>
  <c r="G28" i="2"/>
  <c r="E28" i="2"/>
  <c r="C28" i="2"/>
  <c r="D44" i="2" l="1"/>
  <c r="E44" i="2"/>
  <c r="B44" i="2"/>
  <c r="I44" i="2"/>
  <c r="D40" i="2"/>
  <c r="I50" i="2"/>
  <c r="G50" i="2"/>
  <c r="C49" i="2"/>
  <c r="D49" i="2"/>
  <c r="G46" i="2"/>
  <c r="C44" i="2"/>
  <c r="D43" i="2"/>
  <c r="B43" i="2"/>
  <c r="F43" i="2"/>
  <c r="E40" i="2"/>
  <c r="F35" i="2"/>
  <c r="D35" i="2"/>
  <c r="C35" i="2"/>
  <c r="J34" i="2"/>
  <c r="E34" i="2"/>
  <c r="G34" i="2"/>
  <c r="H34" i="2"/>
  <c r="F34" i="2"/>
  <c r="K55" i="2"/>
  <c r="C55" i="2"/>
  <c r="I55" i="2"/>
  <c r="G55" i="2"/>
  <c r="F55" i="2"/>
  <c r="B55" i="2"/>
  <c r="J55" i="2"/>
  <c r="D55" i="2"/>
  <c r="E55" i="2"/>
  <c r="B54" i="2"/>
  <c r="H54" i="2"/>
  <c r="J54" i="2"/>
  <c r="D54" i="2"/>
  <c r="C54" i="2"/>
  <c r="E54" i="2"/>
  <c r="I54" i="2"/>
  <c r="G54" i="2"/>
  <c r="F54" i="2"/>
  <c r="K53" i="2"/>
  <c r="J53" i="2"/>
  <c r="C53" i="2"/>
  <c r="D53" i="2"/>
  <c r="I53" i="2"/>
  <c r="B53" i="2"/>
  <c r="E53" i="2"/>
  <c r="F53" i="2"/>
  <c r="G53" i="2"/>
  <c r="F52" i="2"/>
  <c r="H51" i="2"/>
  <c r="D51" i="2"/>
  <c r="G51" i="2"/>
  <c r="D50" i="2"/>
  <c r="J50" i="2"/>
  <c r="H50" i="2"/>
  <c r="E50" i="2"/>
  <c r="B50" i="2"/>
  <c r="C50" i="2"/>
  <c r="F50" i="2"/>
  <c r="B49" i="2"/>
  <c r="F49" i="2"/>
  <c r="I49" i="2"/>
  <c r="J49" i="2"/>
  <c r="K49" i="2"/>
  <c r="D48" i="2"/>
  <c r="C48" i="2"/>
  <c r="E48" i="2"/>
  <c r="K48" i="2"/>
  <c r="G48" i="2"/>
  <c r="H48" i="2"/>
  <c r="B48" i="2"/>
  <c r="F48" i="2"/>
  <c r="I48" i="2"/>
  <c r="B47" i="2"/>
  <c r="D47" i="2"/>
  <c r="I47" i="2"/>
  <c r="G47" i="2"/>
  <c r="C47" i="2"/>
  <c r="J47" i="2"/>
  <c r="F47" i="2"/>
  <c r="E47" i="2"/>
  <c r="H47" i="2"/>
  <c r="I46" i="2"/>
  <c r="K46" i="2"/>
  <c r="E46" i="2"/>
  <c r="F46" i="2"/>
  <c r="D46" i="2"/>
  <c r="C46" i="2"/>
  <c r="H46" i="2"/>
  <c r="J46" i="2"/>
  <c r="H45" i="2"/>
  <c r="K45" i="2"/>
  <c r="C45" i="2"/>
  <c r="D45" i="2"/>
  <c r="E45" i="2"/>
  <c r="G45" i="2"/>
  <c r="B45" i="2"/>
  <c r="F45" i="2"/>
  <c r="J45" i="2"/>
  <c r="K44" i="2"/>
  <c r="J44" i="2"/>
  <c r="F44" i="2"/>
  <c r="H44" i="2"/>
  <c r="K43" i="2"/>
  <c r="C43" i="2"/>
  <c r="H43" i="2"/>
  <c r="D42" i="2"/>
  <c r="E42" i="2"/>
  <c r="F42" i="2"/>
  <c r="B42" i="2"/>
  <c r="C42" i="2"/>
  <c r="G42" i="2"/>
  <c r="J42" i="2"/>
  <c r="H42" i="2"/>
  <c r="I42" i="2"/>
  <c r="H40" i="2"/>
  <c r="B40" i="2"/>
  <c r="I40" i="2"/>
  <c r="J40" i="2"/>
  <c r="C40" i="2"/>
  <c r="F40" i="2"/>
  <c r="K40" i="2"/>
  <c r="B39" i="2"/>
  <c r="H39" i="2"/>
  <c r="F39" i="2"/>
  <c r="D39" i="2"/>
  <c r="J38" i="2"/>
  <c r="B38" i="2"/>
  <c r="G38" i="2"/>
  <c r="I38" i="2"/>
  <c r="D38" i="2"/>
  <c r="F38" i="2"/>
  <c r="C38" i="2"/>
  <c r="E38" i="2"/>
  <c r="H38" i="2"/>
  <c r="F37" i="2"/>
  <c r="B37" i="2"/>
  <c r="H37" i="2"/>
  <c r="E37" i="2"/>
  <c r="I37" i="2"/>
  <c r="J37" i="2"/>
  <c r="C37" i="2"/>
  <c r="D37" i="2"/>
  <c r="G37" i="2"/>
  <c r="G35" i="2"/>
  <c r="H35" i="2"/>
  <c r="J35" i="2"/>
  <c r="B35" i="2"/>
  <c r="E35" i="2"/>
  <c r="C34" i="2"/>
  <c r="I34" i="2"/>
  <c r="B34" i="2"/>
  <c r="D34" i="2"/>
  <c r="C56" i="2"/>
  <c r="D56" i="2"/>
  <c r="F56" i="2"/>
  <c r="J56" i="2"/>
  <c r="H56" i="2"/>
  <c r="E56" i="2"/>
  <c r="G56" i="2"/>
  <c r="I56" i="2"/>
  <c r="B56" i="2"/>
  <c r="D52" i="2"/>
  <c r="I52" i="2"/>
  <c r="B52" i="2"/>
  <c r="E52" i="2"/>
  <c r="G52" i="2"/>
  <c r="H52" i="2"/>
  <c r="C52" i="2"/>
  <c r="J52" i="2"/>
  <c r="B51" i="2"/>
  <c r="I51" i="2"/>
  <c r="E51" i="2"/>
  <c r="C51" i="2"/>
  <c r="J51" i="2"/>
  <c r="F51" i="2"/>
  <c r="H49" i="2"/>
  <c r="G49" i="2"/>
  <c r="E43" i="2"/>
  <c r="I43" i="2"/>
  <c r="G43" i="2"/>
  <c r="K39" i="2"/>
  <c r="C39" i="2"/>
  <c r="E39" i="2"/>
  <c r="G39" i="2"/>
  <c r="I39" i="2"/>
  <c r="K35" i="2"/>
  <c r="C33" i="2"/>
  <c r="I33" i="2"/>
  <c r="F33" i="2"/>
  <c r="E33" i="2"/>
  <c r="K33" i="2"/>
  <c r="H33" i="2"/>
  <c r="J33" i="2"/>
  <c r="D33" i="2"/>
  <c r="B36" i="2"/>
  <c r="I36" i="2"/>
  <c r="H36" i="2"/>
  <c r="G36" i="2"/>
  <c r="F36" i="2"/>
  <c r="J36" i="2"/>
  <c r="E36" i="2"/>
  <c r="D36" i="2"/>
  <c r="C36" i="2"/>
  <c r="B41" i="2"/>
  <c r="C41" i="2"/>
  <c r="D41" i="2"/>
  <c r="E41" i="2"/>
  <c r="F41" i="2"/>
  <c r="G41" i="2"/>
  <c r="H41" i="2"/>
  <c r="I41" i="2"/>
  <c r="J41" i="2"/>
  <c r="C58" i="2" l="1"/>
  <c r="C60" i="2" s="1"/>
  <c r="F18" i="1" s="1"/>
  <c r="K58" i="2"/>
  <c r="K60" i="2" s="1"/>
  <c r="F28" i="1" s="1"/>
  <c r="I58" i="2"/>
  <c r="I60" i="2" s="1"/>
  <c r="F26" i="1" s="1"/>
  <c r="G58" i="2"/>
  <c r="G60" i="2" s="1"/>
  <c r="F24" i="1" s="1"/>
  <c r="B58" i="2"/>
  <c r="B60" i="2" s="1"/>
  <c r="F17" i="1" s="1"/>
  <c r="F58" i="2"/>
  <c r="F60" i="2" s="1"/>
  <c r="F21" i="1" s="1"/>
  <c r="H58" i="2"/>
  <c r="H60" i="2" s="1"/>
  <c r="F25" i="1" s="1"/>
  <c r="E58" i="2"/>
  <c r="E60" i="2" s="1"/>
  <c r="F20" i="1" s="1"/>
  <c r="D58" i="2"/>
  <c r="D60" i="2" s="1"/>
  <c r="F19" i="1" s="1"/>
  <c r="J58" i="2"/>
  <c r="J60" i="2" s="1"/>
  <c r="F27" i="1" s="1"/>
</calcChain>
</file>

<file path=xl/sharedStrings.xml><?xml version="1.0" encoding="utf-8"?>
<sst xmlns="http://schemas.openxmlformats.org/spreadsheetml/2006/main" count="152" uniqueCount="93">
  <si>
    <t>2021 output in 1000kgs...</t>
  </si>
  <si>
    <t>2020 output in 1000kgs (imputed)</t>
  </si>
  <si>
    <t>Region</t>
  </si>
  <si>
    <t>Conflict (BBC map March 31st)</t>
  </si>
  <si>
    <t>Wheat</t>
  </si>
  <si>
    <t>Winter Wheat</t>
  </si>
  <si>
    <t>Corn/Maize</t>
  </si>
  <si>
    <t>Barley</t>
  </si>
  <si>
    <t>Sunflower</t>
  </si>
  <si>
    <t>Vinnytsya</t>
  </si>
  <si>
    <t>Volyn</t>
  </si>
  <si>
    <t>Dnipropetrovsk</t>
  </si>
  <si>
    <t>Donetsk</t>
  </si>
  <si>
    <t>Zhytomyr</t>
  </si>
  <si>
    <t>Zakarpattya</t>
  </si>
  <si>
    <t>Zaporizhzhya</t>
  </si>
  <si>
    <t>Ivano-Frankivsk</t>
  </si>
  <si>
    <t>Kyiv</t>
  </si>
  <si>
    <t>Kirovohrad</t>
  </si>
  <si>
    <t>Luhansk</t>
  </si>
  <si>
    <t>Lviv</t>
  </si>
  <si>
    <t>Mikolayiv</t>
  </si>
  <si>
    <t>Odesa</t>
  </si>
  <si>
    <t>Poltava</t>
  </si>
  <si>
    <t xml:space="preserve">Rivne </t>
  </si>
  <si>
    <t>Sumy</t>
  </si>
  <si>
    <t>Ternopil</t>
  </si>
  <si>
    <t>Kharkiv</t>
  </si>
  <si>
    <t>Kherson</t>
  </si>
  <si>
    <t>Khmelnytskiy</t>
  </si>
  <si>
    <t>Cherkasy</t>
  </si>
  <si>
    <t>Chernivtsi</t>
  </si>
  <si>
    <t>Chernihiv</t>
  </si>
  <si>
    <t>Aggregate</t>
  </si>
  <si>
    <t>Define Regions In Conflict:</t>
  </si>
  <si>
    <t>Under Conflict (1=yes, 0=no)</t>
  </si>
  <si>
    <t>Wheat Enterprise</t>
  </si>
  <si>
    <t>Wheat HH Farm</t>
  </si>
  <si>
    <t>Assumed Parameters</t>
  </si>
  <si>
    <t>IMPACT for ....</t>
  </si>
  <si>
    <t>&lt;- this numbers goes from 0 to 1, 1 all crops impacted, 0 being no crops impacted</t>
  </si>
  <si>
    <t>Winter Wheat Enterprise</t>
  </si>
  <si>
    <t>Corn Enterprise</t>
  </si>
  <si>
    <t>Barley Enterprise</t>
  </si>
  <si>
    <t>Sunflower Enterprise</t>
  </si>
  <si>
    <t>Winter Wheat HH Farm</t>
  </si>
  <si>
    <t>Corn HH Farm</t>
  </si>
  <si>
    <t>Barley HH Farm</t>
  </si>
  <si>
    <t>Sunflower HH Farm</t>
  </si>
  <si>
    <t>Enterprise Share</t>
  </si>
  <si>
    <t>This is the calculation sheet. Don't touch this unless you are sure about a correction. Source: Ukraine State Statistics Service</t>
  </si>
  <si>
    <t>Wheat 2021</t>
  </si>
  <si>
    <t>Impacted</t>
  </si>
  <si>
    <t>Wheat 2020</t>
  </si>
  <si>
    <t>Winter Wheat 2021</t>
  </si>
  <si>
    <t>Corn 2021</t>
  </si>
  <si>
    <t>Barley 2021</t>
  </si>
  <si>
    <t>Sunflower 2021</t>
  </si>
  <si>
    <t>Winter Wheat 2020</t>
  </si>
  <si>
    <t>Corn 2020</t>
  </si>
  <si>
    <t>Barley 2020</t>
  </si>
  <si>
    <t>Sunflower 2020</t>
  </si>
  <si>
    <t>IMPACT AGG</t>
  </si>
  <si>
    <t>AGG</t>
  </si>
  <si>
    <t>Base</t>
  </si>
  <si>
    <t>% impacted</t>
  </si>
  <si>
    <t>Est. Impacted share (2021 baseline)</t>
  </si>
  <si>
    <t>Est. Impacted share (2020 baseline)</t>
  </si>
  <si>
    <t>&lt;- this is the share of crops impacted (1=100% of crops impacted, 0=none)</t>
  </si>
  <si>
    <t>Vinnytska</t>
  </si>
  <si>
    <t>Volynska</t>
  </si>
  <si>
    <t>Dnipropetrovska</t>
  </si>
  <si>
    <t>Donetska</t>
  </si>
  <si>
    <t>Zhytomyrska</t>
  </si>
  <si>
    <t>Zakarpatska</t>
  </si>
  <si>
    <t>Zaporizka</t>
  </si>
  <si>
    <t>Ivano-Frankivska</t>
  </si>
  <si>
    <t>Kyivska</t>
  </si>
  <si>
    <t>Kirovohradska</t>
  </si>
  <si>
    <t>Luhanska</t>
  </si>
  <si>
    <t>Lvivska</t>
  </si>
  <si>
    <t>Mikolayivska</t>
  </si>
  <si>
    <t>Odeska</t>
  </si>
  <si>
    <t>Poltavska</t>
  </si>
  <si>
    <t>Rivnenska</t>
  </si>
  <si>
    <t>Sumska</t>
  </si>
  <si>
    <t>Ternopilska</t>
  </si>
  <si>
    <t>Kharkivska</t>
  </si>
  <si>
    <t>Khersonska</t>
  </si>
  <si>
    <t>Khmelnytska</t>
  </si>
  <si>
    <t>Cherkaska</t>
  </si>
  <si>
    <t>Chernivetska</t>
  </si>
  <si>
    <t>Chernihivska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</si>
</sst>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0.0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ourier New"/>
      <family val="3"/>
      <charset val="204"/>
    </font>
    <font>
      <b/>
      <i/>
      <sz val="1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Verdan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52">
    <xf numFmtId="0" fontId="0" fillId="0" borderId="0" xfId="0"/>
    <xf numFmtId="0" fontId="2" fillId="0" borderId="2" xfId="0" applyFont="1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/>
    <xf numFmtId="49" fontId="4" fillId="0" borderId="3" xfId="1" applyNumberFormat="1" applyFont="1" applyBorder="1" applyAlignment="1">
      <alignment horizontal="left" vertical="center"/>
    </xf>
    <xf numFmtId="3" fontId="0" fillId="0" borderId="0" xfId="0" applyNumberFormat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3" fontId="0" fillId="0" borderId="1" xfId="0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2" fillId="0" borderId="4" xfId="0" applyFont="1" applyBorder="1" applyAlignment="1">
      <alignment horizontal="left"/>
    </xf>
    <xf numFmtId="0" fontId="0" fillId="0" borderId="1" xfId="0" applyBorder="1" applyAlignment="1">
      <alignment horizontal="center"/>
    </xf>
    <xf numFmtId="49" fontId="4" fillId="0" borderId="4" xfId="1" applyNumberFormat="1" applyFont="1" applyBorder="1" applyAlignment="1">
      <alignment horizontal="left" vertical="center"/>
    </xf>
    <xf numFmtId="0" fontId="0" fillId="0" borderId="0" xfId="0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2" borderId="1" xfId="0" applyFill="1" applyBorder="1" applyAlignment="1">
      <alignment horizontal="center"/>
    </xf>
    <xf numFmtId="3" fontId="0" fillId="2" borderId="0" xfId="0" applyNumberFormat="1" applyFill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3" fontId="0" fillId="2" borderId="0" xfId="0" applyNumberFormat="1" applyFill="1" applyAlignment="1">
      <alignment horizont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6" fillId="0" borderId="0" xfId="0" applyNumberFormat="1" applyFont="1" applyAlignment="1">
      <alignment horizontal="right" wrapText="1"/>
    </xf>
    <xf numFmtId="164" fontId="6" fillId="0" borderId="1" xfId="0" applyNumberFormat="1" applyFont="1" applyBorder="1" applyAlignment="1">
      <alignment horizontal="right" wrapText="1"/>
    </xf>
    <xf numFmtId="165" fontId="0" fillId="0" borderId="0" xfId="0" applyNumberFormat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5" fontId="2" fillId="0" borderId="0" xfId="0" applyNumberFormat="1" applyFont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0" fontId="5" fillId="2" borderId="0" xfId="0" applyFont="1" applyFill="1" applyAlignment="1">
      <alignment horizontal="center" wrapText="1"/>
    </xf>
    <xf numFmtId="166" fontId="0" fillId="0" borderId="0" xfId="0" applyNumberFormat="1"/>
    <xf numFmtId="2" fontId="0" fillId="0" borderId="0" xfId="0" applyNumberFormat="1"/>
    <xf numFmtId="0" fontId="2" fillId="0" borderId="0" xfId="0" applyFont="1"/>
    <xf numFmtId="0" fontId="2" fillId="0" borderId="0" xfId="0" applyFont="1" applyFill="1" applyBorder="1"/>
    <xf numFmtId="1" fontId="0" fillId="0" borderId="0" xfId="0" applyNumberFormat="1"/>
    <xf numFmtId="49" fontId="4" fillId="0" borderId="0" xfId="1" applyNumberFormat="1" applyFont="1" applyFill="1" applyBorder="1" applyAlignment="1">
      <alignment horizontal="left" vertical="center"/>
    </xf>
    <xf numFmtId="0" fontId="1" fillId="0" borderId="0" xfId="0" applyFont="1"/>
    <xf numFmtId="0" fontId="2" fillId="0" borderId="1" xfId="0" applyFont="1" applyBorder="1"/>
    <xf numFmtId="166" fontId="0" fillId="0" borderId="0" xfId="0" applyNumberFormat="1" applyAlignment="1">
      <alignment horizontal="center"/>
    </xf>
    <xf numFmtId="166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5" fillId="2" borderId="0" xfId="0" applyFont="1" applyFill="1" applyAlignment="1">
      <alignment horizontal="center" wrapText="1"/>
    </xf>
    <xf numFmtId="0" fontId="2" fillId="0" borderId="0" xfId="0" applyFont="1" applyAlignment="1">
      <alignment horizontal="center"/>
    </xf>
  </cellXfs>
  <cellStyles count="2">
    <cellStyle name="Normal" xfId="0" builtinId="0"/>
    <cellStyle name="Обычный 2 2" xfId="1" xr:uid="{C23C6676-BF4A-4E9B-A9EA-38C6F37B5A89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581025</xdr:colOff>
      <xdr:row>14</xdr:row>
      <xdr:rowOff>152400</xdr:rowOff>
    </xdr:from>
    <xdr:to>
      <xdr:col>11</xdr:col>
      <xdr:colOff>403225</xdr:colOff>
      <xdr:row>27</xdr:row>
      <xdr:rowOff>177800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78D34C-8FEF-4505-8FEB-C88F7B2A3C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3048000"/>
          <a:ext cx="2260600" cy="256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C7910-B980-4599-9E42-C2229DFEA1E4}">
  <dimension ref="A2:G29"/>
  <sheetViews>
    <sheetView workbookViewId="0">
      <selection activeCell="A4" sqref="A4:A27"/>
    </sheetView>
  </sheetViews>
  <sheetFormatPr defaultRowHeight="15" x14ac:dyDescent="0.25"/>
  <cols>
    <col min="1" max="1" width="17.42578125" customWidth="1"/>
    <col min="2" max="2" width="26.140625" style="10" customWidth="1"/>
    <col min="5" max="5" width="14.85546875" customWidth="1"/>
  </cols>
  <sheetData>
    <row r="2" spans="1:7" ht="15.75" thickBot="1" x14ac:dyDescent="0.3">
      <c r="A2" s="44" t="s">
        <v>34</v>
      </c>
      <c r="B2" s="44"/>
      <c r="C2" s="11"/>
      <c r="D2" s="44" t="s">
        <v>38</v>
      </c>
      <c r="E2" s="44"/>
      <c r="F2" s="44"/>
    </row>
    <row r="3" spans="1:7" ht="31.5" thickTop="1" thickBot="1" x14ac:dyDescent="0.3">
      <c r="A3" s="12" t="s">
        <v>2</v>
      </c>
      <c r="B3" s="15" t="s">
        <v>35</v>
      </c>
      <c r="D3" s="47" t="s">
        <v>39</v>
      </c>
      <c r="E3" s="47"/>
      <c r="G3" t="s">
        <v>68</v>
      </c>
    </row>
    <row r="4" spans="1:7" ht="15.75" thickTop="1" x14ac:dyDescent="0.25">
      <c r="A4" s="4" t="s">
        <v>69</v>
      </c>
      <c r="B4" s="16">
        <v>0</v>
      </c>
      <c r="D4" s="46" t="s">
        <v>36</v>
      </c>
      <c r="E4" s="46"/>
      <c r="F4" s="17">
        <v>1</v>
      </c>
      <c r="G4" t="s">
        <v>40</v>
      </c>
    </row>
    <row r="5" spans="1:7" x14ac:dyDescent="0.25">
      <c r="A5" s="4" t="s">
        <v>70</v>
      </c>
      <c r="B5" s="16">
        <v>0</v>
      </c>
      <c r="D5" s="46" t="s">
        <v>37</v>
      </c>
      <c r="E5" s="46"/>
      <c r="F5" s="17">
        <v>1</v>
      </c>
      <c r="G5" t="s">
        <v>40</v>
      </c>
    </row>
    <row r="6" spans="1:7" x14ac:dyDescent="0.25">
      <c r="A6" s="4" t="s">
        <v>71</v>
      </c>
      <c r="B6" s="16">
        <v>8.9872762375195619E-3</v>
      </c>
      <c r="D6" s="46" t="s">
        <v>41</v>
      </c>
      <c r="E6" s="46"/>
      <c r="F6" s="17">
        <v>1</v>
      </c>
      <c r="G6" t="s">
        <v>40</v>
      </c>
    </row>
    <row r="7" spans="1:7" x14ac:dyDescent="0.25">
      <c r="A7" s="4" t="s">
        <v>72</v>
      </c>
      <c r="B7" s="16">
        <v>0.54237169885948278</v>
      </c>
      <c r="D7" s="46" t="s">
        <v>45</v>
      </c>
      <c r="E7" s="46"/>
      <c r="F7" s="17">
        <v>1</v>
      </c>
      <c r="G7" t="s">
        <v>40</v>
      </c>
    </row>
    <row r="8" spans="1:7" x14ac:dyDescent="0.25">
      <c r="A8" s="4" t="s">
        <v>73</v>
      </c>
      <c r="B8" s="16">
        <v>3.5060606105705022E-2</v>
      </c>
      <c r="D8" s="46" t="s">
        <v>42</v>
      </c>
      <c r="E8" s="46"/>
      <c r="F8" s="17">
        <v>1</v>
      </c>
      <c r="G8" t="s">
        <v>40</v>
      </c>
    </row>
    <row r="9" spans="1:7" x14ac:dyDescent="0.25">
      <c r="A9" s="4" t="s">
        <v>74</v>
      </c>
      <c r="B9" s="16">
        <v>0</v>
      </c>
      <c r="D9" s="46" t="s">
        <v>46</v>
      </c>
      <c r="E9" s="46"/>
      <c r="F9" s="17">
        <v>1</v>
      </c>
      <c r="G9" t="s">
        <v>40</v>
      </c>
    </row>
    <row r="10" spans="1:7" x14ac:dyDescent="0.25">
      <c r="A10" s="4" t="s">
        <v>75</v>
      </c>
      <c r="B10" s="16">
        <v>0.72012964858579498</v>
      </c>
      <c r="D10" s="46" t="s">
        <v>43</v>
      </c>
      <c r="E10" s="46"/>
      <c r="F10" s="17">
        <v>1</v>
      </c>
      <c r="G10" t="s">
        <v>40</v>
      </c>
    </row>
    <row r="11" spans="1:7" x14ac:dyDescent="0.25">
      <c r="A11" s="4" t="s">
        <v>76</v>
      </c>
      <c r="B11" s="16">
        <v>0</v>
      </c>
      <c r="D11" s="46" t="s">
        <v>47</v>
      </c>
      <c r="E11" s="46"/>
      <c r="F11" s="17">
        <v>1</v>
      </c>
      <c r="G11" t="s">
        <v>40</v>
      </c>
    </row>
    <row r="12" spans="1:7" x14ac:dyDescent="0.25">
      <c r="A12" s="4" t="s">
        <v>77</v>
      </c>
      <c r="B12" s="16">
        <v>0.12723009452171388</v>
      </c>
      <c r="D12" s="46" t="s">
        <v>44</v>
      </c>
      <c r="E12" s="46"/>
      <c r="F12" s="17">
        <v>1</v>
      </c>
      <c r="G12" t="s">
        <v>40</v>
      </c>
    </row>
    <row r="13" spans="1:7" x14ac:dyDescent="0.25">
      <c r="A13" s="4" t="s">
        <v>78</v>
      </c>
      <c r="B13" s="16">
        <v>0</v>
      </c>
      <c r="D13" s="46" t="s">
        <v>48</v>
      </c>
      <c r="E13" s="46"/>
      <c r="F13" s="17">
        <v>1</v>
      </c>
      <c r="G13" t="s">
        <v>40</v>
      </c>
    </row>
    <row r="14" spans="1:7" x14ac:dyDescent="0.25">
      <c r="A14" s="4" t="s">
        <v>79</v>
      </c>
      <c r="B14" s="16">
        <v>0.96645372210593283</v>
      </c>
    </row>
    <row r="15" spans="1:7" x14ac:dyDescent="0.25">
      <c r="A15" s="4" t="s">
        <v>80</v>
      </c>
      <c r="B15" s="16">
        <v>0</v>
      </c>
    </row>
    <row r="16" spans="1:7" ht="15.75" thickBot="1" x14ac:dyDescent="0.3">
      <c r="A16" s="4" t="s">
        <v>81</v>
      </c>
      <c r="B16" s="16"/>
      <c r="E16" s="44" t="s">
        <v>66</v>
      </c>
      <c r="F16" s="44"/>
      <c r="G16" s="44"/>
    </row>
    <row r="17" spans="1:7" ht="15.75" thickTop="1" x14ac:dyDescent="0.25">
      <c r="A17" s="4" t="s">
        <v>82</v>
      </c>
      <c r="B17" s="16">
        <v>0</v>
      </c>
      <c r="E17" s="36" t="s">
        <v>4</v>
      </c>
      <c r="F17" s="45">
        <f>Data!B60</f>
        <v>0.23714633282778896</v>
      </c>
      <c r="G17" s="45"/>
    </row>
    <row r="18" spans="1:7" x14ac:dyDescent="0.25">
      <c r="A18" s="4" t="s">
        <v>83</v>
      </c>
      <c r="B18" s="16">
        <v>0</v>
      </c>
      <c r="E18" s="36" t="s">
        <v>5</v>
      </c>
      <c r="F18" s="42">
        <f>Data!C60</f>
        <v>0.24085326609948035</v>
      </c>
      <c r="G18" s="42"/>
    </row>
    <row r="19" spans="1:7" x14ac:dyDescent="0.25">
      <c r="A19" s="4" t="s">
        <v>84</v>
      </c>
      <c r="B19" s="16">
        <v>0</v>
      </c>
      <c r="E19" s="36" t="s">
        <v>6</v>
      </c>
      <c r="F19" s="42">
        <f>Data!D60</f>
        <v>0.10932959662023502</v>
      </c>
      <c r="G19" s="42"/>
    </row>
    <row r="20" spans="1:7" x14ac:dyDescent="0.25">
      <c r="A20" s="4" t="s">
        <v>85</v>
      </c>
      <c r="B20" s="16">
        <v>0.3311175512330144</v>
      </c>
      <c r="E20" s="36" t="s">
        <v>7</v>
      </c>
      <c r="F20" s="42">
        <f>Data!E60</f>
        <v>0.20055217052403224</v>
      </c>
      <c r="G20" s="42"/>
    </row>
    <row r="21" spans="1:7" ht="15.75" thickBot="1" x14ac:dyDescent="0.3">
      <c r="A21" s="4" t="s">
        <v>86</v>
      </c>
      <c r="B21" s="16">
        <v>0</v>
      </c>
      <c r="E21" s="41" t="s">
        <v>8</v>
      </c>
      <c r="F21" s="43">
        <f>Data!F60</f>
        <v>0.22675192914415182</v>
      </c>
      <c r="G21" s="43"/>
    </row>
    <row r="22" spans="1:7" ht="15.75" thickTop="1" x14ac:dyDescent="0.25">
      <c r="A22" s="4" t="s">
        <v>87</v>
      </c>
      <c r="B22" s="16">
        <v>0.367148025798408</v>
      </c>
    </row>
    <row r="23" spans="1:7" ht="15.75" thickBot="1" x14ac:dyDescent="0.3">
      <c r="A23" s="4" t="s">
        <v>88</v>
      </c>
      <c r="B23" s="16">
        <v>0.99534516883893287</v>
      </c>
      <c r="E23" s="44" t="s">
        <v>67</v>
      </c>
      <c r="F23" s="44"/>
      <c r="G23" s="44"/>
    </row>
    <row r="24" spans="1:7" ht="15.75" thickTop="1" x14ac:dyDescent="0.25">
      <c r="A24" s="4" t="s">
        <v>89</v>
      </c>
      <c r="B24" s="16">
        <v>0</v>
      </c>
      <c r="E24" s="36" t="s">
        <v>4</v>
      </c>
      <c r="F24" s="45">
        <f>Data!G60</f>
        <v>0.25951966716001373</v>
      </c>
      <c r="G24" s="45"/>
    </row>
    <row r="25" spans="1:7" x14ac:dyDescent="0.25">
      <c r="A25" s="4" t="s">
        <v>90</v>
      </c>
      <c r="B25" s="16">
        <v>0</v>
      </c>
      <c r="E25" s="36" t="s">
        <v>5</v>
      </c>
      <c r="F25" s="42">
        <f>Data!H60</f>
        <v>0.26368350194549844</v>
      </c>
      <c r="G25" s="42"/>
    </row>
    <row r="26" spans="1:7" x14ac:dyDescent="0.25">
      <c r="A26" s="4" t="s">
        <v>91</v>
      </c>
      <c r="B26" s="16">
        <v>0</v>
      </c>
      <c r="E26" s="36" t="s">
        <v>6</v>
      </c>
      <c r="F26" s="42">
        <f>Data!I60</f>
        <v>0.14086479334437593</v>
      </c>
      <c r="G26" s="42"/>
    </row>
    <row r="27" spans="1:7" ht="15.75" thickBot="1" x14ac:dyDescent="0.3">
      <c r="A27" s="14" t="s">
        <v>92</v>
      </c>
      <c r="B27" s="16">
        <v>0.30693938712572494</v>
      </c>
      <c r="E27" s="36" t="s">
        <v>7</v>
      </c>
      <c r="F27" s="42">
        <f>Data!J60</f>
        <v>0.22099876917855904</v>
      </c>
      <c r="G27" s="42"/>
    </row>
    <row r="28" spans="1:7" ht="16.5" thickTop="1" thickBot="1" x14ac:dyDescent="0.3">
      <c r="E28" s="41" t="s">
        <v>8</v>
      </c>
      <c r="F28" s="43">
        <f>Data!K60</f>
        <v>0.2433733442624236</v>
      </c>
      <c r="G28" s="43"/>
    </row>
    <row r="29" spans="1:7" ht="15.75" thickTop="1" x14ac:dyDescent="0.25"/>
  </sheetData>
  <mergeCells count="25">
    <mergeCell ref="A2:B2"/>
    <mergeCell ref="D2:F2"/>
    <mergeCell ref="D3:E3"/>
    <mergeCell ref="D4:E4"/>
    <mergeCell ref="D5:E5"/>
    <mergeCell ref="F19:G19"/>
    <mergeCell ref="D6:E6"/>
    <mergeCell ref="D7:E7"/>
    <mergeCell ref="D8:E8"/>
    <mergeCell ref="D9:E9"/>
    <mergeCell ref="D10:E10"/>
    <mergeCell ref="D11:E11"/>
    <mergeCell ref="D12:E12"/>
    <mergeCell ref="D13:E13"/>
    <mergeCell ref="E16:G16"/>
    <mergeCell ref="F17:G17"/>
    <mergeCell ref="F18:G18"/>
    <mergeCell ref="F27:G27"/>
    <mergeCell ref="F28:G28"/>
    <mergeCell ref="F20:G20"/>
    <mergeCell ref="F21:G21"/>
    <mergeCell ref="E23:G23"/>
    <mergeCell ref="F24:G24"/>
    <mergeCell ref="F25:G25"/>
    <mergeCell ref="F26:G26"/>
  </mergeCells>
  <conditionalFormatting sqref="A4:B27">
    <cfRule type="cellIs" dxfId="1" priority="1" operator="equal">
      <formula>1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22937-1296-4AC3-8A69-1912B043EA2D}">
  <dimension ref="A1:W60"/>
  <sheetViews>
    <sheetView tabSelected="1" topLeftCell="A4" workbookViewId="0">
      <selection activeCell="E14" sqref="E14"/>
    </sheetView>
  </sheetViews>
  <sheetFormatPr defaultRowHeight="15" x14ac:dyDescent="0.25"/>
  <cols>
    <col min="1" max="1" width="16.7109375" customWidth="1"/>
    <col min="2" max="2" width="15.7109375" customWidth="1"/>
    <col min="3" max="4" width="15.85546875" customWidth="1"/>
    <col min="5" max="6" width="15.7109375" customWidth="1"/>
    <col min="7" max="8" width="16.42578125" customWidth="1"/>
    <col min="9" max="12" width="15.42578125" customWidth="1"/>
    <col min="13" max="13" width="4.85546875" style="22" customWidth="1"/>
    <col min="14" max="15" width="17.5703125" customWidth="1"/>
    <col min="16" max="17" width="18.140625" customWidth="1"/>
    <col min="18" max="19" width="20.28515625" customWidth="1"/>
    <col min="20" max="21" width="14.7109375" customWidth="1"/>
    <col min="22" max="22" width="14.85546875" customWidth="1"/>
    <col min="23" max="23" width="20.7109375" customWidth="1"/>
  </cols>
  <sheetData>
    <row r="1" spans="1:23" ht="132" customHeight="1" x14ac:dyDescent="0.35">
      <c r="A1" s="50" t="s">
        <v>50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33"/>
    </row>
    <row r="2" spans="1:23" ht="15.75" thickBot="1" x14ac:dyDescent="0.3">
      <c r="C2" s="49" t="s">
        <v>0</v>
      </c>
      <c r="D2" s="49"/>
      <c r="E2" s="49"/>
      <c r="F2" s="49"/>
      <c r="G2" s="49"/>
      <c r="H2" s="49"/>
      <c r="I2" s="49"/>
      <c r="J2" s="49"/>
      <c r="K2" s="49"/>
      <c r="L2" s="13"/>
      <c r="M2" s="18"/>
      <c r="N2" s="49" t="s">
        <v>1</v>
      </c>
      <c r="O2" s="49"/>
      <c r="P2" s="49"/>
      <c r="Q2" s="49"/>
      <c r="R2" s="49"/>
      <c r="S2" s="49"/>
      <c r="T2" s="49"/>
      <c r="U2" s="49"/>
      <c r="V2" s="49"/>
    </row>
    <row r="3" spans="1:23" ht="31.5" thickTop="1" thickBot="1" x14ac:dyDescent="0.3">
      <c r="A3" s="1" t="s">
        <v>2</v>
      </c>
      <c r="B3" s="2" t="s">
        <v>3</v>
      </c>
      <c r="C3" s="23" t="s">
        <v>4</v>
      </c>
      <c r="D3" s="23" t="s">
        <v>49</v>
      </c>
      <c r="E3" s="23" t="s">
        <v>5</v>
      </c>
      <c r="F3" s="23" t="s">
        <v>49</v>
      </c>
      <c r="G3" s="23" t="s">
        <v>6</v>
      </c>
      <c r="H3" s="23" t="s">
        <v>49</v>
      </c>
      <c r="I3" s="23" t="s">
        <v>7</v>
      </c>
      <c r="J3" s="23" t="s">
        <v>49</v>
      </c>
      <c r="K3" s="23" t="s">
        <v>8</v>
      </c>
      <c r="L3" s="23" t="s">
        <v>49</v>
      </c>
      <c r="M3" s="24"/>
      <c r="N3" s="23" t="s">
        <v>4</v>
      </c>
      <c r="O3" s="23" t="s">
        <v>49</v>
      </c>
      <c r="P3" s="23" t="s">
        <v>5</v>
      </c>
      <c r="Q3" s="23" t="s">
        <v>49</v>
      </c>
      <c r="R3" s="23" t="s">
        <v>6</v>
      </c>
      <c r="S3" s="23" t="s">
        <v>49</v>
      </c>
      <c r="T3" s="23" t="s">
        <v>7</v>
      </c>
      <c r="U3" s="23" t="s">
        <v>49</v>
      </c>
      <c r="V3" s="23" t="s">
        <v>8</v>
      </c>
      <c r="W3" s="23" t="s">
        <v>49</v>
      </c>
    </row>
    <row r="4" spans="1:23" ht="15.75" thickTop="1" x14ac:dyDescent="0.25">
      <c r="A4" s="4" t="s">
        <v>69</v>
      </c>
      <c r="B4">
        <f>'Input Sheet'!B4</f>
        <v>0</v>
      </c>
      <c r="C4" s="5">
        <v>1841959.9999999998</v>
      </c>
      <c r="D4" s="25">
        <v>0.84034941041064959</v>
      </c>
      <c r="E4" s="5">
        <v>1786870</v>
      </c>
      <c r="F4" s="31">
        <v>0.8435980233592818</v>
      </c>
      <c r="G4" s="5">
        <v>4239760</v>
      </c>
      <c r="H4" s="25">
        <v>0.89245617676472255</v>
      </c>
      <c r="I4" s="6">
        <v>454400</v>
      </c>
      <c r="J4" s="27">
        <v>0.57323943661971832</v>
      </c>
      <c r="K4" s="6">
        <v>1037629.9999999999</v>
      </c>
      <c r="L4" s="27">
        <v>0.96477549800988793</v>
      </c>
      <c r="M4" s="19"/>
      <c r="N4" s="6">
        <v>1389110.1055806936</v>
      </c>
      <c r="O4" s="29">
        <v>0.86380102186397001</v>
      </c>
      <c r="P4" s="6">
        <v>1352664.6479939441</v>
      </c>
      <c r="Q4" s="29">
        <v>0.8665575341038968</v>
      </c>
      <c r="R4" s="6">
        <v>2267251.3368983958</v>
      </c>
      <c r="S4" s="25">
        <v>0.88865444651226355</v>
      </c>
      <c r="T4" s="6">
        <v>363520</v>
      </c>
      <c r="U4" s="27">
        <v>0.6031559728742828</v>
      </c>
      <c r="V4" s="6">
        <v>784894.09984871419</v>
      </c>
      <c r="W4" s="35">
        <v>0.96917417049321564</v>
      </c>
    </row>
    <row r="5" spans="1:23" x14ac:dyDescent="0.25">
      <c r="A5" s="4" t="s">
        <v>70</v>
      </c>
      <c r="B5">
        <f>'Input Sheet'!B5</f>
        <v>0</v>
      </c>
      <c r="C5" s="5">
        <v>741690</v>
      </c>
      <c r="D5" s="25">
        <v>0.65442435518882558</v>
      </c>
      <c r="E5" s="5">
        <v>691370</v>
      </c>
      <c r="F5" s="31">
        <v>0.65328261278331434</v>
      </c>
      <c r="G5" s="5">
        <v>480430</v>
      </c>
      <c r="H5" s="25">
        <v>0.97077617967237673</v>
      </c>
      <c r="I5" s="6">
        <v>111950</v>
      </c>
      <c r="J5" s="27">
        <v>0.4376953997320232</v>
      </c>
      <c r="K5" s="6">
        <v>100920</v>
      </c>
      <c r="L5" s="27">
        <v>0.99950455806579463</v>
      </c>
      <c r="M5" s="19"/>
      <c r="N5" s="6">
        <v>738735.05976095609</v>
      </c>
      <c r="O5" s="29">
        <v>0.62814727782942725</v>
      </c>
      <c r="P5" s="6">
        <v>695543.25955734402</v>
      </c>
      <c r="Q5" s="29">
        <v>0.62861850639556094</v>
      </c>
      <c r="R5" s="6">
        <v>287166.76628810517</v>
      </c>
      <c r="S5" s="25">
        <v>0.94755457910845187</v>
      </c>
      <c r="T5" s="6">
        <v>117966.28029504741</v>
      </c>
      <c r="U5" s="27">
        <v>0.45296939405200665</v>
      </c>
      <c r="V5" s="6">
        <v>102560.97560975609</v>
      </c>
      <c r="W5" s="35">
        <v>0.99950455806579475</v>
      </c>
    </row>
    <row r="6" spans="1:23" x14ac:dyDescent="0.25">
      <c r="A6" s="4" t="s">
        <v>71</v>
      </c>
      <c r="B6">
        <f>'Input Sheet'!B6</f>
        <v>8.9872762375195619E-3</v>
      </c>
      <c r="C6" s="5">
        <v>2467630</v>
      </c>
      <c r="D6" s="25">
        <v>0.85395703569822057</v>
      </c>
      <c r="E6" s="5">
        <v>2457920</v>
      </c>
      <c r="F6" s="31">
        <v>0.85430770732977479</v>
      </c>
      <c r="G6" s="5">
        <v>1527760</v>
      </c>
      <c r="H6" s="25">
        <v>0.49052207152955962</v>
      </c>
      <c r="I6" s="6">
        <v>821760</v>
      </c>
      <c r="J6" s="27">
        <v>0.52773315809968846</v>
      </c>
      <c r="K6" s="6">
        <v>1403260</v>
      </c>
      <c r="L6" s="27">
        <v>0.85764576771232703</v>
      </c>
      <c r="M6" s="19"/>
      <c r="N6" s="6">
        <v>1986819.6457326892</v>
      </c>
      <c r="O6" s="29">
        <v>0.84985147302659436</v>
      </c>
      <c r="P6" s="6">
        <v>1977409.4931617056</v>
      </c>
      <c r="Q6" s="29">
        <v>0.8502037471664613</v>
      </c>
      <c r="R6" s="6">
        <v>741631.0679611651</v>
      </c>
      <c r="S6" s="25">
        <v>0.47174391566334872</v>
      </c>
      <c r="T6" s="6">
        <v>771605.63380281685</v>
      </c>
      <c r="U6" s="27">
        <v>0.47429182563389721</v>
      </c>
      <c r="V6" s="6">
        <v>1009539.5683453238</v>
      </c>
      <c r="W6" s="35">
        <v>0.88305749416306267</v>
      </c>
    </row>
    <row r="7" spans="1:23" x14ac:dyDescent="0.25">
      <c r="A7" s="4" t="s">
        <v>72</v>
      </c>
      <c r="B7">
        <f>'Input Sheet'!B7</f>
        <v>0.54237169885948278</v>
      </c>
      <c r="C7" s="5">
        <v>1557230</v>
      </c>
      <c r="D7" s="25">
        <v>0.8493157722365996</v>
      </c>
      <c r="E7" s="5">
        <v>1551860</v>
      </c>
      <c r="F7" s="31">
        <v>0.8505470854329642</v>
      </c>
      <c r="G7" s="5">
        <v>247319.99999999997</v>
      </c>
      <c r="H7" s="25">
        <v>0.31744298884036881</v>
      </c>
      <c r="I7" s="6">
        <v>357120</v>
      </c>
      <c r="J7" s="27">
        <v>0.48571908602150538</v>
      </c>
      <c r="K7" s="6">
        <v>798560</v>
      </c>
      <c r="L7" s="27">
        <v>0.8202389300741334</v>
      </c>
      <c r="M7" s="19"/>
      <c r="N7" s="6">
        <v>1405442.2382671479</v>
      </c>
      <c r="O7" s="29">
        <v>0.84854993294693626</v>
      </c>
      <c r="P7" s="6">
        <v>1400595.6678700361</v>
      </c>
      <c r="Q7" s="29">
        <v>0.8490145681619139</v>
      </c>
      <c r="R7" s="6">
        <v>179738.37209302324</v>
      </c>
      <c r="S7" s="25">
        <v>0.27804045362466417</v>
      </c>
      <c r="T7" s="6">
        <v>350117.6470588235</v>
      </c>
      <c r="U7" s="27">
        <v>0.47005072840790846</v>
      </c>
      <c r="V7" s="6">
        <v>584169.71470373077</v>
      </c>
      <c r="W7" s="35">
        <v>0.80319958267288005</v>
      </c>
    </row>
    <row r="8" spans="1:23" x14ac:dyDescent="0.25">
      <c r="A8" s="4" t="s">
        <v>73</v>
      </c>
      <c r="B8">
        <f>'Input Sheet'!B8</f>
        <v>3.5060606105705022E-2</v>
      </c>
      <c r="C8" s="5">
        <v>838979.99999999988</v>
      </c>
      <c r="D8" s="25">
        <v>0.86702901141862743</v>
      </c>
      <c r="E8" s="5">
        <v>733310</v>
      </c>
      <c r="F8" s="31">
        <v>0.86457296368520808</v>
      </c>
      <c r="G8" s="5">
        <v>2307770</v>
      </c>
      <c r="H8" s="25">
        <v>0.95048900020365967</v>
      </c>
      <c r="I8" s="6">
        <v>127330</v>
      </c>
      <c r="J8" s="27">
        <v>0.57629780884316339</v>
      </c>
      <c r="K8" s="6">
        <v>362930</v>
      </c>
      <c r="L8" s="27">
        <v>0.90742016366792499</v>
      </c>
      <c r="M8" s="19"/>
      <c r="N8" s="6">
        <v>638979.43640517886</v>
      </c>
      <c r="O8" s="29">
        <v>0.82793388508556931</v>
      </c>
      <c r="P8" s="6">
        <v>581530.53132434585</v>
      </c>
      <c r="Q8" s="29">
        <v>0.83799116618527858</v>
      </c>
      <c r="R8" s="6">
        <v>1306778.0294450736</v>
      </c>
      <c r="S8" s="25">
        <v>0.91275887675892498</v>
      </c>
      <c r="T8" s="6">
        <v>115965.39162112934</v>
      </c>
      <c r="U8" s="27">
        <v>0.53945012285574889</v>
      </c>
      <c r="V8" s="6">
        <v>330838.65086599824</v>
      </c>
      <c r="W8" s="35">
        <v>0.88562270422038569</v>
      </c>
    </row>
    <row r="9" spans="1:23" x14ac:dyDescent="0.25">
      <c r="A9" s="4" t="s">
        <v>74</v>
      </c>
      <c r="B9">
        <f>'Input Sheet'!B9</f>
        <v>0</v>
      </c>
      <c r="C9" s="5">
        <v>78350</v>
      </c>
      <c r="D9" s="25">
        <v>0.12022973835354181</v>
      </c>
      <c r="E9" s="5">
        <v>76750</v>
      </c>
      <c r="F9" s="31">
        <v>0.11100977198697069</v>
      </c>
      <c r="G9" s="5">
        <v>233019.99999999997</v>
      </c>
      <c r="H9" s="25">
        <v>0.33087288644751528</v>
      </c>
      <c r="I9" s="6">
        <v>5660</v>
      </c>
      <c r="J9" s="27">
        <v>0.16431095406360424</v>
      </c>
      <c r="K9" s="6">
        <v>5510</v>
      </c>
      <c r="L9" s="27">
        <v>0.84936479128856612</v>
      </c>
      <c r="M9" s="19"/>
      <c r="N9" s="6">
        <v>83262.4867162593</v>
      </c>
      <c r="O9" s="29">
        <v>0.16835741635518278</v>
      </c>
      <c r="P9" s="6">
        <v>82349.785407725329</v>
      </c>
      <c r="Q9" s="29">
        <v>0.17016629521686955</v>
      </c>
      <c r="R9" s="6">
        <v>192260.72607260727</v>
      </c>
      <c r="S9" s="25">
        <v>0.27713748332715171</v>
      </c>
      <c r="T9" s="6">
        <v>6566.1252900232012</v>
      </c>
      <c r="U9" s="27">
        <v>0.16224059839957261</v>
      </c>
      <c r="V9" s="6">
        <v>6048.2985729967077</v>
      </c>
      <c r="W9" s="35">
        <v>0.82667876588021771</v>
      </c>
    </row>
    <row r="10" spans="1:23" x14ac:dyDescent="0.25">
      <c r="A10" s="4" t="s">
        <v>75</v>
      </c>
      <c r="B10">
        <f>'Input Sheet'!B10</f>
        <v>0.72012964858579498</v>
      </c>
      <c r="C10" s="5">
        <v>2730020</v>
      </c>
      <c r="D10" s="25">
        <v>0.73625101647606972</v>
      </c>
      <c r="E10" s="5">
        <v>2721610</v>
      </c>
      <c r="F10" s="31">
        <v>0.73609370923828177</v>
      </c>
      <c r="G10" s="5">
        <v>275750</v>
      </c>
      <c r="H10" s="25">
        <v>0.86386219401631914</v>
      </c>
      <c r="I10" s="6">
        <v>678580</v>
      </c>
      <c r="J10" s="27">
        <v>0.6334846296678357</v>
      </c>
      <c r="K10" s="6">
        <v>1058380</v>
      </c>
      <c r="L10" s="27">
        <v>0.78878096713845691</v>
      </c>
      <c r="M10" s="19"/>
      <c r="N10" s="6">
        <v>2096789.5545314902</v>
      </c>
      <c r="O10" s="29">
        <v>0.76504295566787128</v>
      </c>
      <c r="P10" s="6">
        <v>2085524.9042145591</v>
      </c>
      <c r="Q10" s="29">
        <v>0.76542015183741652</v>
      </c>
      <c r="R10" s="6">
        <v>163941.73602853747</v>
      </c>
      <c r="S10" s="25">
        <v>0.872158589637124</v>
      </c>
      <c r="T10" s="6">
        <v>588534.25845620118</v>
      </c>
      <c r="U10" s="27">
        <v>0.62588498543874427</v>
      </c>
      <c r="V10" s="6">
        <v>845351.43769968057</v>
      </c>
      <c r="W10" s="35">
        <v>0.74532360064705505</v>
      </c>
    </row>
    <row r="11" spans="1:23" x14ac:dyDescent="0.25">
      <c r="A11" s="4" t="s">
        <v>76</v>
      </c>
      <c r="B11">
        <f>'Input Sheet'!B11</f>
        <v>0</v>
      </c>
      <c r="C11" s="5">
        <v>244650</v>
      </c>
      <c r="D11" s="25">
        <v>0.55953402820355613</v>
      </c>
      <c r="E11" s="5">
        <v>219260</v>
      </c>
      <c r="F11" s="31">
        <v>0.57789838547842742</v>
      </c>
      <c r="G11" s="5">
        <v>559000</v>
      </c>
      <c r="H11" s="25">
        <v>0.79923076923076919</v>
      </c>
      <c r="I11" s="6">
        <v>113270</v>
      </c>
      <c r="J11" s="27">
        <v>0.48883199434978375</v>
      </c>
      <c r="K11" s="6">
        <v>92150</v>
      </c>
      <c r="L11" s="27">
        <v>0.9963103635377103</v>
      </c>
      <c r="M11" s="19"/>
      <c r="N11" s="6">
        <v>290558.19477434678</v>
      </c>
      <c r="O11" s="29">
        <v>0.63153840716808884</v>
      </c>
      <c r="P11" s="6">
        <v>255250.29103608846</v>
      </c>
      <c r="Q11" s="29">
        <v>0.64053511371092797</v>
      </c>
      <c r="R11" s="6">
        <v>348286.60436137067</v>
      </c>
      <c r="S11" s="25">
        <v>0.69002979269251463</v>
      </c>
      <c r="T11" s="6">
        <v>126417.41071428574</v>
      </c>
      <c r="U11" s="27">
        <v>0.54274283387534838</v>
      </c>
      <c r="V11" s="6">
        <v>66486.291486291491</v>
      </c>
      <c r="W11" s="35">
        <v>0.99487475782656065</v>
      </c>
    </row>
    <row r="12" spans="1:23" x14ac:dyDescent="0.25">
      <c r="A12" s="4" t="s">
        <v>77</v>
      </c>
      <c r="B12">
        <f>'Input Sheet'!B12</f>
        <v>0.12723009452171388</v>
      </c>
      <c r="C12" s="5">
        <v>1080740</v>
      </c>
      <c r="D12" s="25">
        <v>0.86155782149268101</v>
      </c>
      <c r="E12" s="5">
        <v>1012690</v>
      </c>
      <c r="F12" s="31">
        <v>0.86203082878274706</v>
      </c>
      <c r="G12" s="5">
        <v>3049040</v>
      </c>
      <c r="H12" s="25">
        <v>0.96688137905701454</v>
      </c>
      <c r="I12" s="6">
        <v>291500</v>
      </c>
      <c r="J12" s="27">
        <v>0.54977701543739277</v>
      </c>
      <c r="K12" s="6">
        <v>627930</v>
      </c>
      <c r="L12" s="27">
        <v>0.99023776535601105</v>
      </c>
      <c r="M12" s="19"/>
      <c r="N12" s="6">
        <v>795832.10603829147</v>
      </c>
      <c r="O12" s="29">
        <v>0.83155332024666739</v>
      </c>
      <c r="P12" s="6">
        <v>741897.43589743588</v>
      </c>
      <c r="Q12" s="29">
        <v>0.83039666992833439</v>
      </c>
      <c r="R12" s="6">
        <v>1740319.6347031964</v>
      </c>
      <c r="S12" s="25">
        <v>0.95867355750305028</v>
      </c>
      <c r="T12" s="6">
        <v>258880.99467140323</v>
      </c>
      <c r="U12" s="27">
        <v>0.52955425096878028</v>
      </c>
      <c r="V12" s="6">
        <v>444080.62234794907</v>
      </c>
      <c r="W12" s="35">
        <v>0.98953795068084771</v>
      </c>
    </row>
    <row r="13" spans="1:23" x14ac:dyDescent="0.25">
      <c r="A13" s="4" t="s">
        <v>78</v>
      </c>
      <c r="B13">
        <f>'Input Sheet'!B13</f>
        <v>0</v>
      </c>
      <c r="C13" s="5">
        <v>1902000</v>
      </c>
      <c r="D13" s="25">
        <v>0.83057833859095687</v>
      </c>
      <c r="E13" s="5">
        <v>1892820</v>
      </c>
      <c r="F13" s="31">
        <v>0.83104574127492314</v>
      </c>
      <c r="G13" s="5">
        <v>2263780</v>
      </c>
      <c r="H13" s="25">
        <v>0.78116248045304759</v>
      </c>
      <c r="I13" s="6">
        <v>554220</v>
      </c>
      <c r="J13" s="27">
        <v>0.67853920825664904</v>
      </c>
      <c r="K13" s="6">
        <v>1590390</v>
      </c>
      <c r="L13" s="27">
        <v>0.75499720194417719</v>
      </c>
      <c r="M13" s="19"/>
      <c r="N13" s="6">
        <v>1149244.7129909366</v>
      </c>
      <c r="O13" s="29">
        <v>0.81385858517941601</v>
      </c>
      <c r="P13" s="6">
        <v>1138196.0312687913</v>
      </c>
      <c r="Q13" s="29">
        <v>0.81391582316854949</v>
      </c>
      <c r="R13" s="6">
        <v>1047076.7807585569</v>
      </c>
      <c r="S13" s="25">
        <v>0.73269990574381294</v>
      </c>
      <c r="T13" s="6">
        <v>400158.84476534295</v>
      </c>
      <c r="U13" s="27">
        <v>0.65810700520690379</v>
      </c>
      <c r="V13" s="6">
        <v>1033391.812865497</v>
      </c>
      <c r="W13" s="35">
        <v>0.7684792948360375</v>
      </c>
    </row>
    <row r="14" spans="1:23" x14ac:dyDescent="0.25">
      <c r="A14" s="4" t="s">
        <v>79</v>
      </c>
      <c r="B14">
        <f>'Input Sheet'!B14</f>
        <v>0.96645372210593283</v>
      </c>
      <c r="C14" s="5">
        <v>1011790</v>
      </c>
      <c r="D14" s="25">
        <v>0.85407050870239876</v>
      </c>
      <c r="E14" s="5">
        <v>1007770.0000000001</v>
      </c>
      <c r="F14" s="31">
        <v>0.85430207289361648</v>
      </c>
      <c r="G14" s="5">
        <v>154770</v>
      </c>
      <c r="H14" s="25">
        <v>0.60231310977579633</v>
      </c>
      <c r="I14" s="6">
        <v>108409.99999999999</v>
      </c>
      <c r="J14" s="27">
        <v>0.55594502352181541</v>
      </c>
      <c r="K14" s="6">
        <v>758140</v>
      </c>
      <c r="L14" s="27">
        <v>0.83036114701770125</v>
      </c>
      <c r="M14" s="19"/>
      <c r="N14" s="6">
        <v>1035609.0071647901</v>
      </c>
      <c r="O14" s="29">
        <v>0.87374543141596184</v>
      </c>
      <c r="P14" s="6">
        <v>1027288.4811416923</v>
      </c>
      <c r="Q14" s="29">
        <v>0.87390024349180151</v>
      </c>
      <c r="R14" s="6">
        <v>184910.39426523299</v>
      </c>
      <c r="S14" s="25">
        <v>0.61705761674705206</v>
      </c>
      <c r="T14" s="6">
        <v>121946.00674915634</v>
      </c>
      <c r="U14" s="27">
        <v>0.61934226304623297</v>
      </c>
      <c r="V14" s="6">
        <v>676910.7142857142</v>
      </c>
      <c r="W14" s="35">
        <v>0.83483346917399059</v>
      </c>
    </row>
    <row r="15" spans="1:23" x14ac:dyDescent="0.25">
      <c r="A15" s="4" t="s">
        <v>80</v>
      </c>
      <c r="B15">
        <f>'Input Sheet'!B15</f>
        <v>0</v>
      </c>
      <c r="C15" s="5">
        <v>834070.00000000012</v>
      </c>
      <c r="D15" s="25">
        <v>0.57383672833215427</v>
      </c>
      <c r="E15" s="5">
        <v>745810</v>
      </c>
      <c r="F15" s="31">
        <v>0.57769405076359925</v>
      </c>
      <c r="G15" s="5">
        <v>629230</v>
      </c>
      <c r="H15" s="25">
        <v>0.94229455048233546</v>
      </c>
      <c r="I15" s="6">
        <v>182070</v>
      </c>
      <c r="J15" s="27">
        <v>0.73081781732300755</v>
      </c>
      <c r="K15" s="6">
        <v>100370</v>
      </c>
      <c r="L15" s="27">
        <v>1</v>
      </c>
      <c r="M15" s="19"/>
      <c r="N15" s="6">
        <v>808991.27061105729</v>
      </c>
      <c r="O15" s="29">
        <v>0.61820863835992801</v>
      </c>
      <c r="P15" s="6">
        <v>723385.06304558692</v>
      </c>
      <c r="Q15" s="29">
        <v>0.63429453284054382</v>
      </c>
      <c r="R15" s="6">
        <v>339573.66432811657</v>
      </c>
      <c r="S15" s="25">
        <v>0.88498317386911685</v>
      </c>
      <c r="T15" s="6">
        <v>181164.17910447763</v>
      </c>
      <c r="U15" s="27">
        <v>0.72007049648002219</v>
      </c>
      <c r="V15" s="6">
        <v>81934.693877551035</v>
      </c>
      <c r="W15" s="35">
        <v>1</v>
      </c>
    </row>
    <row r="16" spans="1:23" x14ac:dyDescent="0.25">
      <c r="A16" s="4" t="s">
        <v>81</v>
      </c>
      <c r="B16">
        <f>'Input Sheet'!B16</f>
        <v>0</v>
      </c>
      <c r="C16" s="5">
        <v>2014000</v>
      </c>
      <c r="D16" s="25">
        <v>0.8584061569016882</v>
      </c>
      <c r="E16" s="5">
        <v>2001259.9999999998</v>
      </c>
      <c r="F16" s="31">
        <v>0.85977833964602313</v>
      </c>
      <c r="G16" s="5">
        <v>595410</v>
      </c>
      <c r="H16" s="25">
        <v>0.48801666078836425</v>
      </c>
      <c r="I16" s="6">
        <v>1158390</v>
      </c>
      <c r="J16" s="27">
        <v>0.63962914044492791</v>
      </c>
      <c r="K16" s="6">
        <v>1123750</v>
      </c>
      <c r="L16" s="27">
        <v>0.70231813125695219</v>
      </c>
      <c r="M16" s="19"/>
      <c r="N16" s="6">
        <v>1179847.6859988284</v>
      </c>
      <c r="O16" s="29">
        <v>0.8158682126008806</v>
      </c>
      <c r="P16" s="6">
        <v>1165556.2026790914</v>
      </c>
      <c r="Q16" s="29">
        <v>0.8156018835205644</v>
      </c>
      <c r="R16" s="6">
        <v>316707.44680851069</v>
      </c>
      <c r="S16" s="25">
        <v>0.39855400620422449</v>
      </c>
      <c r="T16" s="6">
        <v>838198.26338639646</v>
      </c>
      <c r="U16" s="27">
        <v>0.58194040295911142</v>
      </c>
      <c r="V16" s="6">
        <v>694101.2970969734</v>
      </c>
      <c r="W16" s="35">
        <v>0.73310964184719907</v>
      </c>
    </row>
    <row r="17" spans="1:23" x14ac:dyDescent="0.25">
      <c r="A17" s="4" t="s">
        <v>82</v>
      </c>
      <c r="B17">
        <f>'Input Sheet'!B17</f>
        <v>0</v>
      </c>
      <c r="C17" s="5">
        <v>2731030</v>
      </c>
      <c r="D17" s="25">
        <v>0.7474908734067367</v>
      </c>
      <c r="E17" s="5">
        <v>2713520</v>
      </c>
      <c r="F17" s="31">
        <v>0.74886494295232753</v>
      </c>
      <c r="G17" s="5">
        <v>823870.00000000012</v>
      </c>
      <c r="H17" s="25">
        <v>0.64376661366477717</v>
      </c>
      <c r="I17" s="6">
        <v>1560230</v>
      </c>
      <c r="J17" s="27">
        <v>0.709908154566955</v>
      </c>
      <c r="K17" s="6">
        <v>952200</v>
      </c>
      <c r="L17" s="27">
        <v>0.84171392564587277</v>
      </c>
      <c r="M17" s="19"/>
      <c r="N17" s="6">
        <v>1019802.0911127705</v>
      </c>
      <c r="O17" s="29">
        <v>0.57771444703701047</v>
      </c>
      <c r="P17" s="6">
        <v>1010998.5096870343</v>
      </c>
      <c r="Q17" s="29">
        <v>0.57840388687310706</v>
      </c>
      <c r="R17" s="6">
        <v>373129.52898550726</v>
      </c>
      <c r="S17" s="25">
        <v>0.54649622567159861</v>
      </c>
      <c r="T17" s="6">
        <v>546681.85003503854</v>
      </c>
      <c r="U17" s="27">
        <v>0.56531190656643115</v>
      </c>
      <c r="V17" s="6">
        <v>473260.43737574556</v>
      </c>
      <c r="W17" s="35">
        <v>0.81812967072439413</v>
      </c>
    </row>
    <row r="18" spans="1:23" x14ac:dyDescent="0.25">
      <c r="A18" s="4" t="s">
        <v>83</v>
      </c>
      <c r="B18">
        <f>'Input Sheet'!B18</f>
        <v>0</v>
      </c>
      <c r="C18" s="5">
        <v>1223350</v>
      </c>
      <c r="D18" s="25">
        <v>0.82193975558916099</v>
      </c>
      <c r="E18" s="5">
        <v>1211220</v>
      </c>
      <c r="F18" s="31">
        <v>0.82521754924786583</v>
      </c>
      <c r="G18" s="5">
        <v>4036119.9999999995</v>
      </c>
      <c r="H18" s="25">
        <v>0.85481105616284947</v>
      </c>
      <c r="I18" s="6">
        <v>333770</v>
      </c>
      <c r="J18" s="27">
        <v>0.37960272043622856</v>
      </c>
      <c r="K18" s="6">
        <v>976690</v>
      </c>
      <c r="L18" s="27">
        <v>0.88963744893466712</v>
      </c>
      <c r="M18" s="19"/>
      <c r="N18" s="6">
        <v>1043813.9931740614</v>
      </c>
      <c r="O18" s="29">
        <v>0.78830883269271412</v>
      </c>
      <c r="P18" s="6">
        <v>1029948.9795918369</v>
      </c>
      <c r="Q18" s="29">
        <v>0.79220884727795104</v>
      </c>
      <c r="R18" s="6">
        <v>3623087.9712746856</v>
      </c>
      <c r="S18" s="25">
        <v>0.85866502846295234</v>
      </c>
      <c r="T18" s="6">
        <v>314580.58435438265</v>
      </c>
      <c r="U18" s="27">
        <v>0.37120597823303086</v>
      </c>
      <c r="V18" s="6">
        <v>990557.80933062872</v>
      </c>
      <c r="W18" s="35">
        <v>0.88336608726040466</v>
      </c>
    </row>
    <row r="19" spans="1:23" x14ac:dyDescent="0.25">
      <c r="A19" s="4" t="s">
        <v>84</v>
      </c>
      <c r="B19">
        <f>'Input Sheet'!B19</f>
        <v>0</v>
      </c>
      <c r="C19" s="5">
        <v>551960</v>
      </c>
      <c r="D19" s="25">
        <v>0.6009131096456265</v>
      </c>
      <c r="E19" s="5">
        <v>523720</v>
      </c>
      <c r="F19" s="31">
        <v>0.59749484457343616</v>
      </c>
      <c r="G19" s="5">
        <v>782430</v>
      </c>
      <c r="H19" s="25">
        <v>0.95533146735171193</v>
      </c>
      <c r="I19" s="6">
        <v>179100</v>
      </c>
      <c r="J19" s="27">
        <v>0.26102735901730878</v>
      </c>
      <c r="K19" s="6">
        <v>100260</v>
      </c>
      <c r="L19" s="27">
        <v>1</v>
      </c>
      <c r="M19" s="19"/>
      <c r="N19" s="6">
        <v>497261.2612612613</v>
      </c>
      <c r="O19" s="29">
        <v>0.56670650102518727</v>
      </c>
      <c r="P19" s="6">
        <v>472245.26600541029</v>
      </c>
      <c r="Q19" s="29">
        <v>0.56202017186763409</v>
      </c>
      <c r="R19" s="6">
        <v>469082.73381294956</v>
      </c>
      <c r="S19" s="25">
        <v>0.92806807661191371</v>
      </c>
      <c r="T19" s="6">
        <v>174561.40350877194</v>
      </c>
      <c r="U19" s="27">
        <v>0.26490016849827774</v>
      </c>
      <c r="V19" s="6">
        <v>99365.708622398408</v>
      </c>
      <c r="W19" s="35">
        <v>1</v>
      </c>
    </row>
    <row r="20" spans="1:23" x14ac:dyDescent="0.25">
      <c r="A20" s="4" t="s">
        <v>85</v>
      </c>
      <c r="B20">
        <f>'Input Sheet'!B20</f>
        <v>0.3311175512330144</v>
      </c>
      <c r="C20" s="5">
        <v>949640</v>
      </c>
      <c r="D20" s="25">
        <v>0.88654648077166087</v>
      </c>
      <c r="E20" s="5">
        <v>919679.99999999988</v>
      </c>
      <c r="F20" s="31">
        <v>0.88925495824634659</v>
      </c>
      <c r="G20" s="5">
        <v>2927060</v>
      </c>
      <c r="H20" s="25">
        <v>0.96148353638121531</v>
      </c>
      <c r="I20" s="6">
        <v>134330</v>
      </c>
      <c r="J20" s="27">
        <v>0.47733194372068793</v>
      </c>
      <c r="K20" s="6">
        <v>821140</v>
      </c>
      <c r="L20" s="27">
        <v>0.97525391528850136</v>
      </c>
      <c r="M20" s="19"/>
      <c r="N20" s="6">
        <v>945856.57370517927</v>
      </c>
      <c r="O20" s="29">
        <v>0.89277097963364849</v>
      </c>
      <c r="P20" s="6">
        <v>916929.21236291132</v>
      </c>
      <c r="Q20" s="29">
        <v>0.89550474208944331</v>
      </c>
      <c r="R20" s="6">
        <v>3622599.0099009904</v>
      </c>
      <c r="S20" s="25">
        <v>0.9674703579028916</v>
      </c>
      <c r="T20" s="6">
        <v>167912.49999999997</v>
      </c>
      <c r="U20" s="27">
        <v>0.56909918774448642</v>
      </c>
      <c r="V20" s="6">
        <v>899386.63745892665</v>
      </c>
      <c r="W20" s="35">
        <v>0.97632327265175622</v>
      </c>
    </row>
    <row r="21" spans="1:23" x14ac:dyDescent="0.25">
      <c r="A21" s="4" t="s">
        <v>86</v>
      </c>
      <c r="B21">
        <f>'Input Sheet'!B21</f>
        <v>0</v>
      </c>
      <c r="C21" s="5">
        <v>1171000</v>
      </c>
      <c r="D21" s="25">
        <v>0.73029888983774549</v>
      </c>
      <c r="E21" s="5">
        <v>1081940</v>
      </c>
      <c r="F21" s="31">
        <v>0.73497606151912309</v>
      </c>
      <c r="G21" s="5">
        <v>1531010</v>
      </c>
      <c r="H21" s="25">
        <v>0.93491224747062396</v>
      </c>
      <c r="I21" s="6">
        <v>385510</v>
      </c>
      <c r="J21" s="27">
        <v>0.5223210811652097</v>
      </c>
      <c r="K21" s="6">
        <v>275180</v>
      </c>
      <c r="L21" s="27">
        <v>1</v>
      </c>
      <c r="M21" s="19"/>
      <c r="N21" s="6">
        <v>1050224.2152466369</v>
      </c>
      <c r="O21" s="29">
        <v>0.74911063677008849</v>
      </c>
      <c r="P21" s="6">
        <v>984476.79708826204</v>
      </c>
      <c r="Q21" s="29">
        <v>0.76201763359388341</v>
      </c>
      <c r="R21" s="6">
        <v>1000660.1307189544</v>
      </c>
      <c r="S21" s="25">
        <v>0.89122475927106215</v>
      </c>
      <c r="T21" s="6">
        <v>444135.94470046082</v>
      </c>
      <c r="U21" s="27">
        <v>0.58274382834370442</v>
      </c>
      <c r="V21" s="6">
        <v>284570.83764219232</v>
      </c>
      <c r="W21" s="35">
        <v>1</v>
      </c>
    </row>
    <row r="22" spans="1:23" x14ac:dyDescent="0.25">
      <c r="A22" s="4" t="s">
        <v>87</v>
      </c>
      <c r="B22">
        <f>'Input Sheet'!B22</f>
        <v>0.367148025798408</v>
      </c>
      <c r="C22" s="5">
        <v>2851510</v>
      </c>
      <c r="D22" s="25">
        <v>0.86152950541993545</v>
      </c>
      <c r="E22" s="5">
        <v>2811830</v>
      </c>
      <c r="F22" s="31">
        <v>0.86319229825416188</v>
      </c>
      <c r="G22" s="5">
        <v>1484330</v>
      </c>
      <c r="H22" s="25">
        <v>0.70251898162807469</v>
      </c>
      <c r="I22" s="6">
        <v>509770</v>
      </c>
      <c r="J22" s="27">
        <v>0.43315612923475294</v>
      </c>
      <c r="K22" s="6">
        <v>1430090</v>
      </c>
      <c r="L22" s="27">
        <v>0.90427875168695682</v>
      </c>
      <c r="M22" s="19"/>
      <c r="N22" s="6">
        <v>2718312.6787416586</v>
      </c>
      <c r="O22" s="29">
        <v>0.84304519700141067</v>
      </c>
      <c r="P22" s="6">
        <v>2690746.4114832534</v>
      </c>
      <c r="Q22" s="29">
        <v>0.84460295100711547</v>
      </c>
      <c r="R22" s="6">
        <v>1408282.7324478177</v>
      </c>
      <c r="S22" s="25">
        <v>0.69201402489344932</v>
      </c>
      <c r="T22" s="6">
        <v>582594.28571428568</v>
      </c>
      <c r="U22" s="27">
        <v>0.46164630095055886</v>
      </c>
      <c r="V22" s="6">
        <v>1356821.6318785576</v>
      </c>
      <c r="W22" s="35">
        <v>0.91119484156601582</v>
      </c>
    </row>
    <row r="23" spans="1:23" x14ac:dyDescent="0.25">
      <c r="A23" s="4" t="s">
        <v>88</v>
      </c>
      <c r="B23">
        <f>'Input Sheet'!B23</f>
        <v>0.99534516883893287</v>
      </c>
      <c r="C23" s="5">
        <v>2133960</v>
      </c>
      <c r="D23" s="25">
        <v>0.66900035614538234</v>
      </c>
      <c r="E23" s="5">
        <v>2130070</v>
      </c>
      <c r="F23" s="31">
        <v>0.66890759458609339</v>
      </c>
      <c r="G23" s="5">
        <v>509730</v>
      </c>
      <c r="H23" s="25">
        <v>0.76324720930688794</v>
      </c>
      <c r="I23" s="6">
        <v>843470.00000000012</v>
      </c>
      <c r="J23" s="27">
        <v>0.62520303033895686</v>
      </c>
      <c r="K23" s="6">
        <v>673000</v>
      </c>
      <c r="L23" s="27">
        <v>0.64407132243684995</v>
      </c>
      <c r="M23" s="19"/>
      <c r="N23" s="6">
        <v>1605688.4875846498</v>
      </c>
      <c r="O23" s="29">
        <v>0.68709541987419886</v>
      </c>
      <c r="P23" s="6">
        <v>1600353.1179564239</v>
      </c>
      <c r="Q23" s="29">
        <v>0.68644256622520461</v>
      </c>
      <c r="R23" s="6">
        <v>369369.56521739135</v>
      </c>
      <c r="S23" s="25">
        <v>0.71505848529769533</v>
      </c>
      <c r="T23" s="6">
        <v>653852.71317829471</v>
      </c>
      <c r="U23" s="27">
        <v>0.63605040152780312</v>
      </c>
      <c r="V23" s="6">
        <v>533703.40999206982</v>
      </c>
      <c r="W23" s="35">
        <v>0.63302723117136994</v>
      </c>
    </row>
    <row r="24" spans="1:23" x14ac:dyDescent="0.25">
      <c r="A24" s="4" t="s">
        <v>89</v>
      </c>
      <c r="B24">
        <f>'Input Sheet'!B24</f>
        <v>0</v>
      </c>
      <c r="C24" s="5">
        <v>1360990</v>
      </c>
      <c r="D24" s="25">
        <v>0.8801460701401187</v>
      </c>
      <c r="E24" s="5">
        <v>1317650</v>
      </c>
      <c r="F24" s="31">
        <v>0.88182749592076803</v>
      </c>
      <c r="G24" s="5">
        <v>2994950</v>
      </c>
      <c r="H24" s="25">
        <v>0.95099417352543447</v>
      </c>
      <c r="I24" s="6">
        <v>335870</v>
      </c>
      <c r="J24" s="27">
        <v>0.61511894482984486</v>
      </c>
      <c r="K24" s="6">
        <v>518039.99999999994</v>
      </c>
      <c r="L24" s="27">
        <v>0.9966218824801174</v>
      </c>
      <c r="M24" s="19"/>
      <c r="N24" s="6">
        <v>1099345.718901454</v>
      </c>
      <c r="O24" s="29">
        <v>0.88371519451213854</v>
      </c>
      <c r="P24" s="6">
        <v>1071260.162601626</v>
      </c>
      <c r="Q24" s="29">
        <v>0.88615017972430121</v>
      </c>
      <c r="R24" s="6">
        <v>2314489.953632148</v>
      </c>
      <c r="S24" s="25">
        <v>0.93723264321547006</v>
      </c>
      <c r="T24" s="6">
        <v>327678.04878048779</v>
      </c>
      <c r="U24" s="27">
        <v>0.67360781885746912</v>
      </c>
      <c r="V24" s="6">
        <v>560043.2432432432</v>
      </c>
      <c r="W24" s="35">
        <v>0.99770047759102654</v>
      </c>
    </row>
    <row r="25" spans="1:23" x14ac:dyDescent="0.25">
      <c r="A25" s="4" t="s">
        <v>90</v>
      </c>
      <c r="B25">
        <f>'Input Sheet'!B25</f>
        <v>0</v>
      </c>
      <c r="C25" s="5">
        <v>1255400</v>
      </c>
      <c r="D25" s="25">
        <v>0.80805321013222875</v>
      </c>
      <c r="E25" s="5">
        <v>1232210</v>
      </c>
      <c r="F25" s="31">
        <v>0.80720818691619123</v>
      </c>
      <c r="G25" s="5">
        <v>3263910</v>
      </c>
      <c r="H25" s="25">
        <v>0.89796900037072114</v>
      </c>
      <c r="I25" s="6">
        <v>238740</v>
      </c>
      <c r="J25" s="27">
        <v>0.68895032252659794</v>
      </c>
      <c r="K25" s="6">
        <v>827229.99999999988</v>
      </c>
      <c r="L25" s="27">
        <v>0.94662911161345709</v>
      </c>
      <c r="M25" s="19"/>
      <c r="N25" s="6">
        <v>774938.2716049382</v>
      </c>
      <c r="O25" s="29">
        <v>0.79722667503910527</v>
      </c>
      <c r="P25" s="6">
        <v>750432.39951278933</v>
      </c>
      <c r="Q25" s="29">
        <v>0.79510248525278104</v>
      </c>
      <c r="R25" s="6">
        <v>1518804.0949278732</v>
      </c>
      <c r="S25" s="25">
        <v>0.85995337869727262</v>
      </c>
      <c r="T25" s="6">
        <v>194255.49227013832</v>
      </c>
      <c r="U25" s="27">
        <v>0.65790205624334808</v>
      </c>
      <c r="V25" s="6">
        <v>534041.31697869592</v>
      </c>
      <c r="W25" s="35">
        <v>0.94358332940105849</v>
      </c>
    </row>
    <row r="26" spans="1:23" x14ac:dyDescent="0.25">
      <c r="A26" s="4" t="s">
        <v>91</v>
      </c>
      <c r="B26">
        <f>'Input Sheet'!B26</f>
        <v>0</v>
      </c>
      <c r="C26" s="5">
        <v>181910</v>
      </c>
      <c r="D26" s="25">
        <v>0.66708812049914801</v>
      </c>
      <c r="E26" s="5">
        <v>172360</v>
      </c>
      <c r="F26" s="31">
        <v>0.67463448595961939</v>
      </c>
      <c r="G26" s="5">
        <v>449130</v>
      </c>
      <c r="H26" s="25">
        <v>0.29659564046044573</v>
      </c>
      <c r="I26" s="6">
        <v>71770</v>
      </c>
      <c r="J26" s="27">
        <v>0.33300822070502994</v>
      </c>
      <c r="K26" s="6">
        <v>64160</v>
      </c>
      <c r="L26" s="27">
        <v>0.81187655860349117</v>
      </c>
      <c r="M26" s="19"/>
      <c r="N26" s="6">
        <v>154291.77268871921</v>
      </c>
      <c r="O26" s="29">
        <v>0.67568461689733283</v>
      </c>
      <c r="P26" s="6">
        <v>150139.37282229966</v>
      </c>
      <c r="Q26" s="29">
        <v>0.68538087600145403</v>
      </c>
      <c r="R26" s="6">
        <v>333925.65055762086</v>
      </c>
      <c r="S26" s="25">
        <v>0.12981488331249577</v>
      </c>
      <c r="T26" s="6">
        <v>70779.092702169626</v>
      </c>
      <c r="U26" s="27">
        <v>0.44082289268263758</v>
      </c>
      <c r="V26" s="6">
        <v>52375.510204081642</v>
      </c>
      <c r="W26" s="35">
        <v>0.78682656984911115</v>
      </c>
    </row>
    <row r="27" spans="1:23" ht="15.75" thickBot="1" x14ac:dyDescent="0.3">
      <c r="A27" s="14" t="s">
        <v>92</v>
      </c>
      <c r="B27" s="3">
        <f>'Input Sheet'!B27</f>
        <v>0.30693938712572494</v>
      </c>
      <c r="C27" s="7">
        <v>965810</v>
      </c>
      <c r="D27" s="26">
        <v>0.92090576821528047</v>
      </c>
      <c r="E27" s="7">
        <v>914910</v>
      </c>
      <c r="F27" s="32">
        <v>0.91770775267512661</v>
      </c>
      <c r="G27" s="7">
        <v>4453790</v>
      </c>
      <c r="H27" s="25">
        <v>0.97341140915938995</v>
      </c>
      <c r="I27" s="8">
        <v>89010</v>
      </c>
      <c r="J27" s="28">
        <v>0.9184361307718234</v>
      </c>
      <c r="K27" s="8">
        <v>741930</v>
      </c>
      <c r="L27" s="28">
        <v>0.99933956033588067</v>
      </c>
      <c r="M27" s="20"/>
      <c r="N27" s="8">
        <v>768957.00636942673</v>
      </c>
      <c r="O27" s="30">
        <v>0.91507725069493051</v>
      </c>
      <c r="P27" s="8">
        <v>739620.04850444628</v>
      </c>
      <c r="Q27" s="30">
        <v>0.91327794855923705</v>
      </c>
      <c r="R27" s="8">
        <v>3910263.3889376651</v>
      </c>
      <c r="S27" s="25">
        <v>0.98029672416670655</v>
      </c>
      <c r="T27" s="8">
        <v>114851.61290322583</v>
      </c>
      <c r="U27" s="28">
        <v>0.94276556469955364</v>
      </c>
      <c r="V27" s="8">
        <v>699933.96226415096</v>
      </c>
      <c r="W27" s="35">
        <v>0.99839767573612959</v>
      </c>
    </row>
    <row r="28" spans="1:23" ht="15.75" thickTop="1" x14ac:dyDescent="0.25">
      <c r="A28" s="4" t="s">
        <v>33</v>
      </c>
      <c r="C28" s="9">
        <f>SUM(C4:C27)</f>
        <v>32719670</v>
      </c>
      <c r="D28" s="25"/>
      <c r="E28" s="9">
        <f t="shared" ref="E28:V28" si="0">SUM(E4:E27)</f>
        <v>31928410</v>
      </c>
      <c r="F28" s="9"/>
      <c r="G28" s="9">
        <f t="shared" si="0"/>
        <v>39819370</v>
      </c>
      <c r="H28" s="9"/>
      <c r="I28" s="9">
        <f t="shared" si="0"/>
        <v>9646230</v>
      </c>
      <c r="J28" s="9"/>
      <c r="K28" s="9">
        <f t="shared" si="0"/>
        <v>16439840</v>
      </c>
      <c r="L28" s="9"/>
      <c r="M28" s="21"/>
      <c r="N28" s="9">
        <f t="shared" si="0"/>
        <v>25277713.574963424</v>
      </c>
      <c r="O28" s="9"/>
      <c r="P28" s="9">
        <f t="shared" si="0"/>
        <v>24644342.072214644</v>
      </c>
      <c r="Q28" s="9"/>
      <c r="R28" s="9">
        <f t="shared" si="0"/>
        <v>28059337.320425496</v>
      </c>
      <c r="S28" s="9"/>
      <c r="T28" s="9">
        <f t="shared" si="0"/>
        <v>7832924.5640623607</v>
      </c>
      <c r="U28" s="9"/>
      <c r="V28" s="9">
        <f t="shared" si="0"/>
        <v>13144368.682596868</v>
      </c>
    </row>
    <row r="30" spans="1:23" ht="15.75" thickBot="1" x14ac:dyDescent="0.3">
      <c r="A30" s="44" t="s">
        <v>52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</row>
    <row r="31" spans="1:23" ht="15.75" thickTop="1" x14ac:dyDescent="0.25">
      <c r="B31" s="51">
        <v>2021</v>
      </c>
      <c r="C31" s="51"/>
      <c r="D31" s="51"/>
      <c r="E31" s="51"/>
      <c r="F31" s="51"/>
      <c r="G31" s="51">
        <v>2020</v>
      </c>
      <c r="H31" s="51"/>
      <c r="I31" s="51"/>
      <c r="J31" s="51"/>
      <c r="K31" s="51"/>
    </row>
    <row r="32" spans="1:23" ht="15.75" thickBot="1" x14ac:dyDescent="0.3">
      <c r="A32" s="1" t="s">
        <v>2</v>
      </c>
      <c r="B32" s="36" t="s">
        <v>51</v>
      </c>
      <c r="C32" s="36" t="s">
        <v>54</v>
      </c>
      <c r="D32" s="36" t="s">
        <v>55</v>
      </c>
      <c r="E32" s="37" t="s">
        <v>56</v>
      </c>
      <c r="F32" s="37" t="s">
        <v>57</v>
      </c>
      <c r="G32" s="36" t="s">
        <v>53</v>
      </c>
      <c r="H32" s="36" t="s">
        <v>58</v>
      </c>
      <c r="I32" s="36" t="s">
        <v>59</v>
      </c>
      <c r="J32" s="37" t="s">
        <v>60</v>
      </c>
      <c r="K32" s="37" t="s">
        <v>61</v>
      </c>
    </row>
    <row r="33" spans="1:11" ht="15.75" thickTop="1" x14ac:dyDescent="0.25">
      <c r="A33" s="4" t="s">
        <v>9</v>
      </c>
      <c r="B33">
        <f>B4*(C4*D4*'Input Sheet'!$F$4+C4*(1-D4)*'Input Sheet'!$F$5)</f>
        <v>0</v>
      </c>
      <c r="C33">
        <f>B4*(E4*F4*'Input Sheet'!$F$6+E4*(1-F4)*'Input Sheet'!$F$7)</f>
        <v>0</v>
      </c>
      <c r="D33">
        <f>B4*(G4*H4*'Input Sheet'!$F$8+G4*(1-H4)*'Input Sheet'!$F$9)</f>
        <v>0</v>
      </c>
      <c r="E33">
        <f>B4*(I4*J4*'Input Sheet'!$F$10+I4*(1-Data!J4)*'Input Sheet'!$F$11)</f>
        <v>0</v>
      </c>
      <c r="F33">
        <f>B4*(K4*L4*'Input Sheet'!$F$12+K4*(1-L4)*'Input Sheet'!$F$13)</f>
        <v>0</v>
      </c>
      <c r="G33" s="38">
        <f>B4*(N4*O4*'Input Sheet'!$F$4+N4*(1-O4)*'Input Sheet'!$F$5)</f>
        <v>0</v>
      </c>
      <c r="H33" s="38">
        <f>B4*(P4*Q4*'Input Sheet'!$F$6+P4*(1-Q4)*'Input Sheet'!$F$7)</f>
        <v>0</v>
      </c>
      <c r="I33" s="38">
        <f>B4*(R4*S4*'Input Sheet'!$F$8+R4*(1-S4)*'Input Sheet'!$F$9)</f>
        <v>0</v>
      </c>
      <c r="J33" s="38">
        <f>B4*(T4*U4*'Input Sheet'!$F$10+T4*(1-U4)*'Input Sheet'!$F$11)</f>
        <v>0</v>
      </c>
      <c r="K33" s="38">
        <f>B4*(V4*W4*'Input Sheet'!$F$12+V4*(1-W4)*'Input Sheet'!$F$13)</f>
        <v>0</v>
      </c>
    </row>
    <row r="34" spans="1:11" x14ac:dyDescent="0.25">
      <c r="A34" s="4" t="s">
        <v>10</v>
      </c>
      <c r="B34">
        <f>B5*(C5*D5*'Input Sheet'!$F$4+C5*(1-D5)*'Input Sheet'!$F$5)</f>
        <v>0</v>
      </c>
      <c r="C34">
        <f>B5*(E5*F5*'Input Sheet'!$F$6+E5*(1-F5)*'Input Sheet'!$F$7)</f>
        <v>0</v>
      </c>
      <c r="D34">
        <f>B5*(G5*H5*'Input Sheet'!$F$8+G5*(1-H5)*'Input Sheet'!$F$9)</f>
        <v>0</v>
      </c>
      <c r="E34">
        <f>B5*(I5*J5*'Input Sheet'!$F$10+I5*(1-Data!J5)*'Input Sheet'!$F$11)</f>
        <v>0</v>
      </c>
      <c r="F34">
        <f>B5*(K5*L5*'Input Sheet'!$F$12+K5*(1-L5)*'Input Sheet'!$F$13)</f>
        <v>0</v>
      </c>
      <c r="G34" s="38">
        <f>B5*(N5*O5*'Input Sheet'!$F$4+N5*(1-O5)*'Input Sheet'!$F$5)</f>
        <v>0</v>
      </c>
      <c r="H34" s="38">
        <f>B5*(P5*Q5*'Input Sheet'!$F$6+P5*(1-Q5)*'Input Sheet'!$F$7)</f>
        <v>0</v>
      </c>
      <c r="I34" s="38">
        <f>B5*(R5*S5*'Input Sheet'!$F$8+R5*(1-S5)*'Input Sheet'!$F$9)</f>
        <v>0</v>
      </c>
      <c r="J34" s="38">
        <f>B5*(T5*U5*'Input Sheet'!$F$10+T5*(1-U5)*'Input Sheet'!$F$11)</f>
        <v>0</v>
      </c>
      <c r="K34" s="38">
        <f>B5*(V5*W5*'Input Sheet'!$F$12+V5*(1-W5)*'Input Sheet'!$F$13)</f>
        <v>0</v>
      </c>
    </row>
    <row r="35" spans="1:11" x14ac:dyDescent="0.25">
      <c r="A35" s="4" t="s">
        <v>11</v>
      </c>
      <c r="B35">
        <f>B6*(C6*D6*'Input Sheet'!$F$4+C6*(1-D6)*'Input Sheet'!$F$5)</f>
        <v>22177.272461990397</v>
      </c>
      <c r="C35">
        <f>B6*(E6*F6*'Input Sheet'!$F$6+E6*(1-F6)*'Input Sheet'!$F$7)</f>
        <v>22090.006009724082</v>
      </c>
      <c r="D35">
        <f>B6*(G6*H6*'Input Sheet'!$F$8+G6*(1-H6)*'Input Sheet'!$F$9)</f>
        <v>13730.401144632886</v>
      </c>
      <c r="E35">
        <f>B6*(I6*J6*'Input Sheet'!$F$10+I6*(1-Data!J6)*'Input Sheet'!$F$11)</f>
        <v>7385.3841209440752</v>
      </c>
      <c r="F35">
        <f>B6*(K6*L6*'Input Sheet'!$F$12+K6*(1-L6)*'Input Sheet'!$F$13)</f>
        <v>12611.485253061701</v>
      </c>
      <c r="G35" s="38">
        <f>B6*(N6*O6*'Input Sheet'!$F$4+N6*(1-O6)*'Input Sheet'!$F$5)</f>
        <v>17856.096990330432</v>
      </c>
      <c r="H35" s="38">
        <f>B6*(P6*Q6*'Input Sheet'!$F$6+P6*(1-Q6)*'Input Sheet'!$F$7)</f>
        <v>17771.525349737796</v>
      </c>
      <c r="I35" s="38">
        <f>B6*(R6*S6*'Input Sheet'!$F$8+R6*(1-S6)*'Input Sheet'!$F$9)</f>
        <v>6665.2432740936347</v>
      </c>
      <c r="J35" s="38">
        <f>B6*(T6*U6*'Input Sheet'!$F$10+T6*(1-U6)*'Input Sheet'!$F$11)</f>
        <v>6934.632977412276</v>
      </c>
      <c r="K35" s="38">
        <f>B6*(V6*W6*'Input Sheet'!$F$12+V6*(1-W6)*'Input Sheet'!$F$13)</f>
        <v>9073.0109734256839</v>
      </c>
    </row>
    <row r="36" spans="1:11" x14ac:dyDescent="0.25">
      <c r="A36" s="4" t="s">
        <v>12</v>
      </c>
      <c r="B36">
        <f>B7*(C7*D7*'Input Sheet'!$F$4+C7*(1-D7)*'Input Sheet'!$F$5)</f>
        <v>844597.48061495239</v>
      </c>
      <c r="C36">
        <f>B7*(E7*F7*'Input Sheet'!$F$6+E7*(1-F7)*'Input Sheet'!$F$7)</f>
        <v>841684.94459207694</v>
      </c>
      <c r="D36">
        <f>B7*(G7*H7*'Input Sheet'!$F$8+G7*(1-H7)*'Input Sheet'!$F$9)</f>
        <v>134139.36856192726</v>
      </c>
      <c r="E36">
        <f>B7*(I7*J7*'Input Sheet'!$F$10+I7*(1-Data!J7)*'Input Sheet'!$F$11)</f>
        <v>193691.78109669848</v>
      </c>
      <c r="F36">
        <f>B7*(K7*L7*'Input Sheet'!$F$12+K7*(1-L7)*'Input Sheet'!$F$13)</f>
        <v>433116.34384122858</v>
      </c>
      <c r="G36" s="38">
        <f>B7*(N7*O7*'Input Sheet'!$F$4+N7*(1-O7)*'Input Sheet'!$F$5)</f>
        <v>762272.09441782697</v>
      </c>
      <c r="H36" s="38">
        <f>B7*(P7*Q7*'Input Sheet'!$F$6+P7*(1-Q7)*'Input Sheet'!$F$7)</f>
        <v>759643.4517979034</v>
      </c>
      <c r="I36" s="38">
        <f>B7*(R7*S7*'Input Sheet'!$F$8+R7*(1-S7)*'Input Sheet'!$F$9)</f>
        <v>97485.006222330863</v>
      </c>
      <c r="J36" s="38">
        <f>B7*(T7*U7*'Input Sheet'!$F$10+T7*(1-U7)*'Input Sheet'!$F$11)</f>
        <v>189893.9030359789</v>
      </c>
      <c r="K36" s="38">
        <f>B7*(V7*W7*'Input Sheet'!$F$12+V7*(1-W7)*'Input Sheet'!$F$13)</f>
        <v>316837.12058612186</v>
      </c>
    </row>
    <row r="37" spans="1:11" x14ac:dyDescent="0.25">
      <c r="A37" s="4" t="s">
        <v>13</v>
      </c>
      <c r="B37">
        <f>B8*(C8*D8*'Input Sheet'!$F$4+C8*(1-D8)*'Input Sheet'!$F$5)</f>
        <v>29415.147310564393</v>
      </c>
      <c r="C37">
        <f>B8*(E8*F8*'Input Sheet'!$F$6+E8*(1-F8)*'Input Sheet'!$F$7)</f>
        <v>25710.293063374549</v>
      </c>
      <c r="D37">
        <f>B8*(G8*H8*'Input Sheet'!$F$8+G8*(1-H8)*'Input Sheet'!$F$9)</f>
        <v>80911.814952562883</v>
      </c>
      <c r="E37">
        <f>B8*(I8*J8*'Input Sheet'!$F$10+I8*(1-Data!J8)*'Input Sheet'!$F$11)</f>
        <v>4464.2669754394201</v>
      </c>
      <c r="F37">
        <f>B8*(K8*L8*'Input Sheet'!$F$12+K8*(1-L8)*'Input Sheet'!$F$13)</f>
        <v>12724.545773943524</v>
      </c>
      <c r="G37" s="38">
        <f>B8*(N8*O8*'Input Sheet'!$F$4+N8*(1-O8)*'Input Sheet'!$F$5)</f>
        <v>22403.006329447369</v>
      </c>
      <c r="H37" s="38">
        <f>B8*(P8*Q8*'Input Sheet'!$F$6+P8*(1-Q8)*'Input Sheet'!$F$7)</f>
        <v>20388.812897204247</v>
      </c>
      <c r="I37" s="38">
        <f>B8*(R8*S8*'Input Sheet'!$F$8+R8*(1-S8)*'Input Sheet'!$F$9)</f>
        <v>45816.429757963124</v>
      </c>
      <c r="J37" s="38">
        <f>B8*(T8*U8*'Input Sheet'!$F$10+T8*(1-U8)*'Input Sheet'!$F$11)</f>
        <v>4065.8169175222415</v>
      </c>
      <c r="K37" s="38">
        <f>B8*(V8*W8*'Input Sheet'!$F$12+V8*(1-W8)*'Input Sheet'!$F$13)</f>
        <v>11599.40362255563</v>
      </c>
    </row>
    <row r="38" spans="1:11" x14ac:dyDescent="0.25">
      <c r="A38" s="4" t="s">
        <v>14</v>
      </c>
      <c r="B38">
        <f>B9*(C9*D9*'Input Sheet'!$F$4+C9*(1-D9)*'Input Sheet'!$F$5)</f>
        <v>0</v>
      </c>
      <c r="C38">
        <f>B9*(E9*F9*'Input Sheet'!$F$6+E9*(1-F9)*'Input Sheet'!$F$7)</f>
        <v>0</v>
      </c>
      <c r="D38">
        <f>B9*(G9*H9*'Input Sheet'!$F$8+G9*(1-H9)*'Input Sheet'!$F$9)</f>
        <v>0</v>
      </c>
      <c r="E38">
        <f>B9*(I9*J9*'Input Sheet'!$F$10+I9*(1-Data!J9)*'Input Sheet'!$F$11)</f>
        <v>0</v>
      </c>
      <c r="F38">
        <f>B9*(K9*L9*'Input Sheet'!$F$12+K9*(1-L9)*'Input Sheet'!$F$13)</f>
        <v>0</v>
      </c>
      <c r="G38" s="38">
        <f>B9*(N9*O9*'Input Sheet'!$F$4+N9*(1-O9)*'Input Sheet'!$F$5)</f>
        <v>0</v>
      </c>
      <c r="H38" s="38">
        <f>B9*(P9*Q9*'Input Sheet'!$F$6+P9*(1-Q9)*'Input Sheet'!$F$7)</f>
        <v>0</v>
      </c>
      <c r="I38" s="38">
        <f>B9*(R9*S9*'Input Sheet'!$F$8+R9*(1-S9)*'Input Sheet'!$F$9)</f>
        <v>0</v>
      </c>
      <c r="J38" s="38">
        <f>B9*(T9*U9*'Input Sheet'!$F$10+T9*(1-U9)*'Input Sheet'!$F$11)</f>
        <v>0</v>
      </c>
      <c r="K38" s="38">
        <f>B9*(V9*W9*'Input Sheet'!$F$12+V9*(1-W9)*'Input Sheet'!$F$13)</f>
        <v>0</v>
      </c>
    </row>
    <row r="39" spans="1:11" x14ac:dyDescent="0.25">
      <c r="A39" s="4" t="s">
        <v>15</v>
      </c>
      <c r="B39">
        <f>B10*(C10*D10*'Input Sheet'!$F$4+C10*(1-D10)*'Input Sheet'!$F$5)</f>
        <v>1965968.3432321921</v>
      </c>
      <c r="C39">
        <f>B10*(E10*F10*'Input Sheet'!$F$6+E10*(1-F10)*'Input Sheet'!$F$7)</f>
        <v>1959912.0528875855</v>
      </c>
      <c r="D39">
        <f>B10*(G10*H10*'Input Sheet'!$F$8+G10*(1-H10)*'Input Sheet'!$F$9)</f>
        <v>198575.75059753295</v>
      </c>
      <c r="E39">
        <f>B10*(I10*J10*'Input Sheet'!$F$10+I10*(1-Data!J10)*'Input Sheet'!$F$11)</f>
        <v>488665.57693734876</v>
      </c>
      <c r="F39">
        <f>B10*(K10*L10*'Input Sheet'!$F$12+K10*(1-L10)*'Input Sheet'!$F$13)</f>
        <v>762170.81747023365</v>
      </c>
      <c r="G39" s="38">
        <f>B10*(N10*O10*'Input Sheet'!$F$4+N10*(1-O10)*'Input Sheet'!$F$5)</f>
        <v>1509960.3250631278</v>
      </c>
      <c r="H39" s="38">
        <f>B10*(P10*Q10*'Input Sheet'!$F$6+P10*(1-Q10)*'Input Sheet'!$F$7)</f>
        <v>1501848.3163889542</v>
      </c>
      <c r="I39" s="38">
        <f>B10*(R10*S10*'Input Sheet'!$F$8+R10*(1-S10)*'Input Sheet'!$F$9)</f>
        <v>118059.30475477586</v>
      </c>
      <c r="J39" s="38">
        <f>B10*(T10*U10*'Input Sheet'!$F$10+T10*(1-U10)*'Input Sheet'!$F$11)</f>
        <v>423820.96872276557</v>
      </c>
      <c r="K39" s="38">
        <f>B10*(V10*W10*'Input Sheet'!$F$12+V10*(1-W10)*'Input Sheet'!$F$13)</f>
        <v>608762.63376216765</v>
      </c>
    </row>
    <row r="40" spans="1:11" x14ac:dyDescent="0.25">
      <c r="A40" s="4" t="s">
        <v>16</v>
      </c>
      <c r="B40">
        <f>B11*(C11*D11*'Input Sheet'!$F$4+C11*(1-D11)*'Input Sheet'!$F$5)</f>
        <v>0</v>
      </c>
      <c r="C40">
        <f>B11*(E11*F11*'Input Sheet'!$F$6+E11*(1-F11)*'Input Sheet'!$F$7)</f>
        <v>0</v>
      </c>
      <c r="D40">
        <f>B11*(G11*H11*'Input Sheet'!$F$8+G11*(1-H11)*'Input Sheet'!$F$9)</f>
        <v>0</v>
      </c>
      <c r="E40">
        <f>B11*(I11*J11*'Input Sheet'!$F$10+I11*(1-Data!J11)*'Input Sheet'!$F$11)</f>
        <v>0</v>
      </c>
      <c r="F40">
        <f>B11*(K11*L11*'Input Sheet'!$F$12+K11*(1-L11)*'Input Sheet'!$F$13)</f>
        <v>0</v>
      </c>
      <c r="G40" s="38">
        <f>B11*(N11*O11*'Input Sheet'!$F$4+N11*(1-O11)*'Input Sheet'!$F$5)</f>
        <v>0</v>
      </c>
      <c r="H40" s="38">
        <f>B11*(P11*Q11*'Input Sheet'!$F$6+P11*(1-Q11)*'Input Sheet'!$F$7)</f>
        <v>0</v>
      </c>
      <c r="I40" s="38">
        <f>B11*(R11*S11*'Input Sheet'!$F$8+R11*(1-S11)*'Input Sheet'!$F$9)</f>
        <v>0</v>
      </c>
      <c r="J40" s="38">
        <f>B11*(T11*U11*'Input Sheet'!$F$10+T11*(1-U11)*'Input Sheet'!$F$11)</f>
        <v>0</v>
      </c>
      <c r="K40" s="38">
        <f>B11*(V11*W11*'Input Sheet'!$F$12+V11*(1-W11)*'Input Sheet'!$F$13)</f>
        <v>0</v>
      </c>
    </row>
    <row r="41" spans="1:11" x14ac:dyDescent="0.25">
      <c r="A41" s="4" t="s">
        <v>17</v>
      </c>
      <c r="B41">
        <f>B12*(C12*D12*'Input Sheet'!$F$4+C12*(1-D12)*'Input Sheet'!$F$5)</f>
        <v>137502.65235339705</v>
      </c>
      <c r="C41">
        <f>B12*(E12*F12*'Input Sheet'!$F$6+E12*(1-F12)*'Input Sheet'!$F$7)</f>
        <v>128844.64442119443</v>
      </c>
      <c r="D41">
        <f>B12*(G12*H12*'Input Sheet'!$F$8+G12*(1-H12)*'Input Sheet'!$F$9)</f>
        <v>387929.64740048652</v>
      </c>
      <c r="E41">
        <f>B12*(I12*J12*'Input Sheet'!$F$10+I12*(1-Data!J12)*'Input Sheet'!$F$11)</f>
        <v>37087.572553079597</v>
      </c>
      <c r="F41">
        <f>B12*(K12*L12*'Input Sheet'!$F$12+K12*(1-L12)*'Input Sheet'!$F$13)</f>
        <v>79891.593253019804</v>
      </c>
      <c r="G41" s="38">
        <f>B12*(N12*O12*'Input Sheet'!$F$4+N12*(1-O12)*'Input Sheet'!$F$5)</f>
        <v>101253.79407466645</v>
      </c>
      <c r="H41" s="38">
        <f>B12*(P12*Q12*'Input Sheet'!$F$6+P12*(1-Q12)*'Input Sheet'!$F$7)</f>
        <v>94391.680894647929</v>
      </c>
      <c r="I41" s="38">
        <f>B12*(R12*S12*'Input Sheet'!$F$8+R12*(1-S12)*'Input Sheet'!$F$9)</f>
        <v>221421.03162128225</v>
      </c>
      <c r="J41" s="38">
        <f>B12*(T12*U12*'Input Sheet'!$F$10+T12*(1-U12)*'Input Sheet'!$F$11)</f>
        <v>32937.453421917933</v>
      </c>
      <c r="K41" s="38">
        <f>B12*(V12*W12*'Input Sheet'!$F$12+V12*(1-W12)*'Input Sheet'!$F$13)</f>
        <v>56500.419556591085</v>
      </c>
    </row>
    <row r="42" spans="1:11" x14ac:dyDescent="0.25">
      <c r="A42" s="4" t="s">
        <v>18</v>
      </c>
      <c r="B42">
        <f>B13*(C13*D13*'Input Sheet'!$F$4+C13*(1-D13)*'Input Sheet'!$F$5)</f>
        <v>0</v>
      </c>
      <c r="C42">
        <f>B13*(E13*F13*'Input Sheet'!$F$6+E13*(1-F13)*'Input Sheet'!$F$7)</f>
        <v>0</v>
      </c>
      <c r="D42">
        <f>B13*(G13*H13*'Input Sheet'!$F$8+G13*(1-H13)*'Input Sheet'!$F$9)</f>
        <v>0</v>
      </c>
      <c r="E42">
        <f>B13*(I13*J13*'Input Sheet'!$F$10+I13*(1-Data!J13)*'Input Sheet'!$F$11)</f>
        <v>0</v>
      </c>
      <c r="F42">
        <f>B13*(K13*L13*'Input Sheet'!$F$12+K13*(1-L13)*'Input Sheet'!$F$13)</f>
        <v>0</v>
      </c>
      <c r="G42" s="38">
        <f>B13*(N13*O13*'Input Sheet'!$F$4+N13*(1-O13)*'Input Sheet'!$F$5)</f>
        <v>0</v>
      </c>
      <c r="H42" s="38">
        <f>B13*(P13*Q13*'Input Sheet'!$F$6+P13*(1-Q13)*'Input Sheet'!$F$7)</f>
        <v>0</v>
      </c>
      <c r="I42" s="38">
        <f>B13*(R13*S13*'Input Sheet'!$F$8+R13*(1-S13)*'Input Sheet'!$F$9)</f>
        <v>0</v>
      </c>
      <c r="J42" s="38">
        <f>B13*(T13*U13*'Input Sheet'!$F$10+T13*(1-U13)*'Input Sheet'!$F$11)</f>
        <v>0</v>
      </c>
      <c r="K42" s="38">
        <f>B13*(V13*W13*'Input Sheet'!$F$12+V13*(1-W13)*'Input Sheet'!$F$13)</f>
        <v>0</v>
      </c>
    </row>
    <row r="43" spans="1:11" x14ac:dyDescent="0.25">
      <c r="A43" s="4" t="s">
        <v>19</v>
      </c>
      <c r="B43">
        <f>B14*(C14*D14*'Input Sheet'!$F$4+C14*(1-D14)*'Input Sheet'!$F$5)</f>
        <v>977848.21148956183</v>
      </c>
      <c r="C43">
        <f>B14*(E14*F14*'Input Sheet'!$F$6+E14*(1-F14)*'Input Sheet'!$F$7)</f>
        <v>973963.06752669602</v>
      </c>
      <c r="D43">
        <f>B14*(G14*H14*'Input Sheet'!$F$8+G14*(1-H14)*'Input Sheet'!$F$9)</f>
        <v>149578.04257033524</v>
      </c>
      <c r="E43">
        <f>B14*(I14*J14*'Input Sheet'!$F$10+I14*(1-Data!J14)*'Input Sheet'!$F$11)</f>
        <v>104773.24801350417</v>
      </c>
      <c r="F43">
        <f>B14*(K14*L14*'Input Sheet'!$F$12+K14*(1-L14)*'Input Sheet'!$F$13)</f>
        <v>732707.22487739194</v>
      </c>
      <c r="G43" s="38">
        <f>B14*(N14*O14*'Input Sheet'!$F$4+N14*(1-O14)*'Input Sheet'!$F$5)</f>
        <v>1000868.1796208411</v>
      </c>
      <c r="H43" s="38">
        <f>B14*(P14*Q14*'Input Sheet'!$F$6+P14*(1-Q14)*'Input Sheet'!$F$7)</f>
        <v>992826.77627593884</v>
      </c>
      <c r="I43" s="38">
        <f>B14*(R14*S14*'Input Sheet'!$F$8+R14*(1-S14)*'Input Sheet'!$F$9)</f>
        <v>178707.33879370996</v>
      </c>
      <c r="J43" s="38">
        <f>B14*(T14*U14*'Input Sheet'!$F$10+T14*(1-U14)*'Input Sheet'!$F$11)</f>
        <v>117855.17211867735</v>
      </c>
      <c r="K43" s="38">
        <f>B14*(V14*W14*'Input Sheet'!$F$12+V14*(1-W14)*'Input Sheet'!$F$13)</f>
        <v>654202.87935481418</v>
      </c>
    </row>
    <row r="44" spans="1:11" x14ac:dyDescent="0.25">
      <c r="A44" s="4" t="s">
        <v>20</v>
      </c>
      <c r="B44">
        <f>B15*(C15*D15*'Input Sheet'!$F$4+C15*(1-D15)*'Input Sheet'!$F$5)</f>
        <v>0</v>
      </c>
      <c r="C44">
        <f>B15*(E15*F15*'Input Sheet'!$F$6+E15*(1-F15)*'Input Sheet'!$F$7)</f>
        <v>0</v>
      </c>
      <c r="D44">
        <f>B15*(G15*H15*'Input Sheet'!$F$8+G15*(1-H15)*'Input Sheet'!$F$9)</f>
        <v>0</v>
      </c>
      <c r="E44">
        <f>B15*(I15*J15*'Input Sheet'!$F$10+I15*(1-Data!J15)*'Input Sheet'!$F$11)</f>
        <v>0</v>
      </c>
      <c r="F44">
        <f>B15*(K15*L15*'Input Sheet'!$F$12+K15*(1-L15)*'Input Sheet'!$F$13)</f>
        <v>0</v>
      </c>
      <c r="G44" s="38">
        <f>B15*(N15*O15*'Input Sheet'!$F$4+N15*(1-O15)*'Input Sheet'!$F$5)</f>
        <v>0</v>
      </c>
      <c r="H44" s="38">
        <f>B15*(P15*Q15*'Input Sheet'!$F$6+P15*(1-Q15)*'Input Sheet'!$F$7)</f>
        <v>0</v>
      </c>
      <c r="I44" s="38">
        <f>B15*(R15*S15*'Input Sheet'!$F$8+R15*(1-S15)*'Input Sheet'!$F$9)</f>
        <v>0</v>
      </c>
      <c r="J44" s="38">
        <f>B15*(T15*U15*'Input Sheet'!$F$10+T15*(1-U15)*'Input Sheet'!$F$11)</f>
        <v>0</v>
      </c>
      <c r="K44" s="38">
        <f>B15*(V15*W15*'Input Sheet'!$F$12+V15*(1-W15)*'Input Sheet'!$F$13)</f>
        <v>0</v>
      </c>
    </row>
    <row r="45" spans="1:11" x14ac:dyDescent="0.25">
      <c r="A45" s="4" t="s">
        <v>21</v>
      </c>
      <c r="B45">
        <f>B16*(C16*D16*'Input Sheet'!$F$4+C16*(1-D16)*'Input Sheet'!$F$5)</f>
        <v>0</v>
      </c>
      <c r="C45">
        <f>B16*(E16*F16*'Input Sheet'!$F$6+E16*(1-F16)*'Input Sheet'!$F$7)</f>
        <v>0</v>
      </c>
      <c r="D45">
        <f>B16*(G16*H16*'Input Sheet'!$F$8+G16*(1-H16)*'Input Sheet'!$F$9)</f>
        <v>0</v>
      </c>
      <c r="E45">
        <f>B16*(I16*J16*'Input Sheet'!$F$10+I16*(1-Data!J16)*'Input Sheet'!$F$11)</f>
        <v>0</v>
      </c>
      <c r="F45">
        <f>B16*(K16*L16*'Input Sheet'!$F$12+K16*(1-L16)*'Input Sheet'!$F$13)</f>
        <v>0</v>
      </c>
      <c r="G45" s="38">
        <f>B16*(N16*O16*'Input Sheet'!$F$4+N16*(1-O16)*'Input Sheet'!$F$5)</f>
        <v>0</v>
      </c>
      <c r="H45" s="38">
        <f>B16*(P16*Q16*'Input Sheet'!$F$6+P16*(1-Q16)*'Input Sheet'!$F$7)</f>
        <v>0</v>
      </c>
      <c r="I45" s="38">
        <f>B16*(R16*S16*'Input Sheet'!$F$8+R16*(1-S16)*'Input Sheet'!$F$9)</f>
        <v>0</v>
      </c>
      <c r="J45" s="38">
        <f>B16*(T16*U16*'Input Sheet'!$F$10+T16*(1-U16)*'Input Sheet'!$F$11)</f>
        <v>0</v>
      </c>
      <c r="K45" s="38">
        <f>B16*(V16*W16*'Input Sheet'!$F$12+V16*(1-W16)*'Input Sheet'!$F$13)</f>
        <v>0</v>
      </c>
    </row>
    <row r="46" spans="1:11" x14ac:dyDescent="0.25">
      <c r="A46" s="4" t="s">
        <v>22</v>
      </c>
      <c r="B46">
        <f>B17*(C17*D17*'Input Sheet'!$F$4+C17*(1-D17)*'Input Sheet'!$F$5)</f>
        <v>0</v>
      </c>
      <c r="C46">
        <f>B17*(E17*F17*'Input Sheet'!$F$6+E17*(1-F17)*'Input Sheet'!$F$7)</f>
        <v>0</v>
      </c>
      <c r="D46">
        <f>B17*(G17*H17*'Input Sheet'!$F$8+G17*(1-H17)*'Input Sheet'!$F$9)</f>
        <v>0</v>
      </c>
      <c r="E46">
        <f>B17*(I17*J17*'Input Sheet'!$F$10+I17*(1-Data!J17)*'Input Sheet'!$F$11)</f>
        <v>0</v>
      </c>
      <c r="F46">
        <f>B17*(K17*L17*'Input Sheet'!$F$12+K17*(1-L17)*'Input Sheet'!$F$13)</f>
        <v>0</v>
      </c>
      <c r="G46" s="38">
        <f>B17*(N17*O17*'Input Sheet'!$F$4+N17*(1-O17)*'Input Sheet'!$F$5)</f>
        <v>0</v>
      </c>
      <c r="H46" s="38">
        <f>B17*(P17*Q17*'Input Sheet'!$F$6+P17*(1-Q17)*'Input Sheet'!$F$7)</f>
        <v>0</v>
      </c>
      <c r="I46" s="38">
        <f>B17*(R17*S17*'Input Sheet'!$F$8+R17*(1-S17)*'Input Sheet'!$F$9)</f>
        <v>0</v>
      </c>
      <c r="J46" s="38">
        <f>B17*(T17*U17*'Input Sheet'!$F$10+T17*(1-U17)*'Input Sheet'!$F$11)</f>
        <v>0</v>
      </c>
      <c r="K46" s="38">
        <f>B17*(V17*W17*'Input Sheet'!$F$12+V17*(1-W17)*'Input Sheet'!$F$13)</f>
        <v>0</v>
      </c>
    </row>
    <row r="47" spans="1:11" x14ac:dyDescent="0.25">
      <c r="A47" s="4" t="s">
        <v>23</v>
      </c>
      <c r="B47">
        <f>B18*(C18*D18*'Input Sheet'!$F$4+C18*(1-D18)*'Input Sheet'!$F$5)</f>
        <v>0</v>
      </c>
      <c r="C47">
        <f>B18*(E18*F18*'Input Sheet'!$F$6+E18*(1-F18)*'Input Sheet'!$F$7)</f>
        <v>0</v>
      </c>
      <c r="D47">
        <f>B18*(G18*H18*'Input Sheet'!$F$8+G18*(1-H18)*'Input Sheet'!$F$9)</f>
        <v>0</v>
      </c>
      <c r="E47">
        <f>B18*(I18*J18*'Input Sheet'!$F$10+I18*(1-Data!J18)*'Input Sheet'!$F$11)</f>
        <v>0</v>
      </c>
      <c r="F47">
        <f>B18*(K18*L18*'Input Sheet'!$F$12+K18*(1-L18)*'Input Sheet'!$F$13)</f>
        <v>0</v>
      </c>
      <c r="G47" s="38">
        <f>B18*(N18*O18*'Input Sheet'!$F$4+N18*(1-O18)*'Input Sheet'!$F$5)</f>
        <v>0</v>
      </c>
      <c r="H47" s="38">
        <f>B18*(P18*Q18*'Input Sheet'!$F$6+P18*(1-Q18)*'Input Sheet'!$F$7)</f>
        <v>0</v>
      </c>
      <c r="I47" s="38">
        <f>B18*(R18*S18*'Input Sheet'!$F$8+R18*(1-S18)*'Input Sheet'!$F$9)</f>
        <v>0</v>
      </c>
      <c r="J47" s="38">
        <f>B18*(T18*U18*'Input Sheet'!$F$10+T18*(1-U18)*'Input Sheet'!$F$11)</f>
        <v>0</v>
      </c>
      <c r="K47" s="38">
        <f>B18*(V18*W18*'Input Sheet'!$F$12+V18*(1-W18)*'Input Sheet'!$F$13)</f>
        <v>0</v>
      </c>
    </row>
    <row r="48" spans="1:11" x14ac:dyDescent="0.25">
      <c r="A48" s="4" t="s">
        <v>24</v>
      </c>
      <c r="B48">
        <f>B19*(C19*D19*'Input Sheet'!$F$4+C19*(1-D19)*'Input Sheet'!$F$5)</f>
        <v>0</v>
      </c>
      <c r="C48">
        <f>B19*(E19*F19*'Input Sheet'!$F$6+E19*(1-F19)*'Input Sheet'!$F$7)</f>
        <v>0</v>
      </c>
      <c r="D48">
        <f>B19*(G19*H19*'Input Sheet'!$F$8+G19*(1-H19)*'Input Sheet'!$F$9)</f>
        <v>0</v>
      </c>
      <c r="E48">
        <f>B19*(I19*J19*'Input Sheet'!$F$10+I19*(1-Data!J19)*'Input Sheet'!$F$11)</f>
        <v>0</v>
      </c>
      <c r="F48">
        <f>B19*(K19*L19*'Input Sheet'!$F$12+K19*(1-L19)*'Input Sheet'!$F$13)</f>
        <v>0</v>
      </c>
      <c r="G48" s="38">
        <f>B19*(N19*O19*'Input Sheet'!$F$4+N19*(1-O19)*'Input Sheet'!$F$5)</f>
        <v>0</v>
      </c>
      <c r="H48" s="38">
        <f>B19*(P19*Q19*'Input Sheet'!$F$6+P19*(1-Q19)*'Input Sheet'!$F$7)</f>
        <v>0</v>
      </c>
      <c r="I48" s="38">
        <f>B19*(R19*S19*'Input Sheet'!$F$8+R19*(1-S19)*'Input Sheet'!$F$9)</f>
        <v>0</v>
      </c>
      <c r="J48" s="38">
        <f>B19*(T19*U19*'Input Sheet'!$F$10+T19*(1-U19)*'Input Sheet'!$F$11)</f>
        <v>0</v>
      </c>
      <c r="K48" s="38">
        <f>B19*(V19*W19*'Input Sheet'!$F$12+V19*(1-W19)*'Input Sheet'!$F$13)</f>
        <v>0</v>
      </c>
    </row>
    <row r="49" spans="1:11" x14ac:dyDescent="0.25">
      <c r="A49" s="4" t="s">
        <v>25</v>
      </c>
      <c r="B49">
        <f>B20*(C20*D20*'Input Sheet'!$F$4+C20*(1-D20)*'Input Sheet'!$F$5)</f>
        <v>314442.47135291976</v>
      </c>
      <c r="C49">
        <f>B20*(E20*F20*'Input Sheet'!$F$6+E20*(1-F20)*'Input Sheet'!$F$7)</f>
        <v>304522.18951797864</v>
      </c>
      <c r="D49">
        <f>B20*(G20*H20*'Input Sheet'!$F$8+G20*(1-H20)*'Input Sheet'!$F$9)</f>
        <v>969200.93951210717</v>
      </c>
      <c r="E49">
        <f>B20*(I20*J20*'Input Sheet'!$F$10+I20*(1-Data!J20)*'Input Sheet'!$F$11)</f>
        <v>44479.020657130823</v>
      </c>
      <c r="F49">
        <f>B20*(K20*L20*'Input Sheet'!$F$12+K20*(1-L20)*'Input Sheet'!$F$13)</f>
        <v>271893.86601947743</v>
      </c>
      <c r="G49" s="38">
        <f>B20*(N20*O20*'Input Sheet'!$F$4+N20*(1-O20)*'Input Sheet'!$F$5)</f>
        <v>313189.71250290814</v>
      </c>
      <c r="H49" s="38">
        <f>B20*(P20*Q20*'Input Sheet'!$F$6+P20*(1-Q20)*'Input Sheet'!$F$7)</f>
        <v>303611.35545162385</v>
      </c>
      <c r="I49" s="38">
        <f>B20*(R20*S20*'Input Sheet'!$F$8+R20*(1-S20)*'Input Sheet'!$F$9)</f>
        <v>1199506.1132575583</v>
      </c>
      <c r="J49" s="38">
        <f>B20*(T20*U20*'Input Sheet'!$F$10+T20*(1-U20)*'Input Sheet'!$F$11)</f>
        <v>55598.775821413517</v>
      </c>
      <c r="K49" s="38">
        <f>B20*(V20*W20*'Input Sheet'!$F$12+V20*(1-W20)*'Input Sheet'!$F$13)</f>
        <v>297802.7010070947</v>
      </c>
    </row>
    <row r="50" spans="1:11" x14ac:dyDescent="0.25">
      <c r="A50" s="4" t="s">
        <v>26</v>
      </c>
      <c r="B50">
        <f>B21*(C21*D21*'Input Sheet'!$F$4+C21*(1-D21)*'Input Sheet'!$F$5)</f>
        <v>0</v>
      </c>
      <c r="C50">
        <f>B21*(E21*F21*'Input Sheet'!$F$6+E21*(1-F21)*'Input Sheet'!$F$7)</f>
        <v>0</v>
      </c>
      <c r="D50">
        <f>B21*(G21*H21*'Input Sheet'!$F$8+G21*(1-H21)*'Input Sheet'!$F$9)</f>
        <v>0</v>
      </c>
      <c r="E50">
        <f>B21*(I21*J21*'Input Sheet'!$F$10+I21*(1-Data!J21)*'Input Sheet'!$F$11)</f>
        <v>0</v>
      </c>
      <c r="F50">
        <f>B21*(K21*L21*'Input Sheet'!$F$12+K21*(1-L21)*'Input Sheet'!$F$13)</f>
        <v>0</v>
      </c>
      <c r="G50" s="38">
        <f>B21*(N21*O21*'Input Sheet'!$F$4+N21*(1-O21)*'Input Sheet'!$F$5)</f>
        <v>0</v>
      </c>
      <c r="H50" s="38">
        <f>B21*(P21*Q21*'Input Sheet'!$F$6+P21*(1-Q21)*'Input Sheet'!$F$7)</f>
        <v>0</v>
      </c>
      <c r="I50" s="38">
        <f>B21*(R21*S21*'Input Sheet'!$F$8+R21*(1-S21)*'Input Sheet'!$F$9)</f>
        <v>0</v>
      </c>
      <c r="J50" s="38">
        <f>B21*(T21*U21*'Input Sheet'!$F$10+T21*(1-U21)*'Input Sheet'!$F$11)</f>
        <v>0</v>
      </c>
      <c r="K50" s="38">
        <f>B21*(V21*W21*'Input Sheet'!$F$12+V21*(1-W21)*'Input Sheet'!$F$13)</f>
        <v>0</v>
      </c>
    </row>
    <row r="51" spans="1:11" x14ac:dyDescent="0.25">
      <c r="A51" s="4" t="s">
        <v>27</v>
      </c>
      <c r="B51">
        <f>B22*(C22*D22*'Input Sheet'!$F$4+C22*(1-D22)*'Input Sheet'!$F$5)</f>
        <v>1046926.2670444184</v>
      </c>
      <c r="C51">
        <f>B22*(E22*F22*'Input Sheet'!$F$6+E22*(1-F22)*'Input Sheet'!$F$7)</f>
        <v>1032357.8333807376</v>
      </c>
      <c r="D51">
        <f>B22*(G22*H22*'Input Sheet'!$F$8+G22*(1-H22)*'Input Sheet'!$F$9)</f>
        <v>544968.82913335098</v>
      </c>
      <c r="E51">
        <f>B22*(I22*J22*'Input Sheet'!$F$10+I22*(1-Data!J22)*'Input Sheet'!$F$11)</f>
        <v>187161.04911125443</v>
      </c>
      <c r="F51">
        <f>B22*(K22*L22*'Input Sheet'!$F$12+K22*(1-L22)*'Input Sheet'!$F$13)</f>
        <v>525054.72021404526</v>
      </c>
      <c r="G51" s="38">
        <f>B22*(N22*O22*'Input Sheet'!$F$4+N22*(1-O22)*'Input Sheet'!$F$5)</f>
        <v>998023.13350278197</v>
      </c>
      <c r="H51" s="38">
        <f>B22*(P22*Q22*'Input Sheet'!$F$6+P22*(1-Q22)*'Input Sheet'!$F$7)</f>
        <v>987902.23290022719</v>
      </c>
      <c r="I51" s="38">
        <f>B22*(R22*S22*'Input Sheet'!$F$8+R22*(1-S22)*'Input Sheet'!$F$9)</f>
        <v>517048.22498420387</v>
      </c>
      <c r="J51" s="38">
        <f>B22*(T22*U22*'Input Sheet'!$F$10+T22*(1-U22)*'Input Sheet'!$F$11)</f>
        <v>213898.34184143363</v>
      </c>
      <c r="K51" s="38">
        <f>B22*(V22*W22*'Input Sheet'!$F$12+V22*(1-W22)*'Input Sheet'!$F$13)</f>
        <v>498154.3835047867</v>
      </c>
    </row>
    <row r="52" spans="1:11" x14ac:dyDescent="0.25">
      <c r="A52" s="4" t="s">
        <v>28</v>
      </c>
      <c r="B52">
        <f>B23*(C23*D23*'Input Sheet'!$F$4+C23*(1-D23)*'Input Sheet'!$F$5)</f>
        <v>2124026.7764955293</v>
      </c>
      <c r="C52">
        <f>B23*(E23*F23*'Input Sheet'!$F$6+E23*(1-F23)*'Input Sheet'!$F$7)</f>
        <v>2120154.8837887459</v>
      </c>
      <c r="D52">
        <f>B23*(G23*H23*'Input Sheet'!$F$8+G23*(1-H23)*'Input Sheet'!$F$9)</f>
        <v>507357.29291226924</v>
      </c>
      <c r="E52">
        <f>B23*(I23*J23*'Input Sheet'!$F$10+I23*(1-Data!J23)*'Input Sheet'!$F$11)</f>
        <v>839543.78956057481</v>
      </c>
      <c r="F52">
        <f>B23*(K23*L23*'Input Sheet'!$F$12+K23*(1-L23)*'Input Sheet'!$F$13)</f>
        <v>669867.29862860183</v>
      </c>
      <c r="G52" s="38">
        <f>B23*(N23*O23*'Input Sheet'!$F$4+N23*(1-O23)*'Input Sheet'!$F$5)</f>
        <v>1598214.2787776738</v>
      </c>
      <c r="H52" s="38">
        <f>B23*(P23*Q23*'Input Sheet'!$F$6+P23*(1-Q23)*'Input Sheet'!$F$7)</f>
        <v>1592903.7443942493</v>
      </c>
      <c r="I52" s="38">
        <f>B23*(R23*S23*'Input Sheet'!$F$8+R23*(1-S23)*'Input Sheet'!$F$9)</f>
        <v>367650.2122552676</v>
      </c>
      <c r="J52" s="38">
        <f>B23*(T23*U23*'Input Sheet'!$F$10+T23*(1-U23)*'Input Sheet'!$F$11)</f>
        <v>650809.13919424405</v>
      </c>
      <c r="K52" s="38">
        <f>B23*(V23*W23*'Input Sheet'!$F$12+V23*(1-W23)*'Input Sheet'!$F$13)</f>
        <v>531219.11072847096</v>
      </c>
    </row>
    <row r="53" spans="1:11" x14ac:dyDescent="0.25">
      <c r="A53" s="4" t="s">
        <v>29</v>
      </c>
      <c r="B53">
        <f>B24*(C24*D24*'Input Sheet'!$F$4+C24*(1-D24)*'Input Sheet'!$F$5)</f>
        <v>0</v>
      </c>
      <c r="C53">
        <f>B24*(E24*F24*'Input Sheet'!$F$6+E24*(1-F24)*'Input Sheet'!$F$7)</f>
        <v>0</v>
      </c>
      <c r="D53">
        <f>B24*(G24*H24*'Input Sheet'!$F$8+G24*(1-H24)*'Input Sheet'!$F$9)</f>
        <v>0</v>
      </c>
      <c r="E53">
        <f>B24*(I24*J24*'Input Sheet'!$F$10+I24*(1-Data!J24)*'Input Sheet'!$F$11)</f>
        <v>0</v>
      </c>
      <c r="F53">
        <f>B24*(K24*L24*'Input Sheet'!$F$12+K24*(1-L24)*'Input Sheet'!$F$13)</f>
        <v>0</v>
      </c>
      <c r="G53" s="38">
        <f>B24*(N24*O24*'Input Sheet'!$F$4+N24*(1-O24)*'Input Sheet'!$F$5)</f>
        <v>0</v>
      </c>
      <c r="H53" s="38">
        <f>B24*(P24*Q24*'Input Sheet'!$F$6+P24*(1-Q24)*'Input Sheet'!$F$7)</f>
        <v>0</v>
      </c>
      <c r="I53" s="38">
        <f>B24*(R24*S24*'Input Sheet'!$F$8+R24*(1-S24)*'Input Sheet'!$F$9)</f>
        <v>0</v>
      </c>
      <c r="J53" s="38">
        <f>B24*(T24*U24*'Input Sheet'!$F$10+T24*(1-U24)*'Input Sheet'!$F$11)</f>
        <v>0</v>
      </c>
      <c r="K53" s="38">
        <f>B24*(V24*W24*'Input Sheet'!$F$12+V24*(1-W24)*'Input Sheet'!$F$13)</f>
        <v>0</v>
      </c>
    </row>
    <row r="54" spans="1:11" x14ac:dyDescent="0.25">
      <c r="A54" s="4" t="s">
        <v>30</v>
      </c>
      <c r="B54">
        <f>B25*(C25*D25*'Input Sheet'!$F$4+C25*(1-D25)*'Input Sheet'!$F$5)</f>
        <v>0</v>
      </c>
      <c r="C54">
        <f>B25*(E25*F25*'Input Sheet'!$F$6+E25*(1-F25)*'Input Sheet'!$F$7)</f>
        <v>0</v>
      </c>
      <c r="D54">
        <f>B25*(G25*H25*'Input Sheet'!$F$8+G25*(1-H25)*'Input Sheet'!$F$9)</f>
        <v>0</v>
      </c>
      <c r="E54">
        <f>B25*(I25*J25*'Input Sheet'!$F$10+I25*(1-Data!J25)*'Input Sheet'!$F$11)</f>
        <v>0</v>
      </c>
      <c r="F54">
        <f>B25*(K25*L25*'Input Sheet'!$F$12+K25*(1-L25)*'Input Sheet'!$F$13)</f>
        <v>0</v>
      </c>
      <c r="G54" s="38">
        <f>B25*(N25*O25*'Input Sheet'!$F$4+N25*(1-O25)*'Input Sheet'!$F$5)</f>
        <v>0</v>
      </c>
      <c r="H54" s="38">
        <f>B25*(P25*Q25*'Input Sheet'!$F$6+P25*(1-Q25)*'Input Sheet'!$F$7)</f>
        <v>0</v>
      </c>
      <c r="I54" s="38">
        <f>B25*(R25*S25*'Input Sheet'!$F$8+R25*(1-S25)*'Input Sheet'!$F$9)</f>
        <v>0</v>
      </c>
      <c r="J54" s="38">
        <f>B25*(T25*U25*'Input Sheet'!$F$10+T25*(1-U25)*'Input Sheet'!$F$11)</f>
        <v>0</v>
      </c>
      <c r="K54" s="38">
        <f>B25*(V25*W25*'Input Sheet'!$F$12+V25*(1-W25)*'Input Sheet'!$F$13)</f>
        <v>0</v>
      </c>
    </row>
    <row r="55" spans="1:11" x14ac:dyDescent="0.25">
      <c r="A55" s="4" t="s">
        <v>31</v>
      </c>
      <c r="B55">
        <f>B26*(C26*D26*'Input Sheet'!$F$4+C26*(1-D26)*'Input Sheet'!$F$5)</f>
        <v>0</v>
      </c>
      <c r="C55">
        <f>B26*(E26*F26*'Input Sheet'!$F$6+E26*(1-F26)*'Input Sheet'!$F$7)</f>
        <v>0</v>
      </c>
      <c r="D55">
        <f>B26*(G26*H26*'Input Sheet'!$F$8+G26*(1-H26)*'Input Sheet'!$F$9)</f>
        <v>0</v>
      </c>
      <c r="E55">
        <f>B26*(I26*J26*'Input Sheet'!$F$10+I26*(1-Data!J26)*'Input Sheet'!$F$11)</f>
        <v>0</v>
      </c>
      <c r="F55">
        <f>B26*(K26*L26*'Input Sheet'!$F$12+K26*(1-L26)*'Input Sheet'!$F$13)</f>
        <v>0</v>
      </c>
      <c r="G55" s="38">
        <f>B26*(N26*O26*'Input Sheet'!$F$4+N26*(1-O26)*'Input Sheet'!$F$5)</f>
        <v>0</v>
      </c>
      <c r="H55" s="38">
        <f>B26*(P26*Q26*'Input Sheet'!$F$6+P26*(1-Q26)*'Input Sheet'!$F$7)</f>
        <v>0</v>
      </c>
      <c r="I55" s="38">
        <f>B26*(R26*S26*'Input Sheet'!$F$8+R26*(1-S26)*'Input Sheet'!$F$9)</f>
        <v>0</v>
      </c>
      <c r="J55" s="38">
        <f>B26*(T26*U26*'Input Sheet'!$F$10+T26*(1-U26)*'Input Sheet'!$F$11)</f>
        <v>0</v>
      </c>
      <c r="K55" s="38">
        <f>B26*(V26*W26*'Input Sheet'!$F$12+V26*(1-W26)*'Input Sheet'!$F$13)</f>
        <v>0</v>
      </c>
    </row>
    <row r="56" spans="1:11" ht="15.75" thickBot="1" x14ac:dyDescent="0.3">
      <c r="A56" s="14" t="s">
        <v>32</v>
      </c>
      <c r="B56">
        <f>B27*(C27*D27*'Input Sheet'!$F$4+C27*(1-D27)*'Input Sheet'!$F$5)</f>
        <v>296445.12947989639</v>
      </c>
      <c r="C56">
        <f>B27*(E27*F27*'Input Sheet'!$F$6+E27*(1-F27)*'Input Sheet'!$F$7)</f>
        <v>280821.91467519698</v>
      </c>
      <c r="D56">
        <f>B27*(G27*H27*'Input Sheet'!$F$8+G27*(1-H27)*'Input Sheet'!$F$9)</f>
        <v>1367043.5729866824</v>
      </c>
      <c r="E56">
        <f>B27*(I27*J27*'Input Sheet'!$F$10+I27*(1-Data!J27)*'Input Sheet'!$F$11)</f>
        <v>27320.674848060778</v>
      </c>
      <c r="F56">
        <f>B27*(K27*L27*'Input Sheet'!$F$12+K27*(1-L27)*'Input Sheet'!$F$13)</f>
        <v>227727.53949018911</v>
      </c>
      <c r="G56" s="38">
        <f>B27*(N27*O27*'Input Sheet'!$F$4+N27*(1-O27)*'Input Sheet'!$F$5)</f>
        <v>236023.19226106402</v>
      </c>
      <c r="H56" s="38">
        <f>B27*(P27*Q27*'Input Sheet'!$F$6+P27*(1-Q27)*'Input Sheet'!$F$7)</f>
        <v>227018.5243938537</v>
      </c>
      <c r="I56" s="38">
        <f>B27*(R27*S27*'Input Sheet'!$F$8+R27*(1-S27)*'Input Sheet'!$F$9)</f>
        <v>1200213.8481006871</v>
      </c>
      <c r="J56" s="38">
        <f>B27*(T27*U27*'Input Sheet'!$F$10+T27*(1-U27)*'Input Sheet'!$F$11)</f>
        <v>35252.483674917137</v>
      </c>
      <c r="K56" s="38">
        <f>B27*(V27*W27*'Input Sheet'!$F$12+V27*(1-W27)*'Input Sheet'!$F$13)</f>
        <v>214837.30140583878</v>
      </c>
    </row>
    <row r="57" spans="1:11" ht="15.75" thickTop="1" x14ac:dyDescent="0.25">
      <c r="A57" s="48" t="s">
        <v>62</v>
      </c>
      <c r="B57" s="48"/>
      <c r="C57" s="48"/>
      <c r="D57" s="48"/>
      <c r="E57" s="48"/>
      <c r="F57" s="48"/>
      <c r="G57" s="48"/>
      <c r="H57" s="48"/>
      <c r="I57" s="48"/>
      <c r="J57" s="48"/>
      <c r="K57" s="48"/>
    </row>
    <row r="58" spans="1:11" x14ac:dyDescent="0.25">
      <c r="A58" s="39" t="s">
        <v>63</v>
      </c>
      <c r="B58" s="40">
        <f>SUM(B33:B56)</f>
        <v>7759349.7518354217</v>
      </c>
      <c r="C58" s="40">
        <f t="shared" ref="C58:K58" si="1">SUM(C33:C56)</f>
        <v>7690061.8298633099</v>
      </c>
      <c r="D58" s="40">
        <f t="shared" si="1"/>
        <v>4353435.6597718876</v>
      </c>
      <c r="E58" s="40">
        <f t="shared" si="1"/>
        <v>1934572.3638740354</v>
      </c>
      <c r="F58" s="40">
        <f t="shared" si="1"/>
        <v>3727765.4348211926</v>
      </c>
      <c r="G58" s="38">
        <f t="shared" si="1"/>
        <v>6560063.8135406682</v>
      </c>
      <c r="H58" s="38">
        <f t="shared" si="1"/>
        <v>6498306.4207443399</v>
      </c>
      <c r="I58" s="38">
        <f t="shared" si="1"/>
        <v>3952572.7530218726</v>
      </c>
      <c r="J58" s="38">
        <f t="shared" si="1"/>
        <v>1731066.6877262827</v>
      </c>
      <c r="K58" s="38">
        <f t="shared" si="1"/>
        <v>3198988.9645018671</v>
      </c>
    </row>
    <row r="59" spans="1:11" x14ac:dyDescent="0.25">
      <c r="A59" s="39" t="s">
        <v>64</v>
      </c>
      <c r="B59" s="40">
        <v>32719670</v>
      </c>
      <c r="C59" s="40">
        <v>31928410</v>
      </c>
      <c r="D59" s="40">
        <v>39819370</v>
      </c>
      <c r="E59" s="40">
        <v>9646230</v>
      </c>
      <c r="F59" s="40">
        <v>16439840</v>
      </c>
      <c r="G59" s="38">
        <v>25277713.574963424</v>
      </c>
      <c r="H59" s="38">
        <v>24644342.072214644</v>
      </c>
      <c r="I59" s="38">
        <v>28059337.320425496</v>
      </c>
      <c r="J59" s="38">
        <v>7832924.5640623607</v>
      </c>
      <c r="K59" s="38">
        <v>13144368.682596868</v>
      </c>
    </row>
    <row r="60" spans="1:11" x14ac:dyDescent="0.25">
      <c r="A60" s="39" t="s">
        <v>65</v>
      </c>
      <c r="B60" s="34">
        <f>B58/B59</f>
        <v>0.23714633282778896</v>
      </c>
      <c r="C60" s="34">
        <f t="shared" ref="C60:K60" si="2">C58/C59</f>
        <v>0.24085326609948035</v>
      </c>
      <c r="D60" s="34">
        <f t="shared" si="2"/>
        <v>0.10932959662023502</v>
      </c>
      <c r="E60" s="34">
        <f t="shared" si="2"/>
        <v>0.20055217052403224</v>
      </c>
      <c r="F60" s="34">
        <f t="shared" si="2"/>
        <v>0.22675192914415182</v>
      </c>
      <c r="G60" s="34">
        <f t="shared" si="2"/>
        <v>0.25951966716001373</v>
      </c>
      <c r="H60" s="34">
        <f t="shared" si="2"/>
        <v>0.26368350194549844</v>
      </c>
      <c r="I60" s="34">
        <f t="shared" si="2"/>
        <v>0.14086479334437593</v>
      </c>
      <c r="J60" s="34">
        <f t="shared" si="2"/>
        <v>0.22099876917855904</v>
      </c>
      <c r="K60" s="34">
        <f t="shared" si="2"/>
        <v>0.2433733442624236</v>
      </c>
    </row>
  </sheetData>
  <mergeCells count="7">
    <mergeCell ref="A57:K57"/>
    <mergeCell ref="C2:K2"/>
    <mergeCell ref="N2:V2"/>
    <mergeCell ref="A1:K1"/>
    <mergeCell ref="B31:F31"/>
    <mergeCell ref="G31:K31"/>
    <mergeCell ref="A30:K30"/>
  </mergeCells>
  <conditionalFormatting sqref="A4:A27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 Sheet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</dc:creator>
  <cp:lastModifiedBy>Aleksandr Michuda</cp:lastModifiedBy>
  <dcterms:created xsi:type="dcterms:W3CDTF">2022-04-04T18:20:25Z</dcterms:created>
  <dcterms:modified xsi:type="dcterms:W3CDTF">2022-04-21T19:26:32Z</dcterms:modified>
</cp:coreProperties>
</file>